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MeganMahajan\Documents\eps-us\"/>
    </mc:Choice>
  </mc:AlternateContent>
  <xr:revisionPtr revIDLastSave="0" documentId="13_ncr:1_{CE84BE5B-31F0-40F7-A4F3-0EDB611FC1C1}" xr6:coauthVersionLast="47" xr6:coauthVersionMax="47" xr10:uidLastSave="{00000000-0000-0000-0000-000000000000}"/>
  <bookViews>
    <workbookView xWindow="28680" yWindow="-120" windowWidth="29040" windowHeight="17520" xr2:uid="{A5C482AE-4F5D-4F7B-9888-EEAD3CFB4D3F}"/>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ReferenceCurves" sheetId="21" r:id="rId8"/>
    <sheet name="Targets" sheetId="20" r:id="rId9"/>
    <sheet name="EPA GHG Inventory" sheetId="22" r:id="rId10"/>
    <sheet name="Old Target Calculations" sheetId="15" r:id="rId11"/>
    <sheet name="MaxBoundCalculations" sheetId="13" r:id="rId12"/>
  </sheets>
  <definedNames>
    <definedName name="_xlnm._FilterDatabase" localSheetId="2" hidden="1">PolicyLevers!$H$1:$H$1965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05" i="8" l="1"/>
  <c r="R823" i="1"/>
  <c r="Q823" i="1"/>
  <c r="P823" i="1"/>
  <c r="O823" i="1"/>
  <c r="N823" i="1"/>
  <c r="M823" i="1"/>
  <c r="L823" i="1"/>
  <c r="K823" i="1"/>
  <c r="J823" i="1"/>
  <c r="A1042" i="1" l="1"/>
  <c r="A1041" i="1"/>
  <c r="A1034" i="1"/>
  <c r="A1018" i="1"/>
  <c r="A1017" i="1"/>
  <c r="A1002" i="1"/>
  <c r="A1001" i="1"/>
  <c r="A994" i="1"/>
  <c r="A993" i="1"/>
  <c r="A962" i="1"/>
  <c r="A961" i="1"/>
  <c r="A954" i="1"/>
  <c r="A938" i="1"/>
  <c r="A937" i="1"/>
  <c r="A922" i="1"/>
  <c r="A921" i="1"/>
  <c r="A914" i="1"/>
  <c r="A913" i="1"/>
  <c r="A882" i="1"/>
  <c r="A881" i="1"/>
  <c r="A878" i="1"/>
  <c r="A862" i="1"/>
  <c r="A858" i="1"/>
  <c r="A857" i="1"/>
  <c r="A854" i="1"/>
  <c r="A850" i="1"/>
  <c r="A849" i="1"/>
  <c r="B823" i="1"/>
  <c r="A823" i="1"/>
  <c r="C1072" i="1"/>
  <c r="C1071" i="1"/>
  <c r="C1070" i="1"/>
  <c r="C1069" i="1"/>
  <c r="B1069" i="1" s="1"/>
  <c r="C1068" i="1"/>
  <c r="A1068" i="1" s="1"/>
  <c r="C1067" i="1"/>
  <c r="B1067" i="1" s="1"/>
  <c r="C1066" i="1"/>
  <c r="B1066" i="1" s="1"/>
  <c r="C1065" i="1"/>
  <c r="B1065" i="1" s="1"/>
  <c r="C1064" i="1"/>
  <c r="C1063" i="1"/>
  <c r="C1062" i="1"/>
  <c r="C1061" i="1"/>
  <c r="B1061" i="1" s="1"/>
  <c r="C1060" i="1"/>
  <c r="A1060" i="1" s="1"/>
  <c r="C1059" i="1"/>
  <c r="B1059" i="1" s="1"/>
  <c r="C1058" i="1"/>
  <c r="B1058" i="1" s="1"/>
  <c r="C1057" i="1"/>
  <c r="B1057" i="1" s="1"/>
  <c r="C1056" i="1"/>
  <c r="C1055" i="1"/>
  <c r="C1054" i="1"/>
  <c r="C1053" i="1"/>
  <c r="A1053" i="1" s="1"/>
  <c r="C1052" i="1"/>
  <c r="A1052" i="1" s="1"/>
  <c r="C1051" i="1"/>
  <c r="B1051" i="1" s="1"/>
  <c r="C1050" i="1"/>
  <c r="B1050" i="1" s="1"/>
  <c r="C1049" i="1"/>
  <c r="B1049" i="1" s="1"/>
  <c r="C1048" i="1"/>
  <c r="C1047" i="1"/>
  <c r="C1046" i="1"/>
  <c r="C1045" i="1"/>
  <c r="B1045" i="1" s="1"/>
  <c r="C1044" i="1"/>
  <c r="A1044" i="1" s="1"/>
  <c r="C1043" i="1"/>
  <c r="B1043" i="1" s="1"/>
  <c r="C1042" i="1"/>
  <c r="B1042" i="1" s="1"/>
  <c r="C1041" i="1"/>
  <c r="B1041" i="1" s="1"/>
  <c r="C1040" i="1"/>
  <c r="C1039" i="1"/>
  <c r="C1038" i="1"/>
  <c r="C1037" i="1"/>
  <c r="A1037" i="1" s="1"/>
  <c r="C1036" i="1"/>
  <c r="A1036" i="1" s="1"/>
  <c r="C1035" i="1"/>
  <c r="B1035" i="1" s="1"/>
  <c r="C1034" i="1"/>
  <c r="B1034" i="1" s="1"/>
  <c r="C1033" i="1"/>
  <c r="B1033" i="1" s="1"/>
  <c r="C1032" i="1"/>
  <c r="C1031" i="1"/>
  <c r="C1030" i="1"/>
  <c r="C1029" i="1"/>
  <c r="B1029" i="1" s="1"/>
  <c r="C1028" i="1"/>
  <c r="A1028" i="1" s="1"/>
  <c r="C1027" i="1"/>
  <c r="B1027" i="1" s="1"/>
  <c r="C1026" i="1"/>
  <c r="B1026" i="1" s="1"/>
  <c r="C1025" i="1"/>
  <c r="B1025" i="1" s="1"/>
  <c r="C1024" i="1"/>
  <c r="C1023" i="1"/>
  <c r="C1022" i="1"/>
  <c r="C1021" i="1"/>
  <c r="B1021" i="1" s="1"/>
  <c r="C1020" i="1"/>
  <c r="A1020" i="1" s="1"/>
  <c r="C1019" i="1"/>
  <c r="B1019" i="1" s="1"/>
  <c r="C1018" i="1"/>
  <c r="B1018" i="1" s="1"/>
  <c r="C1017" i="1"/>
  <c r="B1017" i="1" s="1"/>
  <c r="C1016" i="1"/>
  <c r="C1015" i="1"/>
  <c r="C1014" i="1"/>
  <c r="C1013" i="1"/>
  <c r="B1013" i="1" s="1"/>
  <c r="C1012" i="1"/>
  <c r="A1012" i="1" s="1"/>
  <c r="C1011" i="1"/>
  <c r="B1011" i="1" s="1"/>
  <c r="C1010" i="1"/>
  <c r="B1010" i="1" s="1"/>
  <c r="C1009" i="1"/>
  <c r="B1009" i="1" s="1"/>
  <c r="C1008" i="1"/>
  <c r="C1007" i="1"/>
  <c r="C1006" i="1"/>
  <c r="C1005" i="1"/>
  <c r="B1005" i="1" s="1"/>
  <c r="C1004" i="1"/>
  <c r="A1004" i="1" s="1"/>
  <c r="C1003" i="1"/>
  <c r="B1003" i="1" s="1"/>
  <c r="C1002" i="1"/>
  <c r="B1002" i="1" s="1"/>
  <c r="C1001" i="1"/>
  <c r="B1001" i="1" s="1"/>
  <c r="C1000" i="1"/>
  <c r="C999" i="1"/>
  <c r="C998" i="1"/>
  <c r="C997" i="1"/>
  <c r="A997" i="1" s="1"/>
  <c r="C996" i="1"/>
  <c r="A996" i="1" s="1"/>
  <c r="C995" i="1"/>
  <c r="B995" i="1" s="1"/>
  <c r="C994" i="1"/>
  <c r="B994" i="1" s="1"/>
  <c r="C993" i="1"/>
  <c r="B993" i="1" s="1"/>
  <c r="C992" i="1"/>
  <c r="C991" i="1"/>
  <c r="C990" i="1"/>
  <c r="C989" i="1"/>
  <c r="B989" i="1" s="1"/>
  <c r="C988" i="1"/>
  <c r="A988" i="1" s="1"/>
  <c r="C987" i="1"/>
  <c r="B987" i="1" s="1"/>
  <c r="C986" i="1"/>
  <c r="B986" i="1" s="1"/>
  <c r="C985" i="1"/>
  <c r="B985" i="1" s="1"/>
  <c r="C984" i="1"/>
  <c r="C983" i="1"/>
  <c r="C982" i="1"/>
  <c r="C981" i="1"/>
  <c r="C980" i="1"/>
  <c r="A980" i="1" s="1"/>
  <c r="C979" i="1"/>
  <c r="B979" i="1" s="1"/>
  <c r="C978" i="1"/>
  <c r="B978" i="1" s="1"/>
  <c r="C977" i="1"/>
  <c r="B977" i="1" s="1"/>
  <c r="C976" i="1"/>
  <c r="C975" i="1"/>
  <c r="C974" i="1"/>
  <c r="C973" i="1"/>
  <c r="B973" i="1" s="1"/>
  <c r="C972" i="1"/>
  <c r="A972" i="1" s="1"/>
  <c r="C971" i="1"/>
  <c r="B971" i="1" s="1"/>
  <c r="C970" i="1"/>
  <c r="B970" i="1" s="1"/>
  <c r="C969" i="1"/>
  <c r="B969" i="1" s="1"/>
  <c r="C968" i="1"/>
  <c r="C967" i="1"/>
  <c r="C966" i="1"/>
  <c r="C965" i="1"/>
  <c r="B965" i="1" s="1"/>
  <c r="C964" i="1"/>
  <c r="A964" i="1" s="1"/>
  <c r="C963" i="1"/>
  <c r="B963" i="1" s="1"/>
  <c r="C962" i="1"/>
  <c r="B962" i="1" s="1"/>
  <c r="C961" i="1"/>
  <c r="B961" i="1" s="1"/>
  <c r="C960" i="1"/>
  <c r="C959" i="1"/>
  <c r="C958" i="1"/>
  <c r="C957" i="1"/>
  <c r="A957" i="1" s="1"/>
  <c r="C956" i="1"/>
  <c r="A956" i="1" s="1"/>
  <c r="C955" i="1"/>
  <c r="B955" i="1" s="1"/>
  <c r="C954" i="1"/>
  <c r="B954" i="1" s="1"/>
  <c r="C953" i="1"/>
  <c r="B953" i="1" s="1"/>
  <c r="C952" i="1"/>
  <c r="C951" i="1"/>
  <c r="A951" i="1" s="1"/>
  <c r="C950" i="1"/>
  <c r="C949" i="1"/>
  <c r="B949" i="1" s="1"/>
  <c r="C948" i="1"/>
  <c r="A948" i="1" s="1"/>
  <c r="C947" i="1"/>
  <c r="B947" i="1" s="1"/>
  <c r="C946" i="1"/>
  <c r="B946" i="1" s="1"/>
  <c r="C945" i="1"/>
  <c r="B945" i="1" s="1"/>
  <c r="C944" i="1"/>
  <c r="C943" i="1"/>
  <c r="C942" i="1"/>
  <c r="C941" i="1"/>
  <c r="B941" i="1" s="1"/>
  <c r="C940" i="1"/>
  <c r="A940" i="1" s="1"/>
  <c r="C939" i="1"/>
  <c r="B939" i="1" s="1"/>
  <c r="C938" i="1"/>
  <c r="B938" i="1" s="1"/>
  <c r="C937" i="1"/>
  <c r="B937" i="1" s="1"/>
  <c r="C936" i="1"/>
  <c r="C935" i="1"/>
  <c r="C934" i="1"/>
  <c r="C933" i="1"/>
  <c r="C932" i="1"/>
  <c r="A932" i="1" s="1"/>
  <c r="C931" i="1"/>
  <c r="B931" i="1" s="1"/>
  <c r="C930" i="1"/>
  <c r="B930" i="1" s="1"/>
  <c r="C929" i="1"/>
  <c r="B929" i="1" s="1"/>
  <c r="C928" i="1"/>
  <c r="C927" i="1"/>
  <c r="C926" i="1"/>
  <c r="C925" i="1"/>
  <c r="A925" i="1" s="1"/>
  <c r="C924" i="1"/>
  <c r="A924" i="1" s="1"/>
  <c r="C923" i="1"/>
  <c r="B923" i="1" s="1"/>
  <c r="C922" i="1"/>
  <c r="B922" i="1" s="1"/>
  <c r="C921" i="1"/>
  <c r="B921" i="1" s="1"/>
  <c r="C920" i="1"/>
  <c r="C919" i="1"/>
  <c r="C918" i="1"/>
  <c r="C917" i="1"/>
  <c r="B917" i="1" s="1"/>
  <c r="C916" i="1"/>
  <c r="A916" i="1" s="1"/>
  <c r="C915" i="1"/>
  <c r="B915" i="1" s="1"/>
  <c r="C914" i="1"/>
  <c r="B914" i="1" s="1"/>
  <c r="C913" i="1"/>
  <c r="B913" i="1" s="1"/>
  <c r="C912" i="1"/>
  <c r="C911" i="1"/>
  <c r="C910" i="1"/>
  <c r="C909" i="1"/>
  <c r="B909" i="1" s="1"/>
  <c r="C908" i="1"/>
  <c r="A908" i="1" s="1"/>
  <c r="C907" i="1"/>
  <c r="B907" i="1" s="1"/>
  <c r="C906" i="1"/>
  <c r="B906" i="1" s="1"/>
  <c r="C905" i="1"/>
  <c r="B905" i="1" s="1"/>
  <c r="C904" i="1"/>
  <c r="C903" i="1"/>
  <c r="A903" i="1" s="1"/>
  <c r="C902" i="1"/>
  <c r="C901" i="1"/>
  <c r="C900" i="1"/>
  <c r="A900" i="1" s="1"/>
  <c r="C899" i="1"/>
  <c r="B899" i="1" s="1"/>
  <c r="C898" i="1"/>
  <c r="B898" i="1" s="1"/>
  <c r="C897" i="1"/>
  <c r="B897" i="1" s="1"/>
  <c r="C896" i="1"/>
  <c r="C895" i="1"/>
  <c r="C894" i="1"/>
  <c r="C893" i="1"/>
  <c r="A893" i="1" s="1"/>
  <c r="C892" i="1"/>
  <c r="A892" i="1" s="1"/>
  <c r="C891" i="1"/>
  <c r="B891" i="1" s="1"/>
  <c r="C890" i="1"/>
  <c r="B890" i="1" s="1"/>
  <c r="C889" i="1"/>
  <c r="B889" i="1" s="1"/>
  <c r="C888" i="1"/>
  <c r="C887" i="1"/>
  <c r="C886" i="1"/>
  <c r="C885" i="1"/>
  <c r="C884" i="1"/>
  <c r="A884" i="1" s="1"/>
  <c r="C883" i="1"/>
  <c r="B883" i="1" s="1"/>
  <c r="C882" i="1"/>
  <c r="B882" i="1" s="1"/>
  <c r="C881" i="1"/>
  <c r="B881" i="1" s="1"/>
  <c r="C880" i="1"/>
  <c r="C879" i="1"/>
  <c r="C878" i="1"/>
  <c r="C877" i="1"/>
  <c r="B877" i="1" s="1"/>
  <c r="C876" i="1"/>
  <c r="A876" i="1" s="1"/>
  <c r="C875" i="1"/>
  <c r="B875" i="1" s="1"/>
  <c r="C874" i="1"/>
  <c r="B874" i="1" s="1"/>
  <c r="C873" i="1"/>
  <c r="B873" i="1" s="1"/>
  <c r="C872" i="1"/>
  <c r="C871" i="1"/>
  <c r="A871" i="1" s="1"/>
  <c r="C870" i="1"/>
  <c r="A870" i="1" s="1"/>
  <c r="C869" i="1"/>
  <c r="B869" i="1" s="1"/>
  <c r="C868" i="1"/>
  <c r="A868" i="1" s="1"/>
  <c r="C867" i="1"/>
  <c r="B867" i="1" s="1"/>
  <c r="C866" i="1"/>
  <c r="B866" i="1" s="1"/>
  <c r="C865" i="1"/>
  <c r="B865" i="1" s="1"/>
  <c r="C864" i="1"/>
  <c r="C863" i="1"/>
  <c r="C862" i="1"/>
  <c r="C861" i="1"/>
  <c r="C860" i="1"/>
  <c r="A860" i="1" s="1"/>
  <c r="C859" i="1"/>
  <c r="B859" i="1" s="1"/>
  <c r="C858" i="1"/>
  <c r="B858" i="1" s="1"/>
  <c r="C857" i="1"/>
  <c r="B857" i="1" s="1"/>
  <c r="C856" i="1"/>
  <c r="C855" i="1"/>
  <c r="A855" i="1" s="1"/>
  <c r="C854" i="1"/>
  <c r="C853" i="1"/>
  <c r="B853" i="1" s="1"/>
  <c r="C852" i="1"/>
  <c r="A852" i="1" s="1"/>
  <c r="C851" i="1"/>
  <c r="B851" i="1" s="1"/>
  <c r="C850" i="1"/>
  <c r="B850" i="1" s="1"/>
  <c r="C849" i="1"/>
  <c r="B849" i="1" s="1"/>
  <c r="C848" i="1"/>
  <c r="C847" i="1"/>
  <c r="C846" i="1"/>
  <c r="A846" i="1" s="1"/>
  <c r="C845" i="1"/>
  <c r="C844" i="1"/>
  <c r="A844" i="1" s="1"/>
  <c r="C843" i="1"/>
  <c r="B843" i="1" s="1"/>
  <c r="C842" i="1"/>
  <c r="B842" i="1" s="1"/>
  <c r="C841" i="1"/>
  <c r="B841" i="1" s="1"/>
  <c r="C840" i="1"/>
  <c r="C839" i="1"/>
  <c r="C838" i="1"/>
  <c r="A838" i="1" s="1"/>
  <c r="C837" i="1"/>
  <c r="B837" i="1" s="1"/>
  <c r="C836" i="1"/>
  <c r="A836" i="1" s="1"/>
  <c r="C835" i="1"/>
  <c r="B835" i="1" s="1"/>
  <c r="C834" i="1"/>
  <c r="B834" i="1" s="1"/>
  <c r="C833" i="1"/>
  <c r="B833" i="1" s="1"/>
  <c r="C832" i="1"/>
  <c r="C831" i="1"/>
  <c r="C830" i="1"/>
  <c r="A830" i="1" s="1"/>
  <c r="C829" i="1"/>
  <c r="B829" i="1" s="1"/>
  <c r="C828" i="1"/>
  <c r="A828" i="1" s="1"/>
  <c r="C827" i="1"/>
  <c r="B827" i="1" s="1"/>
  <c r="C826" i="1"/>
  <c r="B826" i="1" s="1"/>
  <c r="C825" i="1"/>
  <c r="B825" i="1" s="1"/>
  <c r="C824" i="1"/>
  <c r="M280" i="1"/>
  <c r="R263" i="1"/>
  <c r="Q263" i="1"/>
  <c r="P263" i="1"/>
  <c r="O263" i="1"/>
  <c r="N263" i="1"/>
  <c r="M263" i="1"/>
  <c r="L263" i="1"/>
  <c r="K263" i="1"/>
  <c r="J263" i="1"/>
  <c r="B263" i="1"/>
  <c r="A263" i="1"/>
  <c r="C286" i="1"/>
  <c r="O286" i="1" s="1"/>
  <c r="C285" i="1"/>
  <c r="O285" i="1" s="1"/>
  <c r="C284" i="1"/>
  <c r="P284" i="1" s="1"/>
  <c r="C283" i="1"/>
  <c r="Q283" i="1" s="1"/>
  <c r="C282" i="1"/>
  <c r="R282" i="1" s="1"/>
  <c r="C281" i="1"/>
  <c r="K281" i="1" s="1"/>
  <c r="C280" i="1"/>
  <c r="L280" i="1" s="1"/>
  <c r="C279" i="1"/>
  <c r="M279" i="1" s="1"/>
  <c r="C278" i="1"/>
  <c r="N278" i="1" s="1"/>
  <c r="C277" i="1"/>
  <c r="O277" i="1" s="1"/>
  <c r="C276" i="1"/>
  <c r="P276" i="1" s="1"/>
  <c r="C275" i="1"/>
  <c r="Q275" i="1" s="1"/>
  <c r="C274" i="1"/>
  <c r="R274" i="1" s="1"/>
  <c r="C273" i="1"/>
  <c r="K273" i="1" s="1"/>
  <c r="C272" i="1"/>
  <c r="L272" i="1" s="1"/>
  <c r="C271" i="1"/>
  <c r="M271" i="1" s="1"/>
  <c r="C270" i="1"/>
  <c r="N270" i="1" s="1"/>
  <c r="C269" i="1"/>
  <c r="O269" i="1" s="1"/>
  <c r="C268" i="1"/>
  <c r="P268" i="1" s="1"/>
  <c r="C267" i="1"/>
  <c r="Q267" i="1" s="1"/>
  <c r="C266" i="1"/>
  <c r="R266" i="1" s="1"/>
  <c r="C265" i="1"/>
  <c r="K265" i="1" s="1"/>
  <c r="C264" i="1"/>
  <c r="L264" i="1" s="1"/>
  <c r="R226" i="1"/>
  <c r="Q226" i="1"/>
  <c r="P226" i="1"/>
  <c r="O226" i="1"/>
  <c r="N226" i="1"/>
  <c r="M226" i="1"/>
  <c r="L226" i="1"/>
  <c r="K226" i="1"/>
  <c r="J226" i="1"/>
  <c r="B226" i="1"/>
  <c r="A226" i="1"/>
  <c r="C228" i="1"/>
  <c r="O228" i="1" s="1"/>
  <c r="C227" i="1"/>
  <c r="P227" i="1" s="1"/>
  <c r="C1644" i="1"/>
  <c r="C1645" i="1"/>
  <c r="C1646" i="1"/>
  <c r="C1647" i="1"/>
  <c r="C1648" i="1"/>
  <c r="C1649" i="1"/>
  <c r="C1650" i="1"/>
  <c r="C1651" i="1"/>
  <c r="C1652" i="1"/>
  <c r="C1653" i="1"/>
  <c r="C1654" i="1"/>
  <c r="C1655" i="1"/>
  <c r="C1656" i="1"/>
  <c r="C1657" i="1"/>
  <c r="C1658" i="1"/>
  <c r="C1659" i="1"/>
  <c r="M1659" i="1" s="1"/>
  <c r="C1660" i="1"/>
  <c r="B1660" i="1" s="1"/>
  <c r="C1661" i="1"/>
  <c r="L1661" i="1" s="1"/>
  <c r="C1662" i="1"/>
  <c r="A1662" i="1" s="1"/>
  <c r="C1663" i="1"/>
  <c r="R1663" i="1" s="1"/>
  <c r="C1664" i="1"/>
  <c r="R1664" i="1" s="1"/>
  <c r="C1665" i="1"/>
  <c r="J1665" i="1" s="1"/>
  <c r="C1666" i="1"/>
  <c r="K1666" i="1" s="1"/>
  <c r="C1667" i="1"/>
  <c r="Q1667" i="1" s="1"/>
  <c r="C1668" i="1"/>
  <c r="A1668" i="1" s="1"/>
  <c r="C1669" i="1"/>
  <c r="R1669" i="1" s="1"/>
  <c r="C1670" i="1"/>
  <c r="J1670" i="1" s="1"/>
  <c r="C1671" i="1"/>
  <c r="B1671" i="1" s="1"/>
  <c r="C1672" i="1"/>
  <c r="R1672" i="1" s="1"/>
  <c r="C1673" i="1"/>
  <c r="B1673" i="1" s="1"/>
  <c r="C1674" i="1"/>
  <c r="A1674" i="1" s="1"/>
  <c r="C1675" i="1"/>
  <c r="J1675" i="1" s="1"/>
  <c r="C1676" i="1"/>
  <c r="O1676" i="1" s="1"/>
  <c r="C1677" i="1"/>
  <c r="R1677" i="1" s="1"/>
  <c r="C1678" i="1"/>
  <c r="B1678" i="1" s="1"/>
  <c r="C1679" i="1"/>
  <c r="B1679" i="1" s="1"/>
  <c r="C1680" i="1"/>
  <c r="C1681" i="1"/>
  <c r="N1681" i="1" s="1"/>
  <c r="C1682" i="1"/>
  <c r="R1682" i="1" s="1"/>
  <c r="C1683" i="1"/>
  <c r="A1683" i="1" s="1"/>
  <c r="C1684" i="1"/>
  <c r="Q1684" i="1" s="1"/>
  <c r="C1685" i="1"/>
  <c r="O1685" i="1" s="1"/>
  <c r="C1686" i="1"/>
  <c r="K1686" i="1" s="1"/>
  <c r="C1687" i="1"/>
  <c r="R1687" i="1" s="1"/>
  <c r="C1688" i="1"/>
  <c r="C1689" i="1"/>
  <c r="A1689" i="1" s="1"/>
  <c r="C1690" i="1"/>
  <c r="B1690" i="1" s="1"/>
  <c r="C1691" i="1"/>
  <c r="J1691" i="1" s="1"/>
  <c r="C1692" i="1"/>
  <c r="R1692" i="1" s="1"/>
  <c r="C1693" i="1"/>
  <c r="R1693" i="1" s="1"/>
  <c r="C1694" i="1"/>
  <c r="R1694" i="1" s="1"/>
  <c r="C1695" i="1"/>
  <c r="R1695" i="1" s="1"/>
  <c r="C1696" i="1"/>
  <c r="A1696" i="1" s="1"/>
  <c r="C1697" i="1"/>
  <c r="C1698" i="1"/>
  <c r="M1698" i="1" s="1"/>
  <c r="C1699" i="1"/>
  <c r="R1699" i="1" s="1"/>
  <c r="C1700" i="1"/>
  <c r="P1700" i="1" s="1"/>
  <c r="C1701" i="1"/>
  <c r="P1701" i="1" s="1"/>
  <c r="C1702" i="1"/>
  <c r="B1702" i="1" s="1"/>
  <c r="C1703" i="1"/>
  <c r="N1703" i="1" s="1"/>
  <c r="C1704" i="1"/>
  <c r="C1705" i="1"/>
  <c r="R1705" i="1" s="1"/>
  <c r="C1706" i="1"/>
  <c r="R1706" i="1" s="1"/>
  <c r="C1707" i="1"/>
  <c r="P1707" i="1" s="1"/>
  <c r="C1708" i="1"/>
  <c r="R1708" i="1" s="1"/>
  <c r="C1709" i="1"/>
  <c r="R1709" i="1" s="1"/>
  <c r="C1710" i="1"/>
  <c r="M1710" i="1" s="1"/>
  <c r="C1711" i="1"/>
  <c r="R1711" i="1" s="1"/>
  <c r="C1712" i="1"/>
  <c r="A1712" i="1" s="1"/>
  <c r="C1713" i="1"/>
  <c r="Q1713" i="1" s="1"/>
  <c r="C1714" i="1"/>
  <c r="R1714" i="1" s="1"/>
  <c r="C1715" i="1"/>
  <c r="K1715" i="1" s="1"/>
  <c r="C1716" i="1"/>
  <c r="R1716" i="1" s="1"/>
  <c r="C1717" i="1"/>
  <c r="C1718" i="1"/>
  <c r="O1718" i="1" s="1"/>
  <c r="C1719" i="1"/>
  <c r="A1719" i="1" s="1"/>
  <c r="C1720" i="1"/>
  <c r="J1720" i="1" s="1"/>
  <c r="C1721" i="1"/>
  <c r="R1721" i="1" s="1"/>
  <c r="C1722" i="1"/>
  <c r="C1723" i="1"/>
  <c r="Q1723" i="1" s="1"/>
  <c r="C1724" i="1"/>
  <c r="P1724" i="1" s="1"/>
  <c r="C1725" i="1"/>
  <c r="Q1725" i="1" s="1"/>
  <c r="C1726" i="1"/>
  <c r="B1726" i="1" s="1"/>
  <c r="C1727" i="1"/>
  <c r="O1727" i="1" s="1"/>
  <c r="C1728" i="1"/>
  <c r="C1729" i="1"/>
  <c r="P1729" i="1" s="1"/>
  <c r="C1730" i="1"/>
  <c r="P1730" i="1" s="1"/>
  <c r="C1731" i="1"/>
  <c r="C1732" i="1"/>
  <c r="O1732" i="1" s="1"/>
  <c r="C1733" i="1"/>
  <c r="R1733" i="1" s="1"/>
  <c r="C1734" i="1"/>
  <c r="Q1734" i="1" s="1"/>
  <c r="C1735" i="1"/>
  <c r="O1735" i="1" s="1"/>
  <c r="C1736" i="1"/>
  <c r="Q1736" i="1" s="1"/>
  <c r="C1737" i="1"/>
  <c r="Q1737" i="1" s="1"/>
  <c r="C1738" i="1"/>
  <c r="C1739" i="1"/>
  <c r="Q1739" i="1" s="1"/>
  <c r="C1740" i="1"/>
  <c r="A1740" i="1" s="1"/>
  <c r="C1741" i="1"/>
  <c r="Q1741" i="1" s="1"/>
  <c r="C1742" i="1"/>
  <c r="Q1742" i="1" s="1"/>
  <c r="C1743" i="1"/>
  <c r="C1744" i="1"/>
  <c r="B1744" i="1" s="1"/>
  <c r="C1745" i="1"/>
  <c r="B1745" i="1" s="1"/>
  <c r="C1746" i="1"/>
  <c r="O1746" i="1" s="1"/>
  <c r="C1747" i="1"/>
  <c r="Q1747" i="1" s="1"/>
  <c r="C1748" i="1"/>
  <c r="A1748" i="1" s="1"/>
  <c r="C1749" i="1"/>
  <c r="L1749" i="1" s="1"/>
  <c r="C1750" i="1"/>
  <c r="R1750" i="1" s="1"/>
  <c r="C1751" i="1"/>
  <c r="B1751" i="1" s="1"/>
  <c r="C1752" i="1"/>
  <c r="N1752" i="1" s="1"/>
  <c r="C1753" i="1"/>
  <c r="A1753" i="1" s="1"/>
  <c r="C1754" i="1"/>
  <c r="M1754" i="1" s="1"/>
  <c r="C1755" i="1"/>
  <c r="R1755" i="1" s="1"/>
  <c r="C1756" i="1"/>
  <c r="B1756" i="1" s="1"/>
  <c r="C1757" i="1"/>
  <c r="N1757" i="1" s="1"/>
  <c r="C1758" i="1"/>
  <c r="C1759" i="1"/>
  <c r="K1759" i="1" s="1"/>
  <c r="C1760" i="1"/>
  <c r="C1761" i="1"/>
  <c r="R1761" i="1" s="1"/>
  <c r="C1762" i="1"/>
  <c r="B1762" i="1" s="1"/>
  <c r="C1763" i="1"/>
  <c r="R1763" i="1" s="1"/>
  <c r="C1764" i="1"/>
  <c r="B1764" i="1" s="1"/>
  <c r="C1765" i="1"/>
  <c r="R1765" i="1" s="1"/>
  <c r="C1766" i="1"/>
  <c r="R1766" i="1" s="1"/>
  <c r="C1767" i="1"/>
  <c r="A1767" i="1" s="1"/>
  <c r="C1768" i="1"/>
  <c r="R1768" i="1" s="1"/>
  <c r="C1769" i="1"/>
  <c r="O1769" i="1" s="1"/>
  <c r="C1770" i="1"/>
  <c r="R1770" i="1" s="1"/>
  <c r="C1771" i="1"/>
  <c r="P1771" i="1" s="1"/>
  <c r="C1772" i="1"/>
  <c r="R1772" i="1" s="1"/>
  <c r="C1773" i="1"/>
  <c r="R1773" i="1" s="1"/>
  <c r="C1774" i="1"/>
  <c r="R1774" i="1" s="1"/>
  <c r="C1775" i="1"/>
  <c r="A1775" i="1" s="1"/>
  <c r="C1776" i="1"/>
  <c r="Q1776" i="1" s="1"/>
  <c r="C1777" i="1"/>
  <c r="R1777" i="1" s="1"/>
  <c r="R1776" i="1"/>
  <c r="O1776" i="1"/>
  <c r="N1776" i="1"/>
  <c r="K1766" i="1"/>
  <c r="A1751" i="1"/>
  <c r="R1744" i="1"/>
  <c r="Q1744" i="1"/>
  <c r="P1744" i="1"/>
  <c r="O1744" i="1"/>
  <c r="N1744" i="1"/>
  <c r="M1744" i="1"/>
  <c r="L1744" i="1"/>
  <c r="K1744" i="1"/>
  <c r="J1744" i="1"/>
  <c r="R1728" i="1"/>
  <c r="B1728" i="1"/>
  <c r="A1728" i="1"/>
  <c r="A1711" i="1"/>
  <c r="P1710" i="1"/>
  <c r="K1710" i="1"/>
  <c r="R1704" i="1"/>
  <c r="B1704" i="1"/>
  <c r="A1704" i="1"/>
  <c r="R1697" i="1"/>
  <c r="R1696" i="1"/>
  <c r="Q1696" i="1"/>
  <c r="P1696" i="1"/>
  <c r="A1688" i="1"/>
  <c r="Q1686" i="1"/>
  <c r="N1686" i="1"/>
  <c r="Q1672" i="1"/>
  <c r="O1672" i="1"/>
  <c r="N1672" i="1"/>
  <c r="B1672" i="1"/>
  <c r="A1672" i="1"/>
  <c r="A1671" i="1"/>
  <c r="P1664" i="1"/>
  <c r="O1664" i="1"/>
  <c r="N1664" i="1"/>
  <c r="M1664" i="1"/>
  <c r="L1664" i="1"/>
  <c r="K1664" i="1"/>
  <c r="J1664" i="1"/>
  <c r="B1664" i="1"/>
  <c r="A1664" i="1"/>
  <c r="J1845" i="1"/>
  <c r="K1845" i="1"/>
  <c r="L1845" i="1"/>
  <c r="M1845" i="1"/>
  <c r="N1845" i="1"/>
  <c r="O1845" i="1"/>
  <c r="P1845" i="1"/>
  <c r="Q1845" i="1"/>
  <c r="R1845" i="1"/>
  <c r="B1845" i="1"/>
  <c r="A1845" i="1"/>
  <c r="E2" i="20"/>
  <c r="D2" i="20"/>
  <c r="B700" i="15"/>
  <c r="C415" i="1"/>
  <c r="A415" i="1" s="1"/>
  <c r="C416" i="1"/>
  <c r="L416" i="1" s="1"/>
  <c r="C417" i="1"/>
  <c r="O417" i="1" s="1"/>
  <c r="C418" i="1"/>
  <c r="R418" i="1" s="1"/>
  <c r="C419" i="1"/>
  <c r="L419" i="1" s="1"/>
  <c r="C420" i="1"/>
  <c r="J420" i="1" s="1"/>
  <c r="C421" i="1"/>
  <c r="P421" i="1" s="1"/>
  <c r="C422" i="1"/>
  <c r="R422" i="1" s="1"/>
  <c r="C423" i="1"/>
  <c r="R423" i="1" s="1"/>
  <c r="C424" i="1"/>
  <c r="R424" i="1" s="1"/>
  <c r="C425" i="1"/>
  <c r="M425" i="1" s="1"/>
  <c r="C426" i="1"/>
  <c r="K426" i="1" s="1"/>
  <c r="C427" i="1"/>
  <c r="P427" i="1" s="1"/>
  <c r="C428" i="1"/>
  <c r="R428" i="1" s="1"/>
  <c r="C429" i="1"/>
  <c r="N429" i="1" s="1"/>
  <c r="C430" i="1"/>
  <c r="R430" i="1" s="1"/>
  <c r="C431" i="1"/>
  <c r="P431" i="1" s="1"/>
  <c r="C432" i="1"/>
  <c r="P432" i="1" s="1"/>
  <c r="C433" i="1"/>
  <c r="B433" i="1" s="1"/>
  <c r="C434" i="1"/>
  <c r="P434" i="1" s="1"/>
  <c r="C435" i="1"/>
  <c r="L435" i="1" s="1"/>
  <c r="C436" i="1"/>
  <c r="K436" i="1" s="1"/>
  <c r="C414" i="1"/>
  <c r="K414" i="1" s="1"/>
  <c r="R413" i="1"/>
  <c r="Q413" i="1"/>
  <c r="P413" i="1"/>
  <c r="O413" i="1"/>
  <c r="N413" i="1"/>
  <c r="M413" i="1"/>
  <c r="L413" i="1"/>
  <c r="K413" i="1"/>
  <c r="J413" i="1"/>
  <c r="B413" i="1"/>
  <c r="A413" i="1"/>
  <c r="J1778" i="1"/>
  <c r="K1778" i="1"/>
  <c r="L1778" i="1"/>
  <c r="M1778" i="1"/>
  <c r="N1778" i="1"/>
  <c r="O1778" i="1"/>
  <c r="P1778" i="1"/>
  <c r="Q1778" i="1"/>
  <c r="R1778" i="1"/>
  <c r="J1779" i="1"/>
  <c r="K1779" i="1"/>
  <c r="L1779" i="1"/>
  <c r="M1779" i="1"/>
  <c r="N1779" i="1"/>
  <c r="O1779" i="1"/>
  <c r="P1779" i="1"/>
  <c r="Q1779" i="1"/>
  <c r="R1779" i="1"/>
  <c r="J1780" i="1"/>
  <c r="K1780" i="1"/>
  <c r="L1780" i="1"/>
  <c r="M1780" i="1"/>
  <c r="N1780" i="1"/>
  <c r="O1780" i="1"/>
  <c r="P1780" i="1"/>
  <c r="Q1780" i="1"/>
  <c r="R1780" i="1"/>
  <c r="A1778" i="1"/>
  <c r="B1778" i="1"/>
  <c r="A1779" i="1"/>
  <c r="B1779" i="1"/>
  <c r="A1780" i="1"/>
  <c r="B1780" i="1"/>
  <c r="J289" i="1"/>
  <c r="K289" i="1"/>
  <c r="L289" i="1"/>
  <c r="M289" i="1"/>
  <c r="N289" i="1"/>
  <c r="P289" i="1"/>
  <c r="Q289" i="1"/>
  <c r="R289" i="1"/>
  <c r="A289" i="1"/>
  <c r="B289" i="1"/>
  <c r="B43" i="18"/>
  <c r="O289" i="1" s="1"/>
  <c r="A1009" i="1" l="1"/>
  <c r="A945" i="1"/>
  <c r="A1025" i="1"/>
  <c r="A873" i="1"/>
  <c r="A946" i="1"/>
  <c r="A1026" i="1"/>
  <c r="A825" i="1"/>
  <c r="A874" i="1"/>
  <c r="A953" i="1"/>
  <c r="A1033" i="1"/>
  <c r="A930" i="1"/>
  <c r="A833" i="1"/>
  <c r="A889" i="1"/>
  <c r="A969" i="1"/>
  <c r="A1049" i="1"/>
  <c r="A834" i="1"/>
  <c r="A890" i="1"/>
  <c r="A970" i="1"/>
  <c r="A1050" i="1"/>
  <c r="A865" i="1"/>
  <c r="A897" i="1"/>
  <c r="A977" i="1"/>
  <c r="A1057" i="1"/>
  <c r="A929" i="1"/>
  <c r="A841" i="1"/>
  <c r="A898" i="1"/>
  <c r="A978" i="1"/>
  <c r="A1058" i="1"/>
  <c r="A1010" i="1"/>
  <c r="A842" i="1"/>
  <c r="A905" i="1"/>
  <c r="A985" i="1"/>
  <c r="A1065" i="1"/>
  <c r="A866" i="1"/>
  <c r="A826" i="1"/>
  <c r="A906" i="1"/>
  <c r="A986" i="1"/>
  <c r="A1066" i="1"/>
  <c r="Q845" i="1"/>
  <c r="P845" i="1"/>
  <c r="O845" i="1"/>
  <c r="N845" i="1"/>
  <c r="M845" i="1"/>
  <c r="L845" i="1"/>
  <c r="K845" i="1"/>
  <c r="R845" i="1"/>
  <c r="J845" i="1"/>
  <c r="Q861" i="1"/>
  <c r="P861" i="1"/>
  <c r="O861" i="1"/>
  <c r="N861" i="1"/>
  <c r="M861" i="1"/>
  <c r="L861" i="1"/>
  <c r="K861" i="1"/>
  <c r="R861" i="1"/>
  <c r="J861" i="1"/>
  <c r="Q885" i="1"/>
  <c r="P885" i="1"/>
  <c r="O885" i="1"/>
  <c r="M885" i="1"/>
  <c r="L885" i="1"/>
  <c r="R885" i="1"/>
  <c r="N885" i="1"/>
  <c r="K885" i="1"/>
  <c r="J885" i="1"/>
  <c r="Q901" i="1"/>
  <c r="P901" i="1"/>
  <c r="O901" i="1"/>
  <c r="M901" i="1"/>
  <c r="L901" i="1"/>
  <c r="J901" i="1"/>
  <c r="R901" i="1"/>
  <c r="N901" i="1"/>
  <c r="K901" i="1"/>
  <c r="Q933" i="1"/>
  <c r="P933" i="1"/>
  <c r="O933" i="1"/>
  <c r="M933" i="1"/>
  <c r="L933" i="1"/>
  <c r="R933" i="1"/>
  <c r="N933" i="1"/>
  <c r="K933" i="1"/>
  <c r="J933" i="1"/>
  <c r="M981" i="1"/>
  <c r="L981" i="1"/>
  <c r="K981" i="1"/>
  <c r="R981" i="1"/>
  <c r="J981" i="1"/>
  <c r="Q981" i="1"/>
  <c r="P981" i="1"/>
  <c r="O981" i="1"/>
  <c r="N981" i="1"/>
  <c r="A845" i="1"/>
  <c r="A877" i="1"/>
  <c r="A909" i="1"/>
  <c r="A941" i="1"/>
  <c r="A1045" i="1"/>
  <c r="A1061" i="1"/>
  <c r="P830" i="1"/>
  <c r="N830" i="1"/>
  <c r="M830" i="1"/>
  <c r="L830" i="1"/>
  <c r="K830" i="1"/>
  <c r="R830" i="1"/>
  <c r="Q830" i="1"/>
  <c r="O830" i="1"/>
  <c r="J830" i="1"/>
  <c r="P838" i="1"/>
  <c r="O838" i="1"/>
  <c r="N838" i="1"/>
  <c r="M838" i="1"/>
  <c r="L838" i="1"/>
  <c r="K838" i="1"/>
  <c r="R838" i="1"/>
  <c r="J838" i="1"/>
  <c r="Q838" i="1"/>
  <c r="P846" i="1"/>
  <c r="O846" i="1"/>
  <c r="N846" i="1"/>
  <c r="M846" i="1"/>
  <c r="L846" i="1"/>
  <c r="K846" i="1"/>
  <c r="R846" i="1"/>
  <c r="J846" i="1"/>
  <c r="Q846" i="1"/>
  <c r="P854" i="1"/>
  <c r="O854" i="1"/>
  <c r="N854" i="1"/>
  <c r="M854" i="1"/>
  <c r="L854" i="1"/>
  <c r="K854" i="1"/>
  <c r="R854" i="1"/>
  <c r="J854" i="1"/>
  <c r="Q854" i="1"/>
  <c r="P862" i="1"/>
  <c r="O862" i="1"/>
  <c r="N862" i="1"/>
  <c r="M862" i="1"/>
  <c r="L862" i="1"/>
  <c r="K862" i="1"/>
  <c r="R862" i="1"/>
  <c r="J862" i="1"/>
  <c r="Q862" i="1"/>
  <c r="P870" i="1"/>
  <c r="O870" i="1"/>
  <c r="N870" i="1"/>
  <c r="M870" i="1"/>
  <c r="L870" i="1"/>
  <c r="K870" i="1"/>
  <c r="R870" i="1"/>
  <c r="J870" i="1"/>
  <c r="Q870" i="1"/>
  <c r="P878" i="1"/>
  <c r="O878" i="1"/>
  <c r="N878" i="1"/>
  <c r="L878" i="1"/>
  <c r="R878" i="1"/>
  <c r="Q878" i="1"/>
  <c r="M878" i="1"/>
  <c r="K878" i="1"/>
  <c r="J878" i="1"/>
  <c r="P886" i="1"/>
  <c r="O886" i="1"/>
  <c r="N886" i="1"/>
  <c r="L886" i="1"/>
  <c r="K886" i="1"/>
  <c r="Q886" i="1"/>
  <c r="M886" i="1"/>
  <c r="J886" i="1"/>
  <c r="R886" i="1"/>
  <c r="P894" i="1"/>
  <c r="O894" i="1"/>
  <c r="N894" i="1"/>
  <c r="L894" i="1"/>
  <c r="K894" i="1"/>
  <c r="R894" i="1"/>
  <c r="Q894" i="1"/>
  <c r="M894" i="1"/>
  <c r="J894" i="1"/>
  <c r="P902" i="1"/>
  <c r="O902" i="1"/>
  <c r="N902" i="1"/>
  <c r="L902" i="1"/>
  <c r="K902" i="1"/>
  <c r="R902" i="1"/>
  <c r="Q902" i="1"/>
  <c r="M902" i="1"/>
  <c r="J902" i="1"/>
  <c r="P910" i="1"/>
  <c r="O910" i="1"/>
  <c r="N910" i="1"/>
  <c r="L910" i="1"/>
  <c r="K910" i="1"/>
  <c r="M910" i="1"/>
  <c r="J910" i="1"/>
  <c r="R910" i="1"/>
  <c r="Q910" i="1"/>
  <c r="P918" i="1"/>
  <c r="O918" i="1"/>
  <c r="N918" i="1"/>
  <c r="L918" i="1"/>
  <c r="K918" i="1"/>
  <c r="R918" i="1"/>
  <c r="Q918" i="1"/>
  <c r="M918" i="1"/>
  <c r="J918" i="1"/>
  <c r="P926" i="1"/>
  <c r="O926" i="1"/>
  <c r="N926" i="1"/>
  <c r="L926" i="1"/>
  <c r="K926" i="1"/>
  <c r="R926" i="1"/>
  <c r="Q926" i="1"/>
  <c r="M926" i="1"/>
  <c r="J926" i="1"/>
  <c r="P934" i="1"/>
  <c r="O934" i="1"/>
  <c r="N934" i="1"/>
  <c r="L934" i="1"/>
  <c r="K934" i="1"/>
  <c r="J934" i="1"/>
  <c r="R934" i="1"/>
  <c r="Q934" i="1"/>
  <c r="M934" i="1"/>
  <c r="L942" i="1"/>
  <c r="K942" i="1"/>
  <c r="R942" i="1"/>
  <c r="J942" i="1"/>
  <c r="Q942" i="1"/>
  <c r="P942" i="1"/>
  <c r="N942" i="1"/>
  <c r="M942" i="1"/>
  <c r="O942" i="1"/>
  <c r="L950" i="1"/>
  <c r="K950" i="1"/>
  <c r="R950" i="1"/>
  <c r="J950" i="1"/>
  <c r="Q950" i="1"/>
  <c r="P950" i="1"/>
  <c r="O950" i="1"/>
  <c r="N950" i="1"/>
  <c r="M950" i="1"/>
  <c r="L958" i="1"/>
  <c r="K958" i="1"/>
  <c r="R958" i="1"/>
  <c r="J958" i="1"/>
  <c r="Q958" i="1"/>
  <c r="P958" i="1"/>
  <c r="O958" i="1"/>
  <c r="N958" i="1"/>
  <c r="M958" i="1"/>
  <c r="L966" i="1"/>
  <c r="K966" i="1"/>
  <c r="R966" i="1"/>
  <c r="J966" i="1"/>
  <c r="Q966" i="1"/>
  <c r="P966" i="1"/>
  <c r="O966" i="1"/>
  <c r="N966" i="1"/>
  <c r="M966" i="1"/>
  <c r="L974" i="1"/>
  <c r="K974" i="1"/>
  <c r="R974" i="1"/>
  <c r="J974" i="1"/>
  <c r="Q974" i="1"/>
  <c r="P974" i="1"/>
  <c r="O974" i="1"/>
  <c r="N974" i="1"/>
  <c r="M974" i="1"/>
  <c r="L982" i="1"/>
  <c r="K982" i="1"/>
  <c r="R982" i="1"/>
  <c r="J982" i="1"/>
  <c r="Q982" i="1"/>
  <c r="P982" i="1"/>
  <c r="O982" i="1"/>
  <c r="N982" i="1"/>
  <c r="M982" i="1"/>
  <c r="L990" i="1"/>
  <c r="K990" i="1"/>
  <c r="R990" i="1"/>
  <c r="J990" i="1"/>
  <c r="Q990" i="1"/>
  <c r="P990" i="1"/>
  <c r="O990" i="1"/>
  <c r="N990" i="1"/>
  <c r="M990" i="1"/>
  <c r="K998" i="1"/>
  <c r="R998" i="1"/>
  <c r="Q998" i="1"/>
  <c r="P998" i="1"/>
  <c r="M998" i="1"/>
  <c r="L998" i="1"/>
  <c r="J998" i="1"/>
  <c r="O998" i="1"/>
  <c r="N998" i="1"/>
  <c r="L1006" i="1"/>
  <c r="K1006" i="1"/>
  <c r="R1006" i="1"/>
  <c r="J1006" i="1"/>
  <c r="Q1006" i="1"/>
  <c r="P1006" i="1"/>
  <c r="O1006" i="1"/>
  <c r="N1006" i="1"/>
  <c r="M1006" i="1"/>
  <c r="L1014" i="1"/>
  <c r="K1014" i="1"/>
  <c r="R1014" i="1"/>
  <c r="J1014" i="1"/>
  <c r="Q1014" i="1"/>
  <c r="P1014" i="1"/>
  <c r="O1014" i="1"/>
  <c r="N1014" i="1"/>
  <c r="M1014" i="1"/>
  <c r="L1022" i="1"/>
  <c r="K1022" i="1"/>
  <c r="R1022" i="1"/>
  <c r="J1022" i="1"/>
  <c r="Q1022" i="1"/>
  <c r="P1022" i="1"/>
  <c r="O1022" i="1"/>
  <c r="N1022" i="1"/>
  <c r="M1022" i="1"/>
  <c r="L1030" i="1"/>
  <c r="K1030" i="1"/>
  <c r="R1030" i="1"/>
  <c r="J1030" i="1"/>
  <c r="Q1030" i="1"/>
  <c r="P1030" i="1"/>
  <c r="O1030" i="1"/>
  <c r="M1030" i="1"/>
  <c r="N1030" i="1"/>
  <c r="L1038" i="1"/>
  <c r="K1038" i="1"/>
  <c r="R1038" i="1"/>
  <c r="J1038" i="1"/>
  <c r="Q1038" i="1"/>
  <c r="P1038" i="1"/>
  <c r="O1038" i="1"/>
  <c r="N1038" i="1"/>
  <c r="M1038" i="1"/>
  <c r="L1046" i="1"/>
  <c r="K1046" i="1"/>
  <c r="R1046" i="1"/>
  <c r="J1046" i="1"/>
  <c r="Q1046" i="1"/>
  <c r="P1046" i="1"/>
  <c r="O1046" i="1"/>
  <c r="N1046" i="1"/>
  <c r="M1046" i="1"/>
  <c r="L1054" i="1"/>
  <c r="K1054" i="1"/>
  <c r="R1054" i="1"/>
  <c r="J1054" i="1"/>
  <c r="Q1054" i="1"/>
  <c r="P1054" i="1"/>
  <c r="O1054" i="1"/>
  <c r="N1054" i="1"/>
  <c r="M1054" i="1"/>
  <c r="L1062" i="1"/>
  <c r="K1062" i="1"/>
  <c r="R1062" i="1"/>
  <c r="J1062" i="1"/>
  <c r="Q1062" i="1"/>
  <c r="P1062" i="1"/>
  <c r="O1062" i="1"/>
  <c r="N1062" i="1"/>
  <c r="M1062" i="1"/>
  <c r="L1070" i="1"/>
  <c r="K1070" i="1"/>
  <c r="R1070" i="1"/>
  <c r="J1070" i="1"/>
  <c r="Q1070" i="1"/>
  <c r="P1070" i="1"/>
  <c r="O1070" i="1"/>
  <c r="N1070" i="1"/>
  <c r="M1070" i="1"/>
  <c r="B845" i="1"/>
  <c r="B861" i="1"/>
  <c r="B885" i="1"/>
  <c r="B893" i="1"/>
  <c r="B901" i="1"/>
  <c r="B925" i="1"/>
  <c r="B933" i="1"/>
  <c r="B957" i="1"/>
  <c r="B981" i="1"/>
  <c r="B997" i="1"/>
  <c r="B1037" i="1"/>
  <c r="B1053" i="1"/>
  <c r="O847" i="1"/>
  <c r="N847" i="1"/>
  <c r="M847" i="1"/>
  <c r="L847" i="1"/>
  <c r="K847" i="1"/>
  <c r="R847" i="1"/>
  <c r="J847" i="1"/>
  <c r="Q847" i="1"/>
  <c r="P847" i="1"/>
  <c r="O879" i="1"/>
  <c r="N879" i="1"/>
  <c r="M879" i="1"/>
  <c r="K879" i="1"/>
  <c r="J879" i="1"/>
  <c r="R879" i="1"/>
  <c r="Q879" i="1"/>
  <c r="P879" i="1"/>
  <c r="L879" i="1"/>
  <c r="O895" i="1"/>
  <c r="N895" i="1"/>
  <c r="M895" i="1"/>
  <c r="K895" i="1"/>
  <c r="R895" i="1"/>
  <c r="J895" i="1"/>
  <c r="Q895" i="1"/>
  <c r="P895" i="1"/>
  <c r="L895" i="1"/>
  <c r="O919" i="1"/>
  <c r="N919" i="1"/>
  <c r="M919" i="1"/>
  <c r="K919" i="1"/>
  <c r="R919" i="1"/>
  <c r="J919" i="1"/>
  <c r="Q919" i="1"/>
  <c r="P919" i="1"/>
  <c r="L919" i="1"/>
  <c r="O927" i="1"/>
  <c r="N927" i="1"/>
  <c r="M927" i="1"/>
  <c r="K927" i="1"/>
  <c r="R927" i="1"/>
  <c r="J927" i="1"/>
  <c r="Q927" i="1"/>
  <c r="P927" i="1"/>
  <c r="L927" i="1"/>
  <c r="K943" i="1"/>
  <c r="R943" i="1"/>
  <c r="J943" i="1"/>
  <c r="Q943" i="1"/>
  <c r="P943" i="1"/>
  <c r="O943" i="1"/>
  <c r="N943" i="1"/>
  <c r="M943" i="1"/>
  <c r="L943" i="1"/>
  <c r="K959" i="1"/>
  <c r="R959" i="1"/>
  <c r="J959" i="1"/>
  <c r="Q959" i="1"/>
  <c r="P959" i="1"/>
  <c r="O959" i="1"/>
  <c r="N959" i="1"/>
  <c r="M959" i="1"/>
  <c r="L959" i="1"/>
  <c r="K967" i="1"/>
  <c r="R967" i="1"/>
  <c r="J967" i="1"/>
  <c r="Q967" i="1"/>
  <c r="P967" i="1"/>
  <c r="O967" i="1"/>
  <c r="N967" i="1"/>
  <c r="M967" i="1"/>
  <c r="L967" i="1"/>
  <c r="K975" i="1"/>
  <c r="R975" i="1"/>
  <c r="J975" i="1"/>
  <c r="Q975" i="1"/>
  <c r="P975" i="1"/>
  <c r="O975" i="1"/>
  <c r="N975" i="1"/>
  <c r="M975" i="1"/>
  <c r="L975" i="1"/>
  <c r="K983" i="1"/>
  <c r="R983" i="1"/>
  <c r="J983" i="1"/>
  <c r="Q983" i="1"/>
  <c r="P983" i="1"/>
  <c r="O983" i="1"/>
  <c r="N983" i="1"/>
  <c r="M983" i="1"/>
  <c r="L983" i="1"/>
  <c r="K991" i="1"/>
  <c r="R991" i="1"/>
  <c r="J991" i="1"/>
  <c r="Q991" i="1"/>
  <c r="P991" i="1"/>
  <c r="O991" i="1"/>
  <c r="N991" i="1"/>
  <c r="M991" i="1"/>
  <c r="L991" i="1"/>
  <c r="K999" i="1"/>
  <c r="R999" i="1"/>
  <c r="J999" i="1"/>
  <c r="Q999" i="1"/>
  <c r="P999" i="1"/>
  <c r="O999" i="1"/>
  <c r="N999" i="1"/>
  <c r="M999" i="1"/>
  <c r="L999" i="1"/>
  <c r="K1007" i="1"/>
  <c r="R1007" i="1"/>
  <c r="J1007" i="1"/>
  <c r="Q1007" i="1"/>
  <c r="P1007" i="1"/>
  <c r="O1007" i="1"/>
  <c r="N1007" i="1"/>
  <c r="M1007" i="1"/>
  <c r="L1007" i="1"/>
  <c r="K1015" i="1"/>
  <c r="R1015" i="1"/>
  <c r="J1015" i="1"/>
  <c r="Q1015" i="1"/>
  <c r="P1015" i="1"/>
  <c r="O1015" i="1"/>
  <c r="N1015" i="1"/>
  <c r="M1015" i="1"/>
  <c r="L1015" i="1"/>
  <c r="K1023" i="1"/>
  <c r="R1023" i="1"/>
  <c r="J1023" i="1"/>
  <c r="Q1023" i="1"/>
  <c r="P1023" i="1"/>
  <c r="O1023" i="1"/>
  <c r="N1023" i="1"/>
  <c r="M1023" i="1"/>
  <c r="L1023" i="1"/>
  <c r="K1031" i="1"/>
  <c r="R1031" i="1"/>
  <c r="J1031" i="1"/>
  <c r="Q1031" i="1"/>
  <c r="P1031" i="1"/>
  <c r="O1031" i="1"/>
  <c r="N1031" i="1"/>
  <c r="M1031" i="1"/>
  <c r="L1031" i="1"/>
  <c r="K1039" i="1"/>
  <c r="R1039" i="1"/>
  <c r="J1039" i="1"/>
  <c r="Q1039" i="1"/>
  <c r="P1039" i="1"/>
  <c r="O1039" i="1"/>
  <c r="N1039" i="1"/>
  <c r="M1039" i="1"/>
  <c r="L1039" i="1"/>
  <c r="K1047" i="1"/>
  <c r="R1047" i="1"/>
  <c r="J1047" i="1"/>
  <c r="Q1047" i="1"/>
  <c r="P1047" i="1"/>
  <c r="O1047" i="1"/>
  <c r="N1047" i="1"/>
  <c r="M1047" i="1"/>
  <c r="L1047" i="1"/>
  <c r="K1055" i="1"/>
  <c r="R1055" i="1"/>
  <c r="J1055" i="1"/>
  <c r="Q1055" i="1"/>
  <c r="P1055" i="1"/>
  <c r="O1055" i="1"/>
  <c r="N1055" i="1"/>
  <c r="M1055" i="1"/>
  <c r="L1055" i="1"/>
  <c r="K1063" i="1"/>
  <c r="R1063" i="1"/>
  <c r="J1063" i="1"/>
  <c r="Q1063" i="1"/>
  <c r="P1063" i="1"/>
  <c r="O1063" i="1"/>
  <c r="N1063" i="1"/>
  <c r="M1063" i="1"/>
  <c r="L1063" i="1"/>
  <c r="K1071" i="1"/>
  <c r="R1071" i="1"/>
  <c r="J1071" i="1"/>
  <c r="Q1071" i="1"/>
  <c r="P1071" i="1"/>
  <c r="O1071" i="1"/>
  <c r="N1071" i="1"/>
  <c r="M1071" i="1"/>
  <c r="L1071" i="1"/>
  <c r="A886" i="1"/>
  <c r="A894" i="1"/>
  <c r="A902" i="1"/>
  <c r="A910" i="1"/>
  <c r="A918" i="1"/>
  <c r="A926" i="1"/>
  <c r="A934" i="1"/>
  <c r="A942" i="1"/>
  <c r="A950" i="1"/>
  <c r="A958" i="1"/>
  <c r="A966" i="1"/>
  <c r="A974" i="1"/>
  <c r="A982" i="1"/>
  <c r="A990" i="1"/>
  <c r="A998" i="1"/>
  <c r="A1006" i="1"/>
  <c r="A1014" i="1"/>
  <c r="A1022" i="1"/>
  <c r="A1030" i="1"/>
  <c r="A1038" i="1"/>
  <c r="A1046" i="1"/>
  <c r="A1054" i="1"/>
  <c r="A1062" i="1"/>
  <c r="A1070" i="1"/>
  <c r="Q837" i="1"/>
  <c r="P837" i="1"/>
  <c r="O837" i="1"/>
  <c r="N837" i="1"/>
  <c r="M837" i="1"/>
  <c r="L837" i="1"/>
  <c r="K837" i="1"/>
  <c r="R837" i="1"/>
  <c r="J837" i="1"/>
  <c r="O839" i="1"/>
  <c r="N839" i="1"/>
  <c r="M839" i="1"/>
  <c r="L839" i="1"/>
  <c r="K839" i="1"/>
  <c r="R839" i="1"/>
  <c r="J839" i="1"/>
  <c r="Q839" i="1"/>
  <c r="P839" i="1"/>
  <c r="O911" i="1"/>
  <c r="N911" i="1"/>
  <c r="M911" i="1"/>
  <c r="K911" i="1"/>
  <c r="R911" i="1"/>
  <c r="J911" i="1"/>
  <c r="Q911" i="1"/>
  <c r="P911" i="1"/>
  <c r="L911" i="1"/>
  <c r="A1684" i="1"/>
  <c r="N824" i="1"/>
  <c r="L824" i="1"/>
  <c r="K824" i="1"/>
  <c r="R824" i="1"/>
  <c r="J824" i="1"/>
  <c r="Q824" i="1"/>
  <c r="M824" i="1"/>
  <c r="P824" i="1"/>
  <c r="O824" i="1"/>
  <c r="N832" i="1"/>
  <c r="M832" i="1"/>
  <c r="L832" i="1"/>
  <c r="K832" i="1"/>
  <c r="R832" i="1"/>
  <c r="J832" i="1"/>
  <c r="Q832" i="1"/>
  <c r="P832" i="1"/>
  <c r="O832" i="1"/>
  <c r="N840" i="1"/>
  <c r="M840" i="1"/>
  <c r="L840" i="1"/>
  <c r="K840" i="1"/>
  <c r="R840" i="1"/>
  <c r="J840" i="1"/>
  <c r="Q840" i="1"/>
  <c r="P840" i="1"/>
  <c r="O840" i="1"/>
  <c r="N848" i="1"/>
  <c r="M848" i="1"/>
  <c r="L848" i="1"/>
  <c r="K848" i="1"/>
  <c r="R848" i="1"/>
  <c r="J848" i="1"/>
  <c r="Q848" i="1"/>
  <c r="P848" i="1"/>
  <c r="O848" i="1"/>
  <c r="N856" i="1"/>
  <c r="M856" i="1"/>
  <c r="L856" i="1"/>
  <c r="K856" i="1"/>
  <c r="R856" i="1"/>
  <c r="J856" i="1"/>
  <c r="Q856" i="1"/>
  <c r="P856" i="1"/>
  <c r="O856" i="1"/>
  <c r="N864" i="1"/>
  <c r="M864" i="1"/>
  <c r="L864" i="1"/>
  <c r="K864" i="1"/>
  <c r="R864" i="1"/>
  <c r="J864" i="1"/>
  <c r="Q864" i="1"/>
  <c r="P864" i="1"/>
  <c r="O864" i="1"/>
  <c r="N872" i="1"/>
  <c r="M872" i="1"/>
  <c r="L872" i="1"/>
  <c r="K872" i="1"/>
  <c r="R872" i="1"/>
  <c r="J872" i="1"/>
  <c r="Q872" i="1"/>
  <c r="P872" i="1"/>
  <c r="O872" i="1"/>
  <c r="N880" i="1"/>
  <c r="M880" i="1"/>
  <c r="L880" i="1"/>
  <c r="R880" i="1"/>
  <c r="J880" i="1"/>
  <c r="Q880" i="1"/>
  <c r="P880" i="1"/>
  <c r="O880" i="1"/>
  <c r="K880" i="1"/>
  <c r="N888" i="1"/>
  <c r="M888" i="1"/>
  <c r="L888" i="1"/>
  <c r="R888" i="1"/>
  <c r="J888" i="1"/>
  <c r="Q888" i="1"/>
  <c r="P888" i="1"/>
  <c r="O888" i="1"/>
  <c r="K888" i="1"/>
  <c r="N896" i="1"/>
  <c r="M896" i="1"/>
  <c r="L896" i="1"/>
  <c r="R896" i="1"/>
  <c r="J896" i="1"/>
  <c r="Q896" i="1"/>
  <c r="K896" i="1"/>
  <c r="P896" i="1"/>
  <c r="O896" i="1"/>
  <c r="N904" i="1"/>
  <c r="M904" i="1"/>
  <c r="L904" i="1"/>
  <c r="R904" i="1"/>
  <c r="J904" i="1"/>
  <c r="Q904" i="1"/>
  <c r="P904" i="1"/>
  <c r="O904" i="1"/>
  <c r="K904" i="1"/>
  <c r="N912" i="1"/>
  <c r="M912" i="1"/>
  <c r="L912" i="1"/>
  <c r="R912" i="1"/>
  <c r="J912" i="1"/>
  <c r="Q912" i="1"/>
  <c r="P912" i="1"/>
  <c r="O912" i="1"/>
  <c r="K912" i="1"/>
  <c r="N920" i="1"/>
  <c r="M920" i="1"/>
  <c r="L920" i="1"/>
  <c r="R920" i="1"/>
  <c r="J920" i="1"/>
  <c r="Q920" i="1"/>
  <c r="P920" i="1"/>
  <c r="O920" i="1"/>
  <c r="K920" i="1"/>
  <c r="N928" i="1"/>
  <c r="M928" i="1"/>
  <c r="L928" i="1"/>
  <c r="R928" i="1"/>
  <c r="J928" i="1"/>
  <c r="Q928" i="1"/>
  <c r="P928" i="1"/>
  <c r="O928" i="1"/>
  <c r="K928" i="1"/>
  <c r="N936" i="1"/>
  <c r="M936" i="1"/>
  <c r="L936" i="1"/>
  <c r="R936" i="1"/>
  <c r="J936" i="1"/>
  <c r="Q936" i="1"/>
  <c r="O936" i="1"/>
  <c r="K936" i="1"/>
  <c r="P936" i="1"/>
  <c r="R944" i="1"/>
  <c r="J944" i="1"/>
  <c r="Q944" i="1"/>
  <c r="P944" i="1"/>
  <c r="O944" i="1"/>
  <c r="N944" i="1"/>
  <c r="M944" i="1"/>
  <c r="L944" i="1"/>
  <c r="K944" i="1"/>
  <c r="R952" i="1"/>
  <c r="J952" i="1"/>
  <c r="Q952" i="1"/>
  <c r="P952" i="1"/>
  <c r="O952" i="1"/>
  <c r="N952" i="1"/>
  <c r="M952" i="1"/>
  <c r="L952" i="1"/>
  <c r="K952" i="1"/>
  <c r="R960" i="1"/>
  <c r="J960" i="1"/>
  <c r="Q960" i="1"/>
  <c r="P960" i="1"/>
  <c r="O960" i="1"/>
  <c r="N960" i="1"/>
  <c r="M960" i="1"/>
  <c r="L960" i="1"/>
  <c r="K960" i="1"/>
  <c r="R968" i="1"/>
  <c r="J968" i="1"/>
  <c r="Q968" i="1"/>
  <c r="P968" i="1"/>
  <c r="O968" i="1"/>
  <c r="N968" i="1"/>
  <c r="M968" i="1"/>
  <c r="L968" i="1"/>
  <c r="K968" i="1"/>
  <c r="R976" i="1"/>
  <c r="J976" i="1"/>
  <c r="Q976" i="1"/>
  <c r="P976" i="1"/>
  <c r="O976" i="1"/>
  <c r="N976" i="1"/>
  <c r="M976" i="1"/>
  <c r="L976" i="1"/>
  <c r="K976" i="1"/>
  <c r="R984" i="1"/>
  <c r="J984" i="1"/>
  <c r="Q984" i="1"/>
  <c r="P984" i="1"/>
  <c r="O984" i="1"/>
  <c r="N984" i="1"/>
  <c r="M984" i="1"/>
  <c r="L984" i="1"/>
  <c r="K984" i="1"/>
  <c r="R992" i="1"/>
  <c r="J992" i="1"/>
  <c r="Q992" i="1"/>
  <c r="P992" i="1"/>
  <c r="O992" i="1"/>
  <c r="N992" i="1"/>
  <c r="M992" i="1"/>
  <c r="L992" i="1"/>
  <c r="K992" i="1"/>
  <c r="R1000" i="1"/>
  <c r="J1000" i="1"/>
  <c r="Q1000" i="1"/>
  <c r="P1000" i="1"/>
  <c r="O1000" i="1"/>
  <c r="N1000" i="1"/>
  <c r="M1000" i="1"/>
  <c r="L1000" i="1"/>
  <c r="K1000" i="1"/>
  <c r="R1008" i="1"/>
  <c r="J1008" i="1"/>
  <c r="Q1008" i="1"/>
  <c r="P1008" i="1"/>
  <c r="O1008" i="1"/>
  <c r="N1008" i="1"/>
  <c r="M1008" i="1"/>
  <c r="L1008" i="1"/>
  <c r="K1008" i="1"/>
  <c r="R1016" i="1"/>
  <c r="J1016" i="1"/>
  <c r="Q1016" i="1"/>
  <c r="P1016" i="1"/>
  <c r="O1016" i="1"/>
  <c r="N1016" i="1"/>
  <c r="M1016" i="1"/>
  <c r="L1016" i="1"/>
  <c r="K1016" i="1"/>
  <c r="R1024" i="1"/>
  <c r="J1024" i="1"/>
  <c r="Q1024" i="1"/>
  <c r="P1024" i="1"/>
  <c r="O1024" i="1"/>
  <c r="N1024" i="1"/>
  <c r="M1024" i="1"/>
  <c r="L1024" i="1"/>
  <c r="K1024" i="1"/>
  <c r="R1032" i="1"/>
  <c r="J1032" i="1"/>
  <c r="Q1032" i="1"/>
  <c r="P1032" i="1"/>
  <c r="O1032" i="1"/>
  <c r="N1032" i="1"/>
  <c r="M1032" i="1"/>
  <c r="L1032" i="1"/>
  <c r="K1032" i="1"/>
  <c r="R1040" i="1"/>
  <c r="J1040" i="1"/>
  <c r="Q1040" i="1"/>
  <c r="P1040" i="1"/>
  <c r="O1040" i="1"/>
  <c r="N1040" i="1"/>
  <c r="M1040" i="1"/>
  <c r="L1040" i="1"/>
  <c r="K1040" i="1"/>
  <c r="R1048" i="1"/>
  <c r="J1048" i="1"/>
  <c r="Q1048" i="1"/>
  <c r="P1048" i="1"/>
  <c r="O1048" i="1"/>
  <c r="N1048" i="1"/>
  <c r="M1048" i="1"/>
  <c r="L1048" i="1"/>
  <c r="K1048" i="1"/>
  <c r="R1056" i="1"/>
  <c r="J1056" i="1"/>
  <c r="Q1056" i="1"/>
  <c r="P1056" i="1"/>
  <c r="O1056" i="1"/>
  <c r="N1056" i="1"/>
  <c r="M1056" i="1"/>
  <c r="L1056" i="1"/>
  <c r="K1056" i="1"/>
  <c r="R1064" i="1"/>
  <c r="J1064" i="1"/>
  <c r="Q1064" i="1"/>
  <c r="P1064" i="1"/>
  <c r="O1064" i="1"/>
  <c r="N1064" i="1"/>
  <c r="M1064" i="1"/>
  <c r="L1064" i="1"/>
  <c r="K1064" i="1"/>
  <c r="R1072" i="1"/>
  <c r="J1072" i="1"/>
  <c r="Q1072" i="1"/>
  <c r="P1072" i="1"/>
  <c r="O1072" i="1"/>
  <c r="N1072" i="1"/>
  <c r="M1072" i="1"/>
  <c r="L1072" i="1"/>
  <c r="K1072" i="1"/>
  <c r="B830" i="1"/>
  <c r="B838" i="1"/>
  <c r="B846" i="1"/>
  <c r="B854" i="1"/>
  <c r="B862" i="1"/>
  <c r="B870" i="1"/>
  <c r="B878" i="1"/>
  <c r="B886" i="1"/>
  <c r="B894" i="1"/>
  <c r="B902" i="1"/>
  <c r="B910" i="1"/>
  <c r="B918" i="1"/>
  <c r="B926" i="1"/>
  <c r="B934" i="1"/>
  <c r="B942" i="1"/>
  <c r="B950" i="1"/>
  <c r="B958" i="1"/>
  <c r="B966" i="1"/>
  <c r="B974" i="1"/>
  <c r="B982" i="1"/>
  <c r="B990" i="1"/>
  <c r="B998" i="1"/>
  <c r="B1006" i="1"/>
  <c r="B1014" i="1"/>
  <c r="B1022" i="1"/>
  <c r="B1030" i="1"/>
  <c r="B1038" i="1"/>
  <c r="B1046" i="1"/>
  <c r="B1054" i="1"/>
  <c r="B1062" i="1"/>
  <c r="B1070" i="1"/>
  <c r="O831" i="1"/>
  <c r="M831" i="1"/>
  <c r="L831" i="1"/>
  <c r="K831" i="1"/>
  <c r="R831" i="1"/>
  <c r="J831" i="1"/>
  <c r="N831" i="1"/>
  <c r="Q831" i="1"/>
  <c r="P831" i="1"/>
  <c r="O863" i="1"/>
  <c r="N863" i="1"/>
  <c r="M863" i="1"/>
  <c r="L863" i="1"/>
  <c r="K863" i="1"/>
  <c r="R863" i="1"/>
  <c r="J863" i="1"/>
  <c r="Q863" i="1"/>
  <c r="P863" i="1"/>
  <c r="O887" i="1"/>
  <c r="N887" i="1"/>
  <c r="M887" i="1"/>
  <c r="K887" i="1"/>
  <c r="R887" i="1"/>
  <c r="J887" i="1"/>
  <c r="Q887" i="1"/>
  <c r="P887" i="1"/>
  <c r="L887" i="1"/>
  <c r="O935" i="1"/>
  <c r="N935" i="1"/>
  <c r="M935" i="1"/>
  <c r="K935" i="1"/>
  <c r="R935" i="1"/>
  <c r="J935" i="1"/>
  <c r="Q935" i="1"/>
  <c r="P935" i="1"/>
  <c r="L935" i="1"/>
  <c r="Q1732" i="1"/>
  <c r="M825" i="1"/>
  <c r="K825" i="1"/>
  <c r="R825" i="1"/>
  <c r="J825" i="1"/>
  <c r="Q825" i="1"/>
  <c r="P825" i="1"/>
  <c r="O825" i="1"/>
  <c r="N825" i="1"/>
  <c r="L825" i="1"/>
  <c r="M833" i="1"/>
  <c r="L833" i="1"/>
  <c r="K833" i="1"/>
  <c r="R833" i="1"/>
  <c r="J833" i="1"/>
  <c r="Q833" i="1"/>
  <c r="P833" i="1"/>
  <c r="O833" i="1"/>
  <c r="N833" i="1"/>
  <c r="M841" i="1"/>
  <c r="L841" i="1"/>
  <c r="K841" i="1"/>
  <c r="R841" i="1"/>
  <c r="J841" i="1"/>
  <c r="Q841" i="1"/>
  <c r="P841" i="1"/>
  <c r="O841" i="1"/>
  <c r="N841" i="1"/>
  <c r="M849" i="1"/>
  <c r="L849" i="1"/>
  <c r="K849" i="1"/>
  <c r="R849" i="1"/>
  <c r="J849" i="1"/>
  <c r="Q849" i="1"/>
  <c r="P849" i="1"/>
  <c r="O849" i="1"/>
  <c r="N849" i="1"/>
  <c r="M857" i="1"/>
  <c r="L857" i="1"/>
  <c r="K857" i="1"/>
  <c r="R857" i="1"/>
  <c r="J857" i="1"/>
  <c r="Q857" i="1"/>
  <c r="P857" i="1"/>
  <c r="O857" i="1"/>
  <c r="N857" i="1"/>
  <c r="M865" i="1"/>
  <c r="L865" i="1"/>
  <c r="K865" i="1"/>
  <c r="R865" i="1"/>
  <c r="J865" i="1"/>
  <c r="Q865" i="1"/>
  <c r="P865" i="1"/>
  <c r="O865" i="1"/>
  <c r="N865" i="1"/>
  <c r="M873" i="1"/>
  <c r="K873" i="1"/>
  <c r="O873" i="1"/>
  <c r="N873" i="1"/>
  <c r="L873" i="1"/>
  <c r="J873" i="1"/>
  <c r="R873" i="1"/>
  <c r="Q873" i="1"/>
  <c r="P873" i="1"/>
  <c r="M881" i="1"/>
  <c r="L881" i="1"/>
  <c r="K881" i="1"/>
  <c r="Q881" i="1"/>
  <c r="R881" i="1"/>
  <c r="P881" i="1"/>
  <c r="O881" i="1"/>
  <c r="N881" i="1"/>
  <c r="J881" i="1"/>
  <c r="M889" i="1"/>
  <c r="L889" i="1"/>
  <c r="K889" i="1"/>
  <c r="Q889" i="1"/>
  <c r="P889" i="1"/>
  <c r="J889" i="1"/>
  <c r="R889" i="1"/>
  <c r="O889" i="1"/>
  <c r="N889" i="1"/>
  <c r="M897" i="1"/>
  <c r="L897" i="1"/>
  <c r="K897" i="1"/>
  <c r="Q897" i="1"/>
  <c r="P897" i="1"/>
  <c r="R897" i="1"/>
  <c r="O897" i="1"/>
  <c r="N897" i="1"/>
  <c r="J897" i="1"/>
  <c r="M905" i="1"/>
  <c r="L905" i="1"/>
  <c r="K905" i="1"/>
  <c r="Q905" i="1"/>
  <c r="P905" i="1"/>
  <c r="O905" i="1"/>
  <c r="N905" i="1"/>
  <c r="J905" i="1"/>
  <c r="R905" i="1"/>
  <c r="M913" i="1"/>
  <c r="L913" i="1"/>
  <c r="K913" i="1"/>
  <c r="Q913" i="1"/>
  <c r="P913" i="1"/>
  <c r="R913" i="1"/>
  <c r="O913" i="1"/>
  <c r="N913" i="1"/>
  <c r="J913" i="1"/>
  <c r="M921" i="1"/>
  <c r="L921" i="1"/>
  <c r="K921" i="1"/>
  <c r="Q921" i="1"/>
  <c r="P921" i="1"/>
  <c r="R921" i="1"/>
  <c r="O921" i="1"/>
  <c r="N921" i="1"/>
  <c r="J921" i="1"/>
  <c r="M929" i="1"/>
  <c r="L929" i="1"/>
  <c r="K929" i="1"/>
  <c r="Q929" i="1"/>
  <c r="P929" i="1"/>
  <c r="N929" i="1"/>
  <c r="J929" i="1"/>
  <c r="R929" i="1"/>
  <c r="O929" i="1"/>
  <c r="M937" i="1"/>
  <c r="L937" i="1"/>
  <c r="K937" i="1"/>
  <c r="Q937" i="1"/>
  <c r="P937" i="1"/>
  <c r="R937" i="1"/>
  <c r="O937" i="1"/>
  <c r="N937" i="1"/>
  <c r="J937" i="1"/>
  <c r="Q945" i="1"/>
  <c r="P945" i="1"/>
  <c r="O945" i="1"/>
  <c r="N945" i="1"/>
  <c r="M945" i="1"/>
  <c r="L945" i="1"/>
  <c r="K945" i="1"/>
  <c r="J945" i="1"/>
  <c r="R945" i="1"/>
  <c r="Q953" i="1"/>
  <c r="P953" i="1"/>
  <c r="O953" i="1"/>
  <c r="N953" i="1"/>
  <c r="M953" i="1"/>
  <c r="L953" i="1"/>
  <c r="R953" i="1"/>
  <c r="K953" i="1"/>
  <c r="J953" i="1"/>
  <c r="Q961" i="1"/>
  <c r="P961" i="1"/>
  <c r="O961" i="1"/>
  <c r="N961" i="1"/>
  <c r="M961" i="1"/>
  <c r="L961" i="1"/>
  <c r="K961" i="1"/>
  <c r="J961" i="1"/>
  <c r="R961" i="1"/>
  <c r="Q969" i="1"/>
  <c r="P969" i="1"/>
  <c r="O969" i="1"/>
  <c r="N969" i="1"/>
  <c r="M969" i="1"/>
  <c r="L969" i="1"/>
  <c r="R969" i="1"/>
  <c r="K969" i="1"/>
  <c r="J969" i="1"/>
  <c r="Q977" i="1"/>
  <c r="P977" i="1"/>
  <c r="O977" i="1"/>
  <c r="N977" i="1"/>
  <c r="M977" i="1"/>
  <c r="L977" i="1"/>
  <c r="K977" i="1"/>
  <c r="J977" i="1"/>
  <c r="R977" i="1"/>
  <c r="Q985" i="1"/>
  <c r="P985" i="1"/>
  <c r="O985" i="1"/>
  <c r="N985" i="1"/>
  <c r="M985" i="1"/>
  <c r="L985" i="1"/>
  <c r="R985" i="1"/>
  <c r="K985" i="1"/>
  <c r="J985" i="1"/>
  <c r="Q993" i="1"/>
  <c r="P993" i="1"/>
  <c r="O993" i="1"/>
  <c r="N993" i="1"/>
  <c r="M993" i="1"/>
  <c r="L993" i="1"/>
  <c r="K993" i="1"/>
  <c r="J993" i="1"/>
  <c r="R993" i="1"/>
  <c r="Q1001" i="1"/>
  <c r="P1001" i="1"/>
  <c r="O1001" i="1"/>
  <c r="N1001" i="1"/>
  <c r="M1001" i="1"/>
  <c r="L1001" i="1"/>
  <c r="K1001" i="1"/>
  <c r="J1001" i="1"/>
  <c r="R1001" i="1"/>
  <c r="Q1009" i="1"/>
  <c r="P1009" i="1"/>
  <c r="O1009" i="1"/>
  <c r="N1009" i="1"/>
  <c r="M1009" i="1"/>
  <c r="L1009" i="1"/>
  <c r="R1009" i="1"/>
  <c r="K1009" i="1"/>
  <c r="J1009" i="1"/>
  <c r="Q1017" i="1"/>
  <c r="P1017" i="1"/>
  <c r="O1017" i="1"/>
  <c r="N1017" i="1"/>
  <c r="M1017" i="1"/>
  <c r="L1017" i="1"/>
  <c r="R1017" i="1"/>
  <c r="K1017" i="1"/>
  <c r="J1017" i="1"/>
  <c r="Q1025" i="1"/>
  <c r="P1025" i="1"/>
  <c r="O1025" i="1"/>
  <c r="N1025" i="1"/>
  <c r="M1025" i="1"/>
  <c r="L1025" i="1"/>
  <c r="R1025" i="1"/>
  <c r="K1025" i="1"/>
  <c r="J1025" i="1"/>
  <c r="Q1033" i="1"/>
  <c r="P1033" i="1"/>
  <c r="O1033" i="1"/>
  <c r="N1033" i="1"/>
  <c r="M1033" i="1"/>
  <c r="L1033" i="1"/>
  <c r="K1033" i="1"/>
  <c r="J1033" i="1"/>
  <c r="R1033" i="1"/>
  <c r="Q1041" i="1"/>
  <c r="P1041" i="1"/>
  <c r="O1041" i="1"/>
  <c r="N1041" i="1"/>
  <c r="M1041" i="1"/>
  <c r="L1041" i="1"/>
  <c r="R1041" i="1"/>
  <c r="K1041" i="1"/>
  <c r="J1041" i="1"/>
  <c r="Q1049" i="1"/>
  <c r="P1049" i="1"/>
  <c r="O1049" i="1"/>
  <c r="N1049" i="1"/>
  <c r="M1049" i="1"/>
  <c r="L1049" i="1"/>
  <c r="R1049" i="1"/>
  <c r="K1049" i="1"/>
  <c r="J1049" i="1"/>
  <c r="Q1057" i="1"/>
  <c r="P1057" i="1"/>
  <c r="O1057" i="1"/>
  <c r="N1057" i="1"/>
  <c r="M1057" i="1"/>
  <c r="L1057" i="1"/>
  <c r="R1057" i="1"/>
  <c r="K1057" i="1"/>
  <c r="J1057" i="1"/>
  <c r="Q1065" i="1"/>
  <c r="P1065" i="1"/>
  <c r="O1065" i="1"/>
  <c r="N1065" i="1"/>
  <c r="M1065" i="1"/>
  <c r="L1065" i="1"/>
  <c r="K1065" i="1"/>
  <c r="J1065" i="1"/>
  <c r="R1065" i="1"/>
  <c r="A827" i="1"/>
  <c r="A831" i="1"/>
  <c r="A835" i="1"/>
  <c r="A839" i="1"/>
  <c r="A843" i="1"/>
  <c r="A847" i="1"/>
  <c r="A851" i="1"/>
  <c r="A859" i="1"/>
  <c r="A863" i="1"/>
  <c r="A867" i="1"/>
  <c r="A875" i="1"/>
  <c r="A879" i="1"/>
  <c r="A883" i="1"/>
  <c r="A887" i="1"/>
  <c r="A891" i="1"/>
  <c r="A895" i="1"/>
  <c r="A899" i="1"/>
  <c r="A907" i="1"/>
  <c r="A911" i="1"/>
  <c r="A915" i="1"/>
  <c r="A919" i="1"/>
  <c r="A923" i="1"/>
  <c r="A927" i="1"/>
  <c r="A931" i="1"/>
  <c r="A935" i="1"/>
  <c r="A939" i="1"/>
  <c r="A943" i="1"/>
  <c r="A947" i="1"/>
  <c r="A955" i="1"/>
  <c r="A959" i="1"/>
  <c r="A963" i="1"/>
  <c r="A967" i="1"/>
  <c r="A971" i="1"/>
  <c r="A975" i="1"/>
  <c r="A979" i="1"/>
  <c r="A983" i="1"/>
  <c r="A987" i="1"/>
  <c r="A991" i="1"/>
  <c r="A995" i="1"/>
  <c r="A999" i="1"/>
  <c r="A1003" i="1"/>
  <c r="A1007" i="1"/>
  <c r="A1011" i="1"/>
  <c r="A1015" i="1"/>
  <c r="A1019" i="1"/>
  <c r="A1023" i="1"/>
  <c r="A1027" i="1"/>
  <c r="A1031" i="1"/>
  <c r="A1035" i="1"/>
  <c r="A1039" i="1"/>
  <c r="A1043" i="1"/>
  <c r="A1047" i="1"/>
  <c r="A1051" i="1"/>
  <c r="A1055" i="1"/>
  <c r="A1059" i="1"/>
  <c r="A1063" i="1"/>
  <c r="A1067" i="1"/>
  <c r="A1071" i="1"/>
  <c r="A281" i="1"/>
  <c r="Q829" i="1"/>
  <c r="O829" i="1"/>
  <c r="N829" i="1"/>
  <c r="M829" i="1"/>
  <c r="L829" i="1"/>
  <c r="P829" i="1"/>
  <c r="J829" i="1"/>
  <c r="R829" i="1"/>
  <c r="K829" i="1"/>
  <c r="Q853" i="1"/>
  <c r="P853" i="1"/>
  <c r="O853" i="1"/>
  <c r="N853" i="1"/>
  <c r="M853" i="1"/>
  <c r="L853" i="1"/>
  <c r="K853" i="1"/>
  <c r="R853" i="1"/>
  <c r="J853" i="1"/>
  <c r="Q877" i="1"/>
  <c r="P877" i="1"/>
  <c r="O877" i="1"/>
  <c r="M877" i="1"/>
  <c r="L877" i="1"/>
  <c r="K877" i="1"/>
  <c r="J877" i="1"/>
  <c r="R877" i="1"/>
  <c r="N877" i="1"/>
  <c r="Q893" i="1"/>
  <c r="P893" i="1"/>
  <c r="O893" i="1"/>
  <c r="M893" i="1"/>
  <c r="L893" i="1"/>
  <c r="R893" i="1"/>
  <c r="N893" i="1"/>
  <c r="K893" i="1"/>
  <c r="J893" i="1"/>
  <c r="Q909" i="1"/>
  <c r="P909" i="1"/>
  <c r="O909" i="1"/>
  <c r="M909" i="1"/>
  <c r="L909" i="1"/>
  <c r="R909" i="1"/>
  <c r="N909" i="1"/>
  <c r="K909" i="1"/>
  <c r="J909" i="1"/>
  <c r="Q917" i="1"/>
  <c r="P917" i="1"/>
  <c r="O917" i="1"/>
  <c r="M917" i="1"/>
  <c r="L917" i="1"/>
  <c r="N917" i="1"/>
  <c r="K917" i="1"/>
  <c r="J917" i="1"/>
  <c r="R917" i="1"/>
  <c r="Q925" i="1"/>
  <c r="P925" i="1"/>
  <c r="O925" i="1"/>
  <c r="M925" i="1"/>
  <c r="L925" i="1"/>
  <c r="R925" i="1"/>
  <c r="N925" i="1"/>
  <c r="K925" i="1"/>
  <c r="J925" i="1"/>
  <c r="L941" i="1"/>
  <c r="R941" i="1"/>
  <c r="Q941" i="1"/>
  <c r="P941" i="1"/>
  <c r="N941" i="1"/>
  <c r="M941" i="1"/>
  <c r="K941" i="1"/>
  <c r="J941" i="1"/>
  <c r="O941" i="1"/>
  <c r="M949" i="1"/>
  <c r="L949" i="1"/>
  <c r="K949" i="1"/>
  <c r="R949" i="1"/>
  <c r="J949" i="1"/>
  <c r="Q949" i="1"/>
  <c r="P949" i="1"/>
  <c r="N949" i="1"/>
  <c r="O949" i="1"/>
  <c r="M957" i="1"/>
  <c r="L957" i="1"/>
  <c r="K957" i="1"/>
  <c r="R957" i="1"/>
  <c r="J957" i="1"/>
  <c r="Q957" i="1"/>
  <c r="P957" i="1"/>
  <c r="O957" i="1"/>
  <c r="N957" i="1"/>
  <c r="M965" i="1"/>
  <c r="L965" i="1"/>
  <c r="K965" i="1"/>
  <c r="R965" i="1"/>
  <c r="J965" i="1"/>
  <c r="Q965" i="1"/>
  <c r="P965" i="1"/>
  <c r="O965" i="1"/>
  <c r="N965" i="1"/>
  <c r="M973" i="1"/>
  <c r="L973" i="1"/>
  <c r="K973" i="1"/>
  <c r="R973" i="1"/>
  <c r="J973" i="1"/>
  <c r="Q973" i="1"/>
  <c r="P973" i="1"/>
  <c r="O973" i="1"/>
  <c r="N973" i="1"/>
  <c r="M989" i="1"/>
  <c r="L989" i="1"/>
  <c r="K989" i="1"/>
  <c r="R989" i="1"/>
  <c r="J989" i="1"/>
  <c r="Q989" i="1"/>
  <c r="P989" i="1"/>
  <c r="O989" i="1"/>
  <c r="N989" i="1"/>
  <c r="M997" i="1"/>
  <c r="L997" i="1"/>
  <c r="K997" i="1"/>
  <c r="R997" i="1"/>
  <c r="J997" i="1"/>
  <c r="Q997" i="1"/>
  <c r="P997" i="1"/>
  <c r="O997" i="1"/>
  <c r="N997" i="1"/>
  <c r="M1005" i="1"/>
  <c r="L1005" i="1"/>
  <c r="K1005" i="1"/>
  <c r="R1005" i="1"/>
  <c r="J1005" i="1"/>
  <c r="Q1005" i="1"/>
  <c r="P1005" i="1"/>
  <c r="O1005" i="1"/>
  <c r="N1005" i="1"/>
  <c r="M1013" i="1"/>
  <c r="L1013" i="1"/>
  <c r="K1013" i="1"/>
  <c r="R1013" i="1"/>
  <c r="J1013" i="1"/>
  <c r="Q1013" i="1"/>
  <c r="P1013" i="1"/>
  <c r="O1013" i="1"/>
  <c r="N1013" i="1"/>
  <c r="M1021" i="1"/>
  <c r="L1021" i="1"/>
  <c r="K1021" i="1"/>
  <c r="R1021" i="1"/>
  <c r="J1021" i="1"/>
  <c r="Q1021" i="1"/>
  <c r="P1021" i="1"/>
  <c r="O1021" i="1"/>
  <c r="N1021" i="1"/>
  <c r="M1029" i="1"/>
  <c r="L1029" i="1"/>
  <c r="K1029" i="1"/>
  <c r="R1029" i="1"/>
  <c r="J1029" i="1"/>
  <c r="Q1029" i="1"/>
  <c r="P1029" i="1"/>
  <c r="O1029" i="1"/>
  <c r="N1029" i="1"/>
  <c r="M1037" i="1"/>
  <c r="L1037" i="1"/>
  <c r="K1037" i="1"/>
  <c r="R1037" i="1"/>
  <c r="J1037" i="1"/>
  <c r="Q1037" i="1"/>
  <c r="P1037" i="1"/>
  <c r="O1037" i="1"/>
  <c r="N1037" i="1"/>
  <c r="M1045" i="1"/>
  <c r="L1045" i="1"/>
  <c r="K1045" i="1"/>
  <c r="R1045" i="1"/>
  <c r="J1045" i="1"/>
  <c r="Q1045" i="1"/>
  <c r="P1045" i="1"/>
  <c r="O1045" i="1"/>
  <c r="N1045" i="1"/>
  <c r="M1053" i="1"/>
  <c r="L1053" i="1"/>
  <c r="K1053" i="1"/>
  <c r="R1053" i="1"/>
  <c r="J1053" i="1"/>
  <c r="Q1053" i="1"/>
  <c r="P1053" i="1"/>
  <c r="O1053" i="1"/>
  <c r="N1053" i="1"/>
  <c r="M1061" i="1"/>
  <c r="L1061" i="1"/>
  <c r="K1061" i="1"/>
  <c r="R1061" i="1"/>
  <c r="J1061" i="1"/>
  <c r="Q1061" i="1"/>
  <c r="P1061" i="1"/>
  <c r="O1061" i="1"/>
  <c r="N1061" i="1"/>
  <c r="M1069" i="1"/>
  <c r="L1069" i="1"/>
  <c r="K1069" i="1"/>
  <c r="R1069" i="1"/>
  <c r="J1069" i="1"/>
  <c r="Q1069" i="1"/>
  <c r="P1069" i="1"/>
  <c r="O1069" i="1"/>
  <c r="N1069" i="1"/>
  <c r="A829" i="1"/>
  <c r="A853" i="1"/>
  <c r="A861" i="1"/>
  <c r="A885" i="1"/>
  <c r="A917" i="1"/>
  <c r="A949" i="1"/>
  <c r="A1005" i="1"/>
  <c r="A1013" i="1"/>
  <c r="O855" i="1"/>
  <c r="N855" i="1"/>
  <c r="M855" i="1"/>
  <c r="L855" i="1"/>
  <c r="K855" i="1"/>
  <c r="R855" i="1"/>
  <c r="J855" i="1"/>
  <c r="Q855" i="1"/>
  <c r="P855" i="1"/>
  <c r="O871" i="1"/>
  <c r="N871" i="1"/>
  <c r="M871" i="1"/>
  <c r="L871" i="1"/>
  <c r="K871" i="1"/>
  <c r="R871" i="1"/>
  <c r="J871" i="1"/>
  <c r="Q871" i="1"/>
  <c r="P871" i="1"/>
  <c r="O903" i="1"/>
  <c r="N903" i="1"/>
  <c r="M903" i="1"/>
  <c r="K903" i="1"/>
  <c r="R903" i="1"/>
  <c r="J903" i="1"/>
  <c r="L903" i="1"/>
  <c r="Q903" i="1"/>
  <c r="P903" i="1"/>
  <c r="K951" i="1"/>
  <c r="R951" i="1"/>
  <c r="J951" i="1"/>
  <c r="Q951" i="1"/>
  <c r="P951" i="1"/>
  <c r="O951" i="1"/>
  <c r="N951" i="1"/>
  <c r="M951" i="1"/>
  <c r="L951" i="1"/>
  <c r="L826" i="1"/>
  <c r="R826" i="1"/>
  <c r="J826" i="1"/>
  <c r="Q826" i="1"/>
  <c r="P826" i="1"/>
  <c r="O826" i="1"/>
  <c r="M826" i="1"/>
  <c r="K826" i="1"/>
  <c r="N826" i="1"/>
  <c r="L834" i="1"/>
  <c r="K834" i="1"/>
  <c r="R834" i="1"/>
  <c r="J834" i="1"/>
  <c r="Q834" i="1"/>
  <c r="P834" i="1"/>
  <c r="O834" i="1"/>
  <c r="N834" i="1"/>
  <c r="M834" i="1"/>
  <c r="L842" i="1"/>
  <c r="K842" i="1"/>
  <c r="R842" i="1"/>
  <c r="J842" i="1"/>
  <c r="Q842" i="1"/>
  <c r="P842" i="1"/>
  <c r="O842" i="1"/>
  <c r="N842" i="1"/>
  <c r="M842" i="1"/>
  <c r="L850" i="1"/>
  <c r="K850" i="1"/>
  <c r="R850" i="1"/>
  <c r="J850" i="1"/>
  <c r="Q850" i="1"/>
  <c r="P850" i="1"/>
  <c r="O850" i="1"/>
  <c r="N850" i="1"/>
  <c r="M850" i="1"/>
  <c r="L858" i="1"/>
  <c r="K858" i="1"/>
  <c r="R858" i="1"/>
  <c r="J858" i="1"/>
  <c r="Q858" i="1"/>
  <c r="P858" i="1"/>
  <c r="O858" i="1"/>
  <c r="N858" i="1"/>
  <c r="M858" i="1"/>
  <c r="L866" i="1"/>
  <c r="K866" i="1"/>
  <c r="R866" i="1"/>
  <c r="J866" i="1"/>
  <c r="Q866" i="1"/>
  <c r="P866" i="1"/>
  <c r="O866" i="1"/>
  <c r="N866" i="1"/>
  <c r="M866" i="1"/>
  <c r="L874" i="1"/>
  <c r="R874" i="1"/>
  <c r="J874" i="1"/>
  <c r="P874" i="1"/>
  <c r="O874" i="1"/>
  <c r="N874" i="1"/>
  <c r="M874" i="1"/>
  <c r="K874" i="1"/>
  <c r="Q874" i="1"/>
  <c r="L882" i="1"/>
  <c r="K882" i="1"/>
  <c r="R882" i="1"/>
  <c r="J882" i="1"/>
  <c r="P882" i="1"/>
  <c r="O882" i="1"/>
  <c r="N882" i="1"/>
  <c r="M882" i="1"/>
  <c r="Q882" i="1"/>
  <c r="L890" i="1"/>
  <c r="K890" i="1"/>
  <c r="R890" i="1"/>
  <c r="J890" i="1"/>
  <c r="P890" i="1"/>
  <c r="O890" i="1"/>
  <c r="Q890" i="1"/>
  <c r="N890" i="1"/>
  <c r="M890" i="1"/>
  <c r="L898" i="1"/>
  <c r="K898" i="1"/>
  <c r="R898" i="1"/>
  <c r="J898" i="1"/>
  <c r="P898" i="1"/>
  <c r="O898" i="1"/>
  <c r="N898" i="1"/>
  <c r="M898" i="1"/>
  <c r="Q898" i="1"/>
  <c r="L906" i="1"/>
  <c r="K906" i="1"/>
  <c r="R906" i="1"/>
  <c r="J906" i="1"/>
  <c r="P906" i="1"/>
  <c r="O906" i="1"/>
  <c r="Q906" i="1"/>
  <c r="N906" i="1"/>
  <c r="M906" i="1"/>
  <c r="L914" i="1"/>
  <c r="K914" i="1"/>
  <c r="R914" i="1"/>
  <c r="J914" i="1"/>
  <c r="P914" i="1"/>
  <c r="O914" i="1"/>
  <c r="Q914" i="1"/>
  <c r="N914" i="1"/>
  <c r="M914" i="1"/>
  <c r="L922" i="1"/>
  <c r="K922" i="1"/>
  <c r="R922" i="1"/>
  <c r="J922" i="1"/>
  <c r="P922" i="1"/>
  <c r="O922" i="1"/>
  <c r="M922" i="1"/>
  <c r="Q922" i="1"/>
  <c r="N922" i="1"/>
  <c r="L930" i="1"/>
  <c r="K930" i="1"/>
  <c r="R930" i="1"/>
  <c r="J930" i="1"/>
  <c r="P930" i="1"/>
  <c r="O930" i="1"/>
  <c r="Q930" i="1"/>
  <c r="N930" i="1"/>
  <c r="M930" i="1"/>
  <c r="L938" i="1"/>
  <c r="K938" i="1"/>
  <c r="R938" i="1"/>
  <c r="J938" i="1"/>
  <c r="P938" i="1"/>
  <c r="O938" i="1"/>
  <c r="Q938" i="1"/>
  <c r="N938" i="1"/>
  <c r="M938" i="1"/>
  <c r="P946" i="1"/>
  <c r="O946" i="1"/>
  <c r="N946" i="1"/>
  <c r="M946" i="1"/>
  <c r="L946" i="1"/>
  <c r="K946" i="1"/>
  <c r="R946" i="1"/>
  <c r="Q946" i="1"/>
  <c r="J946" i="1"/>
  <c r="P954" i="1"/>
  <c r="O954" i="1"/>
  <c r="N954" i="1"/>
  <c r="M954" i="1"/>
  <c r="L954" i="1"/>
  <c r="K954" i="1"/>
  <c r="R954" i="1"/>
  <c r="J954" i="1"/>
  <c r="Q954" i="1"/>
  <c r="P962" i="1"/>
  <c r="O962" i="1"/>
  <c r="N962" i="1"/>
  <c r="M962" i="1"/>
  <c r="L962" i="1"/>
  <c r="K962" i="1"/>
  <c r="R962" i="1"/>
  <c r="Q962" i="1"/>
  <c r="J962" i="1"/>
  <c r="P970" i="1"/>
  <c r="O970" i="1"/>
  <c r="N970" i="1"/>
  <c r="M970" i="1"/>
  <c r="L970" i="1"/>
  <c r="K970" i="1"/>
  <c r="J970" i="1"/>
  <c r="R970" i="1"/>
  <c r="Q970" i="1"/>
  <c r="P978" i="1"/>
  <c r="O978" i="1"/>
  <c r="N978" i="1"/>
  <c r="M978" i="1"/>
  <c r="L978" i="1"/>
  <c r="K978" i="1"/>
  <c r="R978" i="1"/>
  <c r="Q978" i="1"/>
  <c r="J978" i="1"/>
  <c r="P986" i="1"/>
  <c r="O986" i="1"/>
  <c r="N986" i="1"/>
  <c r="M986" i="1"/>
  <c r="L986" i="1"/>
  <c r="K986" i="1"/>
  <c r="R986" i="1"/>
  <c r="J986" i="1"/>
  <c r="Q986" i="1"/>
  <c r="P994" i="1"/>
  <c r="O994" i="1"/>
  <c r="N994" i="1"/>
  <c r="M994" i="1"/>
  <c r="L994" i="1"/>
  <c r="K994" i="1"/>
  <c r="R994" i="1"/>
  <c r="Q994" i="1"/>
  <c r="J994" i="1"/>
  <c r="P1002" i="1"/>
  <c r="O1002" i="1"/>
  <c r="N1002" i="1"/>
  <c r="M1002" i="1"/>
  <c r="L1002" i="1"/>
  <c r="K1002" i="1"/>
  <c r="R1002" i="1"/>
  <c r="Q1002" i="1"/>
  <c r="J1002" i="1"/>
  <c r="P1010" i="1"/>
  <c r="O1010" i="1"/>
  <c r="N1010" i="1"/>
  <c r="M1010" i="1"/>
  <c r="L1010" i="1"/>
  <c r="K1010" i="1"/>
  <c r="R1010" i="1"/>
  <c r="Q1010" i="1"/>
  <c r="J1010" i="1"/>
  <c r="P1018" i="1"/>
  <c r="O1018" i="1"/>
  <c r="N1018" i="1"/>
  <c r="M1018" i="1"/>
  <c r="L1018" i="1"/>
  <c r="K1018" i="1"/>
  <c r="R1018" i="1"/>
  <c r="Q1018" i="1"/>
  <c r="J1018" i="1"/>
  <c r="P1026" i="1"/>
  <c r="O1026" i="1"/>
  <c r="N1026" i="1"/>
  <c r="M1026" i="1"/>
  <c r="L1026" i="1"/>
  <c r="K1026" i="1"/>
  <c r="J1026" i="1"/>
  <c r="R1026" i="1"/>
  <c r="Q1026" i="1"/>
  <c r="P1034" i="1"/>
  <c r="O1034" i="1"/>
  <c r="N1034" i="1"/>
  <c r="M1034" i="1"/>
  <c r="L1034" i="1"/>
  <c r="K1034" i="1"/>
  <c r="R1034" i="1"/>
  <c r="Q1034" i="1"/>
  <c r="J1034" i="1"/>
  <c r="P1042" i="1"/>
  <c r="O1042" i="1"/>
  <c r="N1042" i="1"/>
  <c r="M1042" i="1"/>
  <c r="L1042" i="1"/>
  <c r="K1042" i="1"/>
  <c r="R1042" i="1"/>
  <c r="Q1042" i="1"/>
  <c r="J1042" i="1"/>
  <c r="P1050" i="1"/>
  <c r="O1050" i="1"/>
  <c r="N1050" i="1"/>
  <c r="M1050" i="1"/>
  <c r="L1050" i="1"/>
  <c r="K1050" i="1"/>
  <c r="R1050" i="1"/>
  <c r="Q1050" i="1"/>
  <c r="J1050" i="1"/>
  <c r="P1058" i="1"/>
  <c r="O1058" i="1"/>
  <c r="N1058" i="1"/>
  <c r="M1058" i="1"/>
  <c r="L1058" i="1"/>
  <c r="K1058" i="1"/>
  <c r="J1058" i="1"/>
  <c r="R1058" i="1"/>
  <c r="Q1058" i="1"/>
  <c r="P1066" i="1"/>
  <c r="O1066" i="1"/>
  <c r="N1066" i="1"/>
  <c r="M1066" i="1"/>
  <c r="L1066" i="1"/>
  <c r="K1066" i="1"/>
  <c r="R1066" i="1"/>
  <c r="Q1066" i="1"/>
  <c r="J1066" i="1"/>
  <c r="B831" i="1"/>
  <c r="B839" i="1"/>
  <c r="B847" i="1"/>
  <c r="B855" i="1"/>
  <c r="B863" i="1"/>
  <c r="B871" i="1"/>
  <c r="B879" i="1"/>
  <c r="B887" i="1"/>
  <c r="B895" i="1"/>
  <c r="B903" i="1"/>
  <c r="B911" i="1"/>
  <c r="B919" i="1"/>
  <c r="B927" i="1"/>
  <c r="B935" i="1"/>
  <c r="B943" i="1"/>
  <c r="B951" i="1"/>
  <c r="B959" i="1"/>
  <c r="B967" i="1"/>
  <c r="B975" i="1"/>
  <c r="B983" i="1"/>
  <c r="B991" i="1"/>
  <c r="B999" i="1"/>
  <c r="B1007" i="1"/>
  <c r="B1015" i="1"/>
  <c r="B1023" i="1"/>
  <c r="B1031" i="1"/>
  <c r="B1039" i="1"/>
  <c r="B1047" i="1"/>
  <c r="B1055" i="1"/>
  <c r="B1063" i="1"/>
  <c r="B1071" i="1"/>
  <c r="Q869" i="1"/>
  <c r="P869" i="1"/>
  <c r="O869" i="1"/>
  <c r="N869" i="1"/>
  <c r="M869" i="1"/>
  <c r="L869" i="1"/>
  <c r="K869" i="1"/>
  <c r="R869" i="1"/>
  <c r="J869" i="1"/>
  <c r="A837" i="1"/>
  <c r="A869" i="1"/>
  <c r="A901" i="1"/>
  <c r="A933" i="1"/>
  <c r="A965" i="1"/>
  <c r="A973" i="1"/>
  <c r="A981" i="1"/>
  <c r="A1021" i="1"/>
  <c r="A1069" i="1"/>
  <c r="K827" i="1"/>
  <c r="Q827" i="1"/>
  <c r="P827" i="1"/>
  <c r="O827" i="1"/>
  <c r="N827" i="1"/>
  <c r="L827" i="1"/>
  <c r="R827" i="1"/>
  <c r="M827" i="1"/>
  <c r="J827" i="1"/>
  <c r="K835" i="1"/>
  <c r="R835" i="1"/>
  <c r="J835" i="1"/>
  <c r="Q835" i="1"/>
  <c r="P835" i="1"/>
  <c r="O835" i="1"/>
  <c r="N835" i="1"/>
  <c r="M835" i="1"/>
  <c r="L835" i="1"/>
  <c r="K843" i="1"/>
  <c r="R843" i="1"/>
  <c r="J843" i="1"/>
  <c r="Q843" i="1"/>
  <c r="P843" i="1"/>
  <c r="O843" i="1"/>
  <c r="N843" i="1"/>
  <c r="M843" i="1"/>
  <c r="L843" i="1"/>
  <c r="K851" i="1"/>
  <c r="R851" i="1"/>
  <c r="J851" i="1"/>
  <c r="Q851" i="1"/>
  <c r="P851" i="1"/>
  <c r="O851" i="1"/>
  <c r="N851" i="1"/>
  <c r="M851" i="1"/>
  <c r="L851" i="1"/>
  <c r="K859" i="1"/>
  <c r="R859" i="1"/>
  <c r="J859" i="1"/>
  <c r="Q859" i="1"/>
  <c r="P859" i="1"/>
  <c r="O859" i="1"/>
  <c r="N859" i="1"/>
  <c r="M859" i="1"/>
  <c r="L859" i="1"/>
  <c r="K867" i="1"/>
  <c r="R867" i="1"/>
  <c r="J867" i="1"/>
  <c r="Q867" i="1"/>
  <c r="P867" i="1"/>
  <c r="O867" i="1"/>
  <c r="N867" i="1"/>
  <c r="M867" i="1"/>
  <c r="L867" i="1"/>
  <c r="K875" i="1"/>
  <c r="Q875" i="1"/>
  <c r="R875" i="1"/>
  <c r="P875" i="1"/>
  <c r="O875" i="1"/>
  <c r="N875" i="1"/>
  <c r="M875" i="1"/>
  <c r="L875" i="1"/>
  <c r="J875" i="1"/>
  <c r="K883" i="1"/>
  <c r="R883" i="1"/>
  <c r="J883" i="1"/>
  <c r="Q883" i="1"/>
  <c r="O883" i="1"/>
  <c r="P883" i="1"/>
  <c r="N883" i="1"/>
  <c r="M883" i="1"/>
  <c r="L883" i="1"/>
  <c r="K891" i="1"/>
  <c r="R891" i="1"/>
  <c r="J891" i="1"/>
  <c r="Q891" i="1"/>
  <c r="O891" i="1"/>
  <c r="N891" i="1"/>
  <c r="M891" i="1"/>
  <c r="L891" i="1"/>
  <c r="P891" i="1"/>
  <c r="K899" i="1"/>
  <c r="R899" i="1"/>
  <c r="J899" i="1"/>
  <c r="Q899" i="1"/>
  <c r="O899" i="1"/>
  <c r="N899" i="1"/>
  <c r="P899" i="1"/>
  <c r="M899" i="1"/>
  <c r="L899" i="1"/>
  <c r="K907" i="1"/>
  <c r="R907" i="1"/>
  <c r="J907" i="1"/>
  <c r="Q907" i="1"/>
  <c r="O907" i="1"/>
  <c r="N907" i="1"/>
  <c r="P907" i="1"/>
  <c r="M907" i="1"/>
  <c r="L907" i="1"/>
  <c r="K915" i="1"/>
  <c r="R915" i="1"/>
  <c r="J915" i="1"/>
  <c r="Q915" i="1"/>
  <c r="O915" i="1"/>
  <c r="N915" i="1"/>
  <c r="L915" i="1"/>
  <c r="P915" i="1"/>
  <c r="M915" i="1"/>
  <c r="K923" i="1"/>
  <c r="R923" i="1"/>
  <c r="J923" i="1"/>
  <c r="Q923" i="1"/>
  <c r="O923" i="1"/>
  <c r="N923" i="1"/>
  <c r="P923" i="1"/>
  <c r="M923" i="1"/>
  <c r="L923" i="1"/>
  <c r="K931" i="1"/>
  <c r="R931" i="1"/>
  <c r="J931" i="1"/>
  <c r="Q931" i="1"/>
  <c r="O931" i="1"/>
  <c r="N931" i="1"/>
  <c r="P931" i="1"/>
  <c r="M931" i="1"/>
  <c r="L931" i="1"/>
  <c r="K939" i="1"/>
  <c r="R939" i="1"/>
  <c r="J939" i="1"/>
  <c r="Q939" i="1"/>
  <c r="O939" i="1"/>
  <c r="N939" i="1"/>
  <c r="P939" i="1"/>
  <c r="M939" i="1"/>
  <c r="L939" i="1"/>
  <c r="O947" i="1"/>
  <c r="N947" i="1"/>
  <c r="M947" i="1"/>
  <c r="L947" i="1"/>
  <c r="K947" i="1"/>
  <c r="R947" i="1"/>
  <c r="J947" i="1"/>
  <c r="Q947" i="1"/>
  <c r="P947" i="1"/>
  <c r="O955" i="1"/>
  <c r="N955" i="1"/>
  <c r="M955" i="1"/>
  <c r="L955" i="1"/>
  <c r="K955" i="1"/>
  <c r="R955" i="1"/>
  <c r="J955" i="1"/>
  <c r="Q955" i="1"/>
  <c r="P955" i="1"/>
  <c r="O963" i="1"/>
  <c r="N963" i="1"/>
  <c r="M963" i="1"/>
  <c r="L963" i="1"/>
  <c r="K963" i="1"/>
  <c r="R963" i="1"/>
  <c r="J963" i="1"/>
  <c r="Q963" i="1"/>
  <c r="P963" i="1"/>
  <c r="O971" i="1"/>
  <c r="N971" i="1"/>
  <c r="M971" i="1"/>
  <c r="L971" i="1"/>
  <c r="K971" i="1"/>
  <c r="R971" i="1"/>
  <c r="J971" i="1"/>
  <c r="Q971" i="1"/>
  <c r="P971" i="1"/>
  <c r="O979" i="1"/>
  <c r="N979" i="1"/>
  <c r="M979" i="1"/>
  <c r="L979" i="1"/>
  <c r="K979" i="1"/>
  <c r="R979" i="1"/>
  <c r="J979" i="1"/>
  <c r="Q979" i="1"/>
  <c r="P979" i="1"/>
  <c r="O987" i="1"/>
  <c r="N987" i="1"/>
  <c r="M987" i="1"/>
  <c r="L987" i="1"/>
  <c r="K987" i="1"/>
  <c r="R987" i="1"/>
  <c r="J987" i="1"/>
  <c r="Q987" i="1"/>
  <c r="P987" i="1"/>
  <c r="O995" i="1"/>
  <c r="N995" i="1"/>
  <c r="M995" i="1"/>
  <c r="L995" i="1"/>
  <c r="K995" i="1"/>
  <c r="R995" i="1"/>
  <c r="J995" i="1"/>
  <c r="Q995" i="1"/>
  <c r="P995" i="1"/>
  <c r="O1003" i="1"/>
  <c r="N1003" i="1"/>
  <c r="M1003" i="1"/>
  <c r="L1003" i="1"/>
  <c r="K1003" i="1"/>
  <c r="R1003" i="1"/>
  <c r="J1003" i="1"/>
  <c r="Q1003" i="1"/>
  <c r="P1003" i="1"/>
  <c r="O1011" i="1"/>
  <c r="N1011" i="1"/>
  <c r="M1011" i="1"/>
  <c r="L1011" i="1"/>
  <c r="K1011" i="1"/>
  <c r="R1011" i="1"/>
  <c r="J1011" i="1"/>
  <c r="Q1011" i="1"/>
  <c r="P1011" i="1"/>
  <c r="O1019" i="1"/>
  <c r="N1019" i="1"/>
  <c r="M1019" i="1"/>
  <c r="L1019" i="1"/>
  <c r="K1019" i="1"/>
  <c r="R1019" i="1"/>
  <c r="J1019" i="1"/>
  <c r="Q1019" i="1"/>
  <c r="P1019" i="1"/>
  <c r="O1027" i="1"/>
  <c r="N1027" i="1"/>
  <c r="M1027" i="1"/>
  <c r="L1027" i="1"/>
  <c r="K1027" i="1"/>
  <c r="R1027" i="1"/>
  <c r="J1027" i="1"/>
  <c r="Q1027" i="1"/>
  <c r="P1027" i="1"/>
  <c r="O1035" i="1"/>
  <c r="N1035" i="1"/>
  <c r="M1035" i="1"/>
  <c r="L1035" i="1"/>
  <c r="K1035" i="1"/>
  <c r="R1035" i="1"/>
  <c r="J1035" i="1"/>
  <c r="Q1035" i="1"/>
  <c r="P1035" i="1"/>
  <c r="O1043" i="1"/>
  <c r="N1043" i="1"/>
  <c r="M1043" i="1"/>
  <c r="L1043" i="1"/>
  <c r="K1043" i="1"/>
  <c r="R1043" i="1"/>
  <c r="J1043" i="1"/>
  <c r="Q1043" i="1"/>
  <c r="P1043" i="1"/>
  <c r="O1051" i="1"/>
  <c r="N1051" i="1"/>
  <c r="M1051" i="1"/>
  <c r="L1051" i="1"/>
  <c r="K1051" i="1"/>
  <c r="R1051" i="1"/>
  <c r="J1051" i="1"/>
  <c r="Q1051" i="1"/>
  <c r="P1051" i="1"/>
  <c r="O1059" i="1"/>
  <c r="N1059" i="1"/>
  <c r="M1059" i="1"/>
  <c r="L1059" i="1"/>
  <c r="K1059" i="1"/>
  <c r="R1059" i="1"/>
  <c r="J1059" i="1"/>
  <c r="Q1059" i="1"/>
  <c r="P1059" i="1"/>
  <c r="O1067" i="1"/>
  <c r="N1067" i="1"/>
  <c r="M1067" i="1"/>
  <c r="L1067" i="1"/>
  <c r="K1067" i="1"/>
  <c r="R1067" i="1"/>
  <c r="J1067" i="1"/>
  <c r="Q1067" i="1"/>
  <c r="P1067" i="1"/>
  <c r="A824" i="1"/>
  <c r="A832" i="1"/>
  <c r="A840" i="1"/>
  <c r="A848" i="1"/>
  <c r="A856" i="1"/>
  <c r="A864" i="1"/>
  <c r="A872" i="1"/>
  <c r="A880" i="1"/>
  <c r="A888" i="1"/>
  <c r="A896" i="1"/>
  <c r="A904" i="1"/>
  <c r="A912" i="1"/>
  <c r="A920" i="1"/>
  <c r="A928" i="1"/>
  <c r="A936" i="1"/>
  <c r="A944" i="1"/>
  <c r="A952" i="1"/>
  <c r="A960" i="1"/>
  <c r="A968" i="1"/>
  <c r="A976" i="1"/>
  <c r="A984" i="1"/>
  <c r="A992" i="1"/>
  <c r="A1000" i="1"/>
  <c r="A1008" i="1"/>
  <c r="A1016" i="1"/>
  <c r="A1024" i="1"/>
  <c r="A1032" i="1"/>
  <c r="A1040" i="1"/>
  <c r="A1048" i="1"/>
  <c r="A1056" i="1"/>
  <c r="A1064" i="1"/>
  <c r="A1072" i="1"/>
  <c r="A989" i="1"/>
  <c r="A1029" i="1"/>
  <c r="Q1764" i="1"/>
  <c r="R828" i="1"/>
  <c r="J828" i="1"/>
  <c r="P828" i="1"/>
  <c r="O828" i="1"/>
  <c r="N828" i="1"/>
  <c r="M828" i="1"/>
  <c r="Q828" i="1"/>
  <c r="L828" i="1"/>
  <c r="K828" i="1"/>
  <c r="R836" i="1"/>
  <c r="J836" i="1"/>
  <c r="Q836" i="1"/>
  <c r="P836" i="1"/>
  <c r="O836" i="1"/>
  <c r="N836" i="1"/>
  <c r="M836" i="1"/>
  <c r="L836" i="1"/>
  <c r="K836" i="1"/>
  <c r="R844" i="1"/>
  <c r="J844" i="1"/>
  <c r="Q844" i="1"/>
  <c r="P844" i="1"/>
  <c r="O844" i="1"/>
  <c r="N844" i="1"/>
  <c r="M844" i="1"/>
  <c r="L844" i="1"/>
  <c r="K844" i="1"/>
  <c r="R852" i="1"/>
  <c r="J852" i="1"/>
  <c r="Q852" i="1"/>
  <c r="P852" i="1"/>
  <c r="O852" i="1"/>
  <c r="N852" i="1"/>
  <c r="M852" i="1"/>
  <c r="L852" i="1"/>
  <c r="K852" i="1"/>
  <c r="R860" i="1"/>
  <c r="J860" i="1"/>
  <c r="Q860" i="1"/>
  <c r="P860" i="1"/>
  <c r="O860" i="1"/>
  <c r="N860" i="1"/>
  <c r="M860" i="1"/>
  <c r="L860" i="1"/>
  <c r="K860" i="1"/>
  <c r="R868" i="1"/>
  <c r="J868" i="1"/>
  <c r="Q868" i="1"/>
  <c r="P868" i="1"/>
  <c r="O868" i="1"/>
  <c r="N868" i="1"/>
  <c r="M868" i="1"/>
  <c r="L868" i="1"/>
  <c r="K868" i="1"/>
  <c r="R876" i="1"/>
  <c r="J876" i="1"/>
  <c r="Q876" i="1"/>
  <c r="P876" i="1"/>
  <c r="O876" i="1"/>
  <c r="N876" i="1"/>
  <c r="M876" i="1"/>
  <c r="L876" i="1"/>
  <c r="K876" i="1"/>
  <c r="R884" i="1"/>
  <c r="J884" i="1"/>
  <c r="Q884" i="1"/>
  <c r="P884" i="1"/>
  <c r="N884" i="1"/>
  <c r="M884" i="1"/>
  <c r="L884" i="1"/>
  <c r="K884" i="1"/>
  <c r="O884" i="1"/>
  <c r="R892" i="1"/>
  <c r="J892" i="1"/>
  <c r="Q892" i="1"/>
  <c r="P892" i="1"/>
  <c r="N892" i="1"/>
  <c r="M892" i="1"/>
  <c r="O892" i="1"/>
  <c r="L892" i="1"/>
  <c r="K892" i="1"/>
  <c r="R900" i="1"/>
  <c r="J900" i="1"/>
  <c r="Q900" i="1"/>
  <c r="P900" i="1"/>
  <c r="N900" i="1"/>
  <c r="M900" i="1"/>
  <c r="O900" i="1"/>
  <c r="L900" i="1"/>
  <c r="K900" i="1"/>
  <c r="R908" i="1"/>
  <c r="J908" i="1"/>
  <c r="Q908" i="1"/>
  <c r="P908" i="1"/>
  <c r="N908" i="1"/>
  <c r="M908" i="1"/>
  <c r="K908" i="1"/>
  <c r="O908" i="1"/>
  <c r="L908" i="1"/>
  <c r="R916" i="1"/>
  <c r="J916" i="1"/>
  <c r="Q916" i="1"/>
  <c r="P916" i="1"/>
  <c r="N916" i="1"/>
  <c r="M916" i="1"/>
  <c r="O916" i="1"/>
  <c r="L916" i="1"/>
  <c r="K916" i="1"/>
  <c r="R924" i="1"/>
  <c r="J924" i="1"/>
  <c r="Q924" i="1"/>
  <c r="P924" i="1"/>
  <c r="N924" i="1"/>
  <c r="M924" i="1"/>
  <c r="O924" i="1"/>
  <c r="L924" i="1"/>
  <c r="K924" i="1"/>
  <c r="R932" i="1"/>
  <c r="J932" i="1"/>
  <c r="Q932" i="1"/>
  <c r="P932" i="1"/>
  <c r="N932" i="1"/>
  <c r="M932" i="1"/>
  <c r="O932" i="1"/>
  <c r="L932" i="1"/>
  <c r="K932" i="1"/>
  <c r="R940" i="1"/>
  <c r="J940" i="1"/>
  <c r="Q940" i="1"/>
  <c r="P940" i="1"/>
  <c r="N940" i="1"/>
  <c r="M940" i="1"/>
  <c r="O940" i="1"/>
  <c r="L940" i="1"/>
  <c r="K940" i="1"/>
  <c r="N948" i="1"/>
  <c r="M948" i="1"/>
  <c r="L948" i="1"/>
  <c r="K948" i="1"/>
  <c r="R948" i="1"/>
  <c r="J948" i="1"/>
  <c r="Q948" i="1"/>
  <c r="P948" i="1"/>
  <c r="O948" i="1"/>
  <c r="N956" i="1"/>
  <c r="M956" i="1"/>
  <c r="L956" i="1"/>
  <c r="K956" i="1"/>
  <c r="R956" i="1"/>
  <c r="J956" i="1"/>
  <c r="Q956" i="1"/>
  <c r="P956" i="1"/>
  <c r="O956" i="1"/>
  <c r="N964" i="1"/>
  <c r="M964" i="1"/>
  <c r="L964" i="1"/>
  <c r="K964" i="1"/>
  <c r="R964" i="1"/>
  <c r="J964" i="1"/>
  <c r="Q964" i="1"/>
  <c r="P964" i="1"/>
  <c r="O964" i="1"/>
  <c r="N972" i="1"/>
  <c r="M972" i="1"/>
  <c r="L972" i="1"/>
  <c r="K972" i="1"/>
  <c r="R972" i="1"/>
  <c r="J972" i="1"/>
  <c r="Q972" i="1"/>
  <c r="P972" i="1"/>
  <c r="O972" i="1"/>
  <c r="N980" i="1"/>
  <c r="M980" i="1"/>
  <c r="L980" i="1"/>
  <c r="K980" i="1"/>
  <c r="R980" i="1"/>
  <c r="J980" i="1"/>
  <c r="Q980" i="1"/>
  <c r="P980" i="1"/>
  <c r="O980" i="1"/>
  <c r="N988" i="1"/>
  <c r="M988" i="1"/>
  <c r="L988" i="1"/>
  <c r="K988" i="1"/>
  <c r="R988" i="1"/>
  <c r="J988" i="1"/>
  <c r="Q988" i="1"/>
  <c r="P988" i="1"/>
  <c r="O988" i="1"/>
  <c r="N996" i="1"/>
  <c r="M996" i="1"/>
  <c r="L996" i="1"/>
  <c r="K996" i="1"/>
  <c r="R996" i="1"/>
  <c r="J996" i="1"/>
  <c r="Q996" i="1"/>
  <c r="P996" i="1"/>
  <c r="O996" i="1"/>
  <c r="N1004" i="1"/>
  <c r="M1004" i="1"/>
  <c r="L1004" i="1"/>
  <c r="K1004" i="1"/>
  <c r="R1004" i="1"/>
  <c r="J1004" i="1"/>
  <c r="Q1004" i="1"/>
  <c r="P1004" i="1"/>
  <c r="O1004" i="1"/>
  <c r="N1012" i="1"/>
  <c r="M1012" i="1"/>
  <c r="L1012" i="1"/>
  <c r="K1012" i="1"/>
  <c r="R1012" i="1"/>
  <c r="J1012" i="1"/>
  <c r="Q1012" i="1"/>
  <c r="P1012" i="1"/>
  <c r="O1012" i="1"/>
  <c r="N1020" i="1"/>
  <c r="M1020" i="1"/>
  <c r="L1020" i="1"/>
  <c r="K1020" i="1"/>
  <c r="R1020" i="1"/>
  <c r="J1020" i="1"/>
  <c r="Q1020" i="1"/>
  <c r="P1020" i="1"/>
  <c r="O1020" i="1"/>
  <c r="N1028" i="1"/>
  <c r="M1028" i="1"/>
  <c r="L1028" i="1"/>
  <c r="K1028" i="1"/>
  <c r="R1028" i="1"/>
  <c r="J1028" i="1"/>
  <c r="Q1028" i="1"/>
  <c r="P1028" i="1"/>
  <c r="O1028" i="1"/>
  <c r="N1036" i="1"/>
  <c r="M1036" i="1"/>
  <c r="L1036" i="1"/>
  <c r="K1036" i="1"/>
  <c r="R1036" i="1"/>
  <c r="J1036" i="1"/>
  <c r="Q1036" i="1"/>
  <c r="P1036" i="1"/>
  <c r="O1036" i="1"/>
  <c r="N1044" i="1"/>
  <c r="M1044" i="1"/>
  <c r="L1044" i="1"/>
  <c r="K1044" i="1"/>
  <c r="R1044" i="1"/>
  <c r="J1044" i="1"/>
  <c r="Q1044" i="1"/>
  <c r="P1044" i="1"/>
  <c r="O1044" i="1"/>
  <c r="N1052" i="1"/>
  <c r="M1052" i="1"/>
  <c r="L1052" i="1"/>
  <c r="K1052" i="1"/>
  <c r="R1052" i="1"/>
  <c r="J1052" i="1"/>
  <c r="Q1052" i="1"/>
  <c r="P1052" i="1"/>
  <c r="O1052" i="1"/>
  <c r="N1060" i="1"/>
  <c r="M1060" i="1"/>
  <c r="L1060" i="1"/>
  <c r="K1060" i="1"/>
  <c r="R1060" i="1"/>
  <c r="J1060" i="1"/>
  <c r="Q1060" i="1"/>
  <c r="P1060" i="1"/>
  <c r="O1060" i="1"/>
  <c r="N1068" i="1"/>
  <c r="M1068" i="1"/>
  <c r="L1068" i="1"/>
  <c r="K1068" i="1"/>
  <c r="R1068" i="1"/>
  <c r="J1068" i="1"/>
  <c r="Q1068" i="1"/>
  <c r="P1068" i="1"/>
  <c r="O1068" i="1"/>
  <c r="B824" i="1"/>
  <c r="B828" i="1"/>
  <c r="B832" i="1"/>
  <c r="B836" i="1"/>
  <c r="B840" i="1"/>
  <c r="B844" i="1"/>
  <c r="B848" i="1"/>
  <c r="B852" i="1"/>
  <c r="B856" i="1"/>
  <c r="B860" i="1"/>
  <c r="B864" i="1"/>
  <c r="B868" i="1"/>
  <c r="B872" i="1"/>
  <c r="B876" i="1"/>
  <c r="B880" i="1"/>
  <c r="B884" i="1"/>
  <c r="B888" i="1"/>
  <c r="B892" i="1"/>
  <c r="B896" i="1"/>
  <c r="B900" i="1"/>
  <c r="B904" i="1"/>
  <c r="B908" i="1"/>
  <c r="B912" i="1"/>
  <c r="B916" i="1"/>
  <c r="B920" i="1"/>
  <c r="B924" i="1"/>
  <c r="B928" i="1"/>
  <c r="B932" i="1"/>
  <c r="B936" i="1"/>
  <c r="B940" i="1"/>
  <c r="B944" i="1"/>
  <c r="B948" i="1"/>
  <c r="B952" i="1"/>
  <c r="B956" i="1"/>
  <c r="B960" i="1"/>
  <c r="B964" i="1"/>
  <c r="B968" i="1"/>
  <c r="B972" i="1"/>
  <c r="B976" i="1"/>
  <c r="B980" i="1"/>
  <c r="B984" i="1"/>
  <c r="B988" i="1"/>
  <c r="B992" i="1"/>
  <c r="B996" i="1"/>
  <c r="B1000" i="1"/>
  <c r="B1004" i="1"/>
  <c r="B1008" i="1"/>
  <c r="B1012" i="1"/>
  <c r="B1016" i="1"/>
  <c r="B1020" i="1"/>
  <c r="B1024" i="1"/>
  <c r="B1028" i="1"/>
  <c r="B1032" i="1"/>
  <c r="B1036" i="1"/>
  <c r="B1040" i="1"/>
  <c r="B1044" i="1"/>
  <c r="B1048" i="1"/>
  <c r="B1052" i="1"/>
  <c r="B1056" i="1"/>
  <c r="B1060" i="1"/>
  <c r="B1064" i="1"/>
  <c r="B1068" i="1"/>
  <c r="B1072" i="1"/>
  <c r="J227" i="1"/>
  <c r="L265" i="1"/>
  <c r="K266" i="1"/>
  <c r="A273" i="1"/>
  <c r="P271" i="1"/>
  <c r="A274" i="1"/>
  <c r="M274" i="1"/>
  <c r="Q276" i="1"/>
  <c r="B284" i="1"/>
  <c r="A285" i="1"/>
  <c r="L281" i="1"/>
  <c r="A270" i="1"/>
  <c r="Q270" i="1"/>
  <c r="J1725" i="1"/>
  <c r="N227" i="1"/>
  <c r="B272" i="1"/>
  <c r="A282" i="1"/>
  <c r="N265" i="1"/>
  <c r="N271" i="1"/>
  <c r="K276" i="1"/>
  <c r="O280" i="1"/>
  <c r="L1693" i="1"/>
  <c r="N1725" i="1"/>
  <c r="B1733" i="1"/>
  <c r="B264" i="1"/>
  <c r="M266" i="1"/>
  <c r="M272" i="1"/>
  <c r="P277" i="1"/>
  <c r="N281" i="1"/>
  <c r="O1667" i="1"/>
  <c r="M1693" i="1"/>
  <c r="O1725" i="1"/>
  <c r="A265" i="1"/>
  <c r="B276" i="1"/>
  <c r="A286" i="1"/>
  <c r="K268" i="1"/>
  <c r="O272" i="1"/>
  <c r="O278" i="1"/>
  <c r="K282" i="1"/>
  <c r="L1669" i="1"/>
  <c r="N1693" i="1"/>
  <c r="P1725" i="1"/>
  <c r="A266" i="1"/>
  <c r="A277" i="1"/>
  <c r="Q268" i="1"/>
  <c r="L273" i="1"/>
  <c r="Q278" i="1"/>
  <c r="M282" i="1"/>
  <c r="L1725" i="1"/>
  <c r="A1733" i="1"/>
  <c r="P1669" i="1"/>
  <c r="O1693" i="1"/>
  <c r="A227" i="1"/>
  <c r="B268" i="1"/>
  <c r="A278" i="1"/>
  <c r="M264" i="1"/>
  <c r="P269" i="1"/>
  <c r="N273" i="1"/>
  <c r="N279" i="1"/>
  <c r="K284" i="1"/>
  <c r="Q1669" i="1"/>
  <c r="A1765" i="1"/>
  <c r="A269" i="1"/>
  <c r="B280" i="1"/>
  <c r="O264" i="1"/>
  <c r="O270" i="1"/>
  <c r="K274" i="1"/>
  <c r="P279" i="1"/>
  <c r="Q284" i="1"/>
  <c r="J267" i="1"/>
  <c r="R267" i="1"/>
  <c r="J275" i="1"/>
  <c r="R275" i="1"/>
  <c r="J283" i="1"/>
  <c r="R283" i="1"/>
  <c r="P285" i="1"/>
  <c r="B1684" i="1"/>
  <c r="R1732" i="1"/>
  <c r="R1764" i="1"/>
  <c r="K227" i="1"/>
  <c r="B265" i="1"/>
  <c r="B269" i="1"/>
  <c r="B273" i="1"/>
  <c r="B277" i="1"/>
  <c r="B281" i="1"/>
  <c r="B285" i="1"/>
  <c r="N264" i="1"/>
  <c r="M265" i="1"/>
  <c r="L266" i="1"/>
  <c r="K267" i="1"/>
  <c r="J268" i="1"/>
  <c r="R268" i="1"/>
  <c r="Q269" i="1"/>
  <c r="P270" i="1"/>
  <c r="O271" i="1"/>
  <c r="N272" i="1"/>
  <c r="M273" i="1"/>
  <c r="L274" i="1"/>
  <c r="K275" i="1"/>
  <c r="J276" i="1"/>
  <c r="R276" i="1"/>
  <c r="Q277" i="1"/>
  <c r="P278" i="1"/>
  <c r="O279" i="1"/>
  <c r="N280" i="1"/>
  <c r="M281" i="1"/>
  <c r="L282" i="1"/>
  <c r="K283" i="1"/>
  <c r="J284" i="1"/>
  <c r="R284" i="1"/>
  <c r="Q285" i="1"/>
  <c r="P286" i="1"/>
  <c r="Q286" i="1"/>
  <c r="L267" i="1"/>
  <c r="B1668" i="1"/>
  <c r="O1684" i="1"/>
  <c r="A1708" i="1"/>
  <c r="A1724" i="1"/>
  <c r="R227" i="1"/>
  <c r="B266" i="1"/>
  <c r="B270" i="1"/>
  <c r="B274" i="1"/>
  <c r="B278" i="1"/>
  <c r="B282" i="1"/>
  <c r="B286" i="1"/>
  <c r="P264" i="1"/>
  <c r="O265" i="1"/>
  <c r="N266" i="1"/>
  <c r="M267" i="1"/>
  <c r="L268" i="1"/>
  <c r="K269" i="1"/>
  <c r="J270" i="1"/>
  <c r="R270" i="1"/>
  <c r="Q271" i="1"/>
  <c r="P272" i="1"/>
  <c r="O273" i="1"/>
  <c r="N274" i="1"/>
  <c r="M275" i="1"/>
  <c r="L276" i="1"/>
  <c r="K277" i="1"/>
  <c r="J278" i="1"/>
  <c r="R278" i="1"/>
  <c r="Q279" i="1"/>
  <c r="P280" i="1"/>
  <c r="O281" i="1"/>
  <c r="N282" i="1"/>
  <c r="M283" i="1"/>
  <c r="L284" i="1"/>
  <c r="K285" i="1"/>
  <c r="J286" i="1"/>
  <c r="R286" i="1"/>
  <c r="L283" i="1"/>
  <c r="R285" i="1"/>
  <c r="R1668" i="1"/>
  <c r="N1708" i="1"/>
  <c r="B1724" i="1"/>
  <c r="N1766" i="1"/>
  <c r="J228" i="1"/>
  <c r="A267" i="1"/>
  <c r="A271" i="1"/>
  <c r="A275" i="1"/>
  <c r="A279" i="1"/>
  <c r="A283" i="1"/>
  <c r="Q264" i="1"/>
  <c r="P265" i="1"/>
  <c r="O266" i="1"/>
  <c r="N267" i="1"/>
  <c r="M268" i="1"/>
  <c r="L269" i="1"/>
  <c r="K270" i="1"/>
  <c r="J271" i="1"/>
  <c r="R271" i="1"/>
  <c r="Q272" i="1"/>
  <c r="P273" i="1"/>
  <c r="O274" i="1"/>
  <c r="N275" i="1"/>
  <c r="M276" i="1"/>
  <c r="L277" i="1"/>
  <c r="K278" i="1"/>
  <c r="J279" i="1"/>
  <c r="R279" i="1"/>
  <c r="Q280" i="1"/>
  <c r="P281" i="1"/>
  <c r="O282" i="1"/>
  <c r="N283" i="1"/>
  <c r="M284" i="1"/>
  <c r="L285" i="1"/>
  <c r="K286" i="1"/>
  <c r="L275" i="1"/>
  <c r="J277" i="1"/>
  <c r="R277" i="1"/>
  <c r="O1708" i="1"/>
  <c r="B1748" i="1"/>
  <c r="A1772" i="1"/>
  <c r="B267" i="1"/>
  <c r="B271" i="1"/>
  <c r="B275" i="1"/>
  <c r="B279" i="1"/>
  <c r="B283" i="1"/>
  <c r="J264" i="1"/>
  <c r="R264" i="1"/>
  <c r="Q265" i="1"/>
  <c r="P266" i="1"/>
  <c r="O267" i="1"/>
  <c r="N268" i="1"/>
  <c r="M269" i="1"/>
  <c r="L270" i="1"/>
  <c r="K271" i="1"/>
  <c r="J272" i="1"/>
  <c r="R272" i="1"/>
  <c r="Q273" i="1"/>
  <c r="P274" i="1"/>
  <c r="O275" i="1"/>
  <c r="N276" i="1"/>
  <c r="M277" i="1"/>
  <c r="L278" i="1"/>
  <c r="K279" i="1"/>
  <c r="J280" i="1"/>
  <c r="R280" i="1"/>
  <c r="Q281" i="1"/>
  <c r="P282" i="1"/>
  <c r="O283" i="1"/>
  <c r="N284" i="1"/>
  <c r="M285" i="1"/>
  <c r="L286" i="1"/>
  <c r="J269" i="1"/>
  <c r="R269" i="1"/>
  <c r="J285" i="1"/>
  <c r="R1676" i="1"/>
  <c r="P1708" i="1"/>
  <c r="A1730" i="1"/>
  <c r="B1772" i="1"/>
  <c r="B227" i="1"/>
  <c r="A264" i="1"/>
  <c r="A268" i="1"/>
  <c r="A272" i="1"/>
  <c r="A276" i="1"/>
  <c r="A280" i="1"/>
  <c r="A284" i="1"/>
  <c r="K264" i="1"/>
  <c r="J265" i="1"/>
  <c r="R265" i="1"/>
  <c r="Q266" i="1"/>
  <c r="P267" i="1"/>
  <c r="O268" i="1"/>
  <c r="N269" i="1"/>
  <c r="M270" i="1"/>
  <c r="L271" i="1"/>
  <c r="K272" i="1"/>
  <c r="J273" i="1"/>
  <c r="R273" i="1"/>
  <c r="Q274" i="1"/>
  <c r="P275" i="1"/>
  <c r="O276" i="1"/>
  <c r="N277" i="1"/>
  <c r="M278" i="1"/>
  <c r="L279" i="1"/>
  <c r="K280" i="1"/>
  <c r="J281" i="1"/>
  <c r="R281" i="1"/>
  <c r="Q282" i="1"/>
  <c r="P283" i="1"/>
  <c r="O284" i="1"/>
  <c r="N285" i="1"/>
  <c r="M286" i="1"/>
  <c r="N1684" i="1"/>
  <c r="Q1708" i="1"/>
  <c r="P1732" i="1"/>
  <c r="B1754" i="1"/>
  <c r="J266" i="1"/>
  <c r="J274" i="1"/>
  <c r="J282" i="1"/>
  <c r="N286" i="1"/>
  <c r="R1673" i="1"/>
  <c r="L1686" i="1"/>
  <c r="B1689" i="1"/>
  <c r="N1710" i="1"/>
  <c r="A1726" i="1"/>
  <c r="B1766" i="1"/>
  <c r="Q1769" i="1"/>
  <c r="Q227" i="1"/>
  <c r="P228" i="1"/>
  <c r="M1686" i="1"/>
  <c r="N1689" i="1"/>
  <c r="O1710" i="1"/>
  <c r="B1753" i="1"/>
  <c r="J1766" i="1"/>
  <c r="Q228" i="1"/>
  <c r="R228" i="1"/>
  <c r="O1686" i="1"/>
  <c r="A1734" i="1"/>
  <c r="J1754" i="1"/>
  <c r="L1766" i="1"/>
  <c r="L227" i="1"/>
  <c r="K228" i="1"/>
  <c r="P1686" i="1"/>
  <c r="N1713" i="1"/>
  <c r="M1766" i="1"/>
  <c r="M227" i="1"/>
  <c r="L228" i="1"/>
  <c r="M228" i="1"/>
  <c r="O1713" i="1"/>
  <c r="A1673" i="1"/>
  <c r="R1686" i="1"/>
  <c r="A1705" i="1"/>
  <c r="L1710" i="1"/>
  <c r="P1713" i="1"/>
  <c r="R1747" i="1"/>
  <c r="O1766" i="1"/>
  <c r="P1776" i="1"/>
  <c r="A228" i="1"/>
  <c r="O227" i="1"/>
  <c r="N228" i="1"/>
  <c r="R1745" i="1"/>
  <c r="J1686" i="1"/>
  <c r="B1705" i="1"/>
  <c r="R1713" i="1"/>
  <c r="A1766" i="1"/>
  <c r="P1769" i="1"/>
  <c r="B228" i="1"/>
  <c r="N1691" i="1"/>
  <c r="R1667" i="1"/>
  <c r="R1674" i="1"/>
  <c r="R1691" i="1"/>
  <c r="B1730" i="1"/>
  <c r="K1749" i="1"/>
  <c r="K1754" i="1"/>
  <c r="A1773" i="1"/>
  <c r="A1675" i="1"/>
  <c r="R1725" i="1"/>
  <c r="Q1730" i="1"/>
  <c r="L1754" i="1"/>
  <c r="M1771" i="1"/>
  <c r="B1773" i="1"/>
  <c r="R421" i="1"/>
  <c r="N1754" i="1"/>
  <c r="N1771" i="1"/>
  <c r="P1667" i="1"/>
  <c r="B1675" i="1"/>
  <c r="R1730" i="1"/>
  <c r="R429" i="1"/>
  <c r="R1675" i="1"/>
  <c r="K1725" i="1"/>
  <c r="O1754" i="1"/>
  <c r="O1771" i="1"/>
  <c r="L433" i="1"/>
  <c r="B1667" i="1"/>
  <c r="A1746" i="1"/>
  <c r="M433" i="1"/>
  <c r="N1667" i="1"/>
  <c r="M1725" i="1"/>
  <c r="B1746" i="1"/>
  <c r="A1754" i="1"/>
  <c r="A1706" i="1"/>
  <c r="R1726" i="1"/>
  <c r="L1746" i="1"/>
  <c r="B1706" i="1"/>
  <c r="A1714" i="1"/>
  <c r="A1727" i="1"/>
  <c r="B1734" i="1"/>
  <c r="A1747" i="1"/>
  <c r="P1754" i="1"/>
  <c r="A1665" i="1"/>
  <c r="A1685" i="1"/>
  <c r="A1693" i="1"/>
  <c r="N1706" i="1"/>
  <c r="B1714" i="1"/>
  <c r="L1727" i="1"/>
  <c r="B1747" i="1"/>
  <c r="Q1754" i="1"/>
  <c r="B1665" i="1"/>
  <c r="P1672" i="1"/>
  <c r="B1685" i="1"/>
  <c r="B1693" i="1"/>
  <c r="O1706" i="1"/>
  <c r="P1727" i="1"/>
  <c r="J1742" i="1"/>
  <c r="N1747" i="1"/>
  <c r="A1764" i="1"/>
  <c r="K1746" i="1"/>
  <c r="Q1664" i="1"/>
  <c r="R1684" i="1"/>
  <c r="B1666" i="1"/>
  <c r="J1693" i="1"/>
  <c r="A1715" i="1"/>
  <c r="Q1727" i="1"/>
  <c r="K1742" i="1"/>
  <c r="O1747" i="1"/>
  <c r="N1764" i="1"/>
  <c r="P1684" i="1"/>
  <c r="A1686" i="1"/>
  <c r="K1693" i="1"/>
  <c r="B1708" i="1"/>
  <c r="B1715" i="1"/>
  <c r="R1727" i="1"/>
  <c r="A1744" i="1"/>
  <c r="P1747" i="1"/>
  <c r="O1764" i="1"/>
  <c r="P1766" i="1"/>
  <c r="A1667" i="1"/>
  <c r="B1686" i="1"/>
  <c r="B1720" i="1"/>
  <c r="P1764" i="1"/>
  <c r="R416" i="1"/>
  <c r="J423" i="1"/>
  <c r="B1765" i="1"/>
  <c r="R1678" i="1"/>
  <c r="A1679" i="1"/>
  <c r="B1674" i="1"/>
  <c r="A1661" i="1"/>
  <c r="B1661" i="1"/>
  <c r="A1735" i="1"/>
  <c r="R1681" i="1"/>
  <c r="L1715" i="1"/>
  <c r="P1735" i="1"/>
  <c r="Q1735" i="1"/>
  <c r="O1689" i="1"/>
  <c r="B1694" i="1"/>
  <c r="K1732" i="1"/>
  <c r="M1737" i="1"/>
  <c r="O1752" i="1"/>
  <c r="A1670" i="1"/>
  <c r="N1674" i="1"/>
  <c r="B1712" i="1"/>
  <c r="R1715" i="1"/>
  <c r="P1752" i="1"/>
  <c r="O1757" i="1"/>
  <c r="L415" i="1"/>
  <c r="A1690" i="1"/>
  <c r="A1695" i="1"/>
  <c r="A1707" i="1"/>
  <c r="Q1712" i="1"/>
  <c r="B1719" i="1"/>
  <c r="B1727" i="1"/>
  <c r="M1732" i="1"/>
  <c r="O1737" i="1"/>
  <c r="Q1752" i="1"/>
  <c r="B1761" i="1"/>
  <c r="B1767" i="1"/>
  <c r="Q1774" i="1"/>
  <c r="N415" i="1"/>
  <c r="R1670" i="1"/>
  <c r="P1674" i="1"/>
  <c r="Q1690" i="1"/>
  <c r="N1696" i="1"/>
  <c r="B1707" i="1"/>
  <c r="A1713" i="1"/>
  <c r="R1719" i="1"/>
  <c r="J1727" i="1"/>
  <c r="N1732" i="1"/>
  <c r="P1737" i="1"/>
  <c r="M1746" i="1"/>
  <c r="R1752" i="1"/>
  <c r="J1761" i="1"/>
  <c r="R1767" i="1"/>
  <c r="B1775" i="1"/>
  <c r="R1723" i="1"/>
  <c r="O423" i="1"/>
  <c r="P423" i="1"/>
  <c r="N1701" i="1"/>
  <c r="O1701" i="1"/>
  <c r="J1661" i="1"/>
  <c r="A1678" i="1"/>
  <c r="J1715" i="1"/>
  <c r="R1754" i="1"/>
  <c r="P1693" i="1"/>
  <c r="M1715" i="1"/>
  <c r="A1755" i="1"/>
  <c r="J1674" i="1"/>
  <c r="Q1693" i="1"/>
  <c r="N1715" i="1"/>
  <c r="A1732" i="1"/>
  <c r="R1735" i="1"/>
  <c r="A1752" i="1"/>
  <c r="B1755" i="1"/>
  <c r="A1774" i="1"/>
  <c r="K1674" i="1"/>
  <c r="B1711" i="1"/>
  <c r="O1715" i="1"/>
  <c r="B1732" i="1"/>
  <c r="K1737" i="1"/>
  <c r="B1752" i="1"/>
  <c r="B1774" i="1"/>
  <c r="L1674" i="1"/>
  <c r="A1694" i="1"/>
  <c r="P1715" i="1"/>
  <c r="J1732" i="1"/>
  <c r="L1737" i="1"/>
  <c r="A1756" i="1"/>
  <c r="N1774" i="1"/>
  <c r="M1674" i="1"/>
  <c r="Q1715" i="1"/>
  <c r="O1774" i="1"/>
  <c r="B415" i="1"/>
  <c r="P1689" i="1"/>
  <c r="L1732" i="1"/>
  <c r="N1737" i="1"/>
  <c r="P1774" i="1"/>
  <c r="B1670" i="1"/>
  <c r="O1674" i="1"/>
  <c r="O415" i="1"/>
  <c r="Q1674" i="1"/>
  <c r="M1691" i="1"/>
  <c r="O1696" i="1"/>
  <c r="B1713" i="1"/>
  <c r="A1720" i="1"/>
  <c r="K1727" i="1"/>
  <c r="N1746" i="1"/>
  <c r="O1761" i="1"/>
  <c r="Q1775" i="1"/>
  <c r="O1742" i="1"/>
  <c r="B1701" i="1"/>
  <c r="A1701" i="1"/>
  <c r="P1742" i="1"/>
  <c r="R1680" i="1"/>
  <c r="B1680" i="1"/>
  <c r="A1702" i="1"/>
  <c r="B1662" i="1"/>
  <c r="N1679" i="1"/>
  <c r="R1757" i="1"/>
  <c r="B1757" i="1"/>
  <c r="A1757" i="1"/>
  <c r="M1776" i="1"/>
  <c r="L1776" i="1"/>
  <c r="K1776" i="1"/>
  <c r="J1776" i="1"/>
  <c r="P1679" i="1"/>
  <c r="Q1720" i="1"/>
  <c r="A1739" i="1"/>
  <c r="Q1757" i="1"/>
  <c r="R1762" i="1"/>
  <c r="A1659" i="1"/>
  <c r="A1663" i="1"/>
  <c r="Q1679" i="1"/>
  <c r="K1698" i="1"/>
  <c r="L1703" i="1"/>
  <c r="R1720" i="1"/>
  <c r="N1730" i="1"/>
  <c r="B1739" i="1"/>
  <c r="B1759" i="1"/>
  <c r="A1763" i="1"/>
  <c r="B1659" i="1"/>
  <c r="B1663" i="1"/>
  <c r="R1679" i="1"/>
  <c r="Q1689" i="1"/>
  <c r="L1698" i="1"/>
  <c r="M1703" i="1"/>
  <c r="J1708" i="1"/>
  <c r="A1721" i="1"/>
  <c r="O1730" i="1"/>
  <c r="J1759" i="1"/>
  <c r="B1763" i="1"/>
  <c r="A1768" i="1"/>
  <c r="A1680" i="1"/>
  <c r="R1689" i="1"/>
  <c r="M1708" i="1"/>
  <c r="A1716" i="1"/>
  <c r="B1721" i="1"/>
  <c r="B1768" i="1"/>
  <c r="K1720" i="1"/>
  <c r="B1760" i="1"/>
  <c r="A1760" i="1"/>
  <c r="B1758" i="1"/>
  <c r="A1758" i="1"/>
  <c r="R1703" i="1"/>
  <c r="K1703" i="1"/>
  <c r="J1703" i="1"/>
  <c r="B1703" i="1"/>
  <c r="A1759" i="1"/>
  <c r="R1759" i="1"/>
  <c r="R1742" i="1"/>
  <c r="R1698" i="1"/>
  <c r="Q1698" i="1"/>
  <c r="P1698" i="1"/>
  <c r="R1743" i="1"/>
  <c r="B1743" i="1"/>
  <c r="A1743" i="1"/>
  <c r="P1662" i="1"/>
  <c r="O1662" i="1"/>
  <c r="N1662" i="1"/>
  <c r="N1761" i="1"/>
  <c r="M1761" i="1"/>
  <c r="L1761" i="1"/>
  <c r="K1761" i="1"/>
  <c r="K1661" i="1"/>
  <c r="B1683" i="1"/>
  <c r="R1701" i="1"/>
  <c r="R1738" i="1"/>
  <c r="B1738" i="1"/>
  <c r="A1738" i="1"/>
  <c r="L1720" i="1"/>
  <c r="Q1662" i="1"/>
  <c r="B1698" i="1"/>
  <c r="B1681" i="1"/>
  <c r="N1698" i="1"/>
  <c r="N1742" i="1"/>
  <c r="M1742" i="1"/>
  <c r="L1742" i="1"/>
  <c r="P1740" i="1"/>
  <c r="O1740" i="1"/>
  <c r="B1740" i="1"/>
  <c r="Q1683" i="1"/>
  <c r="Q1761" i="1"/>
  <c r="L1659" i="1"/>
  <c r="K1659" i="1"/>
  <c r="J1659" i="1"/>
  <c r="A1698" i="1"/>
  <c r="A1762" i="1"/>
  <c r="B1697" i="1"/>
  <c r="A1697" i="1"/>
  <c r="O1679" i="1"/>
  <c r="R1702" i="1"/>
  <c r="N1659" i="1"/>
  <c r="N1740" i="1"/>
  <c r="L1759" i="1"/>
  <c r="R1771" i="1"/>
  <c r="Q1771" i="1"/>
  <c r="L1771" i="1"/>
  <c r="K1771" i="1"/>
  <c r="J1771" i="1"/>
  <c r="B1771" i="1"/>
  <c r="P1731" i="1"/>
  <c r="B1731" i="1"/>
  <c r="O1659" i="1"/>
  <c r="A1676" i="1"/>
  <c r="J1681" i="1"/>
  <c r="R1710" i="1"/>
  <c r="Q1710" i="1"/>
  <c r="J1710" i="1"/>
  <c r="B1710" i="1"/>
  <c r="A1710" i="1"/>
  <c r="B1676" i="1"/>
  <c r="K1681" i="1"/>
  <c r="A1699" i="1"/>
  <c r="Q1703" i="1"/>
  <c r="A1718" i="1"/>
  <c r="A1723" i="1"/>
  <c r="R1740" i="1"/>
  <c r="N1759" i="1"/>
  <c r="N1769" i="1"/>
  <c r="B1769" i="1"/>
  <c r="A1769" i="1"/>
  <c r="R1749" i="1"/>
  <c r="Q1749" i="1"/>
  <c r="P1749" i="1"/>
  <c r="O1749" i="1"/>
  <c r="J1749" i="1"/>
  <c r="B1749" i="1"/>
  <c r="A1749" i="1"/>
  <c r="B1729" i="1"/>
  <c r="A1729" i="1"/>
  <c r="O1669" i="1"/>
  <c r="N1669" i="1"/>
  <c r="M1669" i="1"/>
  <c r="J1676" i="1"/>
  <c r="L1681" i="1"/>
  <c r="B1699" i="1"/>
  <c r="A1741" i="1"/>
  <c r="M1749" i="1"/>
  <c r="O1759" i="1"/>
  <c r="R1688" i="1"/>
  <c r="B1688" i="1"/>
  <c r="R1659" i="1"/>
  <c r="A1669" i="1"/>
  <c r="N1676" i="1"/>
  <c r="M1681" i="1"/>
  <c r="B1691" i="1"/>
  <c r="N1718" i="1"/>
  <c r="N1723" i="1"/>
  <c r="A1736" i="1"/>
  <c r="B1741" i="1"/>
  <c r="N1749" i="1"/>
  <c r="P1759" i="1"/>
  <c r="A1770" i="1"/>
  <c r="A1660" i="1"/>
  <c r="B1669" i="1"/>
  <c r="A1700" i="1"/>
  <c r="A1709" i="1"/>
  <c r="O1723" i="1"/>
  <c r="B1736" i="1"/>
  <c r="A1750" i="1"/>
  <c r="Q1759" i="1"/>
  <c r="B1770" i="1"/>
  <c r="Q1701" i="1"/>
  <c r="B1737" i="1"/>
  <c r="A1737" i="1"/>
  <c r="R1737" i="1"/>
  <c r="P1757" i="1"/>
  <c r="M1676" i="1"/>
  <c r="L1676" i="1"/>
  <c r="K1676" i="1"/>
  <c r="J1698" i="1"/>
  <c r="A1703" i="1"/>
  <c r="B1716" i="1"/>
  <c r="O1698" i="1"/>
  <c r="P1703" i="1"/>
  <c r="M1759" i="1"/>
  <c r="Q1722" i="1"/>
  <c r="B1722" i="1"/>
  <c r="P1681" i="1"/>
  <c r="A1681" i="1"/>
  <c r="P1761" i="1"/>
  <c r="P1720" i="1"/>
  <c r="O1720" i="1"/>
  <c r="N1720" i="1"/>
  <c r="R1718" i="1"/>
  <c r="Q1718" i="1"/>
  <c r="B1717" i="1"/>
  <c r="A1717" i="1"/>
  <c r="M1720" i="1"/>
  <c r="R1662" i="1"/>
  <c r="O1703" i="1"/>
  <c r="Q1691" i="1"/>
  <c r="P1691" i="1"/>
  <c r="O1691" i="1"/>
  <c r="M1717" i="1"/>
  <c r="A1722" i="1"/>
  <c r="Q1740" i="1"/>
  <c r="P1659" i="1"/>
  <c r="M1690" i="1"/>
  <c r="A1731" i="1"/>
  <c r="Q1659" i="1"/>
  <c r="A1691" i="1"/>
  <c r="B1718" i="1"/>
  <c r="B1723" i="1"/>
  <c r="R1769" i="1"/>
  <c r="L1708" i="1"/>
  <c r="K1708" i="1"/>
  <c r="R1660" i="1"/>
  <c r="J1669" i="1"/>
  <c r="P1676" i="1"/>
  <c r="O1681" i="1"/>
  <c r="K1691" i="1"/>
  <c r="B1700" i="1"/>
  <c r="B1709" i="1"/>
  <c r="P1718" i="1"/>
  <c r="P1723" i="1"/>
  <c r="A1742" i="1"/>
  <c r="B1750" i="1"/>
  <c r="R1760" i="1"/>
  <c r="A1776" i="1"/>
  <c r="J1660" i="1"/>
  <c r="K1669" i="1"/>
  <c r="Q1676" i="1"/>
  <c r="Q1681" i="1"/>
  <c r="L1691" i="1"/>
  <c r="B1696" i="1"/>
  <c r="J1737" i="1"/>
  <c r="B1742" i="1"/>
  <c r="A1761" i="1"/>
  <c r="A1771" i="1"/>
  <c r="B1776" i="1"/>
  <c r="B1695" i="1"/>
  <c r="P1706" i="1"/>
  <c r="M1727" i="1"/>
  <c r="B1735" i="1"/>
  <c r="Q1766" i="1"/>
  <c r="R1665" i="1"/>
  <c r="Q1706" i="1"/>
  <c r="A1725" i="1"/>
  <c r="N1727" i="1"/>
  <c r="N1735" i="1"/>
  <c r="A1745" i="1"/>
  <c r="B1725" i="1"/>
  <c r="J1763" i="1"/>
  <c r="J1768" i="1"/>
  <c r="J1773" i="1"/>
  <c r="L1763" i="1"/>
  <c r="L1768" i="1"/>
  <c r="M1763" i="1"/>
  <c r="M1773" i="1"/>
  <c r="N1763" i="1"/>
  <c r="J1765" i="1"/>
  <c r="N1768" i="1"/>
  <c r="J1770" i="1"/>
  <c r="N1773" i="1"/>
  <c r="J1775" i="1"/>
  <c r="K1765" i="1"/>
  <c r="J1767" i="1"/>
  <c r="N1775" i="1"/>
  <c r="O1765" i="1"/>
  <c r="K1767" i="1"/>
  <c r="O1775" i="1"/>
  <c r="K1777" i="1"/>
  <c r="L1762" i="1"/>
  <c r="P1765" i="1"/>
  <c r="L1767" i="1"/>
  <c r="L1777" i="1"/>
  <c r="M1762" i="1"/>
  <c r="Q1765" i="1"/>
  <c r="M1767" i="1"/>
  <c r="Q1770" i="1"/>
  <c r="M1777" i="1"/>
  <c r="J1764" i="1"/>
  <c r="J1769" i="1"/>
  <c r="R1775" i="1"/>
  <c r="O1767" i="1"/>
  <c r="K1769" i="1"/>
  <c r="O1772" i="1"/>
  <c r="K1774" i="1"/>
  <c r="O1777" i="1"/>
  <c r="P1762" i="1"/>
  <c r="L1764" i="1"/>
  <c r="P1767" i="1"/>
  <c r="L1769" i="1"/>
  <c r="P1772" i="1"/>
  <c r="L1774" i="1"/>
  <c r="P1777" i="1"/>
  <c r="Q1762" i="1"/>
  <c r="M1764" i="1"/>
  <c r="Q1767" i="1"/>
  <c r="M1769" i="1"/>
  <c r="Q1772" i="1"/>
  <c r="M1774" i="1"/>
  <c r="Q1777" i="1"/>
  <c r="K1763" i="1"/>
  <c r="K1768" i="1"/>
  <c r="K1773" i="1"/>
  <c r="L1773" i="1"/>
  <c r="M1768" i="1"/>
  <c r="O1763" i="1"/>
  <c r="O1768" i="1"/>
  <c r="K1770" i="1"/>
  <c r="O1773" i="1"/>
  <c r="K1775" i="1"/>
  <c r="A1777" i="1"/>
  <c r="P1763" i="1"/>
  <c r="L1765" i="1"/>
  <c r="P1768" i="1"/>
  <c r="L1770" i="1"/>
  <c r="P1773" i="1"/>
  <c r="L1775" i="1"/>
  <c r="B1777" i="1"/>
  <c r="Q1763" i="1"/>
  <c r="M1765" i="1"/>
  <c r="Q1768" i="1"/>
  <c r="M1770" i="1"/>
  <c r="Q1773" i="1"/>
  <c r="M1775" i="1"/>
  <c r="J1762" i="1"/>
  <c r="N1765" i="1"/>
  <c r="N1770" i="1"/>
  <c r="J1772" i="1"/>
  <c r="J1777" i="1"/>
  <c r="K1762" i="1"/>
  <c r="O1770" i="1"/>
  <c r="K1772" i="1"/>
  <c r="P1770" i="1"/>
  <c r="L1772" i="1"/>
  <c r="P1775" i="1"/>
  <c r="M1772" i="1"/>
  <c r="N1762" i="1"/>
  <c r="N1767" i="1"/>
  <c r="N1772" i="1"/>
  <c r="J1774" i="1"/>
  <c r="N1777" i="1"/>
  <c r="O1762" i="1"/>
  <c r="K1764" i="1"/>
  <c r="R1758" i="1"/>
  <c r="Q1758" i="1"/>
  <c r="P1758" i="1"/>
  <c r="O1758" i="1"/>
  <c r="N1758" i="1"/>
  <c r="M1758" i="1"/>
  <c r="L1758" i="1"/>
  <c r="K1758" i="1"/>
  <c r="J1758" i="1"/>
  <c r="R1756" i="1"/>
  <c r="Q1756" i="1"/>
  <c r="P1756" i="1"/>
  <c r="R1753" i="1"/>
  <c r="Q1753" i="1"/>
  <c r="P1753" i="1"/>
  <c r="O1753" i="1"/>
  <c r="N1753" i="1"/>
  <c r="M1753" i="1"/>
  <c r="L1753" i="1"/>
  <c r="J1753" i="1"/>
  <c r="K1756" i="1"/>
  <c r="K1753" i="1"/>
  <c r="L1756" i="1"/>
  <c r="M1756" i="1"/>
  <c r="N1756" i="1"/>
  <c r="O1756" i="1"/>
  <c r="J1756" i="1"/>
  <c r="R1751" i="1"/>
  <c r="Q1751" i="1"/>
  <c r="P1751" i="1"/>
  <c r="R1748" i="1"/>
  <c r="Q1748" i="1"/>
  <c r="P1748" i="1"/>
  <c r="O1748" i="1"/>
  <c r="N1748" i="1"/>
  <c r="M1748" i="1"/>
  <c r="L1748" i="1"/>
  <c r="J1751" i="1"/>
  <c r="J1748" i="1"/>
  <c r="K1751" i="1"/>
  <c r="K1748" i="1"/>
  <c r="L1751" i="1"/>
  <c r="M1751" i="1"/>
  <c r="R1746" i="1"/>
  <c r="Q1746" i="1"/>
  <c r="P1746" i="1"/>
  <c r="N1751" i="1"/>
  <c r="J1746" i="1"/>
  <c r="O1751" i="1"/>
  <c r="J1745" i="1"/>
  <c r="J1750" i="1"/>
  <c r="J1755" i="1"/>
  <c r="J1760" i="1"/>
  <c r="K1745" i="1"/>
  <c r="K1750" i="1"/>
  <c r="K1755" i="1"/>
  <c r="K1760" i="1"/>
  <c r="L1745" i="1"/>
  <c r="L1750" i="1"/>
  <c r="L1755" i="1"/>
  <c r="L1760" i="1"/>
  <c r="M1745" i="1"/>
  <c r="M1750" i="1"/>
  <c r="M1755" i="1"/>
  <c r="M1760" i="1"/>
  <c r="N1745" i="1"/>
  <c r="J1747" i="1"/>
  <c r="N1750" i="1"/>
  <c r="J1752" i="1"/>
  <c r="N1755" i="1"/>
  <c r="J1757" i="1"/>
  <c r="N1760" i="1"/>
  <c r="O1745" i="1"/>
  <c r="K1747" i="1"/>
  <c r="O1750" i="1"/>
  <c r="K1752" i="1"/>
  <c r="O1755" i="1"/>
  <c r="K1757" i="1"/>
  <c r="O1760" i="1"/>
  <c r="P1745" i="1"/>
  <c r="L1747" i="1"/>
  <c r="P1750" i="1"/>
  <c r="L1752" i="1"/>
  <c r="P1755" i="1"/>
  <c r="L1757" i="1"/>
  <c r="P1760" i="1"/>
  <c r="Q1745" i="1"/>
  <c r="M1747" i="1"/>
  <c r="Q1750" i="1"/>
  <c r="M1752" i="1"/>
  <c r="Q1755" i="1"/>
  <c r="M1757" i="1"/>
  <c r="Q1760" i="1"/>
  <c r="J1729" i="1"/>
  <c r="J1734" i="1"/>
  <c r="J1739" i="1"/>
  <c r="K1734" i="1"/>
  <c r="K1739" i="1"/>
  <c r="M1739" i="1"/>
  <c r="N1729" i="1"/>
  <c r="J1731" i="1"/>
  <c r="J1736" i="1"/>
  <c r="O1734" i="1"/>
  <c r="K1736" i="1"/>
  <c r="P1734" i="1"/>
  <c r="L1736" i="1"/>
  <c r="P1739" i="1"/>
  <c r="L1741" i="1"/>
  <c r="Q1729" i="1"/>
  <c r="M1736" i="1"/>
  <c r="J1728" i="1"/>
  <c r="R1729" i="1"/>
  <c r="N1731" i="1"/>
  <c r="J1733" i="1"/>
  <c r="R1734" i="1"/>
  <c r="N1736" i="1"/>
  <c r="J1738" i="1"/>
  <c r="R1739" i="1"/>
  <c r="J1743" i="1"/>
  <c r="K1728" i="1"/>
  <c r="O1736" i="1"/>
  <c r="K1738" i="1"/>
  <c r="L1733" i="1"/>
  <c r="L1743" i="1"/>
  <c r="M1728" i="1"/>
  <c r="Q1731" i="1"/>
  <c r="M1733" i="1"/>
  <c r="M1738" i="1"/>
  <c r="M1743" i="1"/>
  <c r="N1728" i="1"/>
  <c r="J1730" i="1"/>
  <c r="R1731" i="1"/>
  <c r="N1733" i="1"/>
  <c r="J1735" i="1"/>
  <c r="R1736" i="1"/>
  <c r="J1740" i="1"/>
  <c r="R1741" i="1"/>
  <c r="N1743" i="1"/>
  <c r="O1728" i="1"/>
  <c r="K1730" i="1"/>
  <c r="M1730" i="1"/>
  <c r="Q1733" i="1"/>
  <c r="M1735" i="1"/>
  <c r="Q1738" i="1"/>
  <c r="M1740" i="1"/>
  <c r="Q1743" i="1"/>
  <c r="K1729" i="1"/>
  <c r="L1729" i="1"/>
  <c r="L1734" i="1"/>
  <c r="L1739" i="1"/>
  <c r="M1729" i="1"/>
  <c r="M1734" i="1"/>
  <c r="N1734" i="1"/>
  <c r="N1739" i="1"/>
  <c r="J1741" i="1"/>
  <c r="O1729" i="1"/>
  <c r="K1731" i="1"/>
  <c r="O1739" i="1"/>
  <c r="K1741" i="1"/>
  <c r="L1731" i="1"/>
  <c r="M1731" i="1"/>
  <c r="M1741" i="1"/>
  <c r="N1741" i="1"/>
  <c r="O1731" i="1"/>
  <c r="K1733" i="1"/>
  <c r="O1741" i="1"/>
  <c r="K1743" i="1"/>
  <c r="L1728" i="1"/>
  <c r="P1736" i="1"/>
  <c r="L1738" i="1"/>
  <c r="P1741" i="1"/>
  <c r="N1738" i="1"/>
  <c r="O1733" i="1"/>
  <c r="K1735" i="1"/>
  <c r="O1738" i="1"/>
  <c r="K1740" i="1"/>
  <c r="O1743" i="1"/>
  <c r="P1728" i="1"/>
  <c r="L1730" i="1"/>
  <c r="P1733" i="1"/>
  <c r="L1735" i="1"/>
  <c r="P1738" i="1"/>
  <c r="L1740" i="1"/>
  <c r="P1743" i="1"/>
  <c r="Q1728" i="1"/>
  <c r="K1722" i="1"/>
  <c r="L1722" i="1"/>
  <c r="M1712" i="1"/>
  <c r="M1722" i="1"/>
  <c r="N1717" i="1"/>
  <c r="J1719" i="1"/>
  <c r="O1717" i="1"/>
  <c r="K1719" i="1"/>
  <c r="P1712" i="1"/>
  <c r="L1714" i="1"/>
  <c r="P1717" i="1"/>
  <c r="L1719" i="1"/>
  <c r="M1714" i="1"/>
  <c r="Q1717" i="1"/>
  <c r="M1724" i="1"/>
  <c r="J1711" i="1"/>
  <c r="R1712" i="1"/>
  <c r="J1716" i="1"/>
  <c r="R1717" i="1"/>
  <c r="N1719" i="1"/>
  <c r="J1721" i="1"/>
  <c r="R1722" i="1"/>
  <c r="J1726" i="1"/>
  <c r="O1714" i="1"/>
  <c r="K1716" i="1"/>
  <c r="O1724" i="1"/>
  <c r="K1726" i="1"/>
  <c r="L1711" i="1"/>
  <c r="P1714" i="1"/>
  <c r="L1716" i="1"/>
  <c r="L1726" i="1"/>
  <c r="M1711" i="1"/>
  <c r="Q1714" i="1"/>
  <c r="M1716" i="1"/>
  <c r="Q1719" i="1"/>
  <c r="Q1724" i="1"/>
  <c r="N1711" i="1"/>
  <c r="N1716" i="1"/>
  <c r="R1724" i="1"/>
  <c r="K1718" i="1"/>
  <c r="L1713" i="1"/>
  <c r="P1716" i="1"/>
  <c r="L1718" i="1"/>
  <c r="P1721" i="1"/>
  <c r="L1723" i="1"/>
  <c r="P1726" i="1"/>
  <c r="Q1711" i="1"/>
  <c r="M1713" i="1"/>
  <c r="Q1716" i="1"/>
  <c r="M1718" i="1"/>
  <c r="Q1721" i="1"/>
  <c r="M1723" i="1"/>
  <c r="Q1726" i="1"/>
  <c r="J1712" i="1"/>
  <c r="J1717" i="1"/>
  <c r="J1722" i="1"/>
  <c r="K1712" i="1"/>
  <c r="K1717" i="1"/>
  <c r="L1712" i="1"/>
  <c r="L1717" i="1"/>
  <c r="N1712" i="1"/>
  <c r="J1714" i="1"/>
  <c r="N1722" i="1"/>
  <c r="J1724" i="1"/>
  <c r="O1712" i="1"/>
  <c r="K1714" i="1"/>
  <c r="O1722" i="1"/>
  <c r="K1724" i="1"/>
  <c r="P1722" i="1"/>
  <c r="L1724" i="1"/>
  <c r="M1719" i="1"/>
  <c r="N1714" i="1"/>
  <c r="N1724" i="1"/>
  <c r="K1711" i="1"/>
  <c r="O1719" i="1"/>
  <c r="K1721" i="1"/>
  <c r="P1719" i="1"/>
  <c r="L1721" i="1"/>
  <c r="M1721" i="1"/>
  <c r="M1726" i="1"/>
  <c r="J1713" i="1"/>
  <c r="J1718" i="1"/>
  <c r="N1721" i="1"/>
  <c r="J1723" i="1"/>
  <c r="N1726" i="1"/>
  <c r="O1711" i="1"/>
  <c r="K1713" i="1"/>
  <c r="O1716" i="1"/>
  <c r="O1721" i="1"/>
  <c r="K1723" i="1"/>
  <c r="O1726" i="1"/>
  <c r="P1711" i="1"/>
  <c r="J1695" i="1"/>
  <c r="J1705" i="1"/>
  <c r="L1695" i="1"/>
  <c r="L1700" i="1"/>
  <c r="L1705" i="1"/>
  <c r="M1700" i="1"/>
  <c r="J1702" i="1"/>
  <c r="O1700" i="1"/>
  <c r="O1705" i="1"/>
  <c r="K1707" i="1"/>
  <c r="P1705" i="1"/>
  <c r="L1707" i="1"/>
  <c r="M1697" i="1"/>
  <c r="Q1700" i="1"/>
  <c r="M1707" i="1"/>
  <c r="R1700" i="1"/>
  <c r="O1697" i="1"/>
  <c r="K1699" i="1"/>
  <c r="O1707" i="1"/>
  <c r="K1709" i="1"/>
  <c r="L1694" i="1"/>
  <c r="P1702" i="1"/>
  <c r="L1704" i="1"/>
  <c r="L1709" i="1"/>
  <c r="M1694" i="1"/>
  <c r="Q1697" i="1"/>
  <c r="M1699" i="1"/>
  <c r="Q1702" i="1"/>
  <c r="Q1707" i="1"/>
  <c r="N1699" i="1"/>
  <c r="R1707" i="1"/>
  <c r="K1696" i="1"/>
  <c r="P1694" i="1"/>
  <c r="L1696" i="1"/>
  <c r="P1699" i="1"/>
  <c r="L1701" i="1"/>
  <c r="P1704" i="1"/>
  <c r="L1706" i="1"/>
  <c r="P1709" i="1"/>
  <c r="Q1694" i="1"/>
  <c r="M1696" i="1"/>
  <c r="Q1699" i="1"/>
  <c r="M1701" i="1"/>
  <c r="Q1704" i="1"/>
  <c r="M1706" i="1"/>
  <c r="Q1709" i="1"/>
  <c r="J1700" i="1"/>
  <c r="K1695" i="1"/>
  <c r="K1700" i="1"/>
  <c r="K1705" i="1"/>
  <c r="M1695" i="1"/>
  <c r="M1705" i="1"/>
  <c r="N1695" i="1"/>
  <c r="J1697" i="1"/>
  <c r="N1700" i="1"/>
  <c r="N1705" i="1"/>
  <c r="J1707" i="1"/>
  <c r="O1695" i="1"/>
  <c r="K1697" i="1"/>
  <c r="K1702" i="1"/>
  <c r="P1695" i="1"/>
  <c r="L1697" i="1"/>
  <c r="L1702" i="1"/>
  <c r="Q1695" i="1"/>
  <c r="M1702" i="1"/>
  <c r="Q1705" i="1"/>
  <c r="J1694" i="1"/>
  <c r="N1697" i="1"/>
  <c r="J1699" i="1"/>
  <c r="N1702" i="1"/>
  <c r="J1704" i="1"/>
  <c r="N1707" i="1"/>
  <c r="J1709" i="1"/>
  <c r="K1694" i="1"/>
  <c r="O1702" i="1"/>
  <c r="K1704" i="1"/>
  <c r="P1697" i="1"/>
  <c r="L1699" i="1"/>
  <c r="M1704" i="1"/>
  <c r="M1709" i="1"/>
  <c r="N1694" i="1"/>
  <c r="J1696" i="1"/>
  <c r="J1701" i="1"/>
  <c r="N1704" i="1"/>
  <c r="J1706" i="1"/>
  <c r="N1709" i="1"/>
  <c r="O1694" i="1"/>
  <c r="O1699" i="1"/>
  <c r="K1701" i="1"/>
  <c r="O1704" i="1"/>
  <c r="K1706" i="1"/>
  <c r="O1709" i="1"/>
  <c r="K1678" i="1"/>
  <c r="L1688" i="1"/>
  <c r="M1683" i="1"/>
  <c r="M1688" i="1"/>
  <c r="N1678" i="1"/>
  <c r="J1680" i="1"/>
  <c r="N1683" i="1"/>
  <c r="J1685" i="1"/>
  <c r="N1688" i="1"/>
  <c r="J1690" i="1"/>
  <c r="A1677" i="1"/>
  <c r="O1678" i="1"/>
  <c r="K1680" i="1"/>
  <c r="A1682" i="1"/>
  <c r="O1683" i="1"/>
  <c r="K1685" i="1"/>
  <c r="A1687" i="1"/>
  <c r="O1688" i="1"/>
  <c r="K1690" i="1"/>
  <c r="A1692" i="1"/>
  <c r="B1677" i="1"/>
  <c r="P1678" i="1"/>
  <c r="L1680" i="1"/>
  <c r="B1682" i="1"/>
  <c r="P1683" i="1"/>
  <c r="L1685" i="1"/>
  <c r="B1687" i="1"/>
  <c r="P1688" i="1"/>
  <c r="L1690" i="1"/>
  <c r="B1692" i="1"/>
  <c r="J1678" i="1"/>
  <c r="R1683" i="1"/>
  <c r="O1680" i="1"/>
  <c r="K1682" i="1"/>
  <c r="O1690" i="1"/>
  <c r="K1692" i="1"/>
  <c r="L1677" i="1"/>
  <c r="P1685" i="1"/>
  <c r="L1687" i="1"/>
  <c r="L1692" i="1"/>
  <c r="M1677" i="1"/>
  <c r="Q1680" i="1"/>
  <c r="Q1685" i="1"/>
  <c r="M1687" i="1"/>
  <c r="M1692" i="1"/>
  <c r="N1677" i="1"/>
  <c r="J1679" i="1"/>
  <c r="N1682" i="1"/>
  <c r="J1684" i="1"/>
  <c r="R1685" i="1"/>
  <c r="N1687" i="1"/>
  <c r="J1689" i="1"/>
  <c r="R1690" i="1"/>
  <c r="N1692" i="1"/>
  <c r="O1677" i="1"/>
  <c r="K1679" i="1"/>
  <c r="O1682" i="1"/>
  <c r="O1687" i="1"/>
  <c r="K1689" i="1"/>
  <c r="O1692" i="1"/>
  <c r="P1682" i="1"/>
  <c r="L1684" i="1"/>
  <c r="P1687" i="1"/>
  <c r="L1689" i="1"/>
  <c r="P1692" i="1"/>
  <c r="Q1677" i="1"/>
  <c r="M1679" i="1"/>
  <c r="Q1682" i="1"/>
  <c r="M1684" i="1"/>
  <c r="Q1687" i="1"/>
  <c r="M1689" i="1"/>
  <c r="Q1692" i="1"/>
  <c r="J1683" i="1"/>
  <c r="J1688" i="1"/>
  <c r="K1683" i="1"/>
  <c r="K1688" i="1"/>
  <c r="L1678" i="1"/>
  <c r="L1683" i="1"/>
  <c r="M1678" i="1"/>
  <c r="Q1678" i="1"/>
  <c r="M1680" i="1"/>
  <c r="M1685" i="1"/>
  <c r="Q1688" i="1"/>
  <c r="J1677" i="1"/>
  <c r="N1680" i="1"/>
  <c r="J1682" i="1"/>
  <c r="N1685" i="1"/>
  <c r="J1687" i="1"/>
  <c r="N1690" i="1"/>
  <c r="J1692" i="1"/>
  <c r="K1677" i="1"/>
  <c r="K1687" i="1"/>
  <c r="P1680" i="1"/>
  <c r="L1682" i="1"/>
  <c r="P1690" i="1"/>
  <c r="M1682" i="1"/>
  <c r="K1684" i="1"/>
  <c r="P1677" i="1"/>
  <c r="L1679" i="1"/>
  <c r="R1661" i="1"/>
  <c r="P1661" i="1"/>
  <c r="O1661" i="1"/>
  <c r="N1661" i="1"/>
  <c r="M1661" i="1"/>
  <c r="Q1661" i="1"/>
  <c r="R1666" i="1"/>
  <c r="P1666" i="1"/>
  <c r="Q1666" i="1"/>
  <c r="O1666" i="1"/>
  <c r="N1666" i="1"/>
  <c r="M1666" i="1"/>
  <c r="J1666" i="1"/>
  <c r="L1666" i="1"/>
  <c r="R1671" i="1"/>
  <c r="P1671" i="1"/>
  <c r="O1671" i="1"/>
  <c r="N1671" i="1"/>
  <c r="M1671" i="1"/>
  <c r="L1671" i="1"/>
  <c r="Q1671" i="1"/>
  <c r="J1671" i="1"/>
  <c r="K1671" i="1"/>
  <c r="A1666" i="1"/>
  <c r="J1668" i="1"/>
  <c r="K1668" i="1"/>
  <c r="M1663" i="1"/>
  <c r="M1668" i="1"/>
  <c r="M1673" i="1"/>
  <c r="J1663" i="1"/>
  <c r="J1673" i="1"/>
  <c r="K1663" i="1"/>
  <c r="K1673" i="1"/>
  <c r="L1663" i="1"/>
  <c r="L1668" i="1"/>
  <c r="L1673" i="1"/>
  <c r="N1663" i="1"/>
  <c r="N1668" i="1"/>
  <c r="N1673" i="1"/>
  <c r="K1660" i="1"/>
  <c r="O1663" i="1"/>
  <c r="K1665" i="1"/>
  <c r="O1668" i="1"/>
  <c r="K1670" i="1"/>
  <c r="O1673" i="1"/>
  <c r="K1675" i="1"/>
  <c r="L1660" i="1"/>
  <c r="P1663" i="1"/>
  <c r="L1665" i="1"/>
  <c r="P1668" i="1"/>
  <c r="L1670" i="1"/>
  <c r="P1673" i="1"/>
  <c r="L1675" i="1"/>
  <c r="M1660" i="1"/>
  <c r="Q1663" i="1"/>
  <c r="M1665" i="1"/>
  <c r="Q1668" i="1"/>
  <c r="M1670" i="1"/>
  <c r="Q1673" i="1"/>
  <c r="M1675" i="1"/>
  <c r="N1660" i="1"/>
  <c r="J1662" i="1"/>
  <c r="N1665" i="1"/>
  <c r="J1667" i="1"/>
  <c r="N1670" i="1"/>
  <c r="J1672" i="1"/>
  <c r="N1675" i="1"/>
  <c r="O1660" i="1"/>
  <c r="K1662" i="1"/>
  <c r="O1665" i="1"/>
  <c r="K1667" i="1"/>
  <c r="O1670" i="1"/>
  <c r="K1672" i="1"/>
  <c r="O1675" i="1"/>
  <c r="P1660" i="1"/>
  <c r="L1662" i="1"/>
  <c r="P1665" i="1"/>
  <c r="L1667" i="1"/>
  <c r="P1670" i="1"/>
  <c r="L1672" i="1"/>
  <c r="P1675" i="1"/>
  <c r="Q1660" i="1"/>
  <c r="M1662" i="1"/>
  <c r="Q1665" i="1"/>
  <c r="M1667" i="1"/>
  <c r="Q1670" i="1"/>
  <c r="M1672" i="1"/>
  <c r="Q1675" i="1"/>
  <c r="A417" i="1"/>
  <c r="P418" i="1"/>
  <c r="J418" i="1"/>
  <c r="K418" i="1"/>
  <c r="L418" i="1"/>
  <c r="L423" i="1"/>
  <c r="P426" i="1"/>
  <c r="J426" i="1"/>
  <c r="R425" i="1"/>
  <c r="O429" i="1"/>
  <c r="R420" i="1"/>
  <c r="J415" i="1"/>
  <c r="A423" i="1"/>
  <c r="O425" i="1"/>
  <c r="J434" i="1"/>
  <c r="M415" i="1"/>
  <c r="B423" i="1"/>
  <c r="P415" i="1"/>
  <c r="M423" i="1"/>
  <c r="R415" i="1"/>
  <c r="K420" i="1"/>
  <c r="N423" i="1"/>
  <c r="B417" i="1"/>
  <c r="R433" i="1"/>
  <c r="P417" i="1"/>
  <c r="P416" i="1"/>
  <c r="R417" i="1"/>
  <c r="J416" i="1"/>
  <c r="N425" i="1"/>
  <c r="J432" i="1"/>
  <c r="K432" i="1"/>
  <c r="K416" i="1"/>
  <c r="P425" i="1"/>
  <c r="L432" i="1"/>
  <c r="K434" i="1"/>
  <c r="L434" i="1"/>
  <c r="N432" i="1"/>
  <c r="R432" i="1"/>
  <c r="N419" i="1"/>
  <c r="N433" i="1"/>
  <c r="N434" i="1"/>
  <c r="O419" i="1"/>
  <c r="O433" i="1"/>
  <c r="R434" i="1"/>
  <c r="P433" i="1"/>
  <c r="O435" i="1"/>
  <c r="P429" i="1"/>
  <c r="A433" i="1"/>
  <c r="J433" i="1"/>
  <c r="J419" i="1"/>
  <c r="L426" i="1"/>
  <c r="M431" i="1"/>
  <c r="O431" i="1"/>
  <c r="J427" i="1"/>
  <c r="R431" i="1"/>
  <c r="K424" i="1"/>
  <c r="L421" i="1"/>
  <c r="A429" i="1"/>
  <c r="M421" i="1"/>
  <c r="L425" i="1"/>
  <c r="B431" i="1"/>
  <c r="L431" i="1"/>
  <c r="R426" i="1"/>
  <c r="A427" i="1"/>
  <c r="B421" i="1"/>
  <c r="L424" i="1"/>
  <c r="J428" i="1"/>
  <c r="J421" i="1"/>
  <c r="N421" i="1"/>
  <c r="P414" i="1"/>
  <c r="N417" i="1"/>
  <c r="O421" i="1"/>
  <c r="J425" i="1"/>
  <c r="M429" i="1"/>
  <c r="A431" i="1"/>
  <c r="J431" i="1"/>
  <c r="N431" i="1"/>
  <c r="P424" i="1"/>
  <c r="L427" i="1"/>
  <c r="J424" i="1"/>
  <c r="A421" i="1"/>
  <c r="R427" i="1"/>
  <c r="L417" i="1"/>
  <c r="A425" i="1"/>
  <c r="B429" i="1"/>
  <c r="J417" i="1"/>
  <c r="B425" i="1"/>
  <c r="L429" i="1"/>
  <c r="M417" i="1"/>
  <c r="J429" i="1"/>
  <c r="J435" i="1"/>
  <c r="N435" i="1"/>
  <c r="L436" i="1"/>
  <c r="M419" i="1"/>
  <c r="L420" i="1"/>
  <c r="B427" i="1"/>
  <c r="P428" i="1"/>
  <c r="M435" i="1"/>
  <c r="K428" i="1"/>
  <c r="P419" i="1"/>
  <c r="M427" i="1"/>
  <c r="L428" i="1"/>
  <c r="P435" i="1"/>
  <c r="A419" i="1"/>
  <c r="R419" i="1"/>
  <c r="N427" i="1"/>
  <c r="A435" i="1"/>
  <c r="R435" i="1"/>
  <c r="B419" i="1"/>
  <c r="P420" i="1"/>
  <c r="O427" i="1"/>
  <c r="B435" i="1"/>
  <c r="P436" i="1"/>
  <c r="P422" i="1"/>
  <c r="P430" i="1"/>
  <c r="J422" i="1"/>
  <c r="J430" i="1"/>
  <c r="K422" i="1"/>
  <c r="K430" i="1"/>
  <c r="L422" i="1"/>
  <c r="L430" i="1"/>
  <c r="N430" i="1"/>
  <c r="L414" i="1"/>
  <c r="R414" i="1"/>
  <c r="J414" i="1"/>
  <c r="Q414" i="1"/>
  <c r="Q416" i="1"/>
  <c r="Q418" i="1"/>
  <c r="Q420" i="1"/>
  <c r="Q422" i="1"/>
  <c r="Q424" i="1"/>
  <c r="Q426" i="1"/>
  <c r="Q428" i="1"/>
  <c r="Q430" i="1"/>
  <c r="Q432" i="1"/>
  <c r="Q434" i="1"/>
  <c r="J436" i="1"/>
  <c r="M414" i="1"/>
  <c r="Q415" i="1"/>
  <c r="M416" i="1"/>
  <c r="Q417" i="1"/>
  <c r="M418" i="1"/>
  <c r="Q419" i="1"/>
  <c r="M420" i="1"/>
  <c r="Q421" i="1"/>
  <c r="M422" i="1"/>
  <c r="Q423" i="1"/>
  <c r="M424" i="1"/>
  <c r="Q425" i="1"/>
  <c r="M426" i="1"/>
  <c r="Q427" i="1"/>
  <c r="M428" i="1"/>
  <c r="Q429" i="1"/>
  <c r="M430" i="1"/>
  <c r="Q431" i="1"/>
  <c r="M432" i="1"/>
  <c r="Q433" i="1"/>
  <c r="M434" i="1"/>
  <c r="Q435" i="1"/>
  <c r="M436" i="1"/>
  <c r="N418" i="1"/>
  <c r="N436" i="1"/>
  <c r="N422" i="1"/>
  <c r="N424" i="1"/>
  <c r="N426" i="1"/>
  <c r="N428" i="1"/>
  <c r="A414" i="1"/>
  <c r="O414" i="1"/>
  <c r="K415" i="1"/>
  <c r="A416" i="1"/>
  <c r="O416" i="1"/>
  <c r="K417" i="1"/>
  <c r="A418" i="1"/>
  <c r="O418" i="1"/>
  <c r="K419" i="1"/>
  <c r="A420" i="1"/>
  <c r="O420" i="1"/>
  <c r="K421" i="1"/>
  <c r="A422" i="1"/>
  <c r="O422" i="1"/>
  <c r="K423" i="1"/>
  <c r="A424" i="1"/>
  <c r="O424" i="1"/>
  <c r="K425" i="1"/>
  <c r="A426" i="1"/>
  <c r="O426" i="1"/>
  <c r="K427" i="1"/>
  <c r="A428" i="1"/>
  <c r="O428" i="1"/>
  <c r="K429" i="1"/>
  <c r="A430" i="1"/>
  <c r="O430" i="1"/>
  <c r="K431" i="1"/>
  <c r="A432" i="1"/>
  <c r="O432" i="1"/>
  <c r="K433" i="1"/>
  <c r="A434" i="1"/>
  <c r="O434" i="1"/>
  <c r="K435" i="1"/>
  <c r="A436" i="1"/>
  <c r="O436" i="1"/>
  <c r="N414" i="1"/>
  <c r="N416" i="1"/>
  <c r="N420" i="1"/>
  <c r="B414" i="1"/>
  <c r="B416" i="1"/>
  <c r="B418" i="1"/>
  <c r="B420" i="1"/>
  <c r="B422" i="1"/>
  <c r="B424" i="1"/>
  <c r="B426" i="1"/>
  <c r="B428" i="1"/>
  <c r="B430" i="1"/>
  <c r="B432" i="1"/>
  <c r="B434" i="1"/>
  <c r="B436" i="1"/>
  <c r="B706" i="15"/>
  <c r="R161" i="1" l="1"/>
  <c r="Q161" i="1"/>
  <c r="P161" i="1"/>
  <c r="O161" i="1"/>
  <c r="N161" i="1"/>
  <c r="M161" i="1"/>
  <c r="L161" i="1"/>
  <c r="K161" i="1"/>
  <c r="J161" i="1"/>
  <c r="B161" i="1"/>
  <c r="A161" i="1"/>
  <c r="B699" i="15" l="1"/>
  <c r="B704" i="15"/>
  <c r="H688" i="15"/>
  <c r="H689" i="15"/>
  <c r="H59" i="15"/>
  <c r="H665" i="15" s="1"/>
  <c r="G59" i="15"/>
  <c r="G665" i="15" s="1"/>
  <c r="F59" i="15"/>
  <c r="F665" i="15" s="1"/>
  <c r="E59" i="15"/>
  <c r="E665" i="15" s="1"/>
  <c r="D59" i="15"/>
  <c r="D665" i="15" s="1"/>
  <c r="C59" i="15"/>
  <c r="C665" i="15" s="1"/>
  <c r="B59" i="15"/>
  <c r="B665" i="15" s="1"/>
  <c r="C518" i="1"/>
  <c r="K518" i="1" s="1"/>
  <c r="C519" i="1"/>
  <c r="L519" i="1" s="1"/>
  <c r="C520" i="1"/>
  <c r="M520" i="1" s="1"/>
  <c r="C521" i="1"/>
  <c r="N521" i="1" s="1"/>
  <c r="C522" i="1"/>
  <c r="O522" i="1" s="1"/>
  <c r="C523" i="1"/>
  <c r="P523" i="1" s="1"/>
  <c r="C524" i="1"/>
  <c r="B524" i="1" s="1"/>
  <c r="C525" i="1"/>
  <c r="J525" i="1" s="1"/>
  <c r="C526" i="1"/>
  <c r="K526" i="1" s="1"/>
  <c r="C527" i="1"/>
  <c r="L527" i="1" s="1"/>
  <c r="C528" i="1"/>
  <c r="M528" i="1" s="1"/>
  <c r="C529" i="1"/>
  <c r="N529" i="1" s="1"/>
  <c r="C530" i="1"/>
  <c r="O530" i="1" s="1"/>
  <c r="C531" i="1"/>
  <c r="P531" i="1" s="1"/>
  <c r="C532" i="1"/>
  <c r="B532" i="1" s="1"/>
  <c r="C533" i="1"/>
  <c r="J533" i="1" s="1"/>
  <c r="C534" i="1"/>
  <c r="K534" i="1" s="1"/>
  <c r="C535" i="1"/>
  <c r="L535" i="1" s="1"/>
  <c r="C536" i="1"/>
  <c r="M536" i="1" s="1"/>
  <c r="C537" i="1"/>
  <c r="N537" i="1" s="1"/>
  <c r="C538" i="1"/>
  <c r="O538" i="1" s="1"/>
  <c r="C539" i="1"/>
  <c r="P539" i="1" s="1"/>
  <c r="C517" i="1"/>
  <c r="J517" i="1" s="1"/>
  <c r="J516" i="1"/>
  <c r="K516" i="1"/>
  <c r="L516" i="1"/>
  <c r="M516" i="1"/>
  <c r="N516" i="1"/>
  <c r="O516" i="1"/>
  <c r="P516" i="1"/>
  <c r="A516" i="1"/>
  <c r="B516" i="1"/>
  <c r="P519" i="1" l="1"/>
  <c r="N535" i="1"/>
  <c r="O532" i="1"/>
  <c r="A535" i="1"/>
  <c r="A526" i="1"/>
  <c r="M538" i="1"/>
  <c r="O527" i="1"/>
  <c r="L526" i="1"/>
  <c r="B538" i="1"/>
  <c r="A527" i="1"/>
  <c r="A518" i="1"/>
  <c r="P535" i="1"/>
  <c r="M534" i="1"/>
  <c r="K528" i="1"/>
  <c r="N526" i="1"/>
  <c r="O520" i="1"/>
  <c r="B535" i="1"/>
  <c r="B526" i="1"/>
  <c r="N539" i="1"/>
  <c r="O535" i="1"/>
  <c r="L534" i="1"/>
  <c r="P527" i="1"/>
  <c r="M526" i="1"/>
  <c r="K520" i="1"/>
  <c r="B534" i="1"/>
  <c r="B523" i="1"/>
  <c r="L537" i="1"/>
  <c r="M535" i="1"/>
  <c r="N531" i="1"/>
  <c r="N527" i="1"/>
  <c r="O524" i="1"/>
  <c r="O519" i="1"/>
  <c r="A534" i="1"/>
  <c r="A523" i="1"/>
  <c r="J537" i="1"/>
  <c r="K535" i="1"/>
  <c r="M530" i="1"/>
  <c r="M527" i="1"/>
  <c r="N523" i="1"/>
  <c r="N519" i="1"/>
  <c r="B531" i="1"/>
  <c r="B519" i="1"/>
  <c r="P536" i="1"/>
  <c r="J535" i="1"/>
  <c r="L529" i="1"/>
  <c r="K527" i="1"/>
  <c r="M522" i="1"/>
  <c r="M519" i="1"/>
  <c r="B539" i="1"/>
  <c r="A531" i="1"/>
  <c r="A519" i="1"/>
  <c r="O536" i="1"/>
  <c r="O534" i="1"/>
  <c r="P528" i="1"/>
  <c r="J527" i="1"/>
  <c r="L521" i="1"/>
  <c r="K519" i="1"/>
  <c r="A539" i="1"/>
  <c r="B527" i="1"/>
  <c r="B518" i="1"/>
  <c r="K536" i="1"/>
  <c r="N534" i="1"/>
  <c r="O528" i="1"/>
  <c r="O526" i="1"/>
  <c r="P520" i="1"/>
  <c r="J519" i="1"/>
  <c r="P533" i="1"/>
  <c r="A538" i="1"/>
  <c r="A522" i="1"/>
  <c r="M533" i="1"/>
  <c r="L532" i="1"/>
  <c r="K531" i="1"/>
  <c r="J530" i="1"/>
  <c r="B537" i="1"/>
  <c r="B533" i="1"/>
  <c r="B529" i="1"/>
  <c r="B525" i="1"/>
  <c r="B521" i="1"/>
  <c r="B517" i="1"/>
  <c r="J539" i="1"/>
  <c r="P537" i="1"/>
  <c r="L533" i="1"/>
  <c r="K532" i="1"/>
  <c r="J531" i="1"/>
  <c r="P529" i="1"/>
  <c r="L525" i="1"/>
  <c r="K524" i="1"/>
  <c r="J523" i="1"/>
  <c r="P521" i="1"/>
  <c r="A537" i="1"/>
  <c r="A529" i="1"/>
  <c r="A525" i="1"/>
  <c r="A517" i="1"/>
  <c r="O537" i="1"/>
  <c r="A536" i="1"/>
  <c r="A532" i="1"/>
  <c r="A528" i="1"/>
  <c r="A524" i="1"/>
  <c r="A520" i="1"/>
  <c r="O539" i="1"/>
  <c r="N538" i="1"/>
  <c r="M537" i="1"/>
  <c r="L536" i="1"/>
  <c r="J534" i="1"/>
  <c r="P532" i="1"/>
  <c r="O531" i="1"/>
  <c r="N530" i="1"/>
  <c r="M529" i="1"/>
  <c r="L528" i="1"/>
  <c r="J526" i="1"/>
  <c r="P524" i="1"/>
  <c r="O523" i="1"/>
  <c r="N522" i="1"/>
  <c r="M521" i="1"/>
  <c r="L520" i="1"/>
  <c r="J518" i="1"/>
  <c r="P517" i="1"/>
  <c r="M539" i="1"/>
  <c r="L538" i="1"/>
  <c r="K537" i="1"/>
  <c r="J536" i="1"/>
  <c r="P534" i="1"/>
  <c r="O533" i="1"/>
  <c r="N532" i="1"/>
  <c r="M531" i="1"/>
  <c r="L530" i="1"/>
  <c r="K529" i="1"/>
  <c r="J528" i="1"/>
  <c r="P526" i="1"/>
  <c r="O525" i="1"/>
  <c r="N524" i="1"/>
  <c r="M523" i="1"/>
  <c r="L522" i="1"/>
  <c r="K521" i="1"/>
  <c r="J520" i="1"/>
  <c r="P518" i="1"/>
  <c r="O517" i="1"/>
  <c r="B530" i="1"/>
  <c r="B522" i="1"/>
  <c r="L539" i="1"/>
  <c r="K538" i="1"/>
  <c r="N533" i="1"/>
  <c r="M532" i="1"/>
  <c r="L531" i="1"/>
  <c r="K530" i="1"/>
  <c r="J529" i="1"/>
  <c r="N525" i="1"/>
  <c r="M524" i="1"/>
  <c r="L523" i="1"/>
  <c r="K522" i="1"/>
  <c r="J521" i="1"/>
  <c r="O518" i="1"/>
  <c r="N517" i="1"/>
  <c r="N518" i="1"/>
  <c r="M517" i="1"/>
  <c r="M518" i="1"/>
  <c r="L517" i="1"/>
  <c r="L518" i="1"/>
  <c r="K517" i="1"/>
  <c r="P525" i="1"/>
  <c r="A530" i="1"/>
  <c r="K539" i="1"/>
  <c r="J538" i="1"/>
  <c r="M525" i="1"/>
  <c r="L524" i="1"/>
  <c r="K523" i="1"/>
  <c r="J522" i="1"/>
  <c r="A533" i="1"/>
  <c r="A521" i="1"/>
  <c r="P538" i="1"/>
  <c r="N536" i="1"/>
  <c r="K533" i="1"/>
  <c r="J532" i="1"/>
  <c r="P530" i="1"/>
  <c r="O529" i="1"/>
  <c r="N528" i="1"/>
  <c r="K525" i="1"/>
  <c r="J524" i="1"/>
  <c r="P522" i="1"/>
  <c r="O521" i="1"/>
  <c r="N520" i="1"/>
  <c r="B536" i="1"/>
  <c r="B528" i="1"/>
  <c r="B520" i="1"/>
  <c r="J514" i="1"/>
  <c r="K514" i="1"/>
  <c r="L514" i="1"/>
  <c r="M514" i="1"/>
  <c r="N514" i="1"/>
  <c r="O514" i="1"/>
  <c r="P514" i="1"/>
  <c r="Q514" i="1"/>
  <c r="J515" i="1"/>
  <c r="K515" i="1"/>
  <c r="L515" i="1"/>
  <c r="M515" i="1"/>
  <c r="N515" i="1"/>
  <c r="O515" i="1"/>
  <c r="P515" i="1"/>
  <c r="Q515" i="1"/>
  <c r="A514" i="1"/>
  <c r="B514" i="1"/>
  <c r="A515" i="1"/>
  <c r="B515" i="1"/>
  <c r="J187" i="1" l="1"/>
  <c r="K187" i="1"/>
  <c r="L187" i="1"/>
  <c r="M187" i="1"/>
  <c r="N187" i="1"/>
  <c r="O187" i="1"/>
  <c r="P187" i="1"/>
  <c r="Q187" i="1"/>
  <c r="R187" i="1"/>
  <c r="A187" i="1"/>
  <c r="B187" i="1"/>
  <c r="C1951" i="1"/>
  <c r="L1951" i="1" s="1"/>
  <c r="C1952" i="1"/>
  <c r="O1952" i="1" s="1"/>
  <c r="C1953" i="1"/>
  <c r="L1953" i="1" s="1"/>
  <c r="C1950" i="1"/>
  <c r="J1950" i="1" s="1"/>
  <c r="I1953" i="1"/>
  <c r="I1952" i="1"/>
  <c r="I1951" i="1"/>
  <c r="I1950" i="1"/>
  <c r="R1949" i="1"/>
  <c r="O1949" i="1"/>
  <c r="N1949" i="1"/>
  <c r="M1949" i="1"/>
  <c r="L1949" i="1"/>
  <c r="K1949" i="1"/>
  <c r="J1949" i="1"/>
  <c r="B1949" i="1"/>
  <c r="A1949" i="1"/>
  <c r="C1926" i="1"/>
  <c r="J1926" i="1" s="1"/>
  <c r="C1927" i="1"/>
  <c r="M1927" i="1" s="1"/>
  <c r="C1928" i="1"/>
  <c r="J1928" i="1" s="1"/>
  <c r="C1925" i="1"/>
  <c r="K1925" i="1" s="1"/>
  <c r="I1928" i="1"/>
  <c r="I1927" i="1"/>
  <c r="I1926" i="1"/>
  <c r="I1925" i="1"/>
  <c r="O1924" i="1"/>
  <c r="N1924" i="1"/>
  <c r="M1924" i="1"/>
  <c r="L1924" i="1"/>
  <c r="K1924" i="1"/>
  <c r="J1924" i="1"/>
  <c r="B1924" i="1"/>
  <c r="A1924" i="1"/>
  <c r="J113" i="19"/>
  <c r="K113" i="19"/>
  <c r="Q1949" i="1" s="1"/>
  <c r="J108" i="19"/>
  <c r="P1924" i="1" s="1"/>
  <c r="K108" i="19"/>
  <c r="P1950" i="1" l="1"/>
  <c r="R1950" i="1"/>
  <c r="A1927" i="1"/>
  <c r="Q1926" i="1"/>
  <c r="M1951" i="1"/>
  <c r="A1925" i="1"/>
  <c r="J1927" i="1"/>
  <c r="L1925" i="1"/>
  <c r="L1927" i="1"/>
  <c r="N1951" i="1"/>
  <c r="M1925" i="1"/>
  <c r="N1927" i="1"/>
  <c r="J1953" i="1"/>
  <c r="N1925" i="1"/>
  <c r="K1953" i="1"/>
  <c r="Q1924" i="1"/>
  <c r="P1949" i="1"/>
  <c r="Q1950" i="1"/>
  <c r="Q1953" i="1"/>
  <c r="N1953" i="1"/>
  <c r="R1953" i="1"/>
  <c r="A1953" i="1"/>
  <c r="A1951" i="1"/>
  <c r="K1950" i="1"/>
  <c r="M1950" i="1"/>
  <c r="L1950" i="1"/>
  <c r="B1951" i="1"/>
  <c r="O1951" i="1"/>
  <c r="J1952" i="1"/>
  <c r="R1952" i="1"/>
  <c r="M1953" i="1"/>
  <c r="P1951" i="1"/>
  <c r="K1952" i="1"/>
  <c r="A1950" i="1"/>
  <c r="N1950" i="1"/>
  <c r="Q1951" i="1"/>
  <c r="L1952" i="1"/>
  <c r="B1953" i="1"/>
  <c r="O1953" i="1"/>
  <c r="Q1952" i="1"/>
  <c r="B1950" i="1"/>
  <c r="O1950" i="1"/>
  <c r="J1951" i="1"/>
  <c r="R1951" i="1"/>
  <c r="M1952" i="1"/>
  <c r="P1953" i="1"/>
  <c r="K1951" i="1"/>
  <c r="A1952" i="1"/>
  <c r="N1952" i="1"/>
  <c r="P1952" i="1"/>
  <c r="B1952" i="1"/>
  <c r="Q1928" i="1"/>
  <c r="K1927" i="1"/>
  <c r="J1925" i="1"/>
  <c r="B1925" i="1"/>
  <c r="O1925" i="1"/>
  <c r="K1926" i="1"/>
  <c r="B1927" i="1"/>
  <c r="O1927" i="1"/>
  <c r="K1928" i="1"/>
  <c r="P1925" i="1"/>
  <c r="L1926" i="1"/>
  <c r="P1927" i="1"/>
  <c r="L1928" i="1"/>
  <c r="Q1925" i="1"/>
  <c r="M1926" i="1"/>
  <c r="Q1927" i="1"/>
  <c r="M1928" i="1"/>
  <c r="A1926" i="1"/>
  <c r="N1926" i="1"/>
  <c r="A1928" i="1"/>
  <c r="N1928" i="1"/>
  <c r="B1926" i="1"/>
  <c r="O1926" i="1"/>
  <c r="B1928" i="1"/>
  <c r="O1928" i="1"/>
  <c r="P1926" i="1"/>
  <c r="P1928" i="1"/>
  <c r="H112" i="8" l="1"/>
  <c r="H118" i="8" s="1"/>
  <c r="I112" i="8"/>
  <c r="I118" i="8" s="1"/>
  <c r="H113" i="8"/>
  <c r="H119" i="8" s="1"/>
  <c r="I113" i="8"/>
  <c r="I119" i="8" s="1"/>
  <c r="H114" i="8"/>
  <c r="H120" i="8" s="1"/>
  <c r="I114" i="8"/>
  <c r="I120" i="8" s="1"/>
  <c r="H115" i="8"/>
  <c r="H121" i="8" s="1"/>
  <c r="I115" i="8"/>
  <c r="I121" i="8" s="1"/>
  <c r="I111" i="8"/>
  <c r="I117" i="8" s="1"/>
  <c r="H111" i="8"/>
  <c r="H117" i="8" s="1"/>
  <c r="C1876" i="1"/>
  <c r="C1811" i="1"/>
  <c r="C512" i="1"/>
  <c r="A512" i="1" s="1"/>
  <c r="C488" i="1"/>
  <c r="B488" i="1" s="1"/>
  <c r="C460" i="1"/>
  <c r="M460" i="1" s="1"/>
  <c r="C412" i="1"/>
  <c r="A412" i="1" s="1"/>
  <c r="C388" i="1"/>
  <c r="A388" i="1" s="1"/>
  <c r="C364" i="1"/>
  <c r="A364" i="1" s="1"/>
  <c r="C339" i="1"/>
  <c r="J339" i="1" s="1"/>
  <c r="C314" i="1"/>
  <c r="A314" i="1" s="1"/>
  <c r="C262" i="1"/>
  <c r="A262" i="1" s="1"/>
  <c r="J513" i="1"/>
  <c r="K513" i="1"/>
  <c r="L513" i="1"/>
  <c r="M513" i="1"/>
  <c r="N513" i="1"/>
  <c r="O513" i="1"/>
  <c r="P513" i="1"/>
  <c r="Q513" i="1"/>
  <c r="R513" i="1"/>
  <c r="A513" i="1"/>
  <c r="B513" i="1"/>
  <c r="G117" i="8"/>
  <c r="G118" i="8"/>
  <c r="G119" i="8"/>
  <c r="G120" i="8"/>
  <c r="G121" i="8"/>
  <c r="H116" i="8"/>
  <c r="I116" i="8"/>
  <c r="G116" i="8"/>
  <c r="F116" i="8"/>
  <c r="F114" i="8"/>
  <c r="B17" i="18"/>
  <c r="F121" i="8" s="1"/>
  <c r="J288" i="1"/>
  <c r="K288" i="1"/>
  <c r="L288" i="1"/>
  <c r="M288" i="1"/>
  <c r="N288" i="1"/>
  <c r="O288" i="1"/>
  <c r="P288" i="1"/>
  <c r="Q288" i="1"/>
  <c r="R288" i="1"/>
  <c r="A288" i="1"/>
  <c r="B288" i="1"/>
  <c r="C1075" i="1"/>
  <c r="N1075" i="1" s="1"/>
  <c r="C1076" i="1"/>
  <c r="N1076" i="1" s="1"/>
  <c r="C1077" i="1"/>
  <c r="O1077" i="1" s="1"/>
  <c r="C1078" i="1"/>
  <c r="L1078" i="1" s="1"/>
  <c r="C1079" i="1"/>
  <c r="O1079" i="1" s="1"/>
  <c r="C1080" i="1"/>
  <c r="J1080" i="1" s="1"/>
  <c r="C1081" i="1"/>
  <c r="Q1081" i="1" s="1"/>
  <c r="C1082" i="1"/>
  <c r="P1082" i="1" s="1"/>
  <c r="C1083" i="1"/>
  <c r="N1083" i="1" s="1"/>
  <c r="C1084" i="1"/>
  <c r="K1084" i="1" s="1"/>
  <c r="C1085" i="1"/>
  <c r="O1085" i="1" s="1"/>
  <c r="C1086" i="1"/>
  <c r="O1086" i="1" s="1"/>
  <c r="C1087" i="1"/>
  <c r="L1087" i="1" s="1"/>
  <c r="C1088" i="1"/>
  <c r="M1088" i="1" s="1"/>
  <c r="C1089" i="1"/>
  <c r="R1089" i="1" s="1"/>
  <c r="C1090" i="1"/>
  <c r="A1090" i="1" s="1"/>
  <c r="C1091" i="1"/>
  <c r="Q1091" i="1" s="1"/>
  <c r="C1092" i="1"/>
  <c r="K1092" i="1" s="1"/>
  <c r="C1093" i="1"/>
  <c r="K1093" i="1" s="1"/>
  <c r="C1094" i="1"/>
  <c r="N1094" i="1" s="1"/>
  <c r="C1095" i="1"/>
  <c r="N1095" i="1" s="1"/>
  <c r="C1096" i="1"/>
  <c r="O1096" i="1" s="1"/>
  <c r="C1097" i="1"/>
  <c r="A1097" i="1" s="1"/>
  <c r="C1098" i="1"/>
  <c r="B1098" i="1" s="1"/>
  <c r="C1099" i="1"/>
  <c r="Q1099" i="1" s="1"/>
  <c r="C1100" i="1"/>
  <c r="K1100" i="1" s="1"/>
  <c r="C1101" i="1"/>
  <c r="K1101" i="1" s="1"/>
  <c r="C1102" i="1"/>
  <c r="L1102" i="1" s="1"/>
  <c r="C1103" i="1"/>
  <c r="L1103" i="1" s="1"/>
  <c r="C1104" i="1"/>
  <c r="Q1104" i="1" s="1"/>
  <c r="C1105" i="1"/>
  <c r="A1105" i="1" s="1"/>
  <c r="C1106" i="1"/>
  <c r="O1106" i="1" s="1"/>
  <c r="C1107" i="1"/>
  <c r="Q1107" i="1" s="1"/>
  <c r="C1108" i="1"/>
  <c r="M1108" i="1" s="1"/>
  <c r="C1109" i="1"/>
  <c r="N1109" i="1" s="1"/>
  <c r="C1110" i="1"/>
  <c r="Q1110" i="1" s="1"/>
  <c r="C1111" i="1"/>
  <c r="Q1111" i="1" s="1"/>
  <c r="C1112" i="1"/>
  <c r="M1112" i="1" s="1"/>
  <c r="C1113" i="1"/>
  <c r="A1113" i="1" s="1"/>
  <c r="C1114" i="1"/>
  <c r="O1114" i="1" s="1"/>
  <c r="C1115" i="1"/>
  <c r="N1115" i="1" s="1"/>
  <c r="C1116" i="1"/>
  <c r="O1116" i="1" s="1"/>
  <c r="C1117" i="1"/>
  <c r="Q1117" i="1" s="1"/>
  <c r="C1118" i="1"/>
  <c r="N1118" i="1" s="1"/>
  <c r="C1119" i="1"/>
  <c r="A1119" i="1" s="1"/>
  <c r="C1120" i="1"/>
  <c r="Q1120" i="1" s="1"/>
  <c r="C1121" i="1"/>
  <c r="J1121" i="1" s="1"/>
  <c r="C1122" i="1"/>
  <c r="P1122" i="1" s="1"/>
  <c r="C1123" i="1"/>
  <c r="N1123" i="1" s="1"/>
  <c r="C1124" i="1"/>
  <c r="Q1124" i="1" s="1"/>
  <c r="C1125" i="1"/>
  <c r="L1125" i="1" s="1"/>
  <c r="C1126" i="1"/>
  <c r="L1126" i="1" s="1"/>
  <c r="C1127" i="1"/>
  <c r="R1127" i="1" s="1"/>
  <c r="C1128" i="1"/>
  <c r="M1128" i="1" s="1"/>
  <c r="C1129" i="1"/>
  <c r="P1129" i="1" s="1"/>
  <c r="C1130" i="1"/>
  <c r="O1130" i="1" s="1"/>
  <c r="C1131" i="1"/>
  <c r="Q1131" i="1" s="1"/>
  <c r="C1132" i="1"/>
  <c r="K1132" i="1" s="1"/>
  <c r="C1133" i="1"/>
  <c r="O1133" i="1" s="1"/>
  <c r="C1134" i="1"/>
  <c r="P1134" i="1" s="1"/>
  <c r="C1135" i="1"/>
  <c r="J1135" i="1" s="1"/>
  <c r="C1136" i="1"/>
  <c r="Q1136" i="1" s="1"/>
  <c r="C1137" i="1"/>
  <c r="Q1137" i="1" s="1"/>
  <c r="C1138" i="1"/>
  <c r="P1138" i="1" s="1"/>
  <c r="C1139" i="1"/>
  <c r="Q1139" i="1" s="1"/>
  <c r="C1140" i="1"/>
  <c r="J1140" i="1" s="1"/>
  <c r="C1141" i="1"/>
  <c r="J1141" i="1" s="1"/>
  <c r="C1142" i="1"/>
  <c r="M1142" i="1" s="1"/>
  <c r="C1143" i="1"/>
  <c r="A1143" i="1" s="1"/>
  <c r="C1144" i="1"/>
  <c r="M1144" i="1" s="1"/>
  <c r="C1145" i="1"/>
  <c r="R1145" i="1" s="1"/>
  <c r="C1146" i="1"/>
  <c r="A1146" i="1" s="1"/>
  <c r="C1147" i="1"/>
  <c r="Q1147" i="1" s="1"/>
  <c r="C1148" i="1"/>
  <c r="M1148" i="1" s="1"/>
  <c r="C1149" i="1"/>
  <c r="L1149" i="1" s="1"/>
  <c r="C1150" i="1"/>
  <c r="K1150" i="1" s="1"/>
  <c r="C1151" i="1"/>
  <c r="L1151" i="1" s="1"/>
  <c r="C1152" i="1"/>
  <c r="P1152" i="1" s="1"/>
  <c r="C1153" i="1"/>
  <c r="A1153" i="1" s="1"/>
  <c r="C1154" i="1"/>
  <c r="Q1154" i="1" s="1"/>
  <c r="C1155" i="1"/>
  <c r="Q1155" i="1" s="1"/>
  <c r="C1156" i="1"/>
  <c r="P1156" i="1" s="1"/>
  <c r="C1157" i="1"/>
  <c r="O1157" i="1" s="1"/>
  <c r="C1158" i="1"/>
  <c r="P1158" i="1" s="1"/>
  <c r="C1159" i="1"/>
  <c r="J1159" i="1" s="1"/>
  <c r="C1160" i="1"/>
  <c r="K1160" i="1" s="1"/>
  <c r="C1161" i="1"/>
  <c r="A1161" i="1" s="1"/>
  <c r="C1162" i="1"/>
  <c r="O1162" i="1" s="1"/>
  <c r="C1163" i="1"/>
  <c r="Q1163" i="1" s="1"/>
  <c r="C1164" i="1"/>
  <c r="K1164" i="1" s="1"/>
  <c r="C1165" i="1"/>
  <c r="J1165" i="1" s="1"/>
  <c r="C1166" i="1"/>
  <c r="K1166" i="1" s="1"/>
  <c r="C1167" i="1"/>
  <c r="L1167" i="1" s="1"/>
  <c r="C1168" i="1"/>
  <c r="N1168" i="1" s="1"/>
  <c r="C1169" i="1"/>
  <c r="A1169" i="1" s="1"/>
  <c r="C1170" i="1"/>
  <c r="O1170" i="1" s="1"/>
  <c r="C1171" i="1"/>
  <c r="Q1171" i="1" s="1"/>
  <c r="C1172" i="1"/>
  <c r="O1172" i="1" s="1"/>
  <c r="C1173" i="1"/>
  <c r="M1173" i="1" s="1"/>
  <c r="C1174" i="1"/>
  <c r="P1174" i="1" s="1"/>
  <c r="C1175" i="1"/>
  <c r="B1175" i="1" s="1"/>
  <c r="C1176" i="1"/>
  <c r="J1176" i="1" s="1"/>
  <c r="C1177" i="1"/>
  <c r="A1177" i="1" s="1"/>
  <c r="C1178" i="1"/>
  <c r="P1178" i="1" s="1"/>
  <c r="C1179" i="1"/>
  <c r="Q1179" i="1" s="1"/>
  <c r="C1180" i="1"/>
  <c r="K1180" i="1" s="1"/>
  <c r="C1181" i="1"/>
  <c r="P1181" i="1" s="1"/>
  <c r="C1182" i="1"/>
  <c r="O1182" i="1" s="1"/>
  <c r="C1183" i="1"/>
  <c r="N1183" i="1" s="1"/>
  <c r="C1184" i="1"/>
  <c r="N1184" i="1" s="1"/>
  <c r="C1185" i="1"/>
  <c r="J1185" i="1" s="1"/>
  <c r="C1186" i="1"/>
  <c r="A1186" i="1" s="1"/>
  <c r="C1187" i="1"/>
  <c r="Q1187" i="1" s="1"/>
  <c r="C1188" i="1"/>
  <c r="P1188" i="1" s="1"/>
  <c r="C1189" i="1"/>
  <c r="J1189" i="1" s="1"/>
  <c r="C1190" i="1"/>
  <c r="Q1190" i="1" s="1"/>
  <c r="C1191" i="1"/>
  <c r="O1191" i="1" s="1"/>
  <c r="C1192" i="1"/>
  <c r="Q1192" i="1" s="1"/>
  <c r="C1193" i="1"/>
  <c r="P1193" i="1" s="1"/>
  <c r="C1194" i="1"/>
  <c r="P1194" i="1" s="1"/>
  <c r="C1195" i="1"/>
  <c r="Q1195" i="1" s="1"/>
  <c r="C1196" i="1"/>
  <c r="K1196" i="1" s="1"/>
  <c r="C1197" i="1"/>
  <c r="L1197" i="1" s="1"/>
  <c r="C1198" i="1"/>
  <c r="K1198" i="1" s="1"/>
  <c r="C1199" i="1"/>
  <c r="P1199" i="1" s="1"/>
  <c r="C1200" i="1"/>
  <c r="L1200" i="1" s="1"/>
  <c r="C1201" i="1"/>
  <c r="A1201" i="1" s="1"/>
  <c r="C1202" i="1"/>
  <c r="A1202" i="1" s="1"/>
  <c r="C1203" i="1"/>
  <c r="Q1203" i="1" s="1"/>
  <c r="C1204" i="1"/>
  <c r="N1204" i="1" s="1"/>
  <c r="C1205" i="1"/>
  <c r="N1205" i="1" s="1"/>
  <c r="C1206" i="1"/>
  <c r="M1206" i="1" s="1"/>
  <c r="C1207" i="1"/>
  <c r="J1207" i="1" s="1"/>
  <c r="C1208" i="1"/>
  <c r="P1208" i="1" s="1"/>
  <c r="C1209" i="1"/>
  <c r="P1209" i="1" s="1"/>
  <c r="C1210" i="1"/>
  <c r="O1210" i="1" s="1"/>
  <c r="C1211" i="1"/>
  <c r="Q1211" i="1" s="1"/>
  <c r="C1212" i="1"/>
  <c r="J1212" i="1" s="1"/>
  <c r="C1213" i="1"/>
  <c r="Q1213" i="1" s="1"/>
  <c r="C1214" i="1"/>
  <c r="P1214" i="1" s="1"/>
  <c r="C1215" i="1"/>
  <c r="Q1215" i="1" s="1"/>
  <c r="C1216" i="1"/>
  <c r="L1216" i="1" s="1"/>
  <c r="C1217" i="1"/>
  <c r="J1217" i="1" s="1"/>
  <c r="C1218" i="1"/>
  <c r="O1218" i="1" s="1"/>
  <c r="C1219" i="1"/>
  <c r="Q1219" i="1" s="1"/>
  <c r="C1220" i="1"/>
  <c r="N1220" i="1" s="1"/>
  <c r="C1221" i="1"/>
  <c r="K1221" i="1" s="1"/>
  <c r="C1222" i="1"/>
  <c r="J1222" i="1" s="1"/>
  <c r="C1223" i="1"/>
  <c r="N1223" i="1" s="1"/>
  <c r="C1224" i="1"/>
  <c r="P1224" i="1" s="1"/>
  <c r="C1225" i="1"/>
  <c r="O1225" i="1" s="1"/>
  <c r="C1226" i="1"/>
  <c r="M1226" i="1" s="1"/>
  <c r="C1227" i="1"/>
  <c r="O1227" i="1" s="1"/>
  <c r="C1228" i="1"/>
  <c r="Q1228" i="1" s="1"/>
  <c r="C1229" i="1"/>
  <c r="M1229" i="1" s="1"/>
  <c r="C1230" i="1"/>
  <c r="L1230" i="1" s="1"/>
  <c r="C1231" i="1"/>
  <c r="O1231" i="1" s="1"/>
  <c r="C1232" i="1"/>
  <c r="L1232" i="1" s="1"/>
  <c r="C1233" i="1"/>
  <c r="L1233" i="1" s="1"/>
  <c r="C1234" i="1"/>
  <c r="O1234" i="1" s="1"/>
  <c r="C1235" i="1"/>
  <c r="P1235" i="1" s="1"/>
  <c r="C1236" i="1"/>
  <c r="M1236" i="1" s="1"/>
  <c r="C1237" i="1"/>
  <c r="O1237" i="1" s="1"/>
  <c r="C1238" i="1"/>
  <c r="N1238" i="1" s="1"/>
  <c r="C1239" i="1"/>
  <c r="A1239" i="1" s="1"/>
  <c r="C1240" i="1"/>
  <c r="P1240" i="1" s="1"/>
  <c r="C1241" i="1"/>
  <c r="Q1241" i="1" s="1"/>
  <c r="C1242" i="1"/>
  <c r="Q1242" i="1" s="1"/>
  <c r="C1243" i="1"/>
  <c r="Q1243" i="1" s="1"/>
  <c r="C1244" i="1"/>
  <c r="O1244" i="1" s="1"/>
  <c r="C1245" i="1"/>
  <c r="Q1245" i="1" s="1"/>
  <c r="C1246" i="1"/>
  <c r="P1246" i="1" s="1"/>
  <c r="C1247" i="1"/>
  <c r="A1247" i="1" s="1"/>
  <c r="C1248" i="1"/>
  <c r="K1248" i="1" s="1"/>
  <c r="C1249" i="1"/>
  <c r="L1249" i="1" s="1"/>
  <c r="C1250" i="1"/>
  <c r="J1250" i="1" s="1"/>
  <c r="C1251" i="1"/>
  <c r="J1251" i="1" s="1"/>
  <c r="C1252" i="1"/>
  <c r="Q1252" i="1" s="1"/>
  <c r="C1253" i="1"/>
  <c r="J1253" i="1" s="1"/>
  <c r="C1254" i="1"/>
  <c r="Q1254" i="1" s="1"/>
  <c r="C1255" i="1"/>
  <c r="J1255" i="1" s="1"/>
  <c r="C1256" i="1"/>
  <c r="O1256" i="1" s="1"/>
  <c r="C1257" i="1"/>
  <c r="L1257" i="1" s="1"/>
  <c r="C1258" i="1"/>
  <c r="J1258" i="1" s="1"/>
  <c r="C1259" i="1"/>
  <c r="K1259" i="1" s="1"/>
  <c r="C1260" i="1"/>
  <c r="L1260" i="1" s="1"/>
  <c r="C1261" i="1"/>
  <c r="K1261" i="1" s="1"/>
  <c r="C1262" i="1"/>
  <c r="J1262" i="1" s="1"/>
  <c r="C1263" i="1"/>
  <c r="A1263" i="1" s="1"/>
  <c r="C1264" i="1"/>
  <c r="K1264" i="1" s="1"/>
  <c r="C1265" i="1"/>
  <c r="L1265" i="1" s="1"/>
  <c r="C1266" i="1"/>
  <c r="J1266" i="1" s="1"/>
  <c r="C1267" i="1"/>
  <c r="L1267" i="1" s="1"/>
  <c r="C1268" i="1"/>
  <c r="P1268" i="1" s="1"/>
  <c r="C1269" i="1"/>
  <c r="M1269" i="1" s="1"/>
  <c r="C1270" i="1"/>
  <c r="L1270" i="1" s="1"/>
  <c r="C1271" i="1"/>
  <c r="P1271" i="1" s="1"/>
  <c r="C1272" i="1"/>
  <c r="O1272" i="1" s="1"/>
  <c r="C1074" i="1"/>
  <c r="P1074" i="1" s="1"/>
  <c r="J1073" i="1"/>
  <c r="K1073" i="1"/>
  <c r="L1073" i="1"/>
  <c r="M1073" i="1"/>
  <c r="N1073" i="1"/>
  <c r="O1073" i="1"/>
  <c r="P1073" i="1"/>
  <c r="Q1073" i="1"/>
  <c r="R1073" i="1"/>
  <c r="N1103" i="1"/>
  <c r="Q1103" i="1"/>
  <c r="K1111" i="1"/>
  <c r="O1111" i="1"/>
  <c r="L1143" i="1"/>
  <c r="O1143" i="1"/>
  <c r="J1151" i="1"/>
  <c r="K1151" i="1"/>
  <c r="N1151" i="1"/>
  <c r="R1151" i="1"/>
  <c r="O1152" i="1"/>
  <c r="L1183" i="1"/>
  <c r="M1183" i="1"/>
  <c r="R1183" i="1"/>
  <c r="Q1191" i="1"/>
  <c r="M1207" i="1"/>
  <c r="O1208" i="1"/>
  <c r="P1223" i="1"/>
  <c r="M1231" i="1"/>
  <c r="N1231" i="1"/>
  <c r="O1263" i="1"/>
  <c r="A1073" i="1"/>
  <c r="B1073" i="1"/>
  <c r="B1103" i="1"/>
  <c r="B1143" i="1"/>
  <c r="A1151" i="1"/>
  <c r="B1183" i="1"/>
  <c r="A1184" i="1"/>
  <c r="A1208" i="1"/>
  <c r="B1224" i="1"/>
  <c r="Q1231" i="1" l="1"/>
  <c r="A1088" i="1"/>
  <c r="Q1175" i="1"/>
  <c r="P1263" i="1"/>
  <c r="O1255" i="1"/>
  <c r="L1255" i="1"/>
  <c r="Q1248" i="1"/>
  <c r="A1224" i="1"/>
  <c r="B1223" i="1"/>
  <c r="K1223" i="1"/>
  <c r="B1208" i="1"/>
  <c r="J1223" i="1"/>
  <c r="O1135" i="1"/>
  <c r="M1119" i="1"/>
  <c r="P1111" i="1"/>
  <c r="M1272" i="1"/>
  <c r="M1095" i="1"/>
  <c r="R1271" i="1"/>
  <c r="A1271" i="1"/>
  <c r="Q1079" i="1"/>
  <c r="A1199" i="1"/>
  <c r="A1095" i="1"/>
  <c r="M1215" i="1"/>
  <c r="M1191" i="1"/>
  <c r="A1255" i="1"/>
  <c r="N1271" i="1"/>
  <c r="N1191" i="1"/>
  <c r="J1095" i="1"/>
  <c r="O1271" i="1"/>
  <c r="B1231" i="1"/>
  <c r="J1271" i="1"/>
  <c r="A1231" i="1"/>
  <c r="B1191" i="1"/>
  <c r="A1135" i="1"/>
  <c r="M1271" i="1"/>
  <c r="N1263" i="1"/>
  <c r="R1247" i="1"/>
  <c r="L1231" i="1"/>
  <c r="P1215" i="1"/>
  <c r="O1199" i="1"/>
  <c r="L1191" i="1"/>
  <c r="K1183" i="1"/>
  <c r="Q1151" i="1"/>
  <c r="R1143" i="1"/>
  <c r="N1135" i="1"/>
  <c r="N1111" i="1"/>
  <c r="K1103" i="1"/>
  <c r="A1191" i="1"/>
  <c r="B1111" i="1"/>
  <c r="L1271" i="1"/>
  <c r="M1263" i="1"/>
  <c r="O1239" i="1"/>
  <c r="K1231" i="1"/>
  <c r="O1215" i="1"/>
  <c r="N1199" i="1"/>
  <c r="K1191" i="1"/>
  <c r="J1183" i="1"/>
  <c r="P1151" i="1"/>
  <c r="Q1143" i="1"/>
  <c r="M1135" i="1"/>
  <c r="M1111" i="1"/>
  <c r="J1103" i="1"/>
  <c r="B1271" i="1"/>
  <c r="A1111" i="1"/>
  <c r="K1271" i="1"/>
  <c r="L1263" i="1"/>
  <c r="R1231" i="1"/>
  <c r="J1231" i="1"/>
  <c r="N1215" i="1"/>
  <c r="R1191" i="1"/>
  <c r="J1191" i="1"/>
  <c r="R1175" i="1"/>
  <c r="O1151" i="1"/>
  <c r="P1143" i="1"/>
  <c r="Q1127" i="1"/>
  <c r="L1111" i="1"/>
  <c r="R1095" i="1"/>
  <c r="B1263" i="1"/>
  <c r="A1223" i="1"/>
  <c r="A1175" i="1"/>
  <c r="A1103" i="1"/>
  <c r="Q1271" i="1"/>
  <c r="R1263" i="1"/>
  <c r="N1255" i="1"/>
  <c r="P1231" i="1"/>
  <c r="M1223" i="1"/>
  <c r="L1215" i="1"/>
  <c r="P1191" i="1"/>
  <c r="Q1183" i="1"/>
  <c r="R1167" i="1"/>
  <c r="M1151" i="1"/>
  <c r="N1143" i="1"/>
  <c r="R1111" i="1"/>
  <c r="J1111" i="1"/>
  <c r="L1095" i="1"/>
  <c r="B1255" i="1"/>
  <c r="B1151" i="1"/>
  <c r="B1095" i="1"/>
  <c r="Q1263" i="1"/>
  <c r="M1255" i="1"/>
  <c r="L1223" i="1"/>
  <c r="K1215" i="1"/>
  <c r="P1183" i="1"/>
  <c r="K1167" i="1"/>
  <c r="M1143" i="1"/>
  <c r="R1103" i="1"/>
  <c r="K1095" i="1"/>
  <c r="B1167" i="1"/>
  <c r="Q1247" i="1"/>
  <c r="J1167" i="1"/>
  <c r="A1167" i="1"/>
  <c r="M1199" i="1"/>
  <c r="B1160" i="1"/>
  <c r="L1199" i="1"/>
  <c r="N1127" i="1"/>
  <c r="A1160" i="1"/>
  <c r="N1247" i="1"/>
  <c r="K1199" i="1"/>
  <c r="M1127" i="1"/>
  <c r="B1159" i="1"/>
  <c r="B1087" i="1"/>
  <c r="M1247" i="1"/>
  <c r="O1159" i="1"/>
  <c r="L1127" i="1"/>
  <c r="B1215" i="1"/>
  <c r="A1159" i="1"/>
  <c r="A1087" i="1"/>
  <c r="J1215" i="1"/>
  <c r="K1127" i="1"/>
  <c r="A1215" i="1"/>
  <c r="B1079" i="1"/>
  <c r="K1247" i="1"/>
  <c r="O1175" i="1"/>
  <c r="M1159" i="1"/>
  <c r="J1127" i="1"/>
  <c r="N1087" i="1"/>
  <c r="A1079" i="1"/>
  <c r="K1263" i="1"/>
  <c r="J1247" i="1"/>
  <c r="R1223" i="1"/>
  <c r="R1207" i="1"/>
  <c r="N1175" i="1"/>
  <c r="L1159" i="1"/>
  <c r="K1143" i="1"/>
  <c r="R1119" i="1"/>
  <c r="P1103" i="1"/>
  <c r="M1087" i="1"/>
  <c r="A1264" i="1"/>
  <c r="B1144" i="1"/>
  <c r="J1263" i="1"/>
  <c r="O1240" i="1"/>
  <c r="Q1223" i="1"/>
  <c r="Q1207" i="1"/>
  <c r="M1175" i="1"/>
  <c r="K1159" i="1"/>
  <c r="J1143" i="1"/>
  <c r="Q1119" i="1"/>
  <c r="O1103" i="1"/>
  <c r="K1087" i="1"/>
  <c r="P1127" i="1"/>
  <c r="P1247" i="1"/>
  <c r="R1159" i="1"/>
  <c r="O1127" i="1"/>
  <c r="O1247" i="1"/>
  <c r="Q1159" i="1"/>
  <c r="P1159" i="1"/>
  <c r="R1087" i="1"/>
  <c r="J1199" i="1"/>
  <c r="Q1087" i="1"/>
  <c r="L1247" i="1"/>
  <c r="P1175" i="1"/>
  <c r="N1159" i="1"/>
  <c r="O1087" i="1"/>
  <c r="B1207" i="1"/>
  <c r="R1255" i="1"/>
  <c r="R1239" i="1"/>
  <c r="P1207" i="1"/>
  <c r="L1175" i="1"/>
  <c r="R1135" i="1"/>
  <c r="P1119" i="1"/>
  <c r="J1087" i="1"/>
  <c r="A1207" i="1"/>
  <c r="Q1255" i="1"/>
  <c r="Q1239" i="1"/>
  <c r="O1223" i="1"/>
  <c r="O1207" i="1"/>
  <c r="K1175" i="1"/>
  <c r="Q1135" i="1"/>
  <c r="O1119" i="1"/>
  <c r="M1103" i="1"/>
  <c r="M1080" i="1"/>
  <c r="B1256" i="1"/>
  <c r="B1199" i="1"/>
  <c r="B1135" i="1"/>
  <c r="P1255" i="1"/>
  <c r="P1239" i="1"/>
  <c r="N1207" i="1"/>
  <c r="J1175" i="1"/>
  <c r="P1135" i="1"/>
  <c r="N1119" i="1"/>
  <c r="R1079" i="1"/>
  <c r="B1127" i="1"/>
  <c r="N1239" i="1"/>
  <c r="L1207" i="1"/>
  <c r="Q1167" i="1"/>
  <c r="L1119" i="1"/>
  <c r="N1079" i="1"/>
  <c r="B1247" i="1"/>
  <c r="A1127" i="1"/>
  <c r="M1239" i="1"/>
  <c r="K1207" i="1"/>
  <c r="P1167" i="1"/>
  <c r="K1119" i="1"/>
  <c r="M1079" i="1"/>
  <c r="B1119" i="1"/>
  <c r="L1239" i="1"/>
  <c r="O1167" i="1"/>
  <c r="L1135" i="1"/>
  <c r="J1119" i="1"/>
  <c r="Q1095" i="1"/>
  <c r="L1079" i="1"/>
  <c r="A1240" i="1"/>
  <c r="K1255" i="1"/>
  <c r="K1239" i="1"/>
  <c r="Q1216" i="1"/>
  <c r="R1199" i="1"/>
  <c r="N1167" i="1"/>
  <c r="K1135" i="1"/>
  <c r="P1095" i="1"/>
  <c r="J1079" i="1"/>
  <c r="B1239" i="1"/>
  <c r="A1183" i="1"/>
  <c r="J1239" i="1"/>
  <c r="R1215" i="1"/>
  <c r="Q1199" i="1"/>
  <c r="O1183" i="1"/>
  <c r="M1167" i="1"/>
  <c r="O1095" i="1"/>
  <c r="F115" i="8"/>
  <c r="F117" i="8"/>
  <c r="F110" i="8"/>
  <c r="F118" i="8"/>
  <c r="F111" i="8"/>
  <c r="F119" i="8"/>
  <c r="F112" i="8"/>
  <c r="F120" i="8"/>
  <c r="F113" i="8"/>
  <c r="M1118" i="1"/>
  <c r="A1248" i="1"/>
  <c r="J1077" i="1"/>
  <c r="M1094" i="1"/>
  <c r="J1180" i="1"/>
  <c r="O1174" i="1"/>
  <c r="A1256" i="1"/>
  <c r="B1200" i="1"/>
  <c r="B1176" i="1"/>
  <c r="B1136" i="1"/>
  <c r="N1240" i="1"/>
  <c r="R1112" i="1"/>
  <c r="B1216" i="1"/>
  <c r="A1176" i="1"/>
  <c r="A1136" i="1"/>
  <c r="J1264" i="1"/>
  <c r="M1168" i="1"/>
  <c r="P1136" i="1"/>
  <c r="B1232" i="1"/>
  <c r="B1152" i="1"/>
  <c r="A1104" i="1"/>
  <c r="B1080" i="1"/>
  <c r="K1232" i="1"/>
  <c r="P1192" i="1"/>
  <c r="N1104" i="1"/>
  <c r="B1272" i="1"/>
  <c r="B1248" i="1"/>
  <c r="P1160" i="1"/>
  <c r="R1128" i="1"/>
  <c r="R1248" i="1"/>
  <c r="K1184" i="1"/>
  <c r="J1160" i="1"/>
  <c r="J1128" i="1"/>
  <c r="Q1212" i="1"/>
  <c r="R1092" i="1"/>
  <c r="M1076" i="1"/>
  <c r="A1132" i="1"/>
  <c r="J1196" i="1"/>
  <c r="B1124" i="1"/>
  <c r="J1164" i="1"/>
  <c r="O1158" i="1"/>
  <c r="N1086" i="1"/>
  <c r="K1078" i="1"/>
  <c r="B1094" i="1"/>
  <c r="O1134" i="1"/>
  <c r="A1174" i="1"/>
  <c r="M1190" i="1"/>
  <c r="R1166" i="1"/>
  <c r="P1110" i="1"/>
  <c r="A1110" i="1"/>
  <c r="J1166" i="1"/>
  <c r="R1150" i="1"/>
  <c r="P1270" i="1"/>
  <c r="J1150" i="1"/>
  <c r="B1270" i="1"/>
  <c r="K1126" i="1"/>
  <c r="K1102" i="1"/>
  <c r="A1206" i="1"/>
  <c r="L1142" i="1"/>
  <c r="K1876" i="1"/>
  <c r="B1182" i="1"/>
  <c r="B1158" i="1"/>
  <c r="B1134" i="1"/>
  <c r="A1094" i="1"/>
  <c r="L1246" i="1"/>
  <c r="P1230" i="1"/>
  <c r="N1174" i="1"/>
  <c r="Q1166" i="1"/>
  <c r="N1158" i="1"/>
  <c r="Q1150" i="1"/>
  <c r="K1142" i="1"/>
  <c r="N1134" i="1"/>
  <c r="R1126" i="1"/>
  <c r="J1126" i="1"/>
  <c r="L1118" i="1"/>
  <c r="O1110" i="1"/>
  <c r="R1102" i="1"/>
  <c r="J1102" i="1"/>
  <c r="L1094" i="1"/>
  <c r="M1086" i="1"/>
  <c r="A1158" i="1"/>
  <c r="A1134" i="1"/>
  <c r="B1078" i="1"/>
  <c r="Q1206" i="1"/>
  <c r="M1174" i="1"/>
  <c r="P1166" i="1"/>
  <c r="M1158" i="1"/>
  <c r="P1150" i="1"/>
  <c r="R1142" i="1"/>
  <c r="J1142" i="1"/>
  <c r="M1134" i="1"/>
  <c r="Q1126" i="1"/>
  <c r="K1118" i="1"/>
  <c r="N1110" i="1"/>
  <c r="Q1102" i="1"/>
  <c r="K1094" i="1"/>
  <c r="L1086" i="1"/>
  <c r="A1182" i="1"/>
  <c r="B1166" i="1"/>
  <c r="B1142" i="1"/>
  <c r="B1118" i="1"/>
  <c r="A1078" i="1"/>
  <c r="N1262" i="1"/>
  <c r="N1222" i="1"/>
  <c r="L1174" i="1"/>
  <c r="O1166" i="1"/>
  <c r="L1158" i="1"/>
  <c r="O1150" i="1"/>
  <c r="Q1142" i="1"/>
  <c r="L1134" i="1"/>
  <c r="P1126" i="1"/>
  <c r="R1118" i="1"/>
  <c r="J1118" i="1"/>
  <c r="M1110" i="1"/>
  <c r="P1102" i="1"/>
  <c r="R1094" i="1"/>
  <c r="J1094" i="1"/>
  <c r="K1086" i="1"/>
  <c r="L460" i="1"/>
  <c r="A1166" i="1"/>
  <c r="A1142" i="1"/>
  <c r="A1118" i="1"/>
  <c r="B1102" i="1"/>
  <c r="O1198" i="1"/>
  <c r="K1174" i="1"/>
  <c r="N1166" i="1"/>
  <c r="K1158" i="1"/>
  <c r="N1150" i="1"/>
  <c r="P1142" i="1"/>
  <c r="K1134" i="1"/>
  <c r="O1126" i="1"/>
  <c r="Q1118" i="1"/>
  <c r="L1110" i="1"/>
  <c r="O1102" i="1"/>
  <c r="Q1094" i="1"/>
  <c r="R1086" i="1"/>
  <c r="J1086" i="1"/>
  <c r="Q1078" i="1"/>
  <c r="N1078" i="1"/>
  <c r="A1230" i="1"/>
  <c r="A1102" i="1"/>
  <c r="B1086" i="1"/>
  <c r="M1254" i="1"/>
  <c r="R1238" i="1"/>
  <c r="R1174" i="1"/>
  <c r="J1174" i="1"/>
  <c r="M1166" i="1"/>
  <c r="R1158" i="1"/>
  <c r="J1158" i="1"/>
  <c r="M1150" i="1"/>
  <c r="O1142" i="1"/>
  <c r="R1134" i="1"/>
  <c r="J1134" i="1"/>
  <c r="N1126" i="1"/>
  <c r="P1118" i="1"/>
  <c r="K1110" i="1"/>
  <c r="N1102" i="1"/>
  <c r="P1094" i="1"/>
  <c r="Q1086" i="1"/>
  <c r="P1078" i="1"/>
  <c r="B1150" i="1"/>
  <c r="B1126" i="1"/>
  <c r="A1086" i="1"/>
  <c r="L1214" i="1"/>
  <c r="Q1174" i="1"/>
  <c r="L1166" i="1"/>
  <c r="Q1158" i="1"/>
  <c r="L1150" i="1"/>
  <c r="N1142" i="1"/>
  <c r="Q1134" i="1"/>
  <c r="M1126" i="1"/>
  <c r="O1118" i="1"/>
  <c r="R1110" i="1"/>
  <c r="J1110" i="1"/>
  <c r="M1102" i="1"/>
  <c r="O1094" i="1"/>
  <c r="P1086" i="1"/>
  <c r="M1078" i="1"/>
  <c r="B1246" i="1"/>
  <c r="J1238" i="1"/>
  <c r="B1206" i="1"/>
  <c r="B1174" i="1"/>
  <c r="A1150" i="1"/>
  <c r="A1126" i="1"/>
  <c r="B1110" i="1"/>
  <c r="K1811" i="1"/>
  <c r="O1268" i="1"/>
  <c r="R1196" i="1"/>
  <c r="R1180" i="1"/>
  <c r="R1164" i="1"/>
  <c r="M1132" i="1"/>
  <c r="N1116" i="1"/>
  <c r="Q460" i="1"/>
  <c r="A1185" i="1"/>
  <c r="A1140" i="1"/>
  <c r="N1172" i="1"/>
  <c r="Q1140" i="1"/>
  <c r="Q512" i="1"/>
  <c r="A1265" i="1"/>
  <c r="M1220" i="1"/>
  <c r="M1204" i="1"/>
  <c r="O1188" i="1"/>
  <c r="M1124" i="1"/>
  <c r="N512" i="1"/>
  <c r="P1252" i="1"/>
  <c r="O1156" i="1"/>
  <c r="M512" i="1"/>
  <c r="L512" i="1"/>
  <c r="K512" i="1"/>
  <c r="J512" i="1"/>
  <c r="P512" i="1"/>
  <c r="B512" i="1"/>
  <c r="O1149" i="1"/>
  <c r="L1236" i="1"/>
  <c r="N1189" i="1"/>
  <c r="A1117" i="1"/>
  <c r="R1157" i="1"/>
  <c r="Q1109" i="1"/>
  <c r="K460" i="1"/>
  <c r="J460" i="1"/>
  <c r="K1260" i="1"/>
  <c r="N1244" i="1"/>
  <c r="B1260" i="1"/>
  <c r="N1093" i="1"/>
  <c r="B1149" i="1"/>
  <c r="B1229" i="1"/>
  <c r="P1228" i="1"/>
  <c r="A488" i="1"/>
  <c r="N488" i="1"/>
  <c r="O488" i="1"/>
  <c r="M488" i="1"/>
  <c r="L488" i="1"/>
  <c r="K488" i="1"/>
  <c r="J488" i="1"/>
  <c r="Q488" i="1"/>
  <c r="P488" i="1"/>
  <c r="B1264" i="1"/>
  <c r="A1225" i="1"/>
  <c r="A1209" i="1"/>
  <c r="A1200" i="1"/>
  <c r="B1184" i="1"/>
  <c r="A1152" i="1"/>
  <c r="A1144" i="1"/>
  <c r="B1112" i="1"/>
  <c r="K1272" i="1"/>
  <c r="P1243" i="1"/>
  <c r="Q1232" i="1"/>
  <c r="M1208" i="1"/>
  <c r="M1184" i="1"/>
  <c r="R1160" i="1"/>
  <c r="M1152" i="1"/>
  <c r="L1128" i="1"/>
  <c r="P1104" i="1"/>
  <c r="P460" i="1"/>
  <c r="A1272" i="1"/>
  <c r="A1232" i="1"/>
  <c r="B1192" i="1"/>
  <c r="B1096" i="1"/>
  <c r="A1074" i="1"/>
  <c r="N1256" i="1"/>
  <c r="O1248" i="1"/>
  <c r="L1240" i="1"/>
  <c r="K1216" i="1"/>
  <c r="N1192" i="1"/>
  <c r="K1168" i="1"/>
  <c r="N1136" i="1"/>
  <c r="L1112" i="1"/>
  <c r="A1192" i="1"/>
  <c r="B1168" i="1"/>
  <c r="A1096" i="1"/>
  <c r="R1264" i="1"/>
  <c r="M1256" i="1"/>
  <c r="J1248" i="1"/>
  <c r="Q1200" i="1"/>
  <c r="R1144" i="1"/>
  <c r="J1112" i="1"/>
  <c r="Q1096" i="1"/>
  <c r="A1128" i="1"/>
  <c r="B1104" i="1"/>
  <c r="Q1264" i="1"/>
  <c r="K1256" i="1"/>
  <c r="O1224" i="1"/>
  <c r="K1200" i="1"/>
  <c r="Q1176" i="1"/>
  <c r="L1144" i="1"/>
  <c r="P1120" i="1"/>
  <c r="B460" i="1"/>
  <c r="A1241" i="1"/>
  <c r="A1145" i="1"/>
  <c r="N1272" i="1"/>
  <c r="O1264" i="1"/>
  <c r="M1224" i="1"/>
  <c r="O1176" i="1"/>
  <c r="J1144" i="1"/>
  <c r="N1120" i="1"/>
  <c r="A460" i="1"/>
  <c r="O460" i="1"/>
  <c r="N460" i="1"/>
  <c r="N388" i="1"/>
  <c r="B339" i="1"/>
  <c r="A339" i="1"/>
  <c r="N412" i="1"/>
  <c r="L412" i="1"/>
  <c r="L1148" i="1"/>
  <c r="M412" i="1"/>
  <c r="K412" i="1"/>
  <c r="J412" i="1"/>
  <c r="P412" i="1"/>
  <c r="B412" i="1"/>
  <c r="O412" i="1"/>
  <c r="L388" i="1"/>
  <c r="M388" i="1"/>
  <c r="K388" i="1"/>
  <c r="J388" i="1"/>
  <c r="P388" i="1"/>
  <c r="B388" i="1"/>
  <c r="O388" i="1"/>
  <c r="L1272" i="1"/>
  <c r="P1264" i="1"/>
  <c r="L1256" i="1"/>
  <c r="P1248" i="1"/>
  <c r="M1240" i="1"/>
  <c r="R1232" i="1"/>
  <c r="J1232" i="1"/>
  <c r="N1224" i="1"/>
  <c r="R1216" i="1"/>
  <c r="J1216" i="1"/>
  <c r="N1208" i="1"/>
  <c r="R1200" i="1"/>
  <c r="J1200" i="1"/>
  <c r="O1192" i="1"/>
  <c r="L1184" i="1"/>
  <c r="P1176" i="1"/>
  <c r="L1168" i="1"/>
  <c r="Q1160" i="1"/>
  <c r="N1152" i="1"/>
  <c r="K1144" i="1"/>
  <c r="O1136" i="1"/>
  <c r="K1128" i="1"/>
  <c r="O1120" i="1"/>
  <c r="K1112" i="1"/>
  <c r="O1104" i="1"/>
  <c r="R1096" i="1"/>
  <c r="L1080" i="1"/>
  <c r="B1240" i="1"/>
  <c r="A1216" i="1"/>
  <c r="A1168" i="1"/>
  <c r="B1120" i="1"/>
  <c r="A1112" i="1"/>
  <c r="A1080" i="1"/>
  <c r="R1272" i="1"/>
  <c r="J1272" i="1"/>
  <c r="N1264" i="1"/>
  <c r="R1256" i="1"/>
  <c r="J1256" i="1"/>
  <c r="N1248" i="1"/>
  <c r="K1240" i="1"/>
  <c r="P1232" i="1"/>
  <c r="L1224" i="1"/>
  <c r="P1216" i="1"/>
  <c r="L1208" i="1"/>
  <c r="P1200" i="1"/>
  <c r="M1192" i="1"/>
  <c r="R1184" i="1"/>
  <c r="J1184" i="1"/>
  <c r="N1176" i="1"/>
  <c r="R1168" i="1"/>
  <c r="J1168" i="1"/>
  <c r="O1160" i="1"/>
  <c r="L1152" i="1"/>
  <c r="Q1144" i="1"/>
  <c r="M1136" i="1"/>
  <c r="Q1128" i="1"/>
  <c r="M1120" i="1"/>
  <c r="Q1112" i="1"/>
  <c r="M1104" i="1"/>
  <c r="N1096" i="1"/>
  <c r="R1088" i="1"/>
  <c r="B1128" i="1"/>
  <c r="A1120" i="1"/>
  <c r="B1088" i="1"/>
  <c r="Q1272" i="1"/>
  <c r="M1264" i="1"/>
  <c r="Q1256" i="1"/>
  <c r="M1248" i="1"/>
  <c r="R1240" i="1"/>
  <c r="J1240" i="1"/>
  <c r="O1232" i="1"/>
  <c r="K1224" i="1"/>
  <c r="O1216" i="1"/>
  <c r="K1208" i="1"/>
  <c r="O1200" i="1"/>
  <c r="L1192" i="1"/>
  <c r="Q1184" i="1"/>
  <c r="M1176" i="1"/>
  <c r="Q1168" i="1"/>
  <c r="N1160" i="1"/>
  <c r="K1152" i="1"/>
  <c r="P1144" i="1"/>
  <c r="L1136" i="1"/>
  <c r="P1128" i="1"/>
  <c r="L1120" i="1"/>
  <c r="P1112" i="1"/>
  <c r="L1104" i="1"/>
  <c r="M1096" i="1"/>
  <c r="L1088" i="1"/>
  <c r="Q364" i="1"/>
  <c r="P1272" i="1"/>
  <c r="L1264" i="1"/>
  <c r="P1256" i="1"/>
  <c r="L1248" i="1"/>
  <c r="Q1240" i="1"/>
  <c r="N1232" i="1"/>
  <c r="R1224" i="1"/>
  <c r="J1224" i="1"/>
  <c r="N1216" i="1"/>
  <c r="R1208" i="1"/>
  <c r="J1208" i="1"/>
  <c r="N1200" i="1"/>
  <c r="K1192" i="1"/>
  <c r="P1184" i="1"/>
  <c r="L1176" i="1"/>
  <c r="P1168" i="1"/>
  <c r="M1160" i="1"/>
  <c r="R1152" i="1"/>
  <c r="J1152" i="1"/>
  <c r="O1144" i="1"/>
  <c r="K1136" i="1"/>
  <c r="O1128" i="1"/>
  <c r="K1120" i="1"/>
  <c r="O1112" i="1"/>
  <c r="K1104" i="1"/>
  <c r="L1096" i="1"/>
  <c r="K1088" i="1"/>
  <c r="N364" i="1"/>
  <c r="M1232" i="1"/>
  <c r="Q1224" i="1"/>
  <c r="M1216" i="1"/>
  <c r="Q1208" i="1"/>
  <c r="M1200" i="1"/>
  <c r="R1192" i="1"/>
  <c r="J1192" i="1"/>
  <c r="O1184" i="1"/>
  <c r="K1176" i="1"/>
  <c r="O1168" i="1"/>
  <c r="L1160" i="1"/>
  <c r="Q1152" i="1"/>
  <c r="N1144" i="1"/>
  <c r="R1136" i="1"/>
  <c r="J1136" i="1"/>
  <c r="N1128" i="1"/>
  <c r="R1120" i="1"/>
  <c r="J1120" i="1"/>
  <c r="N1112" i="1"/>
  <c r="R1104" i="1"/>
  <c r="J1104" i="1"/>
  <c r="J1096" i="1"/>
  <c r="J1088" i="1"/>
  <c r="L364" i="1"/>
  <c r="R1176" i="1"/>
  <c r="N1080" i="1"/>
  <c r="M364" i="1"/>
  <c r="K364" i="1"/>
  <c r="R364" i="1"/>
  <c r="J364" i="1"/>
  <c r="P364" i="1"/>
  <c r="B364" i="1"/>
  <c r="O364" i="1"/>
  <c r="A1129" i="1"/>
  <c r="B1123" i="1"/>
  <c r="B1075" i="1"/>
  <c r="K1249" i="1"/>
  <c r="Q1251" i="1"/>
  <c r="N1227" i="1"/>
  <c r="A1249" i="1"/>
  <c r="A1163" i="1"/>
  <c r="A1089" i="1"/>
  <c r="P1088" i="1"/>
  <c r="P339" i="1"/>
  <c r="J1259" i="1"/>
  <c r="O339" i="1"/>
  <c r="N339" i="1"/>
  <c r="B1235" i="1"/>
  <c r="B1211" i="1"/>
  <c r="A1187" i="1"/>
  <c r="P1201" i="1"/>
  <c r="M339" i="1"/>
  <c r="L339" i="1"/>
  <c r="K339" i="1"/>
  <c r="B1188" i="1"/>
  <c r="A1124" i="1"/>
  <c r="N1268" i="1"/>
  <c r="R1260" i="1"/>
  <c r="J1260" i="1"/>
  <c r="O1252" i="1"/>
  <c r="M1244" i="1"/>
  <c r="K1236" i="1"/>
  <c r="O1228" i="1"/>
  <c r="L1220" i="1"/>
  <c r="P1212" i="1"/>
  <c r="L1204" i="1"/>
  <c r="Q1196" i="1"/>
  <c r="N1188" i="1"/>
  <c r="Q1180" i="1"/>
  <c r="M1172" i="1"/>
  <c r="Q1164" i="1"/>
  <c r="N1156" i="1"/>
  <c r="K1148" i="1"/>
  <c r="P1140" i="1"/>
  <c r="J1132" i="1"/>
  <c r="L1124" i="1"/>
  <c r="M1116" i="1"/>
  <c r="R1108" i="1"/>
  <c r="Q1092" i="1"/>
  <c r="A1260" i="1"/>
  <c r="A1268" i="1"/>
  <c r="B1116" i="1"/>
  <c r="B1108" i="1"/>
  <c r="M1268" i="1"/>
  <c r="Q1260" i="1"/>
  <c r="N1252" i="1"/>
  <c r="L1244" i="1"/>
  <c r="R1236" i="1"/>
  <c r="J1236" i="1"/>
  <c r="N1228" i="1"/>
  <c r="K1220" i="1"/>
  <c r="O1212" i="1"/>
  <c r="K1204" i="1"/>
  <c r="P1196" i="1"/>
  <c r="M1188" i="1"/>
  <c r="P1180" i="1"/>
  <c r="L1172" i="1"/>
  <c r="P1164" i="1"/>
  <c r="M1156" i="1"/>
  <c r="R1148" i="1"/>
  <c r="J1148" i="1"/>
  <c r="O1140" i="1"/>
  <c r="K1124" i="1"/>
  <c r="L1116" i="1"/>
  <c r="Q1108" i="1"/>
  <c r="R1100" i="1"/>
  <c r="P1092" i="1"/>
  <c r="K1172" i="1"/>
  <c r="O1164" i="1"/>
  <c r="L1156" i="1"/>
  <c r="Q1148" i="1"/>
  <c r="N1140" i="1"/>
  <c r="R1132" i="1"/>
  <c r="K1116" i="1"/>
  <c r="P1108" i="1"/>
  <c r="Q1100" i="1"/>
  <c r="N1092" i="1"/>
  <c r="B1212" i="1"/>
  <c r="A1116" i="1"/>
  <c r="A1108" i="1"/>
  <c r="B1100" i="1"/>
  <c r="B1092" i="1"/>
  <c r="Q1236" i="1"/>
  <c r="M1228" i="1"/>
  <c r="R1220" i="1"/>
  <c r="J1220" i="1"/>
  <c r="N1212" i="1"/>
  <c r="R1204" i="1"/>
  <c r="J1204" i="1"/>
  <c r="O1196" i="1"/>
  <c r="A1212" i="1"/>
  <c r="A1196" i="1"/>
  <c r="A1180" i="1"/>
  <c r="A1172" i="1"/>
  <c r="B1164" i="1"/>
  <c r="A1100" i="1"/>
  <c r="A1092" i="1"/>
  <c r="B1084" i="1"/>
  <c r="B1076" i="1"/>
  <c r="K1268" i="1"/>
  <c r="O1260" i="1"/>
  <c r="L1252" i="1"/>
  <c r="R1244" i="1"/>
  <c r="J1244" i="1"/>
  <c r="P1236" i="1"/>
  <c r="L1228" i="1"/>
  <c r="Q1220" i="1"/>
  <c r="M1212" i="1"/>
  <c r="Q1204" i="1"/>
  <c r="N1196" i="1"/>
  <c r="K1188" i="1"/>
  <c r="N1180" i="1"/>
  <c r="R1172" i="1"/>
  <c r="J1172" i="1"/>
  <c r="N1164" i="1"/>
  <c r="K1156" i="1"/>
  <c r="P1148" i="1"/>
  <c r="M1140" i="1"/>
  <c r="Q1132" i="1"/>
  <c r="J1116" i="1"/>
  <c r="L1108" i="1"/>
  <c r="P1100" i="1"/>
  <c r="Q314" i="1"/>
  <c r="B1172" i="1"/>
  <c r="L1188" i="1"/>
  <c r="O1180" i="1"/>
  <c r="B1236" i="1"/>
  <c r="B1220" i="1"/>
  <c r="B1204" i="1"/>
  <c r="A1164" i="1"/>
  <c r="B1156" i="1"/>
  <c r="A1084" i="1"/>
  <c r="A1076" i="1"/>
  <c r="R1268" i="1"/>
  <c r="J1268" i="1"/>
  <c r="N1260" i="1"/>
  <c r="K1252" i="1"/>
  <c r="Q1244" i="1"/>
  <c r="O1236" i="1"/>
  <c r="K1228" i="1"/>
  <c r="P1220" i="1"/>
  <c r="L1212" i="1"/>
  <c r="P1204" i="1"/>
  <c r="M1196" i="1"/>
  <c r="R1188" i="1"/>
  <c r="J1188" i="1"/>
  <c r="M1180" i="1"/>
  <c r="Q1172" i="1"/>
  <c r="M1164" i="1"/>
  <c r="R1156" i="1"/>
  <c r="J1156" i="1"/>
  <c r="O1148" i="1"/>
  <c r="L1140" i="1"/>
  <c r="P1132" i="1"/>
  <c r="P1124" i="1"/>
  <c r="K1108" i="1"/>
  <c r="N1100" i="1"/>
  <c r="N314" i="1"/>
  <c r="B1268" i="1"/>
  <c r="A1188" i="1"/>
  <c r="B1196" i="1"/>
  <c r="B1180" i="1"/>
  <c r="L1268" i="1"/>
  <c r="P1260" i="1"/>
  <c r="M1252" i="1"/>
  <c r="K1244" i="1"/>
  <c r="B1252" i="1"/>
  <c r="B1244" i="1"/>
  <c r="A1236" i="1"/>
  <c r="B1228" i="1"/>
  <c r="A1220" i="1"/>
  <c r="A1204" i="1"/>
  <c r="A1156" i="1"/>
  <c r="B1148" i="1"/>
  <c r="Q1268" i="1"/>
  <c r="M1260" i="1"/>
  <c r="R1252" i="1"/>
  <c r="J1252" i="1"/>
  <c r="P1244" i="1"/>
  <c r="N1236" i="1"/>
  <c r="R1228" i="1"/>
  <c r="J1228" i="1"/>
  <c r="O1220" i="1"/>
  <c r="K1212" i="1"/>
  <c r="O1204" i="1"/>
  <c r="L1196" i="1"/>
  <c r="Q1188" i="1"/>
  <c r="L1180" i="1"/>
  <c r="P1172" i="1"/>
  <c r="L1164" i="1"/>
  <c r="Q1156" i="1"/>
  <c r="N1148" i="1"/>
  <c r="K1140" i="1"/>
  <c r="O1132" i="1"/>
  <c r="O1124" i="1"/>
  <c r="R1116" i="1"/>
  <c r="J1108" i="1"/>
  <c r="M1100" i="1"/>
  <c r="L314" i="1"/>
  <c r="A1252" i="1"/>
  <c r="A1244" i="1"/>
  <c r="A1228" i="1"/>
  <c r="A1148" i="1"/>
  <c r="B1140" i="1"/>
  <c r="B1132" i="1"/>
  <c r="R1212" i="1"/>
  <c r="R1140" i="1"/>
  <c r="N1132" i="1"/>
  <c r="N1124" i="1"/>
  <c r="Q1116" i="1"/>
  <c r="M314" i="1"/>
  <c r="K314" i="1"/>
  <c r="R314" i="1"/>
  <c r="J314" i="1"/>
  <c r="P314" i="1"/>
  <c r="B314" i="1"/>
  <c r="O314" i="1"/>
  <c r="A1229" i="1"/>
  <c r="B1221" i="1"/>
  <c r="B1197" i="1"/>
  <c r="B1109" i="1"/>
  <c r="O1235" i="1"/>
  <c r="R1205" i="1"/>
  <c r="P1197" i="1"/>
  <c r="M1189" i="1"/>
  <c r="K1157" i="1"/>
  <c r="M1117" i="1"/>
  <c r="J1109" i="1"/>
  <c r="A1075" i="1"/>
  <c r="Q1269" i="1"/>
  <c r="P1261" i="1"/>
  <c r="M1213" i="1"/>
  <c r="J1205" i="1"/>
  <c r="P1187" i="1"/>
  <c r="M1165" i="1"/>
  <c r="P1125" i="1"/>
  <c r="A1141" i="1"/>
  <c r="A1109" i="1"/>
  <c r="O1197" i="1"/>
  <c r="N1165" i="1"/>
  <c r="B1173" i="1"/>
  <c r="A1133" i="1"/>
  <c r="O1261" i="1"/>
  <c r="O1221" i="1"/>
  <c r="L1213" i="1"/>
  <c r="N1195" i="1"/>
  <c r="Q1173" i="1"/>
  <c r="R1133" i="1"/>
  <c r="O1125" i="1"/>
  <c r="R1085" i="1"/>
  <c r="Q262" i="1"/>
  <c r="B1181" i="1"/>
  <c r="J1157" i="1"/>
  <c r="L1117" i="1"/>
  <c r="P1269" i="1"/>
  <c r="O1253" i="1"/>
  <c r="B1253" i="1"/>
  <c r="A1165" i="1"/>
  <c r="A1093" i="1"/>
  <c r="J1269" i="1"/>
  <c r="N1261" i="1"/>
  <c r="N1253" i="1"/>
  <c r="M1245" i="1"/>
  <c r="R1237" i="1"/>
  <c r="Q1229" i="1"/>
  <c r="N1221" i="1"/>
  <c r="P1173" i="1"/>
  <c r="K1133" i="1"/>
  <c r="L1132" i="1"/>
  <c r="R1124" i="1"/>
  <c r="J1124" i="1"/>
  <c r="P1116" i="1"/>
  <c r="O1108" i="1"/>
  <c r="J1100" i="1"/>
  <c r="J1092" i="1"/>
  <c r="K1085" i="1"/>
  <c r="N262" i="1"/>
  <c r="Q1205" i="1"/>
  <c r="B1133" i="1"/>
  <c r="A1269" i="1"/>
  <c r="B1261" i="1"/>
  <c r="A1253" i="1"/>
  <c r="B1125" i="1"/>
  <c r="A1099" i="1"/>
  <c r="M1253" i="1"/>
  <c r="L1245" i="1"/>
  <c r="K1237" i="1"/>
  <c r="P1229" i="1"/>
  <c r="L1181" i="1"/>
  <c r="N1141" i="1"/>
  <c r="J1133" i="1"/>
  <c r="N1108" i="1"/>
  <c r="O1101" i="1"/>
  <c r="O1099" i="1"/>
  <c r="P1091" i="1"/>
  <c r="J1085" i="1"/>
  <c r="R1077" i="1"/>
  <c r="L262" i="1"/>
  <c r="B1205" i="1"/>
  <c r="R1269" i="1"/>
  <c r="A1245" i="1"/>
  <c r="B1237" i="1"/>
  <c r="B1157" i="1"/>
  <c r="B1085" i="1"/>
  <c r="K1267" i="1"/>
  <c r="R1259" i="1"/>
  <c r="J1237" i="1"/>
  <c r="L1219" i="1"/>
  <c r="K1181" i="1"/>
  <c r="P1149" i="1"/>
  <c r="M1141" i="1"/>
  <c r="R1109" i="1"/>
  <c r="N1101" i="1"/>
  <c r="O1093" i="1"/>
  <c r="R1084" i="1"/>
  <c r="K1077" i="1"/>
  <c r="M262" i="1"/>
  <c r="K262" i="1"/>
  <c r="R262" i="1"/>
  <c r="J262" i="1"/>
  <c r="P262" i="1"/>
  <c r="B262" i="1"/>
  <c r="O262" i="1"/>
  <c r="K1246" i="1"/>
  <c r="B1214" i="1"/>
  <c r="B1254" i="1"/>
  <c r="B1213" i="1"/>
  <c r="B1189" i="1"/>
  <c r="K1270" i="1"/>
  <c r="L1269" i="1"/>
  <c r="Q1262" i="1"/>
  <c r="R1261" i="1"/>
  <c r="J1261" i="1"/>
  <c r="P1254" i="1"/>
  <c r="Q1253" i="1"/>
  <c r="O1246" i="1"/>
  <c r="P1245" i="1"/>
  <c r="M1238" i="1"/>
  <c r="N1237" i="1"/>
  <c r="K1230" i="1"/>
  <c r="L1229" i="1"/>
  <c r="Q1222" i="1"/>
  <c r="R1221" i="1"/>
  <c r="J1221" i="1"/>
  <c r="O1214" i="1"/>
  <c r="P1213" i="1"/>
  <c r="L1206" i="1"/>
  <c r="M1205" i="1"/>
  <c r="R1198" i="1"/>
  <c r="J1198" i="1"/>
  <c r="K1197" i="1"/>
  <c r="P1190" i="1"/>
  <c r="Q1189" i="1"/>
  <c r="N1182" i="1"/>
  <c r="O1181" i="1"/>
  <c r="L1173" i="1"/>
  <c r="Q1165" i="1"/>
  <c r="N1157" i="1"/>
  <c r="K1149" i="1"/>
  <c r="Q1141" i="1"/>
  <c r="N1133" i="1"/>
  <c r="K1125" i="1"/>
  <c r="P1117" i="1"/>
  <c r="M1109" i="1"/>
  <c r="R1101" i="1"/>
  <c r="J1101" i="1"/>
  <c r="R1093" i="1"/>
  <c r="J1093" i="1"/>
  <c r="N1085" i="1"/>
  <c r="N1077" i="1"/>
  <c r="A1246" i="1"/>
  <c r="O1270" i="1"/>
  <c r="Q1238" i="1"/>
  <c r="R1182" i="1"/>
  <c r="B1190" i="1"/>
  <c r="A1261" i="1"/>
  <c r="A1254" i="1"/>
  <c r="A1237" i="1"/>
  <c r="B1230" i="1"/>
  <c r="A1213" i="1"/>
  <c r="A1189" i="1"/>
  <c r="B1165" i="1"/>
  <c r="B1141" i="1"/>
  <c r="B1117" i="1"/>
  <c r="B1093" i="1"/>
  <c r="R1270" i="1"/>
  <c r="J1270" i="1"/>
  <c r="K1269" i="1"/>
  <c r="P1262" i="1"/>
  <c r="Q1261" i="1"/>
  <c r="O1254" i="1"/>
  <c r="P1253" i="1"/>
  <c r="N1246" i="1"/>
  <c r="O1245" i="1"/>
  <c r="L1238" i="1"/>
  <c r="M1237" i="1"/>
  <c r="R1230" i="1"/>
  <c r="J1230" i="1"/>
  <c r="K1229" i="1"/>
  <c r="P1222" i="1"/>
  <c r="Q1221" i="1"/>
  <c r="N1214" i="1"/>
  <c r="O1213" i="1"/>
  <c r="K1206" i="1"/>
  <c r="L1205" i="1"/>
  <c r="Q1198" i="1"/>
  <c r="R1197" i="1"/>
  <c r="J1197" i="1"/>
  <c r="O1190" i="1"/>
  <c r="P1189" i="1"/>
  <c r="M1182" i="1"/>
  <c r="N1181" i="1"/>
  <c r="K1173" i="1"/>
  <c r="P1165" i="1"/>
  <c r="M1157" i="1"/>
  <c r="R1149" i="1"/>
  <c r="J1149" i="1"/>
  <c r="P1141" i="1"/>
  <c r="M1133" i="1"/>
  <c r="R1125" i="1"/>
  <c r="J1125" i="1"/>
  <c r="O1117" i="1"/>
  <c r="L1109" i="1"/>
  <c r="Q1101" i="1"/>
  <c r="Q1093" i="1"/>
  <c r="M1085" i="1"/>
  <c r="M1077" i="1"/>
  <c r="Q1270" i="1"/>
  <c r="O1262" i="1"/>
  <c r="N1254" i="1"/>
  <c r="M1246" i="1"/>
  <c r="N1245" i="1"/>
  <c r="K1238" i="1"/>
  <c r="L1237" i="1"/>
  <c r="Q1230" i="1"/>
  <c r="R1229" i="1"/>
  <c r="J1229" i="1"/>
  <c r="O1222" i="1"/>
  <c r="P1221" i="1"/>
  <c r="M1214" i="1"/>
  <c r="N1213" i="1"/>
  <c r="R1206" i="1"/>
  <c r="J1206" i="1"/>
  <c r="K1205" i="1"/>
  <c r="P1198" i="1"/>
  <c r="Q1197" i="1"/>
  <c r="N1190" i="1"/>
  <c r="O1189" i="1"/>
  <c r="L1182" i="1"/>
  <c r="M1181" i="1"/>
  <c r="R1173" i="1"/>
  <c r="J1173" i="1"/>
  <c r="O1165" i="1"/>
  <c r="L1157" i="1"/>
  <c r="Q1149" i="1"/>
  <c r="O1141" i="1"/>
  <c r="L1133" i="1"/>
  <c r="Q1125" i="1"/>
  <c r="N1117" i="1"/>
  <c r="K1109" i="1"/>
  <c r="P1101" i="1"/>
  <c r="P1093" i="1"/>
  <c r="L1085" i="1"/>
  <c r="L1077" i="1"/>
  <c r="A1270" i="1"/>
  <c r="B1222" i="1"/>
  <c r="O1230" i="1"/>
  <c r="P1206" i="1"/>
  <c r="L1190" i="1"/>
  <c r="B1269" i="1"/>
  <c r="B1245" i="1"/>
  <c r="A1222" i="1"/>
  <c r="A1205" i="1"/>
  <c r="A1198" i="1"/>
  <c r="A1181" i="1"/>
  <c r="A1157" i="1"/>
  <c r="A1085" i="1"/>
  <c r="N1270" i="1"/>
  <c r="O1269" i="1"/>
  <c r="L1262" i="1"/>
  <c r="M1261" i="1"/>
  <c r="K1254" i="1"/>
  <c r="L1253" i="1"/>
  <c r="R1246" i="1"/>
  <c r="J1246" i="1"/>
  <c r="K1245" i="1"/>
  <c r="P1238" i="1"/>
  <c r="Q1237" i="1"/>
  <c r="N1230" i="1"/>
  <c r="O1229" i="1"/>
  <c r="L1222" i="1"/>
  <c r="M1221" i="1"/>
  <c r="R1214" i="1"/>
  <c r="J1214" i="1"/>
  <c r="K1213" i="1"/>
  <c r="O1206" i="1"/>
  <c r="P1205" i="1"/>
  <c r="M1198" i="1"/>
  <c r="N1197" i="1"/>
  <c r="K1190" i="1"/>
  <c r="L1189" i="1"/>
  <c r="Q1182" i="1"/>
  <c r="R1181" i="1"/>
  <c r="J1181" i="1"/>
  <c r="O1173" i="1"/>
  <c r="L1165" i="1"/>
  <c r="Q1157" i="1"/>
  <c r="N1149" i="1"/>
  <c r="L1141" i="1"/>
  <c r="Q1133" i="1"/>
  <c r="N1125" i="1"/>
  <c r="K1117" i="1"/>
  <c r="P1109" i="1"/>
  <c r="M1101" i="1"/>
  <c r="M1093" i="1"/>
  <c r="Q1085" i="1"/>
  <c r="Q1077" i="1"/>
  <c r="L1254" i="1"/>
  <c r="N1198" i="1"/>
  <c r="J1182" i="1"/>
  <c r="B1262" i="1"/>
  <c r="B1101" i="1"/>
  <c r="B1077" i="1"/>
  <c r="M1270" i="1"/>
  <c r="N1269" i="1"/>
  <c r="K1262" i="1"/>
  <c r="L1261" i="1"/>
  <c r="R1254" i="1"/>
  <c r="J1254" i="1"/>
  <c r="K1253" i="1"/>
  <c r="Q1246" i="1"/>
  <c r="R1245" i="1"/>
  <c r="J1245" i="1"/>
  <c r="O1238" i="1"/>
  <c r="P1237" i="1"/>
  <c r="M1230" i="1"/>
  <c r="N1229" i="1"/>
  <c r="K1222" i="1"/>
  <c r="L1221" i="1"/>
  <c r="Q1214" i="1"/>
  <c r="R1213" i="1"/>
  <c r="J1213" i="1"/>
  <c r="N1206" i="1"/>
  <c r="O1205" i="1"/>
  <c r="L1198" i="1"/>
  <c r="M1197" i="1"/>
  <c r="R1190" i="1"/>
  <c r="J1190" i="1"/>
  <c r="K1189" i="1"/>
  <c r="P1182" i="1"/>
  <c r="Q1181" i="1"/>
  <c r="N1173" i="1"/>
  <c r="K1165" i="1"/>
  <c r="P1157" i="1"/>
  <c r="M1149" i="1"/>
  <c r="K1141" i="1"/>
  <c r="P1133" i="1"/>
  <c r="M1125" i="1"/>
  <c r="R1117" i="1"/>
  <c r="J1117" i="1"/>
  <c r="O1109" i="1"/>
  <c r="L1101" i="1"/>
  <c r="L1093" i="1"/>
  <c r="P1085" i="1"/>
  <c r="P1077" i="1"/>
  <c r="K1182" i="1"/>
  <c r="B1198" i="1"/>
  <c r="M1262" i="1"/>
  <c r="M1222" i="1"/>
  <c r="K1214" i="1"/>
  <c r="B1238" i="1"/>
  <c r="A1262" i="1"/>
  <c r="A1238" i="1"/>
  <c r="A1221" i="1"/>
  <c r="A1214" i="1"/>
  <c r="A1197" i="1"/>
  <c r="A1190" i="1"/>
  <c r="A1173" i="1"/>
  <c r="A1149" i="1"/>
  <c r="A1125" i="1"/>
  <c r="A1101" i="1"/>
  <c r="A1077" i="1"/>
  <c r="R1262" i="1"/>
  <c r="R1253" i="1"/>
  <c r="R1222" i="1"/>
  <c r="R1189" i="1"/>
  <c r="R1165" i="1"/>
  <c r="R1141" i="1"/>
  <c r="K1265" i="1"/>
  <c r="K1257" i="1"/>
  <c r="A1121" i="1"/>
  <c r="A1081" i="1"/>
  <c r="A1257" i="1"/>
  <c r="J1097" i="1"/>
  <c r="A1217" i="1"/>
  <c r="A1137" i="1"/>
  <c r="A1233" i="1"/>
  <c r="A1193" i="1"/>
  <c r="K1241" i="1"/>
  <c r="B1074" i="1"/>
  <c r="Q1075" i="1"/>
  <c r="N1084" i="1"/>
  <c r="M1084" i="1"/>
  <c r="Q1076" i="1"/>
  <c r="P1076" i="1"/>
  <c r="A1211" i="1"/>
  <c r="B1171" i="1"/>
  <c r="P1171" i="1"/>
  <c r="A1259" i="1"/>
  <c r="B1219" i="1"/>
  <c r="B1195" i="1"/>
  <c r="A1171" i="1"/>
  <c r="A1147" i="1"/>
  <c r="B1107" i="1"/>
  <c r="A1083" i="1"/>
  <c r="Q1267" i="1"/>
  <c r="P1259" i="1"/>
  <c r="O1251" i="1"/>
  <c r="N1243" i="1"/>
  <c r="M1235" i="1"/>
  <c r="L1227" i="1"/>
  <c r="J1219" i="1"/>
  <c r="O1211" i="1"/>
  <c r="N1187" i="1"/>
  <c r="O1179" i="1"/>
  <c r="O1171" i="1"/>
  <c r="O1163" i="1"/>
  <c r="O1155" i="1"/>
  <c r="O1147" i="1"/>
  <c r="P1139" i="1"/>
  <c r="L1084" i="1"/>
  <c r="A1235" i="1"/>
  <c r="A1123" i="1"/>
  <c r="P1251" i="1"/>
  <c r="O1187" i="1"/>
  <c r="P1155" i="1"/>
  <c r="B1243" i="1"/>
  <c r="A1219" i="1"/>
  <c r="B1170" i="1"/>
  <c r="B1131" i="1"/>
  <c r="A1107" i="1"/>
  <c r="P1267" i="1"/>
  <c r="O1259" i="1"/>
  <c r="N1251" i="1"/>
  <c r="M1243" i="1"/>
  <c r="L1235" i="1"/>
  <c r="K1227" i="1"/>
  <c r="R1219" i="1"/>
  <c r="N1211" i="1"/>
  <c r="N1179" i="1"/>
  <c r="N1171" i="1"/>
  <c r="N1163" i="1"/>
  <c r="N1155" i="1"/>
  <c r="N1147" i="1"/>
  <c r="O1139" i="1"/>
  <c r="P1131" i="1"/>
  <c r="B1147" i="1"/>
  <c r="N1235" i="1"/>
  <c r="M1227" i="1"/>
  <c r="K1219" i="1"/>
  <c r="P1163" i="1"/>
  <c r="A1195" i="1"/>
  <c r="B1267" i="1"/>
  <c r="A1243" i="1"/>
  <c r="A1218" i="1"/>
  <c r="B1179" i="1"/>
  <c r="B1155" i="1"/>
  <c r="A1131" i="1"/>
  <c r="B1091" i="1"/>
  <c r="O1267" i="1"/>
  <c r="N1259" i="1"/>
  <c r="M1251" i="1"/>
  <c r="L1243" i="1"/>
  <c r="K1235" i="1"/>
  <c r="R1227" i="1"/>
  <c r="J1227" i="1"/>
  <c r="P1219" i="1"/>
  <c r="M1211" i="1"/>
  <c r="P1203" i="1"/>
  <c r="N1139" i="1"/>
  <c r="O1131" i="1"/>
  <c r="P1123" i="1"/>
  <c r="P1107" i="1"/>
  <c r="O1243" i="1"/>
  <c r="P1147" i="1"/>
  <c r="A1267" i="1"/>
  <c r="B1227" i="1"/>
  <c r="B1203" i="1"/>
  <c r="A1179" i="1"/>
  <c r="A1155" i="1"/>
  <c r="B1115" i="1"/>
  <c r="A1091" i="1"/>
  <c r="N1267" i="1"/>
  <c r="M1259" i="1"/>
  <c r="L1251" i="1"/>
  <c r="K1243" i="1"/>
  <c r="R1235" i="1"/>
  <c r="J1235" i="1"/>
  <c r="Q1227" i="1"/>
  <c r="O1219" i="1"/>
  <c r="L1211" i="1"/>
  <c r="O1203" i="1"/>
  <c r="N1131" i="1"/>
  <c r="O1123" i="1"/>
  <c r="P1115" i="1"/>
  <c r="O1107" i="1"/>
  <c r="Q1123" i="1"/>
  <c r="B1259" i="1"/>
  <c r="R1267" i="1"/>
  <c r="J1267" i="1"/>
  <c r="P1179" i="1"/>
  <c r="N1099" i="1"/>
  <c r="B1251" i="1"/>
  <c r="A1227" i="1"/>
  <c r="A1203" i="1"/>
  <c r="B1139" i="1"/>
  <c r="A1115" i="1"/>
  <c r="M1267" i="1"/>
  <c r="L1259" i="1"/>
  <c r="K1251" i="1"/>
  <c r="R1243" i="1"/>
  <c r="J1243" i="1"/>
  <c r="Q1235" i="1"/>
  <c r="P1227" i="1"/>
  <c r="N1219" i="1"/>
  <c r="N1203" i="1"/>
  <c r="P1195" i="1"/>
  <c r="O1115" i="1"/>
  <c r="K1076" i="1"/>
  <c r="B1083" i="1"/>
  <c r="Q1259" i="1"/>
  <c r="P1211" i="1"/>
  <c r="L1195" i="1"/>
  <c r="A1251" i="1"/>
  <c r="B1187" i="1"/>
  <c r="B1163" i="1"/>
  <c r="A1139" i="1"/>
  <c r="B1099" i="1"/>
  <c r="R1251" i="1"/>
  <c r="M1219" i="1"/>
  <c r="L1203" i="1"/>
  <c r="O1195" i="1"/>
  <c r="B1226" i="1"/>
  <c r="A1098" i="1"/>
  <c r="M1218" i="1"/>
  <c r="O1194" i="1"/>
  <c r="O1100" i="1"/>
  <c r="Q1098" i="1"/>
  <c r="K1096" i="1"/>
  <c r="O1092" i="1"/>
  <c r="Q1088" i="1"/>
  <c r="J1084" i="1"/>
  <c r="K1080" i="1"/>
  <c r="L1076" i="1"/>
  <c r="Q1115" i="1"/>
  <c r="O1122" i="1"/>
  <c r="B1106" i="1"/>
  <c r="Q1266" i="1"/>
  <c r="Q1258" i="1"/>
  <c r="Q1250" i="1"/>
  <c r="P1242" i="1"/>
  <c r="N1234" i="1"/>
  <c r="M1092" i="1"/>
  <c r="O1088" i="1"/>
  <c r="Q1084" i="1"/>
  <c r="Q1080" i="1"/>
  <c r="A1226" i="1"/>
  <c r="A1154" i="1"/>
  <c r="O1178" i="1"/>
  <c r="L1100" i="1"/>
  <c r="P1096" i="1"/>
  <c r="L1092" i="1"/>
  <c r="N1088" i="1"/>
  <c r="P1084" i="1"/>
  <c r="P1080" i="1"/>
  <c r="B1234" i="1"/>
  <c r="B1162" i="1"/>
  <c r="P1154" i="1"/>
  <c r="O1084" i="1"/>
  <c r="O1080" i="1"/>
  <c r="A1162" i="1"/>
  <c r="O1138" i="1"/>
  <c r="B1242" i="1"/>
  <c r="A1234" i="1"/>
  <c r="B1178" i="1"/>
  <c r="A1170" i="1"/>
  <c r="B1114" i="1"/>
  <c r="A1106" i="1"/>
  <c r="P1266" i="1"/>
  <c r="P1258" i="1"/>
  <c r="P1250" i="1"/>
  <c r="O1242" i="1"/>
  <c r="M1234" i="1"/>
  <c r="Q1202" i="1"/>
  <c r="Q1170" i="1"/>
  <c r="O1154" i="1"/>
  <c r="P1098" i="1"/>
  <c r="O1091" i="1"/>
  <c r="P1087" i="1"/>
  <c r="R1080" i="1"/>
  <c r="K1079" i="1"/>
  <c r="R1076" i="1"/>
  <c r="J1076" i="1"/>
  <c r="Q1083" i="1"/>
  <c r="B1250" i="1"/>
  <c r="A1242" i="1"/>
  <c r="B1186" i="1"/>
  <c r="A1178" i="1"/>
  <c r="B1122" i="1"/>
  <c r="A1114" i="1"/>
  <c r="O1266" i="1"/>
  <c r="O1258" i="1"/>
  <c r="O1250" i="1"/>
  <c r="N1242" i="1"/>
  <c r="K1234" i="1"/>
  <c r="Q1226" i="1"/>
  <c r="P1202" i="1"/>
  <c r="Q1186" i="1"/>
  <c r="P1170" i="1"/>
  <c r="Q1146" i="1"/>
  <c r="Q1130" i="1"/>
  <c r="Q1114" i="1"/>
  <c r="O1098" i="1"/>
  <c r="N1091" i="1"/>
  <c r="P1075" i="1"/>
  <c r="A1250" i="1"/>
  <c r="N1266" i="1"/>
  <c r="N1258" i="1"/>
  <c r="N1250" i="1"/>
  <c r="M1242" i="1"/>
  <c r="P1226" i="1"/>
  <c r="O1202" i="1"/>
  <c r="P1186" i="1"/>
  <c r="P1146" i="1"/>
  <c r="P1130" i="1"/>
  <c r="P1114" i="1"/>
  <c r="Q1090" i="1"/>
  <c r="P1083" i="1"/>
  <c r="O1075" i="1"/>
  <c r="B1130" i="1"/>
  <c r="A1122" i="1"/>
  <c r="B1266" i="1"/>
  <c r="A1258" i="1"/>
  <c r="B1202" i="1"/>
  <c r="A1194" i="1"/>
  <c r="B1138" i="1"/>
  <c r="A1130" i="1"/>
  <c r="M1266" i="1"/>
  <c r="M1258" i="1"/>
  <c r="M1250" i="1"/>
  <c r="L1242" i="1"/>
  <c r="O1226" i="1"/>
  <c r="Q1210" i="1"/>
  <c r="O1186" i="1"/>
  <c r="Q1162" i="1"/>
  <c r="O1146" i="1"/>
  <c r="N1107" i="1"/>
  <c r="P1090" i="1"/>
  <c r="O1083" i="1"/>
  <c r="P1079" i="1"/>
  <c r="O1076" i="1"/>
  <c r="B1258" i="1"/>
  <c r="B1194" i="1"/>
  <c r="A1266" i="1"/>
  <c r="B1210" i="1"/>
  <c r="B1146" i="1"/>
  <c r="A1138" i="1"/>
  <c r="B1082" i="1"/>
  <c r="L1266" i="1"/>
  <c r="L1258" i="1"/>
  <c r="L1250" i="1"/>
  <c r="K1242" i="1"/>
  <c r="Q1234" i="1"/>
  <c r="N1226" i="1"/>
  <c r="Q1218" i="1"/>
  <c r="P1210" i="1"/>
  <c r="P1162" i="1"/>
  <c r="Q1106" i="1"/>
  <c r="P1099" i="1"/>
  <c r="O1090" i="1"/>
  <c r="B1218" i="1"/>
  <c r="A1210" i="1"/>
  <c r="B1154" i="1"/>
  <c r="B1090" i="1"/>
  <c r="A1082" i="1"/>
  <c r="K1266" i="1"/>
  <c r="K1258" i="1"/>
  <c r="K1250" i="1"/>
  <c r="P1234" i="1"/>
  <c r="P1218" i="1"/>
  <c r="Q1194" i="1"/>
  <c r="Q1178" i="1"/>
  <c r="Q1138" i="1"/>
  <c r="Q1122" i="1"/>
  <c r="P1106" i="1"/>
  <c r="Q1082" i="1"/>
  <c r="R1266" i="1"/>
  <c r="R1258" i="1"/>
  <c r="R1250" i="1"/>
  <c r="K1081" i="1"/>
  <c r="L1081" i="1"/>
  <c r="M1081" i="1"/>
  <c r="N1081" i="1"/>
  <c r="O1081" i="1"/>
  <c r="P1081" i="1"/>
  <c r="K1105" i="1"/>
  <c r="L1105" i="1"/>
  <c r="M1105" i="1"/>
  <c r="N1105" i="1"/>
  <c r="O1105" i="1"/>
  <c r="K1113" i="1"/>
  <c r="L1113" i="1"/>
  <c r="M1113" i="1"/>
  <c r="N1113" i="1"/>
  <c r="O1113" i="1"/>
  <c r="K1129" i="1"/>
  <c r="L1129" i="1"/>
  <c r="M1129" i="1"/>
  <c r="N1129" i="1"/>
  <c r="O1129" i="1"/>
  <c r="K1137" i="1"/>
  <c r="L1137" i="1"/>
  <c r="M1137" i="1"/>
  <c r="N1137" i="1"/>
  <c r="O1137" i="1"/>
  <c r="K1145" i="1"/>
  <c r="L1145" i="1"/>
  <c r="M1145" i="1"/>
  <c r="N1145" i="1"/>
  <c r="O1145" i="1"/>
  <c r="K1153" i="1"/>
  <c r="L1153" i="1"/>
  <c r="M1153" i="1"/>
  <c r="N1153" i="1"/>
  <c r="O1153" i="1"/>
  <c r="K1161" i="1"/>
  <c r="L1161" i="1"/>
  <c r="M1161" i="1"/>
  <c r="N1161" i="1"/>
  <c r="O1161" i="1"/>
  <c r="K1169" i="1"/>
  <c r="L1169" i="1"/>
  <c r="M1169" i="1"/>
  <c r="N1169" i="1"/>
  <c r="O1169" i="1"/>
  <c r="K1177" i="1"/>
  <c r="L1177" i="1"/>
  <c r="M1177" i="1"/>
  <c r="N1177" i="1"/>
  <c r="O1177" i="1"/>
  <c r="K1185" i="1"/>
  <c r="L1185" i="1"/>
  <c r="M1185" i="1"/>
  <c r="N1185" i="1"/>
  <c r="O1185" i="1"/>
  <c r="K1193" i="1"/>
  <c r="L1193" i="1"/>
  <c r="M1193" i="1"/>
  <c r="N1193" i="1"/>
  <c r="O1193" i="1"/>
  <c r="K1201" i="1"/>
  <c r="L1201" i="1"/>
  <c r="M1201" i="1"/>
  <c r="N1201" i="1"/>
  <c r="O1201" i="1"/>
  <c r="K1209" i="1"/>
  <c r="L1209" i="1"/>
  <c r="M1209" i="1"/>
  <c r="N1209" i="1"/>
  <c r="O1209" i="1"/>
  <c r="K1217" i="1"/>
  <c r="L1217" i="1"/>
  <c r="M1217" i="1"/>
  <c r="O1217" i="1"/>
  <c r="K1225" i="1"/>
  <c r="L1225" i="1"/>
  <c r="M1225" i="1"/>
  <c r="K1233" i="1"/>
  <c r="M1233" i="1"/>
  <c r="R1265" i="1"/>
  <c r="J1265" i="1"/>
  <c r="R1257" i="1"/>
  <c r="J1257" i="1"/>
  <c r="R1249" i="1"/>
  <c r="J1249" i="1"/>
  <c r="P1241" i="1"/>
  <c r="J1233" i="1"/>
  <c r="N1225" i="1"/>
  <c r="J1209" i="1"/>
  <c r="J1201" i="1"/>
  <c r="J1193" i="1"/>
  <c r="R1153" i="1"/>
  <c r="Q1145" i="1"/>
  <c r="P1137" i="1"/>
  <c r="J1129" i="1"/>
  <c r="J1081" i="1"/>
  <c r="J1074" i="1"/>
  <c r="R1074" i="1"/>
  <c r="K1074" i="1"/>
  <c r="L1074" i="1"/>
  <c r="M1074" i="1"/>
  <c r="N1074" i="1"/>
  <c r="O1074" i="1"/>
  <c r="J1082" i="1"/>
  <c r="R1082" i="1"/>
  <c r="K1082" i="1"/>
  <c r="L1082" i="1"/>
  <c r="M1082" i="1"/>
  <c r="N1082" i="1"/>
  <c r="O1082" i="1"/>
  <c r="J1090" i="1"/>
  <c r="R1090" i="1"/>
  <c r="K1090" i="1"/>
  <c r="L1090" i="1"/>
  <c r="M1090" i="1"/>
  <c r="N1090" i="1"/>
  <c r="J1098" i="1"/>
  <c r="R1098" i="1"/>
  <c r="K1098" i="1"/>
  <c r="L1098" i="1"/>
  <c r="M1098" i="1"/>
  <c r="N1098" i="1"/>
  <c r="J1106" i="1"/>
  <c r="R1106" i="1"/>
  <c r="K1106" i="1"/>
  <c r="L1106" i="1"/>
  <c r="M1106" i="1"/>
  <c r="N1106" i="1"/>
  <c r="J1114" i="1"/>
  <c r="R1114" i="1"/>
  <c r="K1114" i="1"/>
  <c r="L1114" i="1"/>
  <c r="M1114" i="1"/>
  <c r="N1114" i="1"/>
  <c r="J1122" i="1"/>
  <c r="R1122" i="1"/>
  <c r="K1122" i="1"/>
  <c r="L1122" i="1"/>
  <c r="M1122" i="1"/>
  <c r="N1122" i="1"/>
  <c r="J1130" i="1"/>
  <c r="R1130" i="1"/>
  <c r="K1130" i="1"/>
  <c r="L1130" i="1"/>
  <c r="M1130" i="1"/>
  <c r="N1130" i="1"/>
  <c r="J1138" i="1"/>
  <c r="R1138" i="1"/>
  <c r="K1138" i="1"/>
  <c r="L1138" i="1"/>
  <c r="M1138" i="1"/>
  <c r="N1138" i="1"/>
  <c r="J1146" i="1"/>
  <c r="R1146" i="1"/>
  <c r="K1146" i="1"/>
  <c r="L1146" i="1"/>
  <c r="M1146" i="1"/>
  <c r="N1146" i="1"/>
  <c r="J1154" i="1"/>
  <c r="R1154" i="1"/>
  <c r="K1154" i="1"/>
  <c r="L1154" i="1"/>
  <c r="M1154" i="1"/>
  <c r="N1154" i="1"/>
  <c r="J1162" i="1"/>
  <c r="R1162" i="1"/>
  <c r="K1162" i="1"/>
  <c r="L1162" i="1"/>
  <c r="M1162" i="1"/>
  <c r="N1162" i="1"/>
  <c r="J1170" i="1"/>
  <c r="R1170" i="1"/>
  <c r="K1170" i="1"/>
  <c r="L1170" i="1"/>
  <c r="M1170" i="1"/>
  <c r="N1170" i="1"/>
  <c r="J1178" i="1"/>
  <c r="R1178" i="1"/>
  <c r="K1178" i="1"/>
  <c r="L1178" i="1"/>
  <c r="M1178" i="1"/>
  <c r="N1178" i="1"/>
  <c r="J1186" i="1"/>
  <c r="R1186" i="1"/>
  <c r="K1186" i="1"/>
  <c r="L1186" i="1"/>
  <c r="M1186" i="1"/>
  <c r="N1186" i="1"/>
  <c r="J1194" i="1"/>
  <c r="R1194" i="1"/>
  <c r="K1194" i="1"/>
  <c r="L1194" i="1"/>
  <c r="M1194" i="1"/>
  <c r="N1194" i="1"/>
  <c r="J1202" i="1"/>
  <c r="R1202" i="1"/>
  <c r="K1202" i="1"/>
  <c r="L1202" i="1"/>
  <c r="M1202" i="1"/>
  <c r="N1202" i="1"/>
  <c r="J1210" i="1"/>
  <c r="R1210" i="1"/>
  <c r="K1210" i="1"/>
  <c r="L1210" i="1"/>
  <c r="M1210" i="1"/>
  <c r="N1210" i="1"/>
  <c r="J1218" i="1"/>
  <c r="R1218" i="1"/>
  <c r="K1218" i="1"/>
  <c r="L1218" i="1"/>
  <c r="N1218" i="1"/>
  <c r="J1226" i="1"/>
  <c r="R1226" i="1"/>
  <c r="K1226" i="1"/>
  <c r="L1226" i="1"/>
  <c r="J1234" i="1"/>
  <c r="R1234" i="1"/>
  <c r="L1234" i="1"/>
  <c r="J1242" i="1"/>
  <c r="R1242" i="1"/>
  <c r="K1089" i="1"/>
  <c r="L1089" i="1"/>
  <c r="M1089" i="1"/>
  <c r="N1089" i="1"/>
  <c r="O1089" i="1"/>
  <c r="J1225" i="1"/>
  <c r="P1265" i="1"/>
  <c r="P1257" i="1"/>
  <c r="P1249" i="1"/>
  <c r="N1241" i="1"/>
  <c r="R1233" i="1"/>
  <c r="R1169" i="1"/>
  <c r="Q1161" i="1"/>
  <c r="P1153" i="1"/>
  <c r="J1145" i="1"/>
  <c r="R1105" i="1"/>
  <c r="Q1097" i="1"/>
  <c r="P1089" i="1"/>
  <c r="K1121" i="1"/>
  <c r="L1121" i="1"/>
  <c r="M1121" i="1"/>
  <c r="N1121" i="1"/>
  <c r="O1121" i="1"/>
  <c r="Q1153" i="1"/>
  <c r="P1145" i="1"/>
  <c r="Q1089" i="1"/>
  <c r="O1265" i="1"/>
  <c r="O1257" i="1"/>
  <c r="O1249" i="1"/>
  <c r="M1241" i="1"/>
  <c r="Q1233" i="1"/>
  <c r="R1217" i="1"/>
  <c r="R1177" i="1"/>
  <c r="Q1169" i="1"/>
  <c r="P1161" i="1"/>
  <c r="J1153" i="1"/>
  <c r="R1113" i="1"/>
  <c r="Q1105" i="1"/>
  <c r="P1097" i="1"/>
  <c r="J1089" i="1"/>
  <c r="N1265" i="1"/>
  <c r="N1257" i="1"/>
  <c r="N1249" i="1"/>
  <c r="L1241" i="1"/>
  <c r="P1233" i="1"/>
  <c r="R1225" i="1"/>
  <c r="Q1217" i="1"/>
  <c r="R1185" i="1"/>
  <c r="Q1177" i="1"/>
  <c r="P1169" i="1"/>
  <c r="J1161" i="1"/>
  <c r="R1121" i="1"/>
  <c r="Q1113" i="1"/>
  <c r="P1105" i="1"/>
  <c r="K1097" i="1"/>
  <c r="L1097" i="1"/>
  <c r="M1097" i="1"/>
  <c r="N1097" i="1"/>
  <c r="O1097" i="1"/>
  <c r="Q1265" i="1"/>
  <c r="Q1249" i="1"/>
  <c r="R1161" i="1"/>
  <c r="M1265" i="1"/>
  <c r="M1257" i="1"/>
  <c r="M1249" i="1"/>
  <c r="J1241" i="1"/>
  <c r="O1233" i="1"/>
  <c r="Q1225" i="1"/>
  <c r="P1217" i="1"/>
  <c r="R1209" i="1"/>
  <c r="R1201" i="1"/>
  <c r="R1193" i="1"/>
  <c r="Q1185" i="1"/>
  <c r="P1177" i="1"/>
  <c r="J1169" i="1"/>
  <c r="R1129" i="1"/>
  <c r="Q1121" i="1"/>
  <c r="P1113" i="1"/>
  <c r="J1105" i="1"/>
  <c r="Q1074" i="1"/>
  <c r="Q1257" i="1"/>
  <c r="O1241" i="1"/>
  <c r="J1137" i="1"/>
  <c r="R1097" i="1"/>
  <c r="B1265" i="1"/>
  <c r="B1257" i="1"/>
  <c r="B1249" i="1"/>
  <c r="B1241" i="1"/>
  <c r="B1233" i="1"/>
  <c r="B1225" i="1"/>
  <c r="B1217" i="1"/>
  <c r="B1209" i="1"/>
  <c r="B1201" i="1"/>
  <c r="B1193" i="1"/>
  <c r="B1185" i="1"/>
  <c r="B1177" i="1"/>
  <c r="B1169" i="1"/>
  <c r="B1161" i="1"/>
  <c r="B1153" i="1"/>
  <c r="B1145" i="1"/>
  <c r="B1137" i="1"/>
  <c r="B1129" i="1"/>
  <c r="B1121" i="1"/>
  <c r="B1113" i="1"/>
  <c r="B1105" i="1"/>
  <c r="B1097" i="1"/>
  <c r="B1089" i="1"/>
  <c r="B1081" i="1"/>
  <c r="R1241" i="1"/>
  <c r="N1233" i="1"/>
  <c r="P1225" i="1"/>
  <c r="N1217" i="1"/>
  <c r="Q1209" i="1"/>
  <c r="Q1201" i="1"/>
  <c r="Q1193" i="1"/>
  <c r="P1185" i="1"/>
  <c r="J1177" i="1"/>
  <c r="R1137" i="1"/>
  <c r="Q1129" i="1"/>
  <c r="P1121" i="1"/>
  <c r="J1113" i="1"/>
  <c r="R1081" i="1"/>
  <c r="M1203" i="1"/>
  <c r="M1195" i="1"/>
  <c r="M1187" i="1"/>
  <c r="M1179" i="1"/>
  <c r="M1171" i="1"/>
  <c r="M1163" i="1"/>
  <c r="M1155" i="1"/>
  <c r="M1147" i="1"/>
  <c r="M1139" i="1"/>
  <c r="M1131" i="1"/>
  <c r="M1123" i="1"/>
  <c r="M1115" i="1"/>
  <c r="M1107" i="1"/>
  <c r="M1099" i="1"/>
  <c r="M1091" i="1"/>
  <c r="M1083" i="1"/>
  <c r="R1078" i="1"/>
  <c r="J1078" i="1"/>
  <c r="M1075" i="1"/>
  <c r="L1187" i="1"/>
  <c r="L1179" i="1"/>
  <c r="L1171" i="1"/>
  <c r="L1163" i="1"/>
  <c r="L1155" i="1"/>
  <c r="L1147" i="1"/>
  <c r="L1139" i="1"/>
  <c r="L1131" i="1"/>
  <c r="L1123" i="1"/>
  <c r="L1115" i="1"/>
  <c r="L1107" i="1"/>
  <c r="L1099" i="1"/>
  <c r="L1091" i="1"/>
  <c r="L1083" i="1"/>
  <c r="L1075" i="1"/>
  <c r="K1211" i="1"/>
  <c r="K1203" i="1"/>
  <c r="K1195" i="1"/>
  <c r="K1187" i="1"/>
  <c r="K1179" i="1"/>
  <c r="K1171" i="1"/>
  <c r="K1163" i="1"/>
  <c r="K1155" i="1"/>
  <c r="K1147" i="1"/>
  <c r="K1139" i="1"/>
  <c r="K1131" i="1"/>
  <c r="K1123" i="1"/>
  <c r="K1115" i="1"/>
  <c r="K1107" i="1"/>
  <c r="K1099" i="1"/>
  <c r="K1091" i="1"/>
  <c r="K1083" i="1"/>
  <c r="K1075" i="1"/>
  <c r="R1211" i="1"/>
  <c r="J1211" i="1"/>
  <c r="R1203" i="1"/>
  <c r="J1203" i="1"/>
  <c r="R1195" i="1"/>
  <c r="J1195" i="1"/>
  <c r="R1187" i="1"/>
  <c r="J1187" i="1"/>
  <c r="R1179" i="1"/>
  <c r="J1179" i="1"/>
  <c r="R1171" i="1"/>
  <c r="J1171" i="1"/>
  <c r="R1163" i="1"/>
  <c r="J1163" i="1"/>
  <c r="R1155" i="1"/>
  <c r="J1155" i="1"/>
  <c r="R1147" i="1"/>
  <c r="J1147" i="1"/>
  <c r="R1139" i="1"/>
  <c r="J1139" i="1"/>
  <c r="R1131" i="1"/>
  <c r="J1131" i="1"/>
  <c r="R1123" i="1"/>
  <c r="J1123" i="1"/>
  <c r="R1115" i="1"/>
  <c r="J1115" i="1"/>
  <c r="R1107" i="1"/>
  <c r="J1107" i="1"/>
  <c r="R1099" i="1"/>
  <c r="J1099" i="1"/>
  <c r="R1091" i="1"/>
  <c r="J1091" i="1"/>
  <c r="R1083" i="1"/>
  <c r="J1083" i="1"/>
  <c r="O1078" i="1"/>
  <c r="R1075" i="1"/>
  <c r="J1075" i="1"/>
  <c r="C1864" i="1"/>
  <c r="K1864" i="1" s="1"/>
  <c r="C1865" i="1"/>
  <c r="K1865" i="1" s="1"/>
  <c r="C1866" i="1"/>
  <c r="K1866" i="1" s="1"/>
  <c r="C1867" i="1"/>
  <c r="K1867" i="1" s="1"/>
  <c r="C1868" i="1"/>
  <c r="K1868" i="1" s="1"/>
  <c r="C1869" i="1"/>
  <c r="K1869" i="1" s="1"/>
  <c r="C1870" i="1"/>
  <c r="K1870" i="1" s="1"/>
  <c r="C1871" i="1"/>
  <c r="K1871" i="1" s="1"/>
  <c r="C1872" i="1"/>
  <c r="K1872" i="1" s="1"/>
  <c r="C1873" i="1"/>
  <c r="K1873" i="1" s="1"/>
  <c r="C1874" i="1"/>
  <c r="K1874" i="1" s="1"/>
  <c r="C1875" i="1"/>
  <c r="K1875" i="1" s="1"/>
  <c r="C1790" i="1"/>
  <c r="C1791" i="1"/>
  <c r="C1792" i="1"/>
  <c r="C1793" i="1"/>
  <c r="C1794" i="1"/>
  <c r="C1795" i="1"/>
  <c r="C1796" i="1"/>
  <c r="C1797" i="1"/>
  <c r="K1797" i="1" s="1"/>
  <c r="C1798" i="1"/>
  <c r="C1799" i="1"/>
  <c r="C1800" i="1"/>
  <c r="C1801" i="1"/>
  <c r="C1802" i="1"/>
  <c r="C1803" i="1"/>
  <c r="K1803" i="1" s="1"/>
  <c r="C1804" i="1"/>
  <c r="C1805" i="1"/>
  <c r="C1806" i="1"/>
  <c r="C1807" i="1"/>
  <c r="K1807" i="1" s="1"/>
  <c r="C1808" i="1"/>
  <c r="C1809" i="1"/>
  <c r="C1810" i="1"/>
  <c r="C318" i="1"/>
  <c r="A318" i="1" s="1"/>
  <c r="C319" i="1"/>
  <c r="A319" i="1" s="1"/>
  <c r="C320" i="1"/>
  <c r="A320" i="1" s="1"/>
  <c r="C321" i="1"/>
  <c r="A321" i="1" s="1"/>
  <c r="C322" i="1"/>
  <c r="A322" i="1" s="1"/>
  <c r="C323" i="1"/>
  <c r="M323" i="1" s="1"/>
  <c r="C324" i="1"/>
  <c r="L324" i="1" s="1"/>
  <c r="C325" i="1"/>
  <c r="B325" i="1" s="1"/>
  <c r="C326" i="1"/>
  <c r="A326" i="1" s="1"/>
  <c r="C327" i="1"/>
  <c r="A327" i="1" s="1"/>
  <c r="C328" i="1"/>
  <c r="A328" i="1" s="1"/>
  <c r="C329" i="1"/>
  <c r="A329" i="1" s="1"/>
  <c r="C330" i="1"/>
  <c r="A330" i="1" s="1"/>
  <c r="C331" i="1"/>
  <c r="M331" i="1" s="1"/>
  <c r="C332" i="1"/>
  <c r="L332" i="1" s="1"/>
  <c r="C333" i="1"/>
  <c r="B333" i="1" s="1"/>
  <c r="C334" i="1"/>
  <c r="B334" i="1" s="1"/>
  <c r="C335" i="1"/>
  <c r="A335" i="1" s="1"/>
  <c r="C336" i="1"/>
  <c r="A336" i="1" s="1"/>
  <c r="C337" i="1"/>
  <c r="A337" i="1" s="1"/>
  <c r="C338" i="1"/>
  <c r="A338" i="1" s="1"/>
  <c r="C491" i="1"/>
  <c r="A491" i="1" s="1"/>
  <c r="C492" i="1"/>
  <c r="A492" i="1" s="1"/>
  <c r="C493" i="1"/>
  <c r="P493" i="1" s="1"/>
  <c r="C494" i="1"/>
  <c r="A494" i="1" s="1"/>
  <c r="C495" i="1"/>
  <c r="A495" i="1" s="1"/>
  <c r="C496" i="1"/>
  <c r="M496" i="1" s="1"/>
  <c r="C497" i="1"/>
  <c r="B497" i="1" s="1"/>
  <c r="C498" i="1"/>
  <c r="B498" i="1" s="1"/>
  <c r="C499" i="1"/>
  <c r="A499" i="1" s="1"/>
  <c r="C500" i="1"/>
  <c r="A500" i="1" s="1"/>
  <c r="C501" i="1"/>
  <c r="B501" i="1" s="1"/>
  <c r="C502" i="1"/>
  <c r="A502" i="1" s="1"/>
  <c r="C503" i="1"/>
  <c r="A503" i="1" s="1"/>
  <c r="C504" i="1"/>
  <c r="M504" i="1" s="1"/>
  <c r="C505" i="1"/>
  <c r="B505" i="1" s="1"/>
  <c r="C506" i="1"/>
  <c r="B506" i="1" s="1"/>
  <c r="C507" i="1"/>
  <c r="B507" i="1" s="1"/>
  <c r="C508" i="1"/>
  <c r="A508" i="1" s="1"/>
  <c r="C509" i="1"/>
  <c r="A509" i="1" s="1"/>
  <c r="C510" i="1"/>
  <c r="A510" i="1" s="1"/>
  <c r="C511" i="1"/>
  <c r="A511" i="1" s="1"/>
  <c r="C490" i="1"/>
  <c r="C467" i="1"/>
  <c r="A467" i="1" s="1"/>
  <c r="C468" i="1"/>
  <c r="A468" i="1" s="1"/>
  <c r="C469" i="1"/>
  <c r="A469" i="1" s="1"/>
  <c r="C470" i="1"/>
  <c r="A470" i="1" s="1"/>
  <c r="C471" i="1"/>
  <c r="A471" i="1" s="1"/>
  <c r="C472" i="1"/>
  <c r="A472" i="1" s="1"/>
  <c r="C473" i="1"/>
  <c r="B473" i="1" s="1"/>
  <c r="C474" i="1"/>
  <c r="A474" i="1" s="1"/>
  <c r="C475" i="1"/>
  <c r="B475" i="1" s="1"/>
  <c r="C476" i="1"/>
  <c r="B476" i="1" s="1"/>
  <c r="C477" i="1"/>
  <c r="B477" i="1" s="1"/>
  <c r="C478" i="1"/>
  <c r="A478" i="1" s="1"/>
  <c r="C479" i="1"/>
  <c r="A479" i="1" s="1"/>
  <c r="C480" i="1"/>
  <c r="A480" i="1" s="1"/>
  <c r="C481" i="1"/>
  <c r="B481" i="1" s="1"/>
  <c r="C482" i="1"/>
  <c r="A482" i="1" s="1"/>
  <c r="C483" i="1"/>
  <c r="B483" i="1" s="1"/>
  <c r="C484" i="1"/>
  <c r="B484" i="1" s="1"/>
  <c r="C485" i="1"/>
  <c r="A485" i="1" s="1"/>
  <c r="C486" i="1"/>
  <c r="A486" i="1" s="1"/>
  <c r="C487" i="1"/>
  <c r="A487" i="1" s="1"/>
  <c r="C459" i="1"/>
  <c r="A459" i="1" s="1"/>
  <c r="R461" i="1"/>
  <c r="Q461" i="1"/>
  <c r="P461" i="1"/>
  <c r="O461" i="1"/>
  <c r="N461" i="1"/>
  <c r="M461" i="1"/>
  <c r="L461" i="1"/>
  <c r="K461" i="1"/>
  <c r="J461" i="1"/>
  <c r="B461" i="1"/>
  <c r="A461" i="1"/>
  <c r="K1805" i="1" l="1"/>
  <c r="K1796" i="1"/>
  <c r="K1804" i="1"/>
  <c r="K1810" i="1"/>
  <c r="K1802" i="1"/>
  <c r="K1794" i="1"/>
  <c r="K1809" i="1"/>
  <c r="K1801" i="1"/>
  <c r="K1793" i="1"/>
  <c r="K1795" i="1"/>
  <c r="K1808" i="1"/>
  <c r="K1800" i="1"/>
  <c r="K1792" i="1"/>
  <c r="K1799" i="1"/>
  <c r="K1791" i="1"/>
  <c r="K1806" i="1"/>
  <c r="K1798" i="1"/>
  <c r="K1790" i="1"/>
  <c r="B338" i="1"/>
  <c r="A493" i="1"/>
  <c r="R497" i="1"/>
  <c r="L495" i="1"/>
  <c r="L337" i="1"/>
  <c r="N493" i="1"/>
  <c r="P325" i="1"/>
  <c r="Q324" i="1"/>
  <c r="N319" i="1"/>
  <c r="A332" i="1"/>
  <c r="R331" i="1"/>
  <c r="R323" i="1"/>
  <c r="M510" i="1"/>
  <c r="J331" i="1"/>
  <c r="J323" i="1"/>
  <c r="P333" i="1"/>
  <c r="K505" i="1"/>
  <c r="B331" i="1"/>
  <c r="A324" i="1"/>
  <c r="K338" i="1"/>
  <c r="K330" i="1"/>
  <c r="K322" i="1"/>
  <c r="Q332" i="1"/>
  <c r="M503" i="1"/>
  <c r="L329" i="1"/>
  <c r="L321" i="1"/>
  <c r="P499" i="1"/>
  <c r="B323" i="1"/>
  <c r="N335" i="1"/>
  <c r="M328" i="1"/>
  <c r="M320" i="1"/>
  <c r="O334" i="1"/>
  <c r="O326" i="1"/>
  <c r="M338" i="1"/>
  <c r="N337" i="1"/>
  <c r="O336" i="1"/>
  <c r="P335" i="1"/>
  <c r="Q334" i="1"/>
  <c r="R333" i="1"/>
  <c r="J333" i="1"/>
  <c r="K332" i="1"/>
  <c r="L331" i="1"/>
  <c r="M330" i="1"/>
  <c r="N329" i="1"/>
  <c r="O328" i="1"/>
  <c r="P327" i="1"/>
  <c r="Q326" i="1"/>
  <c r="R325" i="1"/>
  <c r="J325" i="1"/>
  <c r="K324" i="1"/>
  <c r="L323" i="1"/>
  <c r="M322" i="1"/>
  <c r="N321" i="1"/>
  <c r="O320" i="1"/>
  <c r="P319" i="1"/>
  <c r="Q318" i="1"/>
  <c r="N510" i="1"/>
  <c r="R498" i="1"/>
  <c r="B332" i="1"/>
  <c r="L338" i="1"/>
  <c r="M337" i="1"/>
  <c r="N336" i="1"/>
  <c r="O335" i="1"/>
  <c r="P334" i="1"/>
  <c r="Q333" i="1"/>
  <c r="R332" i="1"/>
  <c r="J332" i="1"/>
  <c r="K331" i="1"/>
  <c r="L330" i="1"/>
  <c r="M329" i="1"/>
  <c r="N328" i="1"/>
  <c r="O327" i="1"/>
  <c r="P326" i="1"/>
  <c r="Q325" i="1"/>
  <c r="R324" i="1"/>
  <c r="J324" i="1"/>
  <c r="K323" i="1"/>
  <c r="L322" i="1"/>
  <c r="M321" i="1"/>
  <c r="N320" i="1"/>
  <c r="O319" i="1"/>
  <c r="P318" i="1"/>
  <c r="O318" i="1"/>
  <c r="R505" i="1"/>
  <c r="K497" i="1"/>
  <c r="A323" i="1"/>
  <c r="R338" i="1"/>
  <c r="J338" i="1"/>
  <c r="K337" i="1"/>
  <c r="L336" i="1"/>
  <c r="M335" i="1"/>
  <c r="N334" i="1"/>
  <c r="O333" i="1"/>
  <c r="P332" i="1"/>
  <c r="Q331" i="1"/>
  <c r="R330" i="1"/>
  <c r="J330" i="1"/>
  <c r="K329" i="1"/>
  <c r="L328" i="1"/>
  <c r="M327" i="1"/>
  <c r="N326" i="1"/>
  <c r="O325" i="1"/>
  <c r="P324" i="1"/>
  <c r="Q323" i="1"/>
  <c r="R322" i="1"/>
  <c r="J322" i="1"/>
  <c r="K321" i="1"/>
  <c r="L320" i="1"/>
  <c r="M319" i="1"/>
  <c r="N318" i="1"/>
  <c r="N327" i="1"/>
  <c r="Q338" i="1"/>
  <c r="R337" i="1"/>
  <c r="J337" i="1"/>
  <c r="K336" i="1"/>
  <c r="L335" i="1"/>
  <c r="M334" i="1"/>
  <c r="N333" i="1"/>
  <c r="O332" i="1"/>
  <c r="P331" i="1"/>
  <c r="Q330" i="1"/>
  <c r="R329" i="1"/>
  <c r="J329" i="1"/>
  <c r="K328" i="1"/>
  <c r="L327" i="1"/>
  <c r="M326" i="1"/>
  <c r="N325" i="1"/>
  <c r="O324" i="1"/>
  <c r="P323" i="1"/>
  <c r="Q322" i="1"/>
  <c r="R321" i="1"/>
  <c r="J321" i="1"/>
  <c r="K320" i="1"/>
  <c r="L319" i="1"/>
  <c r="M318" i="1"/>
  <c r="M336" i="1"/>
  <c r="K504" i="1"/>
  <c r="N494" i="1"/>
  <c r="A334" i="1"/>
  <c r="A331" i="1"/>
  <c r="A325" i="1"/>
  <c r="B322" i="1"/>
  <c r="P338" i="1"/>
  <c r="Q337" i="1"/>
  <c r="R336" i="1"/>
  <c r="J336" i="1"/>
  <c r="K335" i="1"/>
  <c r="L334" i="1"/>
  <c r="M333" i="1"/>
  <c r="N332" i="1"/>
  <c r="O331" i="1"/>
  <c r="P330" i="1"/>
  <c r="Q329" i="1"/>
  <c r="R328" i="1"/>
  <c r="J328" i="1"/>
  <c r="K327" i="1"/>
  <c r="L326" i="1"/>
  <c r="M325" i="1"/>
  <c r="N324" i="1"/>
  <c r="O323" i="1"/>
  <c r="P322" i="1"/>
  <c r="Q321" i="1"/>
  <c r="R320" i="1"/>
  <c r="J320" i="1"/>
  <c r="K319" i="1"/>
  <c r="L318" i="1"/>
  <c r="O338" i="1"/>
  <c r="P337" i="1"/>
  <c r="Q336" i="1"/>
  <c r="R335" i="1"/>
  <c r="J335" i="1"/>
  <c r="K334" i="1"/>
  <c r="L333" i="1"/>
  <c r="M332" i="1"/>
  <c r="N331" i="1"/>
  <c r="O330" i="1"/>
  <c r="P329" i="1"/>
  <c r="Q328" i="1"/>
  <c r="R327" i="1"/>
  <c r="J327" i="1"/>
  <c r="K326" i="1"/>
  <c r="L325" i="1"/>
  <c r="M324" i="1"/>
  <c r="N323" i="1"/>
  <c r="O322" i="1"/>
  <c r="P321" i="1"/>
  <c r="Q320" i="1"/>
  <c r="R319" i="1"/>
  <c r="J319" i="1"/>
  <c r="K318" i="1"/>
  <c r="N501" i="1"/>
  <c r="A333" i="1"/>
  <c r="B330" i="1"/>
  <c r="B324" i="1"/>
  <c r="B321" i="1"/>
  <c r="N338" i="1"/>
  <c r="O337" i="1"/>
  <c r="P336" i="1"/>
  <c r="Q335" i="1"/>
  <c r="R334" i="1"/>
  <c r="J334" i="1"/>
  <c r="K333" i="1"/>
  <c r="N330" i="1"/>
  <c r="O329" i="1"/>
  <c r="P328" i="1"/>
  <c r="Q327" i="1"/>
  <c r="R326" i="1"/>
  <c r="J326" i="1"/>
  <c r="K325" i="1"/>
  <c r="N322" i="1"/>
  <c r="O321" i="1"/>
  <c r="P320" i="1"/>
  <c r="Q319" i="1"/>
  <c r="R318" i="1"/>
  <c r="J318" i="1"/>
  <c r="B320" i="1"/>
  <c r="B336" i="1"/>
  <c r="B328" i="1"/>
  <c r="B335" i="1"/>
  <c r="B327" i="1"/>
  <c r="B319" i="1"/>
  <c r="B337" i="1"/>
  <c r="B329" i="1"/>
  <c r="B326" i="1"/>
  <c r="B318" i="1"/>
  <c r="R506" i="1"/>
  <c r="L503" i="1"/>
  <c r="Q498" i="1"/>
  <c r="M494" i="1"/>
  <c r="P508" i="1"/>
  <c r="P482" i="1"/>
  <c r="M511" i="1"/>
  <c r="J506" i="1"/>
  <c r="J498" i="1"/>
  <c r="P500" i="1"/>
  <c r="P492" i="1"/>
  <c r="J505" i="1"/>
  <c r="J497" i="1"/>
  <c r="Q491" i="1"/>
  <c r="N509" i="1"/>
  <c r="L504" i="1"/>
  <c r="Q499" i="1"/>
  <c r="M495" i="1"/>
  <c r="P491" i="1"/>
  <c r="L511" i="1"/>
  <c r="A496" i="1"/>
  <c r="K511" i="1"/>
  <c r="L510" i="1"/>
  <c r="M509" i="1"/>
  <c r="N508" i="1"/>
  <c r="P506" i="1"/>
  <c r="Q505" i="1"/>
  <c r="R504" i="1"/>
  <c r="J504" i="1"/>
  <c r="K503" i="1"/>
  <c r="L502" i="1"/>
  <c r="M501" i="1"/>
  <c r="N500" i="1"/>
  <c r="P498" i="1"/>
  <c r="Q497" i="1"/>
  <c r="R496" i="1"/>
  <c r="J496" i="1"/>
  <c r="K495" i="1"/>
  <c r="L494" i="1"/>
  <c r="M493" i="1"/>
  <c r="N492" i="1"/>
  <c r="A505" i="1"/>
  <c r="R511" i="1"/>
  <c r="J511" i="1"/>
  <c r="K510" i="1"/>
  <c r="L509" i="1"/>
  <c r="M508" i="1"/>
  <c r="N507" i="1"/>
  <c r="P505" i="1"/>
  <c r="Q504" i="1"/>
  <c r="R503" i="1"/>
  <c r="J503" i="1"/>
  <c r="K502" i="1"/>
  <c r="L501" i="1"/>
  <c r="M500" i="1"/>
  <c r="N499" i="1"/>
  <c r="P497" i="1"/>
  <c r="Q496" i="1"/>
  <c r="R495" i="1"/>
  <c r="J495" i="1"/>
  <c r="K494" i="1"/>
  <c r="L493" i="1"/>
  <c r="M492" i="1"/>
  <c r="N491" i="1"/>
  <c r="N502" i="1"/>
  <c r="L496" i="1"/>
  <c r="Q511" i="1"/>
  <c r="R510" i="1"/>
  <c r="J510" i="1"/>
  <c r="K509" i="1"/>
  <c r="L508" i="1"/>
  <c r="M507" i="1"/>
  <c r="N506" i="1"/>
  <c r="P504" i="1"/>
  <c r="Q503" i="1"/>
  <c r="R502" i="1"/>
  <c r="J502" i="1"/>
  <c r="K501" i="1"/>
  <c r="L500" i="1"/>
  <c r="M499" i="1"/>
  <c r="N498" i="1"/>
  <c r="P496" i="1"/>
  <c r="Q495" i="1"/>
  <c r="R494" i="1"/>
  <c r="J494" i="1"/>
  <c r="K493" i="1"/>
  <c r="L492" i="1"/>
  <c r="M491" i="1"/>
  <c r="P507" i="1"/>
  <c r="Q506" i="1"/>
  <c r="M502" i="1"/>
  <c r="A484" i="1"/>
  <c r="B469" i="1"/>
  <c r="B510" i="1"/>
  <c r="B504" i="1"/>
  <c r="B494" i="1"/>
  <c r="P511" i="1"/>
  <c r="Q510" i="1"/>
  <c r="R509" i="1"/>
  <c r="J509" i="1"/>
  <c r="K508" i="1"/>
  <c r="L507" i="1"/>
  <c r="M506" i="1"/>
  <c r="N505" i="1"/>
  <c r="P503" i="1"/>
  <c r="Q502" i="1"/>
  <c r="R501" i="1"/>
  <c r="J501" i="1"/>
  <c r="K500" i="1"/>
  <c r="L499" i="1"/>
  <c r="M498" i="1"/>
  <c r="N497" i="1"/>
  <c r="P495" i="1"/>
  <c r="Q494" i="1"/>
  <c r="R493" i="1"/>
  <c r="J493" i="1"/>
  <c r="K492" i="1"/>
  <c r="L491" i="1"/>
  <c r="Q507" i="1"/>
  <c r="A504" i="1"/>
  <c r="P510" i="1"/>
  <c r="Q509" i="1"/>
  <c r="R508" i="1"/>
  <c r="J508" i="1"/>
  <c r="K507" i="1"/>
  <c r="L506" i="1"/>
  <c r="M505" i="1"/>
  <c r="N504" i="1"/>
  <c r="P502" i="1"/>
  <c r="Q501" i="1"/>
  <c r="R500" i="1"/>
  <c r="J500" i="1"/>
  <c r="K499" i="1"/>
  <c r="L498" i="1"/>
  <c r="M497" i="1"/>
  <c r="N496" i="1"/>
  <c r="P494" i="1"/>
  <c r="Q493" i="1"/>
  <c r="R492" i="1"/>
  <c r="J492" i="1"/>
  <c r="K491" i="1"/>
  <c r="B502" i="1"/>
  <c r="B496" i="1"/>
  <c r="K496" i="1"/>
  <c r="A497" i="1"/>
  <c r="B493" i="1"/>
  <c r="N511" i="1"/>
  <c r="P509" i="1"/>
  <c r="Q508" i="1"/>
  <c r="R507" i="1"/>
  <c r="J507" i="1"/>
  <c r="K506" i="1"/>
  <c r="L505" i="1"/>
  <c r="N503" i="1"/>
  <c r="P501" i="1"/>
  <c r="Q500" i="1"/>
  <c r="R499" i="1"/>
  <c r="J499" i="1"/>
  <c r="K498" i="1"/>
  <c r="L497" i="1"/>
  <c r="N495" i="1"/>
  <c r="Q492" i="1"/>
  <c r="R491" i="1"/>
  <c r="J491" i="1"/>
  <c r="A507" i="1"/>
  <c r="B511" i="1"/>
  <c r="A506" i="1"/>
  <c r="B503" i="1"/>
  <c r="A498" i="1"/>
  <c r="B495" i="1"/>
  <c r="A501" i="1"/>
  <c r="B508" i="1"/>
  <c r="B500" i="1"/>
  <c r="B492" i="1"/>
  <c r="B509" i="1"/>
  <c r="B499" i="1"/>
  <c r="B491" i="1"/>
  <c r="N459" i="1"/>
  <c r="M459" i="1"/>
  <c r="L459" i="1"/>
  <c r="A473" i="1"/>
  <c r="J459" i="1"/>
  <c r="R459" i="1"/>
  <c r="A481" i="1"/>
  <c r="A476" i="1"/>
  <c r="B472" i="1"/>
  <c r="K487" i="1"/>
  <c r="Q459" i="1"/>
  <c r="L486" i="1"/>
  <c r="P459" i="1"/>
  <c r="B480" i="1"/>
  <c r="A475" i="1"/>
  <c r="N484" i="1"/>
  <c r="O459" i="1"/>
  <c r="O483" i="1"/>
  <c r="Q467" i="1"/>
  <c r="R487" i="1"/>
  <c r="J487" i="1"/>
  <c r="K486" i="1"/>
  <c r="L485" i="1"/>
  <c r="M484" i="1"/>
  <c r="N483" i="1"/>
  <c r="O482" i="1"/>
  <c r="P467" i="1"/>
  <c r="M485" i="1"/>
  <c r="Q487" i="1"/>
  <c r="R486" i="1"/>
  <c r="J486" i="1"/>
  <c r="K485" i="1"/>
  <c r="L484" i="1"/>
  <c r="M483" i="1"/>
  <c r="N482" i="1"/>
  <c r="O467" i="1"/>
  <c r="P487" i="1"/>
  <c r="Q486" i="1"/>
  <c r="R485" i="1"/>
  <c r="J485" i="1"/>
  <c r="K484" i="1"/>
  <c r="L483" i="1"/>
  <c r="M482" i="1"/>
  <c r="N467" i="1"/>
  <c r="K459" i="1"/>
  <c r="A483" i="1"/>
  <c r="O487" i="1"/>
  <c r="P486" i="1"/>
  <c r="Q485" i="1"/>
  <c r="R484" i="1"/>
  <c r="J484" i="1"/>
  <c r="K483" i="1"/>
  <c r="L482" i="1"/>
  <c r="M467" i="1"/>
  <c r="N487" i="1"/>
  <c r="O486" i="1"/>
  <c r="P485" i="1"/>
  <c r="Q484" i="1"/>
  <c r="R483" i="1"/>
  <c r="J483" i="1"/>
  <c r="K482" i="1"/>
  <c r="L467" i="1"/>
  <c r="M487" i="1"/>
  <c r="N486" i="1"/>
  <c r="O485" i="1"/>
  <c r="P484" i="1"/>
  <c r="Q483" i="1"/>
  <c r="R482" i="1"/>
  <c r="J482" i="1"/>
  <c r="K467" i="1"/>
  <c r="L487" i="1"/>
  <c r="M486" i="1"/>
  <c r="N485" i="1"/>
  <c r="O484" i="1"/>
  <c r="P483" i="1"/>
  <c r="Q482" i="1"/>
  <c r="R467" i="1"/>
  <c r="J467" i="1"/>
  <c r="B485" i="1"/>
  <c r="B482" i="1"/>
  <c r="A477" i="1"/>
  <c r="B474" i="1"/>
  <c r="B487" i="1"/>
  <c r="B471" i="1"/>
  <c r="B479" i="1"/>
  <c r="B468" i="1"/>
  <c r="B486" i="1"/>
  <c r="B470" i="1"/>
  <c r="B478" i="1"/>
  <c r="B467" i="1"/>
  <c r="B459" i="1"/>
  <c r="C439" i="1" l="1"/>
  <c r="J439" i="1" s="1"/>
  <c r="C440" i="1"/>
  <c r="Q440" i="1" s="1"/>
  <c r="C441" i="1"/>
  <c r="P441" i="1" s="1"/>
  <c r="C442" i="1"/>
  <c r="O442" i="1" s="1"/>
  <c r="C443" i="1"/>
  <c r="N443" i="1" s="1"/>
  <c r="C444" i="1"/>
  <c r="M444" i="1" s="1"/>
  <c r="C445" i="1"/>
  <c r="L445" i="1" s="1"/>
  <c r="C446" i="1"/>
  <c r="K446" i="1" s="1"/>
  <c r="C447" i="1"/>
  <c r="J447" i="1" s="1"/>
  <c r="C448" i="1"/>
  <c r="Q448" i="1" s="1"/>
  <c r="C449" i="1"/>
  <c r="P449" i="1" s="1"/>
  <c r="C450" i="1"/>
  <c r="O450" i="1" s="1"/>
  <c r="C451" i="1"/>
  <c r="N451" i="1" s="1"/>
  <c r="C452" i="1"/>
  <c r="M452" i="1" s="1"/>
  <c r="C453" i="1"/>
  <c r="L453" i="1" s="1"/>
  <c r="C454" i="1"/>
  <c r="K454" i="1" s="1"/>
  <c r="C455" i="1"/>
  <c r="J455" i="1" s="1"/>
  <c r="C456" i="1"/>
  <c r="Q456" i="1" s="1"/>
  <c r="C457" i="1"/>
  <c r="P457" i="1" s="1"/>
  <c r="C458" i="1"/>
  <c r="O458" i="1" s="1"/>
  <c r="C438" i="1"/>
  <c r="K437" i="1"/>
  <c r="M469" i="1"/>
  <c r="Q474" i="1"/>
  <c r="N478" i="1"/>
  <c r="M479" i="1"/>
  <c r="K469" i="1"/>
  <c r="P469" i="1"/>
  <c r="Q469" i="1"/>
  <c r="M475" i="1"/>
  <c r="N475" i="1"/>
  <c r="O475" i="1"/>
  <c r="P475" i="1"/>
  <c r="M477" i="1"/>
  <c r="C391" i="1"/>
  <c r="A391" i="1" s="1"/>
  <c r="C392" i="1"/>
  <c r="A392" i="1" s="1"/>
  <c r="C393" i="1"/>
  <c r="P393" i="1" s="1"/>
  <c r="C394" i="1"/>
  <c r="A394" i="1" s="1"/>
  <c r="C395" i="1"/>
  <c r="A395" i="1" s="1"/>
  <c r="C396" i="1"/>
  <c r="M396" i="1" s="1"/>
  <c r="C397" i="1"/>
  <c r="L397" i="1" s="1"/>
  <c r="C398" i="1"/>
  <c r="A398" i="1" s="1"/>
  <c r="C399" i="1"/>
  <c r="A399" i="1" s="1"/>
  <c r="C400" i="1"/>
  <c r="B400" i="1" s="1"/>
  <c r="C401" i="1"/>
  <c r="A401" i="1" s="1"/>
  <c r="C402" i="1"/>
  <c r="A402" i="1" s="1"/>
  <c r="C403" i="1"/>
  <c r="A403" i="1" s="1"/>
  <c r="C404" i="1"/>
  <c r="M404" i="1" s="1"/>
  <c r="C405" i="1"/>
  <c r="L405" i="1" s="1"/>
  <c r="C406" i="1"/>
  <c r="A406" i="1" s="1"/>
  <c r="C407" i="1"/>
  <c r="B407" i="1" s="1"/>
  <c r="C408" i="1"/>
  <c r="B408" i="1" s="1"/>
  <c r="C409" i="1"/>
  <c r="A409" i="1" s="1"/>
  <c r="C410" i="1"/>
  <c r="A410" i="1" s="1"/>
  <c r="C411" i="1"/>
  <c r="A411" i="1" s="1"/>
  <c r="C367" i="1"/>
  <c r="B367" i="1" s="1"/>
  <c r="C382" i="1"/>
  <c r="A382" i="1" s="1"/>
  <c r="C383" i="1"/>
  <c r="A383" i="1" s="1"/>
  <c r="C384" i="1"/>
  <c r="A384" i="1" s="1"/>
  <c r="C385" i="1"/>
  <c r="P385" i="1" s="1"/>
  <c r="C386" i="1"/>
  <c r="O386" i="1" s="1"/>
  <c r="C387" i="1"/>
  <c r="A387" i="1" s="1"/>
  <c r="J342" i="1"/>
  <c r="K342" i="1"/>
  <c r="L342" i="1"/>
  <c r="M342" i="1"/>
  <c r="N342" i="1"/>
  <c r="O342" i="1"/>
  <c r="P342" i="1"/>
  <c r="Q342" i="1"/>
  <c r="R342" i="1"/>
  <c r="C358" i="1"/>
  <c r="B358" i="1" s="1"/>
  <c r="C359" i="1"/>
  <c r="A359" i="1" s="1"/>
  <c r="C360" i="1"/>
  <c r="B360" i="1" s="1"/>
  <c r="C361" i="1"/>
  <c r="A361" i="1" s="1"/>
  <c r="C362" i="1"/>
  <c r="B362" i="1" s="1"/>
  <c r="C363" i="1"/>
  <c r="L363" i="1" s="1"/>
  <c r="A342" i="1"/>
  <c r="B342" i="1"/>
  <c r="J315" i="1"/>
  <c r="K315" i="1"/>
  <c r="L315" i="1"/>
  <c r="M315" i="1"/>
  <c r="N315" i="1"/>
  <c r="O315" i="1"/>
  <c r="P315" i="1"/>
  <c r="Q315" i="1"/>
  <c r="R315" i="1"/>
  <c r="C308" i="1"/>
  <c r="K308" i="1" s="1"/>
  <c r="C309" i="1"/>
  <c r="A309" i="1" s="1"/>
  <c r="C310" i="1"/>
  <c r="B310" i="1" s="1"/>
  <c r="C311" i="1"/>
  <c r="P311" i="1" s="1"/>
  <c r="C312" i="1"/>
  <c r="A312" i="1" s="1"/>
  <c r="C313" i="1"/>
  <c r="B313" i="1" s="1"/>
  <c r="C293" i="1"/>
  <c r="B293" i="1" s="1"/>
  <c r="C241" i="1"/>
  <c r="C256" i="1"/>
  <c r="B256" i="1" s="1"/>
  <c r="C257" i="1"/>
  <c r="B257" i="1" s="1"/>
  <c r="C258" i="1"/>
  <c r="A258" i="1" s="1"/>
  <c r="C259" i="1"/>
  <c r="A259" i="1" s="1"/>
  <c r="C260" i="1"/>
  <c r="A260" i="1" s="1"/>
  <c r="C261" i="1"/>
  <c r="A261" i="1" s="1"/>
  <c r="A241" i="1" l="1"/>
  <c r="L241" i="1"/>
  <c r="M241" i="1"/>
  <c r="N241" i="1"/>
  <c r="O241" i="1"/>
  <c r="P241" i="1"/>
  <c r="Q241" i="1"/>
  <c r="J241" i="1"/>
  <c r="R241" i="1"/>
  <c r="K241" i="1"/>
  <c r="A456" i="1"/>
  <c r="O447" i="1"/>
  <c r="A448" i="1"/>
  <c r="L443" i="1"/>
  <c r="B444" i="1"/>
  <c r="O441" i="1"/>
  <c r="O457" i="1"/>
  <c r="O456" i="1"/>
  <c r="P454" i="1"/>
  <c r="K452" i="1"/>
  <c r="M451" i="1"/>
  <c r="Q447" i="1"/>
  <c r="Q445" i="1"/>
  <c r="B456" i="1"/>
  <c r="B447" i="1"/>
  <c r="P456" i="1"/>
  <c r="J454" i="1"/>
  <c r="J452" i="1"/>
  <c r="P447" i="1"/>
  <c r="K445" i="1"/>
  <c r="K443" i="1"/>
  <c r="B455" i="1"/>
  <c r="A444" i="1"/>
  <c r="Q455" i="1"/>
  <c r="Q453" i="1"/>
  <c r="L451" i="1"/>
  <c r="R446" i="1"/>
  <c r="R444" i="1"/>
  <c r="P440" i="1"/>
  <c r="R453" i="1"/>
  <c r="J445" i="1"/>
  <c r="B452" i="1"/>
  <c r="B443" i="1"/>
  <c r="P455" i="1"/>
  <c r="K453" i="1"/>
  <c r="K451" i="1"/>
  <c r="Q446" i="1"/>
  <c r="L444" i="1"/>
  <c r="O440" i="1"/>
  <c r="A452" i="1"/>
  <c r="B440" i="1"/>
  <c r="O455" i="1"/>
  <c r="J453" i="1"/>
  <c r="O449" i="1"/>
  <c r="P446" i="1"/>
  <c r="K444" i="1"/>
  <c r="Q439" i="1"/>
  <c r="B451" i="1"/>
  <c r="A440" i="1"/>
  <c r="R454" i="1"/>
  <c r="R452" i="1"/>
  <c r="P448" i="1"/>
  <c r="J446" i="1"/>
  <c r="J444" i="1"/>
  <c r="P439" i="1"/>
  <c r="B448" i="1"/>
  <c r="B439" i="1"/>
  <c r="Q454" i="1"/>
  <c r="L452" i="1"/>
  <c r="O448" i="1"/>
  <c r="R445" i="1"/>
  <c r="M443" i="1"/>
  <c r="O439" i="1"/>
  <c r="N458" i="1"/>
  <c r="N457" i="1"/>
  <c r="N450" i="1"/>
  <c r="N441" i="1"/>
  <c r="L458" i="1"/>
  <c r="M457" i="1"/>
  <c r="N456" i="1"/>
  <c r="L450" i="1"/>
  <c r="N448" i="1"/>
  <c r="L442" i="1"/>
  <c r="P480" i="1"/>
  <c r="K472" i="1"/>
  <c r="A455" i="1"/>
  <c r="A451" i="1"/>
  <c r="A447" i="1"/>
  <c r="A443" i="1"/>
  <c r="A439" i="1"/>
  <c r="K458" i="1"/>
  <c r="L457" i="1"/>
  <c r="M456" i="1"/>
  <c r="N455" i="1"/>
  <c r="O454" i="1"/>
  <c r="P453" i="1"/>
  <c r="Q452" i="1"/>
  <c r="R451" i="1"/>
  <c r="J451" i="1"/>
  <c r="K450" i="1"/>
  <c r="L449" i="1"/>
  <c r="M448" i="1"/>
  <c r="N447" i="1"/>
  <c r="O446" i="1"/>
  <c r="P445" i="1"/>
  <c r="Q444" i="1"/>
  <c r="R443" i="1"/>
  <c r="J443" i="1"/>
  <c r="K442" i="1"/>
  <c r="L441" i="1"/>
  <c r="M440" i="1"/>
  <c r="N439" i="1"/>
  <c r="M442" i="1"/>
  <c r="K480" i="1"/>
  <c r="J472" i="1"/>
  <c r="B458" i="1"/>
  <c r="B454" i="1"/>
  <c r="B450" i="1"/>
  <c r="B446" i="1"/>
  <c r="B442" i="1"/>
  <c r="R458" i="1"/>
  <c r="J458" i="1"/>
  <c r="K457" i="1"/>
  <c r="L456" i="1"/>
  <c r="M455" i="1"/>
  <c r="N454" i="1"/>
  <c r="O453" i="1"/>
  <c r="P452" i="1"/>
  <c r="Q451" i="1"/>
  <c r="R450" i="1"/>
  <c r="J450" i="1"/>
  <c r="K449" i="1"/>
  <c r="L448" i="1"/>
  <c r="M447" i="1"/>
  <c r="N446" i="1"/>
  <c r="O445" i="1"/>
  <c r="P444" i="1"/>
  <c r="Q443" i="1"/>
  <c r="R442" i="1"/>
  <c r="J442" i="1"/>
  <c r="K441" i="1"/>
  <c r="L440" i="1"/>
  <c r="M439" i="1"/>
  <c r="N442" i="1"/>
  <c r="M441" i="1"/>
  <c r="N440" i="1"/>
  <c r="A458" i="1"/>
  <c r="A454" i="1"/>
  <c r="A450" i="1"/>
  <c r="A446" i="1"/>
  <c r="A442" i="1"/>
  <c r="Q458" i="1"/>
  <c r="R457" i="1"/>
  <c r="J457" i="1"/>
  <c r="K456" i="1"/>
  <c r="L455" i="1"/>
  <c r="M454" i="1"/>
  <c r="N453" i="1"/>
  <c r="O452" i="1"/>
  <c r="P451" i="1"/>
  <c r="Q450" i="1"/>
  <c r="R449" i="1"/>
  <c r="J449" i="1"/>
  <c r="K448" i="1"/>
  <c r="L447" i="1"/>
  <c r="M446" i="1"/>
  <c r="N445" i="1"/>
  <c r="O444" i="1"/>
  <c r="P443" i="1"/>
  <c r="Q442" i="1"/>
  <c r="R441" i="1"/>
  <c r="J441" i="1"/>
  <c r="K440" i="1"/>
  <c r="L439" i="1"/>
  <c r="M450" i="1"/>
  <c r="N449" i="1"/>
  <c r="N472" i="1"/>
  <c r="M449" i="1"/>
  <c r="B457" i="1"/>
  <c r="B453" i="1"/>
  <c r="B449" i="1"/>
  <c r="B445" i="1"/>
  <c r="B441" i="1"/>
  <c r="P458" i="1"/>
  <c r="Q457" i="1"/>
  <c r="R456" i="1"/>
  <c r="J456" i="1"/>
  <c r="K455" i="1"/>
  <c r="L454" i="1"/>
  <c r="M453" i="1"/>
  <c r="N452" i="1"/>
  <c r="O451" i="1"/>
  <c r="P450" i="1"/>
  <c r="Q449" i="1"/>
  <c r="R448" i="1"/>
  <c r="J448" i="1"/>
  <c r="K447" i="1"/>
  <c r="L446" i="1"/>
  <c r="M445" i="1"/>
  <c r="N444" i="1"/>
  <c r="O443" i="1"/>
  <c r="P442" i="1"/>
  <c r="Q441" i="1"/>
  <c r="R440" i="1"/>
  <c r="J440" i="1"/>
  <c r="K439" i="1"/>
  <c r="M458" i="1"/>
  <c r="A457" i="1"/>
  <c r="A453" i="1"/>
  <c r="A449" i="1"/>
  <c r="A445" i="1"/>
  <c r="A441" i="1"/>
  <c r="R455" i="1"/>
  <c r="R447" i="1"/>
  <c r="R439" i="1"/>
  <c r="M478" i="1"/>
  <c r="P477" i="1"/>
  <c r="O469" i="1"/>
  <c r="N477" i="1"/>
  <c r="N469" i="1"/>
  <c r="L477" i="1"/>
  <c r="K477" i="1"/>
  <c r="P470" i="1"/>
  <c r="O470" i="1"/>
  <c r="L476" i="1"/>
  <c r="R471" i="1"/>
  <c r="Q479" i="1"/>
  <c r="L471" i="1"/>
  <c r="J471" i="1"/>
  <c r="Q468" i="1"/>
  <c r="Q437" i="1"/>
  <c r="N476" i="1"/>
  <c r="P472" i="1"/>
  <c r="R468" i="1"/>
  <c r="R437" i="1"/>
  <c r="J437" i="1"/>
  <c r="R480" i="1"/>
  <c r="K476" i="1"/>
  <c r="M472" i="1"/>
  <c r="O468" i="1"/>
  <c r="P437" i="1"/>
  <c r="B437" i="1"/>
  <c r="Q480" i="1"/>
  <c r="L472" i="1"/>
  <c r="J468" i="1"/>
  <c r="O437" i="1"/>
  <c r="A437" i="1"/>
  <c r="N437" i="1"/>
  <c r="M437" i="1"/>
  <c r="J480" i="1"/>
  <c r="Q476" i="1"/>
  <c r="L437" i="1"/>
  <c r="O476" i="1"/>
  <c r="R472" i="1"/>
  <c r="R481" i="1"/>
  <c r="R479" i="1"/>
  <c r="M476" i="1"/>
  <c r="P474" i="1"/>
  <c r="Q470" i="1"/>
  <c r="R473" i="1"/>
  <c r="J481" i="1"/>
  <c r="L479" i="1"/>
  <c r="Q471" i="1"/>
  <c r="K479" i="1"/>
  <c r="R476" i="1"/>
  <c r="J476" i="1"/>
  <c r="P471" i="1"/>
  <c r="M470" i="1"/>
  <c r="P468" i="1"/>
  <c r="Q481" i="1"/>
  <c r="J479" i="1"/>
  <c r="O471" i="1"/>
  <c r="P476" i="1"/>
  <c r="N471" i="1"/>
  <c r="L468" i="1"/>
  <c r="P481" i="1"/>
  <c r="O474" i="1"/>
  <c r="N474" i="1"/>
  <c r="N481" i="1"/>
  <c r="O480" i="1"/>
  <c r="P479" i="1"/>
  <c r="R477" i="1"/>
  <c r="J477" i="1"/>
  <c r="L475" i="1"/>
  <c r="M474" i="1"/>
  <c r="K470" i="1"/>
  <c r="M481" i="1"/>
  <c r="N480" i="1"/>
  <c r="O479" i="1"/>
  <c r="Q477" i="1"/>
  <c r="K475" i="1"/>
  <c r="L474" i="1"/>
  <c r="J470" i="1"/>
  <c r="O481" i="1"/>
  <c r="L481" i="1"/>
  <c r="M480" i="1"/>
  <c r="N479" i="1"/>
  <c r="R475" i="1"/>
  <c r="K474" i="1"/>
  <c r="J475" i="1"/>
  <c r="K481" i="1"/>
  <c r="L480" i="1"/>
  <c r="O477" i="1"/>
  <c r="Q475" i="1"/>
  <c r="R474" i="1"/>
  <c r="J474" i="1"/>
  <c r="R470" i="1"/>
  <c r="M471" i="1"/>
  <c r="N470" i="1"/>
  <c r="K471" i="1"/>
  <c r="L470" i="1"/>
  <c r="L478" i="1"/>
  <c r="Q473" i="1"/>
  <c r="K478" i="1"/>
  <c r="P473" i="1"/>
  <c r="R478" i="1"/>
  <c r="J478" i="1"/>
  <c r="O473" i="1"/>
  <c r="Q478" i="1"/>
  <c r="M473" i="1"/>
  <c r="P478" i="1"/>
  <c r="L473" i="1"/>
  <c r="O478" i="1"/>
  <c r="K473" i="1"/>
  <c r="J473" i="1"/>
  <c r="Q472" i="1"/>
  <c r="L469" i="1"/>
  <c r="M468" i="1"/>
  <c r="N473" i="1"/>
  <c r="O472" i="1"/>
  <c r="R469" i="1"/>
  <c r="J469" i="1"/>
  <c r="K468" i="1"/>
  <c r="N468" i="1"/>
  <c r="Q407" i="1"/>
  <c r="A358" i="1"/>
  <c r="B397" i="1"/>
  <c r="M411" i="1"/>
  <c r="P407" i="1"/>
  <c r="L404" i="1"/>
  <c r="P399" i="1"/>
  <c r="M395" i="1"/>
  <c r="L395" i="1"/>
  <c r="B409" i="1"/>
  <c r="B396" i="1"/>
  <c r="M403" i="1"/>
  <c r="R398" i="1"/>
  <c r="A396" i="1"/>
  <c r="L411" i="1"/>
  <c r="R406" i="1"/>
  <c r="L403" i="1"/>
  <c r="Q398" i="1"/>
  <c r="N410" i="1"/>
  <c r="Q406" i="1"/>
  <c r="N402" i="1"/>
  <c r="J398" i="1"/>
  <c r="N394" i="1"/>
  <c r="M410" i="1"/>
  <c r="J406" i="1"/>
  <c r="M402" i="1"/>
  <c r="R397" i="1"/>
  <c r="M394" i="1"/>
  <c r="O409" i="1"/>
  <c r="R405" i="1"/>
  <c r="O401" i="1"/>
  <c r="K397" i="1"/>
  <c r="O393" i="1"/>
  <c r="K396" i="1"/>
  <c r="A405" i="1"/>
  <c r="N409" i="1"/>
  <c r="K405" i="1"/>
  <c r="N401" i="1"/>
  <c r="J397" i="1"/>
  <c r="N393" i="1"/>
  <c r="P408" i="1"/>
  <c r="J405" i="1"/>
  <c r="Q399" i="1"/>
  <c r="L396" i="1"/>
  <c r="Q391" i="1"/>
  <c r="K404" i="1"/>
  <c r="P391" i="1"/>
  <c r="A408" i="1"/>
  <c r="B404" i="1"/>
  <c r="K411" i="1"/>
  <c r="L410" i="1"/>
  <c r="M409" i="1"/>
  <c r="N408" i="1"/>
  <c r="O407" i="1"/>
  <c r="P406" i="1"/>
  <c r="Q405" i="1"/>
  <c r="R404" i="1"/>
  <c r="J404" i="1"/>
  <c r="K403" i="1"/>
  <c r="L402" i="1"/>
  <c r="M401" i="1"/>
  <c r="N400" i="1"/>
  <c r="O399" i="1"/>
  <c r="P398" i="1"/>
  <c r="Q397" i="1"/>
  <c r="R396" i="1"/>
  <c r="J396" i="1"/>
  <c r="K395" i="1"/>
  <c r="L394" i="1"/>
  <c r="M393" i="1"/>
  <c r="N392" i="1"/>
  <c r="O391" i="1"/>
  <c r="P392" i="1"/>
  <c r="O400" i="1"/>
  <c r="O392" i="1"/>
  <c r="A404" i="1"/>
  <c r="R411" i="1"/>
  <c r="J411" i="1"/>
  <c r="K410" i="1"/>
  <c r="L409" i="1"/>
  <c r="M408" i="1"/>
  <c r="N407" i="1"/>
  <c r="O406" i="1"/>
  <c r="P405" i="1"/>
  <c r="Q404" i="1"/>
  <c r="R403" i="1"/>
  <c r="J403" i="1"/>
  <c r="K402" i="1"/>
  <c r="L401" i="1"/>
  <c r="M400" i="1"/>
  <c r="N399" i="1"/>
  <c r="O398" i="1"/>
  <c r="P397" i="1"/>
  <c r="Q396" i="1"/>
  <c r="R395" i="1"/>
  <c r="J395" i="1"/>
  <c r="K394" i="1"/>
  <c r="L393" i="1"/>
  <c r="M392" i="1"/>
  <c r="N391" i="1"/>
  <c r="A407" i="1"/>
  <c r="B394" i="1"/>
  <c r="Q411" i="1"/>
  <c r="R410" i="1"/>
  <c r="J410" i="1"/>
  <c r="K409" i="1"/>
  <c r="L408" i="1"/>
  <c r="M407" i="1"/>
  <c r="N406" i="1"/>
  <c r="O405" i="1"/>
  <c r="P404" i="1"/>
  <c r="Q403" i="1"/>
  <c r="R402" i="1"/>
  <c r="J402" i="1"/>
  <c r="K401" i="1"/>
  <c r="L400" i="1"/>
  <c r="M399" i="1"/>
  <c r="N398" i="1"/>
  <c r="O397" i="1"/>
  <c r="P396" i="1"/>
  <c r="Q395" i="1"/>
  <c r="R394" i="1"/>
  <c r="J394" i="1"/>
  <c r="K393" i="1"/>
  <c r="L392" i="1"/>
  <c r="M391" i="1"/>
  <c r="A400" i="1"/>
  <c r="P411" i="1"/>
  <c r="Q410" i="1"/>
  <c r="R409" i="1"/>
  <c r="J409" i="1"/>
  <c r="K408" i="1"/>
  <c r="L407" i="1"/>
  <c r="M406" i="1"/>
  <c r="N405" i="1"/>
  <c r="O404" i="1"/>
  <c r="P403" i="1"/>
  <c r="Q402" i="1"/>
  <c r="R401" i="1"/>
  <c r="J401" i="1"/>
  <c r="K400" i="1"/>
  <c r="L399" i="1"/>
  <c r="M398" i="1"/>
  <c r="N397" i="1"/>
  <c r="O396" i="1"/>
  <c r="P395" i="1"/>
  <c r="Q394" i="1"/>
  <c r="R393" i="1"/>
  <c r="J393" i="1"/>
  <c r="K392" i="1"/>
  <c r="L391" i="1"/>
  <c r="O408" i="1"/>
  <c r="A397" i="1"/>
  <c r="B393" i="1"/>
  <c r="O411" i="1"/>
  <c r="P410" i="1"/>
  <c r="Q409" i="1"/>
  <c r="R408" i="1"/>
  <c r="J408" i="1"/>
  <c r="K407" i="1"/>
  <c r="L406" i="1"/>
  <c r="M405" i="1"/>
  <c r="N404" i="1"/>
  <c r="O403" i="1"/>
  <c r="P402" i="1"/>
  <c r="Q401" i="1"/>
  <c r="R400" i="1"/>
  <c r="J400" i="1"/>
  <c r="K399" i="1"/>
  <c r="L398" i="1"/>
  <c r="M397" i="1"/>
  <c r="N396" i="1"/>
  <c r="O395" i="1"/>
  <c r="P394" i="1"/>
  <c r="Q393" i="1"/>
  <c r="R392" i="1"/>
  <c r="J392" i="1"/>
  <c r="K391" i="1"/>
  <c r="P400" i="1"/>
  <c r="A386" i="1"/>
  <c r="B405" i="1"/>
  <c r="B401" i="1"/>
  <c r="A393" i="1"/>
  <c r="N411" i="1"/>
  <c r="O410" i="1"/>
  <c r="P409" i="1"/>
  <c r="Q408" i="1"/>
  <c r="R407" i="1"/>
  <c r="J407" i="1"/>
  <c r="K406" i="1"/>
  <c r="N403" i="1"/>
  <c r="O402" i="1"/>
  <c r="P401" i="1"/>
  <c r="Q400" i="1"/>
  <c r="R399" i="1"/>
  <c r="J399" i="1"/>
  <c r="K398" i="1"/>
  <c r="N395" i="1"/>
  <c r="O394" i="1"/>
  <c r="Q392" i="1"/>
  <c r="R391" i="1"/>
  <c r="J391" i="1"/>
  <c r="B406" i="1"/>
  <c r="B398" i="1"/>
  <c r="B411" i="1"/>
  <c r="B403" i="1"/>
  <c r="B395" i="1"/>
  <c r="B392" i="1"/>
  <c r="B410" i="1"/>
  <c r="B402" i="1"/>
  <c r="B399" i="1"/>
  <c r="B391" i="1"/>
  <c r="B386" i="1"/>
  <c r="B383" i="1"/>
  <c r="M387" i="1"/>
  <c r="N386" i="1"/>
  <c r="O385" i="1"/>
  <c r="P384" i="1"/>
  <c r="Q383" i="1"/>
  <c r="R382" i="1"/>
  <c r="J382" i="1"/>
  <c r="Q367" i="1"/>
  <c r="L387" i="1"/>
  <c r="M386" i="1"/>
  <c r="N385" i="1"/>
  <c r="O384" i="1"/>
  <c r="P383" i="1"/>
  <c r="Q382" i="1"/>
  <c r="P367" i="1"/>
  <c r="K387" i="1"/>
  <c r="L386" i="1"/>
  <c r="M385" i="1"/>
  <c r="N384" i="1"/>
  <c r="O383" i="1"/>
  <c r="P382" i="1"/>
  <c r="O367" i="1"/>
  <c r="O360" i="1"/>
  <c r="R387" i="1"/>
  <c r="J387" i="1"/>
  <c r="K386" i="1"/>
  <c r="L385" i="1"/>
  <c r="M384" i="1"/>
  <c r="N383" i="1"/>
  <c r="O382" i="1"/>
  <c r="N367" i="1"/>
  <c r="N360" i="1"/>
  <c r="B385" i="1"/>
  <c r="Q387" i="1"/>
  <c r="R386" i="1"/>
  <c r="J386" i="1"/>
  <c r="K385" i="1"/>
  <c r="L384" i="1"/>
  <c r="M383" i="1"/>
  <c r="N382" i="1"/>
  <c r="M367" i="1"/>
  <c r="L360" i="1"/>
  <c r="A385" i="1"/>
  <c r="P387" i="1"/>
  <c r="Q386" i="1"/>
  <c r="R385" i="1"/>
  <c r="J385" i="1"/>
  <c r="K384" i="1"/>
  <c r="L383" i="1"/>
  <c r="M382" i="1"/>
  <c r="L367" i="1"/>
  <c r="O387" i="1"/>
  <c r="P386" i="1"/>
  <c r="Q385" i="1"/>
  <c r="R384" i="1"/>
  <c r="J384" i="1"/>
  <c r="K383" i="1"/>
  <c r="L382" i="1"/>
  <c r="K367" i="1"/>
  <c r="N387" i="1"/>
  <c r="Q384" i="1"/>
  <c r="R383" i="1"/>
  <c r="J383" i="1"/>
  <c r="K382" i="1"/>
  <c r="R367" i="1"/>
  <c r="J367" i="1"/>
  <c r="A367" i="1"/>
  <c r="B382" i="1"/>
  <c r="B387" i="1"/>
  <c r="B384" i="1"/>
  <c r="B363" i="1"/>
  <c r="K363" i="1"/>
  <c r="P359" i="1"/>
  <c r="L362" i="1"/>
  <c r="O359" i="1"/>
  <c r="N361" i="1"/>
  <c r="M359" i="1"/>
  <c r="Q363" i="1"/>
  <c r="M361" i="1"/>
  <c r="P358" i="1"/>
  <c r="K361" i="1"/>
  <c r="N358" i="1"/>
  <c r="A308" i="1"/>
  <c r="A363" i="1"/>
  <c r="R363" i="1"/>
  <c r="J363" i="1"/>
  <c r="K362" i="1"/>
  <c r="L361" i="1"/>
  <c r="M360" i="1"/>
  <c r="N359" i="1"/>
  <c r="O358" i="1"/>
  <c r="N311" i="1"/>
  <c r="P363" i="1"/>
  <c r="Q362" i="1"/>
  <c r="R361" i="1"/>
  <c r="J361" i="1"/>
  <c r="K360" i="1"/>
  <c r="L359" i="1"/>
  <c r="M358" i="1"/>
  <c r="J362" i="1"/>
  <c r="R308" i="1"/>
  <c r="B361" i="1"/>
  <c r="O363" i="1"/>
  <c r="P362" i="1"/>
  <c r="Q361" i="1"/>
  <c r="R360" i="1"/>
  <c r="J360" i="1"/>
  <c r="K359" i="1"/>
  <c r="L358" i="1"/>
  <c r="N363" i="1"/>
  <c r="O362" i="1"/>
  <c r="P361" i="1"/>
  <c r="Q360" i="1"/>
  <c r="R359" i="1"/>
  <c r="J359" i="1"/>
  <c r="K358" i="1"/>
  <c r="R362" i="1"/>
  <c r="M363" i="1"/>
  <c r="N362" i="1"/>
  <c r="O361" i="1"/>
  <c r="P360" i="1"/>
  <c r="Q359" i="1"/>
  <c r="R358" i="1"/>
  <c r="J358" i="1"/>
  <c r="M362" i="1"/>
  <c r="Q358" i="1"/>
  <c r="A360" i="1"/>
  <c r="A362" i="1"/>
  <c r="B359" i="1"/>
  <c r="K311" i="1"/>
  <c r="Q308" i="1"/>
  <c r="P310" i="1"/>
  <c r="N308" i="1"/>
  <c r="B308" i="1"/>
  <c r="O310" i="1"/>
  <c r="J308" i="1"/>
  <c r="L310" i="1"/>
  <c r="R293" i="1"/>
  <c r="Q309" i="1"/>
  <c r="O293" i="1"/>
  <c r="N312" i="1"/>
  <c r="P309" i="1"/>
  <c r="K293" i="1"/>
  <c r="A311" i="1"/>
  <c r="O311" i="1"/>
  <c r="M309" i="1"/>
  <c r="J293" i="1"/>
  <c r="L313" i="1"/>
  <c r="K313" i="1"/>
  <c r="L312" i="1"/>
  <c r="M311" i="1"/>
  <c r="N310" i="1"/>
  <c r="O309" i="1"/>
  <c r="P308" i="1"/>
  <c r="Q293" i="1"/>
  <c r="M312" i="1"/>
  <c r="B311" i="1"/>
  <c r="R313" i="1"/>
  <c r="J313" i="1"/>
  <c r="K312" i="1"/>
  <c r="L311" i="1"/>
  <c r="M310" i="1"/>
  <c r="N309" i="1"/>
  <c r="O308" i="1"/>
  <c r="P293" i="1"/>
  <c r="R312" i="1"/>
  <c r="P313" i="1"/>
  <c r="Q312" i="1"/>
  <c r="R311" i="1"/>
  <c r="J311" i="1"/>
  <c r="K310" i="1"/>
  <c r="L309" i="1"/>
  <c r="M308" i="1"/>
  <c r="N293" i="1"/>
  <c r="O313" i="1"/>
  <c r="P312" i="1"/>
  <c r="Q311" i="1"/>
  <c r="R310" i="1"/>
  <c r="J310" i="1"/>
  <c r="K309" i="1"/>
  <c r="L308" i="1"/>
  <c r="M293" i="1"/>
  <c r="M313" i="1"/>
  <c r="Q313" i="1"/>
  <c r="J312" i="1"/>
  <c r="N313" i="1"/>
  <c r="O312" i="1"/>
  <c r="Q310" i="1"/>
  <c r="R309" i="1"/>
  <c r="J309" i="1"/>
  <c r="L293" i="1"/>
  <c r="A310" i="1"/>
  <c r="A313" i="1"/>
  <c r="B312" i="1"/>
  <c r="B309" i="1"/>
  <c r="A293" i="1"/>
  <c r="L261" i="1"/>
  <c r="N259" i="1"/>
  <c r="P257" i="1"/>
  <c r="O257" i="1"/>
  <c r="M260" i="1"/>
  <c r="L260" i="1"/>
  <c r="K261" i="1"/>
  <c r="M259" i="1"/>
  <c r="O258" i="1"/>
  <c r="N258" i="1"/>
  <c r="P256" i="1"/>
  <c r="R261" i="1"/>
  <c r="J261" i="1"/>
  <c r="K260" i="1"/>
  <c r="L259" i="1"/>
  <c r="M258" i="1"/>
  <c r="N257" i="1"/>
  <c r="O256" i="1"/>
  <c r="Q261" i="1"/>
  <c r="R260" i="1"/>
  <c r="J260" i="1"/>
  <c r="K259" i="1"/>
  <c r="L258" i="1"/>
  <c r="M257" i="1"/>
  <c r="N256" i="1"/>
  <c r="P261" i="1"/>
  <c r="Q260" i="1"/>
  <c r="R259" i="1"/>
  <c r="J259" i="1"/>
  <c r="K258" i="1"/>
  <c r="L257" i="1"/>
  <c r="M256" i="1"/>
  <c r="O261" i="1"/>
  <c r="P260" i="1"/>
  <c r="Q259" i="1"/>
  <c r="R258" i="1"/>
  <c r="J258" i="1"/>
  <c r="K257" i="1"/>
  <c r="L256" i="1"/>
  <c r="N261" i="1"/>
  <c r="O260" i="1"/>
  <c r="P259" i="1"/>
  <c r="Q258" i="1"/>
  <c r="R257" i="1"/>
  <c r="J257" i="1"/>
  <c r="K256" i="1"/>
  <c r="Q256" i="1"/>
  <c r="M261" i="1"/>
  <c r="N260" i="1"/>
  <c r="O259" i="1"/>
  <c r="P258" i="1"/>
  <c r="Q257" i="1"/>
  <c r="R256" i="1"/>
  <c r="J256" i="1"/>
  <c r="B241" i="1"/>
  <c r="B261" i="1"/>
  <c r="A256" i="1"/>
  <c r="B258" i="1"/>
  <c r="A257" i="1"/>
  <c r="B260" i="1"/>
  <c r="B259" i="1"/>
  <c r="J316" i="1" l="1"/>
  <c r="K316" i="1"/>
  <c r="L316" i="1"/>
  <c r="M316" i="1"/>
  <c r="N316" i="1"/>
  <c r="O316" i="1"/>
  <c r="P316" i="1"/>
  <c r="Q316" i="1"/>
  <c r="R316" i="1"/>
  <c r="A316" i="1"/>
  <c r="B316" i="1"/>
  <c r="C317" i="1"/>
  <c r="A317" i="1" s="1"/>
  <c r="B4" i="18"/>
  <c r="F5" i="8" s="1"/>
  <c r="C225" i="1"/>
  <c r="P225" i="1" s="1"/>
  <c r="C224" i="1"/>
  <c r="R224" i="1" s="1"/>
  <c r="B223" i="1"/>
  <c r="F4" i="8" l="1"/>
  <c r="O317" i="1"/>
  <c r="N317" i="1"/>
  <c r="P317" i="1"/>
  <c r="M317" i="1"/>
  <c r="L317" i="1"/>
  <c r="K317" i="1"/>
  <c r="R317" i="1"/>
  <c r="J317" i="1"/>
  <c r="Q317" i="1"/>
  <c r="B317" i="1"/>
  <c r="M225" i="1"/>
  <c r="A225" i="1"/>
  <c r="L225" i="1"/>
  <c r="L224" i="1"/>
  <c r="O224" i="1"/>
  <c r="N224" i="1"/>
  <c r="M224" i="1"/>
  <c r="B224" i="1"/>
  <c r="K225" i="1"/>
  <c r="K224" i="1"/>
  <c r="Q225" i="1"/>
  <c r="Q224" i="1"/>
  <c r="R225" i="1"/>
  <c r="O225" i="1"/>
  <c r="N225" i="1"/>
  <c r="B225" i="1"/>
  <c r="A224" i="1"/>
  <c r="J225" i="1"/>
  <c r="J224" i="1"/>
  <c r="P224" i="1"/>
  <c r="C107" i="1"/>
  <c r="N107" i="1" s="1"/>
  <c r="C108" i="1"/>
  <c r="R108" i="1" s="1"/>
  <c r="C109" i="1"/>
  <c r="O109" i="1" s="1"/>
  <c r="C110" i="1"/>
  <c r="R110" i="1" s="1"/>
  <c r="C111" i="1"/>
  <c r="M111" i="1" s="1"/>
  <c r="C112" i="1"/>
  <c r="K112" i="1" s="1"/>
  <c r="C113" i="1"/>
  <c r="M113" i="1" s="1"/>
  <c r="C114" i="1"/>
  <c r="K114" i="1" s="1"/>
  <c r="C115" i="1"/>
  <c r="N115" i="1" s="1"/>
  <c r="C116" i="1"/>
  <c r="R116" i="1" s="1"/>
  <c r="C117" i="1"/>
  <c r="O117" i="1" s="1"/>
  <c r="C118" i="1"/>
  <c r="K118" i="1" s="1"/>
  <c r="C119" i="1"/>
  <c r="M119" i="1" s="1"/>
  <c r="C120" i="1"/>
  <c r="K120" i="1" s="1"/>
  <c r="C121" i="1"/>
  <c r="N121" i="1" s="1"/>
  <c r="C122" i="1"/>
  <c r="R122" i="1" s="1"/>
  <c r="C123" i="1"/>
  <c r="N123" i="1" s="1"/>
  <c r="C124" i="1"/>
  <c r="R124" i="1" s="1"/>
  <c r="C125" i="1"/>
  <c r="O125" i="1" s="1"/>
  <c r="C126" i="1"/>
  <c r="R126" i="1" s="1"/>
  <c r="C127" i="1"/>
  <c r="O127" i="1" s="1"/>
  <c r="C128" i="1"/>
  <c r="K128" i="1" s="1"/>
  <c r="C129" i="1"/>
  <c r="M129" i="1" s="1"/>
  <c r="C130" i="1"/>
  <c r="K130" i="1" s="1"/>
  <c r="C131" i="1"/>
  <c r="N131" i="1" s="1"/>
  <c r="C132" i="1"/>
  <c r="R132" i="1" s="1"/>
  <c r="C133" i="1"/>
  <c r="O133" i="1" s="1"/>
  <c r="C134" i="1"/>
  <c r="R134" i="1" s="1"/>
  <c r="C135" i="1"/>
  <c r="O135" i="1" s="1"/>
  <c r="C136" i="1"/>
  <c r="K136" i="1" s="1"/>
  <c r="C137" i="1"/>
  <c r="M137" i="1" s="1"/>
  <c r="C138" i="1"/>
  <c r="Q138" i="1" s="1"/>
  <c r="C139" i="1"/>
  <c r="M139" i="1" s="1"/>
  <c r="C140" i="1"/>
  <c r="R140" i="1" s="1"/>
  <c r="C141" i="1"/>
  <c r="M141" i="1" s="1"/>
  <c r="C142" i="1"/>
  <c r="K142" i="1" s="1"/>
  <c r="C143" i="1"/>
  <c r="O143" i="1" s="1"/>
  <c r="C144" i="1"/>
  <c r="R144" i="1" s="1"/>
  <c r="C145" i="1"/>
  <c r="N145" i="1" s="1"/>
  <c r="C146" i="1"/>
  <c r="K146" i="1" s="1"/>
  <c r="C106" i="1"/>
  <c r="K106" i="1" s="1"/>
  <c r="R105" i="1"/>
  <c r="Q105" i="1"/>
  <c r="P105" i="1"/>
  <c r="O105" i="1"/>
  <c r="N105" i="1"/>
  <c r="M105" i="1"/>
  <c r="L105" i="1"/>
  <c r="K105" i="1"/>
  <c r="J105" i="1"/>
  <c r="B105" i="1"/>
  <c r="A105" i="1"/>
  <c r="C75" i="1"/>
  <c r="P75" i="1" s="1"/>
  <c r="C76" i="1"/>
  <c r="A76" i="1" s="1"/>
  <c r="C77" i="1"/>
  <c r="O77" i="1" s="1"/>
  <c r="C78" i="1"/>
  <c r="O78" i="1" s="1"/>
  <c r="C79" i="1"/>
  <c r="L79" i="1" s="1"/>
  <c r="C80" i="1"/>
  <c r="A80" i="1" s="1"/>
  <c r="C81" i="1"/>
  <c r="A81" i="1" s="1"/>
  <c r="C82" i="1"/>
  <c r="Q82" i="1" s="1"/>
  <c r="C83" i="1"/>
  <c r="P83" i="1" s="1"/>
  <c r="C84" i="1"/>
  <c r="A84" i="1" s="1"/>
  <c r="C85" i="1"/>
  <c r="A85" i="1" s="1"/>
  <c r="C86" i="1"/>
  <c r="O86" i="1" s="1"/>
  <c r="C87" i="1"/>
  <c r="L87" i="1" s="1"/>
  <c r="C88" i="1"/>
  <c r="A88" i="1" s="1"/>
  <c r="C89" i="1"/>
  <c r="A89" i="1" s="1"/>
  <c r="C90" i="1"/>
  <c r="Q90" i="1" s="1"/>
  <c r="C91" i="1"/>
  <c r="P91" i="1" s="1"/>
  <c r="C92" i="1"/>
  <c r="A92" i="1" s="1"/>
  <c r="C93" i="1"/>
  <c r="A93" i="1" s="1"/>
  <c r="C94" i="1"/>
  <c r="O94" i="1" s="1"/>
  <c r="C95" i="1"/>
  <c r="M95" i="1" s="1"/>
  <c r="C96" i="1"/>
  <c r="A96" i="1" s="1"/>
  <c r="C97" i="1"/>
  <c r="A97" i="1" s="1"/>
  <c r="C98" i="1"/>
  <c r="Q98" i="1" s="1"/>
  <c r="C99" i="1"/>
  <c r="P99" i="1" s="1"/>
  <c r="C100" i="1"/>
  <c r="A100" i="1" s="1"/>
  <c r="C101" i="1"/>
  <c r="A101" i="1" s="1"/>
  <c r="C102" i="1"/>
  <c r="P102" i="1" s="1"/>
  <c r="C103" i="1"/>
  <c r="M103" i="1" s="1"/>
  <c r="C104" i="1"/>
  <c r="A104" i="1" s="1"/>
  <c r="B18" i="10" a="1"/>
  <c r="B18" i="10" s="1"/>
  <c r="C176" i="1"/>
  <c r="O176" i="1" s="1"/>
  <c r="C177" i="1"/>
  <c r="Q177" i="1" s="1"/>
  <c r="C178" i="1"/>
  <c r="L178" i="1" s="1"/>
  <c r="C179" i="1"/>
  <c r="K179" i="1" s="1"/>
  <c r="C180" i="1"/>
  <c r="K180" i="1" s="1"/>
  <c r="C181" i="1"/>
  <c r="P181" i="1" s="1"/>
  <c r="C182" i="1"/>
  <c r="P182" i="1" s="1"/>
  <c r="C183" i="1"/>
  <c r="O183" i="1" s="1"/>
  <c r="C184" i="1"/>
  <c r="L184" i="1" s="1"/>
  <c r="C185" i="1"/>
  <c r="P185" i="1" s="1"/>
  <c r="C175" i="1"/>
  <c r="K175" i="1" s="1"/>
  <c r="J174" i="1"/>
  <c r="K174" i="1"/>
  <c r="L174" i="1"/>
  <c r="M174" i="1"/>
  <c r="N174" i="1"/>
  <c r="O174" i="1"/>
  <c r="P174" i="1"/>
  <c r="Q174" i="1"/>
  <c r="R174" i="1"/>
  <c r="J186" i="1"/>
  <c r="K186" i="1"/>
  <c r="L186" i="1"/>
  <c r="M186" i="1"/>
  <c r="N186" i="1"/>
  <c r="O186" i="1"/>
  <c r="P186" i="1"/>
  <c r="Q186" i="1"/>
  <c r="R186" i="1"/>
  <c r="A174" i="1"/>
  <c r="B174" i="1"/>
  <c r="A186" i="1"/>
  <c r="B186" i="1"/>
  <c r="M133" i="1" l="1"/>
  <c r="K140" i="1"/>
  <c r="N117" i="1"/>
  <c r="N125" i="1"/>
  <c r="M181" i="1"/>
  <c r="A178" i="1"/>
  <c r="N133" i="1"/>
  <c r="N181" i="1"/>
  <c r="L181" i="1"/>
  <c r="K110" i="1"/>
  <c r="B87" i="1"/>
  <c r="O185" i="1"/>
  <c r="J177" i="1"/>
  <c r="A139" i="1"/>
  <c r="R106" i="1"/>
  <c r="N139" i="1"/>
  <c r="O139" i="1"/>
  <c r="O181" i="1"/>
  <c r="R77" i="1"/>
  <c r="A119" i="1"/>
  <c r="A127" i="1"/>
  <c r="N135" i="1"/>
  <c r="J181" i="1"/>
  <c r="A111" i="1"/>
  <c r="N119" i="1"/>
  <c r="N127" i="1"/>
  <c r="M135" i="1"/>
  <c r="N143" i="1"/>
  <c r="R180" i="1"/>
  <c r="O104" i="1"/>
  <c r="O111" i="1"/>
  <c r="O119" i="1"/>
  <c r="R128" i="1"/>
  <c r="R136" i="1"/>
  <c r="M143" i="1"/>
  <c r="O102" i="1"/>
  <c r="R112" i="1"/>
  <c r="R120" i="1"/>
  <c r="A94" i="1"/>
  <c r="Q180" i="1"/>
  <c r="R181" i="1"/>
  <c r="N180" i="1"/>
  <c r="N100" i="1"/>
  <c r="J180" i="1"/>
  <c r="L94" i="1"/>
  <c r="N179" i="1"/>
  <c r="J104" i="1"/>
  <c r="R97" i="1"/>
  <c r="K88" i="1"/>
  <c r="N77" i="1"/>
  <c r="L103" i="1"/>
  <c r="K96" i="1"/>
  <c r="J88" i="1"/>
  <c r="N76" i="1"/>
  <c r="N111" i="1"/>
  <c r="M117" i="1"/>
  <c r="M127" i="1"/>
  <c r="K178" i="1"/>
  <c r="Q102" i="1"/>
  <c r="J96" i="1"/>
  <c r="Q86" i="1"/>
  <c r="B103" i="1"/>
  <c r="A135" i="1"/>
  <c r="N101" i="1"/>
  <c r="N93" i="1"/>
  <c r="J85" i="1"/>
  <c r="N109" i="1"/>
  <c r="M125" i="1"/>
  <c r="K89" i="1"/>
  <c r="K182" i="1"/>
  <c r="J182" i="1"/>
  <c r="M101" i="1"/>
  <c r="O92" i="1"/>
  <c r="J81" i="1"/>
  <c r="M109" i="1"/>
  <c r="N141" i="1"/>
  <c r="M85" i="1"/>
  <c r="A182" i="1"/>
  <c r="R104" i="1"/>
  <c r="O100" i="1"/>
  <c r="N92" i="1"/>
  <c r="R80" i="1"/>
  <c r="K126" i="1"/>
  <c r="J94" i="1"/>
  <c r="J89" i="1"/>
  <c r="N86" i="1"/>
  <c r="R142" i="1"/>
  <c r="P180" i="1"/>
  <c r="L104" i="1"/>
  <c r="N102" i="1"/>
  <c r="K101" i="1"/>
  <c r="O97" i="1"/>
  <c r="L95" i="1"/>
  <c r="R93" i="1"/>
  <c r="K92" i="1"/>
  <c r="R88" i="1"/>
  <c r="M86" i="1"/>
  <c r="N84" i="1"/>
  <c r="J80" i="1"/>
  <c r="M77" i="1"/>
  <c r="A86" i="1"/>
  <c r="K134" i="1"/>
  <c r="Q97" i="1"/>
  <c r="O180" i="1"/>
  <c r="K104" i="1"/>
  <c r="M102" i="1"/>
  <c r="J101" i="1"/>
  <c r="N97" i="1"/>
  <c r="K95" i="1"/>
  <c r="O93" i="1"/>
  <c r="O91" i="1"/>
  <c r="O88" i="1"/>
  <c r="L86" i="1"/>
  <c r="O83" i="1"/>
  <c r="K79" i="1"/>
  <c r="J77" i="1"/>
  <c r="B79" i="1"/>
  <c r="N129" i="1"/>
  <c r="K97" i="1"/>
  <c r="R94" i="1"/>
  <c r="R89" i="1"/>
  <c r="R184" i="1"/>
  <c r="J102" i="1"/>
  <c r="J97" i="1"/>
  <c r="Q94" i="1"/>
  <c r="M93" i="1"/>
  <c r="Q89" i="1"/>
  <c r="R85" i="1"/>
  <c r="Q81" i="1"/>
  <c r="N78" i="1"/>
  <c r="R118" i="1"/>
  <c r="M121" i="1"/>
  <c r="Q176" i="1"/>
  <c r="L102" i="1"/>
  <c r="J86" i="1"/>
  <c r="R81" i="1"/>
  <c r="Q78" i="1"/>
  <c r="A78" i="1"/>
  <c r="M180" i="1"/>
  <c r="B180" i="1"/>
  <c r="K184" i="1"/>
  <c r="L180" i="1"/>
  <c r="K103" i="1"/>
  <c r="R101" i="1"/>
  <c r="K100" i="1"/>
  <c r="R96" i="1"/>
  <c r="N94" i="1"/>
  <c r="K93" i="1"/>
  <c r="O89" i="1"/>
  <c r="K87" i="1"/>
  <c r="O85" i="1"/>
  <c r="N81" i="1"/>
  <c r="M78" i="1"/>
  <c r="A102" i="1"/>
  <c r="A180" i="1"/>
  <c r="J184" i="1"/>
  <c r="R102" i="1"/>
  <c r="O101" i="1"/>
  <c r="O99" i="1"/>
  <c r="O96" i="1"/>
  <c r="M94" i="1"/>
  <c r="J93" i="1"/>
  <c r="N89" i="1"/>
  <c r="R86" i="1"/>
  <c r="N85" i="1"/>
  <c r="K81" i="1"/>
  <c r="L78" i="1"/>
  <c r="B95" i="1"/>
  <c r="R114" i="1"/>
  <c r="N137" i="1"/>
  <c r="K122" i="1"/>
  <c r="R130" i="1"/>
  <c r="R138" i="1"/>
  <c r="K138" i="1"/>
  <c r="R146" i="1"/>
  <c r="N113" i="1"/>
  <c r="Q104" i="1"/>
  <c r="R103" i="1"/>
  <c r="J103" i="1"/>
  <c r="K102" i="1"/>
  <c r="L101" i="1"/>
  <c r="M100" i="1"/>
  <c r="N99" i="1"/>
  <c r="O98" i="1"/>
  <c r="P97" i="1"/>
  <c r="Q96" i="1"/>
  <c r="R95" i="1"/>
  <c r="J95" i="1"/>
  <c r="K94" i="1"/>
  <c r="L93" i="1"/>
  <c r="M92" i="1"/>
  <c r="N91" i="1"/>
  <c r="O90" i="1"/>
  <c r="P89" i="1"/>
  <c r="Q88" i="1"/>
  <c r="R87" i="1"/>
  <c r="J87" i="1"/>
  <c r="K86" i="1"/>
  <c r="L85" i="1"/>
  <c r="M84" i="1"/>
  <c r="N83" i="1"/>
  <c r="O82" i="1"/>
  <c r="P81" i="1"/>
  <c r="Q80" i="1"/>
  <c r="R79" i="1"/>
  <c r="J79" i="1"/>
  <c r="K78" i="1"/>
  <c r="L77" i="1"/>
  <c r="M76" i="1"/>
  <c r="N75" i="1"/>
  <c r="A103" i="1"/>
  <c r="A99" i="1"/>
  <c r="A95" i="1"/>
  <c r="A91" i="1"/>
  <c r="A87" i="1"/>
  <c r="A83" i="1"/>
  <c r="A79" i="1"/>
  <c r="A75" i="1"/>
  <c r="M107" i="1"/>
  <c r="A113" i="1"/>
  <c r="M115" i="1"/>
  <c r="A121" i="1"/>
  <c r="M123" i="1"/>
  <c r="A129" i="1"/>
  <c r="M131" i="1"/>
  <c r="A137" i="1"/>
  <c r="O141" i="1"/>
  <c r="K144" i="1"/>
  <c r="P98" i="1"/>
  <c r="O75" i="1"/>
  <c r="B99" i="1"/>
  <c r="B91" i="1"/>
  <c r="B184" i="1"/>
  <c r="Q184" i="1"/>
  <c r="A184" i="1"/>
  <c r="B176" i="1"/>
  <c r="P184" i="1"/>
  <c r="K181" i="1"/>
  <c r="N176" i="1"/>
  <c r="P104" i="1"/>
  <c r="Q103" i="1"/>
  <c r="L100" i="1"/>
  <c r="M99" i="1"/>
  <c r="N98" i="1"/>
  <c r="P96" i="1"/>
  <c r="Q95" i="1"/>
  <c r="L92" i="1"/>
  <c r="M91" i="1"/>
  <c r="N90" i="1"/>
  <c r="P88" i="1"/>
  <c r="Q87" i="1"/>
  <c r="K85" i="1"/>
  <c r="L84" i="1"/>
  <c r="M83" i="1"/>
  <c r="N82" i="1"/>
  <c r="O81" i="1"/>
  <c r="P80" i="1"/>
  <c r="Q79" i="1"/>
  <c r="R78" i="1"/>
  <c r="J78" i="1"/>
  <c r="K77" i="1"/>
  <c r="L76" i="1"/>
  <c r="M75" i="1"/>
  <c r="B102" i="1"/>
  <c r="B98" i="1"/>
  <c r="B94" i="1"/>
  <c r="B90" i="1"/>
  <c r="B86" i="1"/>
  <c r="B82" i="1"/>
  <c r="B78" i="1"/>
  <c r="O107" i="1"/>
  <c r="O115" i="1"/>
  <c r="O123" i="1"/>
  <c r="O131" i="1"/>
  <c r="A145" i="1"/>
  <c r="P176" i="1"/>
  <c r="O184" i="1"/>
  <c r="P103" i="1"/>
  <c r="K76" i="1"/>
  <c r="L75" i="1"/>
  <c r="A90" i="1"/>
  <c r="A82" i="1"/>
  <c r="P90" i="1"/>
  <c r="B83" i="1"/>
  <c r="P95" i="1"/>
  <c r="L91" i="1"/>
  <c r="A98" i="1"/>
  <c r="B181" i="1"/>
  <c r="N184" i="1"/>
  <c r="Q181" i="1"/>
  <c r="L176" i="1"/>
  <c r="N104" i="1"/>
  <c r="O103" i="1"/>
  <c r="Q101" i="1"/>
  <c r="R100" i="1"/>
  <c r="J100" i="1"/>
  <c r="K99" i="1"/>
  <c r="L98" i="1"/>
  <c r="M97" i="1"/>
  <c r="N96" i="1"/>
  <c r="O95" i="1"/>
  <c r="P94" i="1"/>
  <c r="Q93" i="1"/>
  <c r="R92" i="1"/>
  <c r="J92" i="1"/>
  <c r="K91" i="1"/>
  <c r="L90" i="1"/>
  <c r="M89" i="1"/>
  <c r="N88" i="1"/>
  <c r="O87" i="1"/>
  <c r="P86" i="1"/>
  <c r="Q85" i="1"/>
  <c r="R84" i="1"/>
  <c r="J84" i="1"/>
  <c r="K83" i="1"/>
  <c r="L82" i="1"/>
  <c r="M81" i="1"/>
  <c r="N80" i="1"/>
  <c r="O79" i="1"/>
  <c r="P78" i="1"/>
  <c r="Q77" i="1"/>
  <c r="R76" i="1"/>
  <c r="J76" i="1"/>
  <c r="K75" i="1"/>
  <c r="B101" i="1"/>
  <c r="B97" i="1"/>
  <c r="B93" i="1"/>
  <c r="B89" i="1"/>
  <c r="B85" i="1"/>
  <c r="B81" i="1"/>
  <c r="B77" i="1"/>
  <c r="K108" i="1"/>
  <c r="O113" i="1"/>
  <c r="K116" i="1"/>
  <c r="O121" i="1"/>
  <c r="K124" i="1"/>
  <c r="O129" i="1"/>
  <c r="K132" i="1"/>
  <c r="O137" i="1"/>
  <c r="A143" i="1"/>
  <c r="M145" i="1"/>
  <c r="B177" i="1"/>
  <c r="A176" i="1"/>
  <c r="M176" i="1"/>
  <c r="L99" i="1"/>
  <c r="M98" i="1"/>
  <c r="M90" i="1"/>
  <c r="P87" i="1"/>
  <c r="K84" i="1"/>
  <c r="L83" i="1"/>
  <c r="M82" i="1"/>
  <c r="O80" i="1"/>
  <c r="P79" i="1"/>
  <c r="A181" i="1"/>
  <c r="M184" i="1"/>
  <c r="M104" i="1"/>
  <c r="N103" i="1"/>
  <c r="P101" i="1"/>
  <c r="Q100" i="1"/>
  <c r="R99" i="1"/>
  <c r="J99" i="1"/>
  <c r="K98" i="1"/>
  <c r="L97" i="1"/>
  <c r="M96" i="1"/>
  <c r="N95" i="1"/>
  <c r="P93" i="1"/>
  <c r="Q92" i="1"/>
  <c r="R91" i="1"/>
  <c r="J91" i="1"/>
  <c r="K90" i="1"/>
  <c r="L89" i="1"/>
  <c r="M88" i="1"/>
  <c r="N87" i="1"/>
  <c r="P85" i="1"/>
  <c r="Q84" i="1"/>
  <c r="R83" i="1"/>
  <c r="J83" i="1"/>
  <c r="K82" i="1"/>
  <c r="L81" i="1"/>
  <c r="M80" i="1"/>
  <c r="N79" i="1"/>
  <c r="P77" i="1"/>
  <c r="Q76" i="1"/>
  <c r="R75" i="1"/>
  <c r="J75" i="1"/>
  <c r="A77" i="1"/>
  <c r="A109" i="1"/>
  <c r="A117" i="1"/>
  <c r="A125" i="1"/>
  <c r="A133" i="1"/>
  <c r="O145" i="1"/>
  <c r="P82" i="1"/>
  <c r="B75" i="1"/>
  <c r="P100" i="1"/>
  <c r="Q99" i="1"/>
  <c r="R98" i="1"/>
  <c r="J98" i="1"/>
  <c r="L96" i="1"/>
  <c r="P92" i="1"/>
  <c r="Q91" i="1"/>
  <c r="R90" i="1"/>
  <c r="J90" i="1"/>
  <c r="L88" i="1"/>
  <c r="M87" i="1"/>
  <c r="P84" i="1"/>
  <c r="Q83" i="1"/>
  <c r="R82" i="1"/>
  <c r="J82" i="1"/>
  <c r="L80" i="1"/>
  <c r="M79" i="1"/>
  <c r="P76" i="1"/>
  <c r="Q75" i="1"/>
  <c r="B104" i="1"/>
  <c r="B100" i="1"/>
  <c r="B96" i="1"/>
  <c r="B92" i="1"/>
  <c r="B88" i="1"/>
  <c r="B84" i="1"/>
  <c r="B80" i="1"/>
  <c r="B76" i="1"/>
  <c r="A141" i="1"/>
  <c r="O84" i="1"/>
  <c r="K80" i="1"/>
  <c r="O76" i="1"/>
  <c r="A107" i="1"/>
  <c r="A115" i="1"/>
  <c r="A123" i="1"/>
  <c r="A131" i="1"/>
  <c r="L106" i="1"/>
  <c r="B107" i="1"/>
  <c r="P107" i="1"/>
  <c r="L108" i="1"/>
  <c r="B109" i="1"/>
  <c r="P109" i="1"/>
  <c r="L110" i="1"/>
  <c r="B111" i="1"/>
  <c r="P111" i="1"/>
  <c r="L112" i="1"/>
  <c r="B113" i="1"/>
  <c r="P113" i="1"/>
  <c r="L114" i="1"/>
  <c r="B115" i="1"/>
  <c r="P115" i="1"/>
  <c r="L116" i="1"/>
  <c r="B117" i="1"/>
  <c r="P117" i="1"/>
  <c r="L118" i="1"/>
  <c r="B119" i="1"/>
  <c r="P119" i="1"/>
  <c r="L120" i="1"/>
  <c r="B121" i="1"/>
  <c r="P121" i="1"/>
  <c r="L122" i="1"/>
  <c r="B123" i="1"/>
  <c r="P123" i="1"/>
  <c r="L124" i="1"/>
  <c r="B125" i="1"/>
  <c r="P125" i="1"/>
  <c r="L126" i="1"/>
  <c r="B127" i="1"/>
  <c r="P127" i="1"/>
  <c r="L128" i="1"/>
  <c r="B129" i="1"/>
  <c r="P129" i="1"/>
  <c r="L130" i="1"/>
  <c r="B131" i="1"/>
  <c r="P131" i="1"/>
  <c r="L132" i="1"/>
  <c r="B133" i="1"/>
  <c r="P133" i="1"/>
  <c r="L134" i="1"/>
  <c r="B135" i="1"/>
  <c r="P135" i="1"/>
  <c r="L136" i="1"/>
  <c r="B137" i="1"/>
  <c r="P137" i="1"/>
  <c r="L138" i="1"/>
  <c r="B139" i="1"/>
  <c r="P139" i="1"/>
  <c r="L140" i="1"/>
  <c r="B141" i="1"/>
  <c r="P141" i="1"/>
  <c r="L142" i="1"/>
  <c r="B143" i="1"/>
  <c r="P143" i="1"/>
  <c r="L144" i="1"/>
  <c r="B145" i="1"/>
  <c r="P145" i="1"/>
  <c r="L146" i="1"/>
  <c r="M106" i="1"/>
  <c r="Q107" i="1"/>
  <c r="M108" i="1"/>
  <c r="Q109" i="1"/>
  <c r="M110" i="1"/>
  <c r="Q111" i="1"/>
  <c r="M112" i="1"/>
  <c r="Q113" i="1"/>
  <c r="M114" i="1"/>
  <c r="Q115" i="1"/>
  <c r="M116" i="1"/>
  <c r="Q117" i="1"/>
  <c r="M118" i="1"/>
  <c r="Q119" i="1"/>
  <c r="M120" i="1"/>
  <c r="Q121" i="1"/>
  <c r="M122" i="1"/>
  <c r="Q123" i="1"/>
  <c r="M124" i="1"/>
  <c r="Q125" i="1"/>
  <c r="M126" i="1"/>
  <c r="Q127" i="1"/>
  <c r="M128" i="1"/>
  <c r="Q129" i="1"/>
  <c r="M130" i="1"/>
  <c r="Q131" i="1"/>
  <c r="M132" i="1"/>
  <c r="Q133" i="1"/>
  <c r="M134" i="1"/>
  <c r="Q135" i="1"/>
  <c r="M136" i="1"/>
  <c r="Q137" i="1"/>
  <c r="M138" i="1"/>
  <c r="Q139" i="1"/>
  <c r="M140" i="1"/>
  <c r="Q141" i="1"/>
  <c r="M142" i="1"/>
  <c r="Q143" i="1"/>
  <c r="M144" i="1"/>
  <c r="Q145" i="1"/>
  <c r="M146" i="1"/>
  <c r="N106" i="1"/>
  <c r="J107" i="1"/>
  <c r="R107" i="1"/>
  <c r="N108" i="1"/>
  <c r="J109" i="1"/>
  <c r="R109" i="1"/>
  <c r="N110" i="1"/>
  <c r="J111" i="1"/>
  <c r="R111" i="1"/>
  <c r="N112" i="1"/>
  <c r="J113" i="1"/>
  <c r="R113" i="1"/>
  <c r="N114" i="1"/>
  <c r="J115" i="1"/>
  <c r="R115" i="1"/>
  <c r="N116" i="1"/>
  <c r="J117" i="1"/>
  <c r="R117" i="1"/>
  <c r="N118" i="1"/>
  <c r="J119" i="1"/>
  <c r="R119" i="1"/>
  <c r="N120" i="1"/>
  <c r="J121" i="1"/>
  <c r="R121" i="1"/>
  <c r="N122" i="1"/>
  <c r="J123" i="1"/>
  <c r="R123" i="1"/>
  <c r="N124" i="1"/>
  <c r="J125" i="1"/>
  <c r="R125" i="1"/>
  <c r="N126" i="1"/>
  <c r="J127" i="1"/>
  <c r="R127" i="1"/>
  <c r="N128" i="1"/>
  <c r="J129" i="1"/>
  <c r="R129" i="1"/>
  <c r="N130" i="1"/>
  <c r="J131" i="1"/>
  <c r="R131" i="1"/>
  <c r="N132" i="1"/>
  <c r="J133" i="1"/>
  <c r="R133" i="1"/>
  <c r="N134" i="1"/>
  <c r="J135" i="1"/>
  <c r="R135" i="1"/>
  <c r="N136" i="1"/>
  <c r="J137" i="1"/>
  <c r="R137" i="1"/>
  <c r="N138" i="1"/>
  <c r="J139" i="1"/>
  <c r="R139" i="1"/>
  <c r="N140" i="1"/>
  <c r="J141" i="1"/>
  <c r="R141" i="1"/>
  <c r="N142" i="1"/>
  <c r="J143" i="1"/>
  <c r="R143" i="1"/>
  <c r="N144" i="1"/>
  <c r="J145" i="1"/>
  <c r="R145" i="1"/>
  <c r="N146" i="1"/>
  <c r="A106" i="1"/>
  <c r="O106" i="1"/>
  <c r="K107" i="1"/>
  <c r="A108" i="1"/>
  <c r="O108" i="1"/>
  <c r="K109" i="1"/>
  <c r="A110" i="1"/>
  <c r="O110" i="1"/>
  <c r="K111" i="1"/>
  <c r="A112" i="1"/>
  <c r="O112" i="1"/>
  <c r="K113" i="1"/>
  <c r="A114" i="1"/>
  <c r="O114" i="1"/>
  <c r="K115" i="1"/>
  <c r="A116" i="1"/>
  <c r="O116" i="1"/>
  <c r="K117" i="1"/>
  <c r="A118" i="1"/>
  <c r="O118" i="1"/>
  <c r="K119" i="1"/>
  <c r="A120" i="1"/>
  <c r="O120" i="1"/>
  <c r="K121" i="1"/>
  <c r="A122" i="1"/>
  <c r="O122" i="1"/>
  <c r="K123" i="1"/>
  <c r="A124" i="1"/>
  <c r="O124" i="1"/>
  <c r="K125" i="1"/>
  <c r="A126" i="1"/>
  <c r="O126" i="1"/>
  <c r="K127" i="1"/>
  <c r="A128" i="1"/>
  <c r="O128" i="1"/>
  <c r="K129" i="1"/>
  <c r="A130" i="1"/>
  <c r="O130" i="1"/>
  <c r="K131" i="1"/>
  <c r="A132" i="1"/>
  <c r="O132" i="1"/>
  <c r="K133" i="1"/>
  <c r="A134" i="1"/>
  <c r="O134" i="1"/>
  <c r="K135" i="1"/>
  <c r="A136" i="1"/>
  <c r="O136" i="1"/>
  <c r="K137" i="1"/>
  <c r="A138" i="1"/>
  <c r="O138" i="1"/>
  <c r="K139" i="1"/>
  <c r="A140" i="1"/>
  <c r="O140" i="1"/>
  <c r="K141" i="1"/>
  <c r="A142" i="1"/>
  <c r="O142" i="1"/>
  <c r="K143" i="1"/>
  <c r="A144" i="1"/>
  <c r="O144" i="1"/>
  <c r="K145" i="1"/>
  <c r="A146" i="1"/>
  <c r="O146" i="1"/>
  <c r="B106" i="1"/>
  <c r="P106" i="1"/>
  <c r="L107" i="1"/>
  <c r="B108" i="1"/>
  <c r="P108" i="1"/>
  <c r="L109" i="1"/>
  <c r="B110" i="1"/>
  <c r="P110" i="1"/>
  <c r="L111" i="1"/>
  <c r="B112" i="1"/>
  <c r="P112" i="1"/>
  <c r="L113" i="1"/>
  <c r="B114" i="1"/>
  <c r="P114" i="1"/>
  <c r="L115" i="1"/>
  <c r="B116" i="1"/>
  <c r="P116" i="1"/>
  <c r="L117" i="1"/>
  <c r="B118" i="1"/>
  <c r="P118" i="1"/>
  <c r="L119" i="1"/>
  <c r="B120" i="1"/>
  <c r="P120" i="1"/>
  <c r="L121" i="1"/>
  <c r="B122" i="1"/>
  <c r="P122" i="1"/>
  <c r="L123" i="1"/>
  <c r="B124" i="1"/>
  <c r="P124" i="1"/>
  <c r="L125" i="1"/>
  <c r="B126" i="1"/>
  <c r="P126" i="1"/>
  <c r="L127" i="1"/>
  <c r="B128" i="1"/>
  <c r="P128" i="1"/>
  <c r="L129" i="1"/>
  <c r="B130" i="1"/>
  <c r="P130" i="1"/>
  <c r="L131" i="1"/>
  <c r="B132" i="1"/>
  <c r="P132" i="1"/>
  <c r="L133" i="1"/>
  <c r="B134" i="1"/>
  <c r="P134" i="1"/>
  <c r="L135" i="1"/>
  <c r="B136" i="1"/>
  <c r="P136" i="1"/>
  <c r="L137" i="1"/>
  <c r="B138" i="1"/>
  <c r="P138" i="1"/>
  <c r="L139" i="1"/>
  <c r="B140" i="1"/>
  <c r="P140" i="1"/>
  <c r="L141" i="1"/>
  <c r="B142" i="1"/>
  <c r="P142" i="1"/>
  <c r="L143" i="1"/>
  <c r="B144" i="1"/>
  <c r="P144" i="1"/>
  <c r="L145" i="1"/>
  <c r="B146" i="1"/>
  <c r="P146" i="1"/>
  <c r="Q106" i="1"/>
  <c r="Q110" i="1"/>
  <c r="Q114" i="1"/>
  <c r="Q120" i="1"/>
  <c r="Q124" i="1"/>
  <c r="Q126" i="1"/>
  <c r="Q132" i="1"/>
  <c r="Q134" i="1"/>
  <c r="Q136" i="1"/>
  <c r="Q140" i="1"/>
  <c r="Q142" i="1"/>
  <c r="Q144" i="1"/>
  <c r="Q146" i="1"/>
  <c r="Q108" i="1"/>
  <c r="Q112" i="1"/>
  <c r="Q116" i="1"/>
  <c r="Q118" i="1"/>
  <c r="Q122" i="1"/>
  <c r="Q128" i="1"/>
  <c r="Q130" i="1"/>
  <c r="J106" i="1"/>
  <c r="J108" i="1"/>
  <c r="J110" i="1"/>
  <c r="J112" i="1"/>
  <c r="J114" i="1"/>
  <c r="J116" i="1"/>
  <c r="J118" i="1"/>
  <c r="J120" i="1"/>
  <c r="J122" i="1"/>
  <c r="J124" i="1"/>
  <c r="J126" i="1"/>
  <c r="J128" i="1"/>
  <c r="J130" i="1"/>
  <c r="J132" i="1"/>
  <c r="J134" i="1"/>
  <c r="J136" i="1"/>
  <c r="J138" i="1"/>
  <c r="J140" i="1"/>
  <c r="J142" i="1"/>
  <c r="J144" i="1"/>
  <c r="J146" i="1"/>
  <c r="R182" i="1"/>
  <c r="O182" i="1"/>
  <c r="N182" i="1"/>
  <c r="Q183" i="1"/>
  <c r="R177" i="1"/>
  <c r="R185" i="1"/>
  <c r="P177" i="1"/>
  <c r="A185" i="1"/>
  <c r="Q185" i="1"/>
  <c r="K177" i="1"/>
  <c r="J185" i="1"/>
  <c r="N185" i="1"/>
  <c r="N183" i="1"/>
  <c r="O177" i="1"/>
  <c r="M185" i="1"/>
  <c r="J183" i="1"/>
  <c r="N177" i="1"/>
  <c r="L185" i="1"/>
  <c r="O178" i="1"/>
  <c r="M177" i="1"/>
  <c r="B185" i="1"/>
  <c r="K185" i="1"/>
  <c r="N178" i="1"/>
  <c r="L177" i="1"/>
  <c r="A177" i="1"/>
  <c r="R183" i="1"/>
  <c r="R179" i="1"/>
  <c r="J179" i="1"/>
  <c r="B183" i="1"/>
  <c r="B179" i="1"/>
  <c r="Q179" i="1"/>
  <c r="A183" i="1"/>
  <c r="A179" i="1"/>
  <c r="L183" i="1"/>
  <c r="M182" i="1"/>
  <c r="P179" i="1"/>
  <c r="Q178" i="1"/>
  <c r="K176" i="1"/>
  <c r="M183" i="1"/>
  <c r="R178" i="1"/>
  <c r="J178" i="1"/>
  <c r="B182" i="1"/>
  <c r="B178" i="1"/>
  <c r="K183" i="1"/>
  <c r="L182" i="1"/>
  <c r="O179" i="1"/>
  <c r="P178" i="1"/>
  <c r="R176" i="1"/>
  <c r="J176" i="1"/>
  <c r="M179" i="1"/>
  <c r="P183" i="1"/>
  <c r="Q182" i="1"/>
  <c r="L179" i="1"/>
  <c r="M178" i="1"/>
  <c r="R175" i="1"/>
  <c r="B175" i="1"/>
  <c r="O175" i="1"/>
  <c r="A175" i="1"/>
  <c r="N175" i="1"/>
  <c r="M175" i="1"/>
  <c r="J175" i="1"/>
  <c r="Q175" i="1"/>
  <c r="P175" i="1"/>
  <c r="L175" i="1"/>
  <c r="A2" i="1" l="1"/>
  <c r="B2" i="1"/>
  <c r="J2" i="1"/>
  <c r="K2" i="1"/>
  <c r="L2" i="1"/>
  <c r="M2" i="1"/>
  <c r="N2" i="1"/>
  <c r="O2" i="1"/>
  <c r="P2" i="1"/>
  <c r="Q2" i="1"/>
  <c r="R2" i="1"/>
  <c r="J1550" i="1"/>
  <c r="K1550" i="1"/>
  <c r="L1550" i="1"/>
  <c r="M1550" i="1"/>
  <c r="N1550" i="1"/>
  <c r="O1550" i="1"/>
  <c r="P1550" i="1"/>
  <c r="Q1550" i="1"/>
  <c r="R1550" i="1"/>
  <c r="A1550" i="1"/>
  <c r="B1550" i="1"/>
  <c r="A822" i="1" l="1"/>
  <c r="B822" i="1"/>
  <c r="J822" i="1"/>
  <c r="K822" i="1"/>
  <c r="L822" i="1"/>
  <c r="M822" i="1"/>
  <c r="N822" i="1"/>
  <c r="O822" i="1"/>
  <c r="P822" i="1"/>
  <c r="Q822" i="1"/>
  <c r="R822" i="1"/>
  <c r="C1588" i="1"/>
  <c r="Q1588" i="1" s="1"/>
  <c r="C1589" i="1"/>
  <c r="P1589" i="1" s="1"/>
  <c r="C1590" i="1"/>
  <c r="O1590" i="1" s="1"/>
  <c r="C1591" i="1"/>
  <c r="N1591" i="1" s="1"/>
  <c r="C1592" i="1"/>
  <c r="M1592" i="1" s="1"/>
  <c r="C1593" i="1"/>
  <c r="L1593" i="1" s="1"/>
  <c r="C1594" i="1"/>
  <c r="R1594" i="1" s="1"/>
  <c r="C1595" i="1"/>
  <c r="P1595" i="1" s="1"/>
  <c r="C1596" i="1"/>
  <c r="Q1596" i="1" s="1"/>
  <c r="C1597" i="1"/>
  <c r="P1597" i="1" s="1"/>
  <c r="C1598" i="1"/>
  <c r="O1598" i="1" s="1"/>
  <c r="C1599" i="1"/>
  <c r="N1599" i="1" s="1"/>
  <c r="C1600" i="1"/>
  <c r="M1600" i="1" s="1"/>
  <c r="C1601" i="1"/>
  <c r="L1601" i="1" s="1"/>
  <c r="C1602" i="1"/>
  <c r="J1602" i="1" s="1"/>
  <c r="C1603" i="1"/>
  <c r="P1603" i="1" s="1"/>
  <c r="C1604" i="1"/>
  <c r="Q1604" i="1" s="1"/>
  <c r="C1605" i="1"/>
  <c r="P1605" i="1" s="1"/>
  <c r="C1606" i="1"/>
  <c r="O1606" i="1" s="1"/>
  <c r="C1607" i="1"/>
  <c r="N1607" i="1" s="1"/>
  <c r="C1608" i="1"/>
  <c r="M1608" i="1" s="1"/>
  <c r="C1609" i="1"/>
  <c r="L1609" i="1" s="1"/>
  <c r="C1610" i="1"/>
  <c r="J1610" i="1" s="1"/>
  <c r="C1587" i="1"/>
  <c r="B20" i="18"/>
  <c r="F103" i="8" s="1"/>
  <c r="B19" i="18"/>
  <c r="F102" i="8" s="1"/>
  <c r="B18" i="18"/>
  <c r="F101" i="8" s="1"/>
  <c r="J1611" i="1"/>
  <c r="K1611" i="1"/>
  <c r="L1611" i="1"/>
  <c r="M1611" i="1"/>
  <c r="N1611" i="1"/>
  <c r="O1611" i="1"/>
  <c r="P1611" i="1"/>
  <c r="Q1611" i="1"/>
  <c r="R1611" i="1"/>
  <c r="A1611" i="1"/>
  <c r="B1611" i="1"/>
  <c r="B1586" i="1"/>
  <c r="A818" i="1"/>
  <c r="B818" i="1"/>
  <c r="A819" i="1"/>
  <c r="B819" i="1"/>
  <c r="A820" i="1"/>
  <c r="B820" i="1"/>
  <c r="A821" i="1"/>
  <c r="B821" i="1"/>
  <c r="A1273" i="1"/>
  <c r="B1273" i="1"/>
  <c r="A1274" i="1"/>
  <c r="B1274" i="1"/>
  <c r="C1275" i="1"/>
  <c r="P1275" i="1" s="1"/>
  <c r="C1276" i="1"/>
  <c r="B1276" i="1" s="1"/>
  <c r="C1277" i="1"/>
  <c r="A1277" i="1" s="1"/>
  <c r="C1278" i="1"/>
  <c r="A1278" i="1" s="1"/>
  <c r="C1279" i="1"/>
  <c r="M1279" i="1" s="1"/>
  <c r="C1280" i="1"/>
  <c r="B1280" i="1" s="1"/>
  <c r="C1281" i="1"/>
  <c r="N1281" i="1" s="1"/>
  <c r="C1282" i="1"/>
  <c r="Q1282" i="1" s="1"/>
  <c r="C1283" i="1"/>
  <c r="Q1283" i="1" s="1"/>
  <c r="C1284" i="1"/>
  <c r="B1284" i="1" s="1"/>
  <c r="C1285" i="1"/>
  <c r="A1285" i="1" s="1"/>
  <c r="C1286" i="1"/>
  <c r="A1286" i="1" s="1"/>
  <c r="C1287" i="1"/>
  <c r="P1287" i="1" s="1"/>
  <c r="C1288" i="1"/>
  <c r="B1288" i="1" s="1"/>
  <c r="C1289" i="1"/>
  <c r="C1290" i="1"/>
  <c r="A1290" i="1" s="1"/>
  <c r="C1291" i="1"/>
  <c r="R1291" i="1" s="1"/>
  <c r="C1292" i="1"/>
  <c r="B1292" i="1" s="1"/>
  <c r="C1293" i="1"/>
  <c r="A1293" i="1" s="1"/>
  <c r="C1294" i="1"/>
  <c r="A1294" i="1" s="1"/>
  <c r="C1295" i="1"/>
  <c r="K1295" i="1" s="1"/>
  <c r="C1296" i="1"/>
  <c r="B1296" i="1" s="1"/>
  <c r="C1297" i="1"/>
  <c r="P1297" i="1" s="1"/>
  <c r="C1298" i="1"/>
  <c r="A1298" i="1" s="1"/>
  <c r="C1299" i="1"/>
  <c r="K1299" i="1" s="1"/>
  <c r="C1300" i="1"/>
  <c r="B1300" i="1" s="1"/>
  <c r="C1301" i="1"/>
  <c r="A1301" i="1" s="1"/>
  <c r="C1302" i="1"/>
  <c r="A1302" i="1" s="1"/>
  <c r="C1303" i="1"/>
  <c r="P1303" i="1" s="1"/>
  <c r="C1304" i="1"/>
  <c r="B1304" i="1" s="1"/>
  <c r="C1305" i="1"/>
  <c r="K1305" i="1" s="1"/>
  <c r="C1306" i="1"/>
  <c r="A1306" i="1" s="1"/>
  <c r="C1307" i="1"/>
  <c r="L1307" i="1" s="1"/>
  <c r="C1308" i="1"/>
  <c r="B1308" i="1" s="1"/>
  <c r="C1309" i="1"/>
  <c r="A1309" i="1" s="1"/>
  <c r="C1310" i="1"/>
  <c r="A1310" i="1" s="1"/>
  <c r="C1311" i="1"/>
  <c r="R1311" i="1" s="1"/>
  <c r="C1312" i="1"/>
  <c r="B1312" i="1" s="1"/>
  <c r="C1313" i="1"/>
  <c r="R1313" i="1" s="1"/>
  <c r="C1314" i="1"/>
  <c r="A1314" i="1" s="1"/>
  <c r="C1315" i="1"/>
  <c r="M1315" i="1" s="1"/>
  <c r="C1316" i="1"/>
  <c r="B1316" i="1" s="1"/>
  <c r="C1317" i="1"/>
  <c r="A1317" i="1" s="1"/>
  <c r="C1318" i="1"/>
  <c r="A1318" i="1" s="1"/>
  <c r="C1319" i="1"/>
  <c r="L1319" i="1" s="1"/>
  <c r="C1320" i="1"/>
  <c r="B1320" i="1" s="1"/>
  <c r="C1321" i="1"/>
  <c r="C1322" i="1"/>
  <c r="A1322" i="1" s="1"/>
  <c r="C1323" i="1"/>
  <c r="P1323" i="1" s="1"/>
  <c r="C1324" i="1"/>
  <c r="B1324" i="1" s="1"/>
  <c r="C1325" i="1"/>
  <c r="A1325" i="1" s="1"/>
  <c r="C1326" i="1"/>
  <c r="A1326" i="1" s="1"/>
  <c r="C1327" i="1"/>
  <c r="N1327" i="1" s="1"/>
  <c r="C1328" i="1"/>
  <c r="B1328" i="1" s="1"/>
  <c r="C1329" i="1"/>
  <c r="C1330" i="1"/>
  <c r="A1330" i="1" s="1"/>
  <c r="C1331" i="1"/>
  <c r="P1331" i="1" s="1"/>
  <c r="C1332" i="1"/>
  <c r="B1332" i="1" s="1"/>
  <c r="C1333" i="1"/>
  <c r="A1333" i="1" s="1"/>
  <c r="C1334" i="1"/>
  <c r="A1334" i="1" s="1"/>
  <c r="C1335" i="1"/>
  <c r="Q1335" i="1" s="1"/>
  <c r="C1336" i="1"/>
  <c r="O1336" i="1" s="1"/>
  <c r="C1337" i="1"/>
  <c r="A1337" i="1" s="1"/>
  <c r="C1338" i="1"/>
  <c r="A1338" i="1" s="1"/>
  <c r="C1339" i="1"/>
  <c r="Q1339" i="1" s="1"/>
  <c r="C1340" i="1"/>
  <c r="A1340" i="1" s="1"/>
  <c r="C1341" i="1"/>
  <c r="A1341" i="1" s="1"/>
  <c r="C1342" i="1"/>
  <c r="A1342" i="1" s="1"/>
  <c r="C1343" i="1"/>
  <c r="K1343" i="1" s="1"/>
  <c r="C1344" i="1"/>
  <c r="B1344" i="1" s="1"/>
  <c r="C1345" i="1"/>
  <c r="A1345" i="1" s="1"/>
  <c r="C1346" i="1"/>
  <c r="A1346" i="1" s="1"/>
  <c r="C1347" i="1"/>
  <c r="J1347" i="1" s="1"/>
  <c r="C1348" i="1"/>
  <c r="A1348" i="1" s="1"/>
  <c r="C1349" i="1"/>
  <c r="A1349" i="1" s="1"/>
  <c r="C1350" i="1"/>
  <c r="A1350" i="1" s="1"/>
  <c r="C1351" i="1"/>
  <c r="Q1351" i="1" s="1"/>
  <c r="C1352" i="1"/>
  <c r="B1352" i="1" s="1"/>
  <c r="C1353" i="1"/>
  <c r="A1353" i="1" s="1"/>
  <c r="C1354" i="1"/>
  <c r="A1354" i="1" s="1"/>
  <c r="C1355" i="1"/>
  <c r="J1355" i="1" s="1"/>
  <c r="C1356" i="1"/>
  <c r="A1356" i="1" s="1"/>
  <c r="C1357" i="1"/>
  <c r="A1357" i="1" s="1"/>
  <c r="C1358" i="1"/>
  <c r="A1358" i="1" s="1"/>
  <c r="C1359" i="1"/>
  <c r="N1359" i="1" s="1"/>
  <c r="C1360" i="1"/>
  <c r="B1360" i="1" s="1"/>
  <c r="C1361" i="1"/>
  <c r="B1361" i="1" s="1"/>
  <c r="C1362" i="1"/>
  <c r="A1362" i="1" s="1"/>
  <c r="C1363" i="1"/>
  <c r="R1363" i="1" s="1"/>
  <c r="C1364" i="1"/>
  <c r="A1364" i="1" s="1"/>
  <c r="C1365" i="1"/>
  <c r="A1365" i="1" s="1"/>
  <c r="C1366" i="1"/>
  <c r="A1366" i="1" s="1"/>
  <c r="C1367" i="1"/>
  <c r="P1367" i="1" s="1"/>
  <c r="C1368" i="1"/>
  <c r="B1368" i="1" s="1"/>
  <c r="C1369" i="1"/>
  <c r="A1369" i="1" s="1"/>
  <c r="C1370" i="1"/>
  <c r="A1370" i="1" s="1"/>
  <c r="C1371" i="1"/>
  <c r="R1371" i="1" s="1"/>
  <c r="C1372" i="1"/>
  <c r="A1372" i="1" s="1"/>
  <c r="C1373" i="1"/>
  <c r="A1373" i="1" s="1"/>
  <c r="C1374" i="1"/>
  <c r="A1374" i="1" s="1"/>
  <c r="C1375" i="1"/>
  <c r="R1375" i="1" s="1"/>
  <c r="C1376" i="1"/>
  <c r="B1376" i="1" s="1"/>
  <c r="C1377" i="1"/>
  <c r="B1377" i="1" s="1"/>
  <c r="C1378" i="1"/>
  <c r="A1378" i="1" s="1"/>
  <c r="C1379" i="1"/>
  <c r="L1379" i="1" s="1"/>
  <c r="C1380" i="1"/>
  <c r="A1380" i="1" s="1"/>
  <c r="C1381" i="1"/>
  <c r="A1381" i="1" s="1"/>
  <c r="C1382" i="1"/>
  <c r="A1382" i="1" s="1"/>
  <c r="C1383" i="1"/>
  <c r="L1383" i="1" s="1"/>
  <c r="C1384" i="1"/>
  <c r="B1384" i="1" s="1"/>
  <c r="C1385" i="1"/>
  <c r="B1385" i="1" s="1"/>
  <c r="C1386" i="1"/>
  <c r="A1386" i="1" s="1"/>
  <c r="I1910" i="1"/>
  <c r="I1911" i="1"/>
  <c r="I1912" i="1"/>
  <c r="I1913" i="1"/>
  <c r="I1915" i="1"/>
  <c r="I1916" i="1"/>
  <c r="I1917" i="1"/>
  <c r="I1918" i="1"/>
  <c r="I1920" i="1"/>
  <c r="I1921" i="1"/>
  <c r="I1922" i="1"/>
  <c r="I1923" i="1"/>
  <c r="I1930" i="1"/>
  <c r="I1931" i="1"/>
  <c r="I1932" i="1"/>
  <c r="I1933" i="1"/>
  <c r="I1935" i="1"/>
  <c r="I1936" i="1"/>
  <c r="I1937" i="1"/>
  <c r="I1938" i="1"/>
  <c r="I1940" i="1"/>
  <c r="I1941" i="1"/>
  <c r="I1942" i="1"/>
  <c r="I1943" i="1"/>
  <c r="I1945" i="1"/>
  <c r="I1946" i="1"/>
  <c r="I1947" i="1"/>
  <c r="I1948" i="1"/>
  <c r="I1955" i="1"/>
  <c r="I1956" i="1"/>
  <c r="I1957" i="1"/>
  <c r="I1958" i="1"/>
  <c r="I1960" i="1"/>
  <c r="I1961" i="1"/>
  <c r="I1962" i="1"/>
  <c r="I1963" i="1"/>
  <c r="A1965" i="1"/>
  <c r="B1965" i="1"/>
  <c r="J1965" i="1"/>
  <c r="K1965" i="1"/>
  <c r="L1965" i="1"/>
  <c r="M1965" i="1"/>
  <c r="N1965" i="1"/>
  <c r="O1965" i="1"/>
  <c r="P1965" i="1"/>
  <c r="Q1965" i="1"/>
  <c r="R1965" i="1"/>
  <c r="I691" i="15"/>
  <c r="B630" i="15"/>
  <c r="B676" i="15" s="1"/>
  <c r="B696" i="15" s="1"/>
  <c r="B598" i="15"/>
  <c r="B675" i="15" s="1"/>
  <c r="B511" i="15"/>
  <c r="B465" i="15"/>
  <c r="B60" i="15"/>
  <c r="B666" i="15" s="1"/>
  <c r="B62" i="15"/>
  <c r="B668" i="15" s="1"/>
  <c r="B691" i="15" s="1"/>
  <c r="J1535" i="1"/>
  <c r="K1535" i="1"/>
  <c r="L1535" i="1"/>
  <c r="M1535" i="1"/>
  <c r="N1535" i="1"/>
  <c r="O1535" i="1"/>
  <c r="P1535" i="1"/>
  <c r="Q1535" i="1"/>
  <c r="R1535" i="1"/>
  <c r="A1535" i="1"/>
  <c r="B1535" i="1"/>
  <c r="A62" i="1"/>
  <c r="B62" i="1"/>
  <c r="A63" i="1"/>
  <c r="B63" i="1"/>
  <c r="A147" i="1"/>
  <c r="B147" i="1"/>
  <c r="A148" i="1"/>
  <c r="B148" i="1"/>
  <c r="A160" i="1"/>
  <c r="B160" i="1"/>
  <c r="A162" i="1"/>
  <c r="B162" i="1"/>
  <c r="A188" i="1"/>
  <c r="B188" i="1"/>
  <c r="A203" i="1"/>
  <c r="B203" i="1"/>
  <c r="A221" i="1"/>
  <c r="B221" i="1"/>
  <c r="A222" i="1"/>
  <c r="B222" i="1"/>
  <c r="A223" i="1"/>
  <c r="A229" i="1"/>
  <c r="B229" i="1"/>
  <c r="A230" i="1"/>
  <c r="B230" i="1"/>
  <c r="A233" i="1"/>
  <c r="B233" i="1"/>
  <c r="A239" i="1"/>
  <c r="B239" i="1"/>
  <c r="A287" i="1"/>
  <c r="B287" i="1"/>
  <c r="A290" i="1"/>
  <c r="B290" i="1"/>
  <c r="A291" i="1"/>
  <c r="B291" i="1"/>
  <c r="A315" i="1"/>
  <c r="B315" i="1"/>
  <c r="A340" i="1"/>
  <c r="B340" i="1"/>
  <c r="A341" i="1"/>
  <c r="B341" i="1"/>
  <c r="A365" i="1"/>
  <c r="B365" i="1"/>
  <c r="A389" i="1"/>
  <c r="B389" i="1"/>
  <c r="A464" i="1"/>
  <c r="B464" i="1"/>
  <c r="A465" i="1"/>
  <c r="B465" i="1"/>
  <c r="A540" i="1"/>
  <c r="B540" i="1"/>
  <c r="A565" i="1"/>
  <c r="B565" i="1"/>
  <c r="A615" i="1"/>
  <c r="B615" i="1"/>
  <c r="A616" i="1"/>
  <c r="B616" i="1"/>
  <c r="A617" i="1"/>
  <c r="B617" i="1"/>
  <c r="A618" i="1"/>
  <c r="B618" i="1"/>
  <c r="A1524" i="1"/>
  <c r="B1524" i="1"/>
  <c r="A1527" i="1"/>
  <c r="B1527" i="1"/>
  <c r="A1531" i="1"/>
  <c r="B1531" i="1"/>
  <c r="A1536" i="1"/>
  <c r="B1536" i="1"/>
  <c r="A1545" i="1"/>
  <c r="B1545" i="1"/>
  <c r="A1546" i="1"/>
  <c r="B1546" i="1"/>
  <c r="A1547" i="1"/>
  <c r="B1547" i="1"/>
  <c r="A1548" i="1"/>
  <c r="B1548" i="1"/>
  <c r="A1549" i="1"/>
  <c r="B1549" i="1"/>
  <c r="A1551" i="1"/>
  <c r="B1551" i="1"/>
  <c r="A1552" i="1"/>
  <c r="B1552" i="1"/>
  <c r="A1553" i="1"/>
  <c r="B1553" i="1"/>
  <c r="A1554" i="1"/>
  <c r="B1554" i="1"/>
  <c r="A1555" i="1"/>
  <c r="B1555" i="1"/>
  <c r="A1556" i="1"/>
  <c r="B1556" i="1"/>
  <c r="A1557" i="1"/>
  <c r="B1557" i="1"/>
  <c r="A1558" i="1"/>
  <c r="B1558" i="1"/>
  <c r="A1564" i="1"/>
  <c r="B1564" i="1"/>
  <c r="A1585" i="1"/>
  <c r="B1585" i="1"/>
  <c r="A1586" i="1"/>
  <c r="A1612" i="1"/>
  <c r="B1612" i="1"/>
  <c r="A1615" i="1"/>
  <c r="B1615" i="1"/>
  <c r="A1627" i="1"/>
  <c r="B1627" i="1"/>
  <c r="A1642" i="1"/>
  <c r="B1642" i="1"/>
  <c r="A1781" i="1"/>
  <c r="B1781" i="1"/>
  <c r="A1844" i="1"/>
  <c r="B1844" i="1"/>
  <c r="A1846" i="1"/>
  <c r="B1846" i="1"/>
  <c r="A1964" i="1"/>
  <c r="B1964" i="1"/>
  <c r="A1909" i="1"/>
  <c r="B1909" i="1"/>
  <c r="A1914" i="1"/>
  <c r="B1914" i="1"/>
  <c r="A1919" i="1"/>
  <c r="B1919" i="1"/>
  <c r="A1929" i="1"/>
  <c r="B1929" i="1"/>
  <c r="A1934" i="1"/>
  <c r="B1934" i="1"/>
  <c r="A1939" i="1"/>
  <c r="B1939" i="1"/>
  <c r="A1944" i="1"/>
  <c r="B1944" i="1"/>
  <c r="A1954" i="1"/>
  <c r="B1954" i="1"/>
  <c r="A1959" i="1"/>
  <c r="B1959" i="1"/>
  <c r="J62" i="1"/>
  <c r="K62" i="1"/>
  <c r="L62" i="1"/>
  <c r="M62" i="1"/>
  <c r="N62" i="1"/>
  <c r="O62" i="1"/>
  <c r="P62" i="1"/>
  <c r="Q62" i="1"/>
  <c r="R62" i="1"/>
  <c r="J63" i="1"/>
  <c r="K63" i="1"/>
  <c r="L63" i="1"/>
  <c r="M63" i="1"/>
  <c r="N63" i="1"/>
  <c r="O63" i="1"/>
  <c r="P63" i="1"/>
  <c r="Q63" i="1"/>
  <c r="R63" i="1"/>
  <c r="J147" i="1"/>
  <c r="K147" i="1"/>
  <c r="L147" i="1"/>
  <c r="M147" i="1"/>
  <c r="N147" i="1"/>
  <c r="O147" i="1"/>
  <c r="P147" i="1"/>
  <c r="Q147" i="1"/>
  <c r="R147" i="1"/>
  <c r="J148" i="1"/>
  <c r="K148" i="1"/>
  <c r="L148" i="1"/>
  <c r="N148" i="1"/>
  <c r="O148" i="1"/>
  <c r="P148" i="1"/>
  <c r="Q148" i="1"/>
  <c r="R148" i="1"/>
  <c r="J160" i="1"/>
  <c r="K160" i="1"/>
  <c r="L160" i="1"/>
  <c r="M160" i="1"/>
  <c r="N160" i="1"/>
  <c r="O160" i="1"/>
  <c r="P160" i="1"/>
  <c r="Q160" i="1"/>
  <c r="R160" i="1"/>
  <c r="J162" i="1"/>
  <c r="K162" i="1"/>
  <c r="L162" i="1"/>
  <c r="N162" i="1"/>
  <c r="O162" i="1"/>
  <c r="P162" i="1"/>
  <c r="Q162" i="1"/>
  <c r="R162" i="1"/>
  <c r="J188" i="1"/>
  <c r="K188" i="1"/>
  <c r="L188" i="1"/>
  <c r="M188" i="1"/>
  <c r="N188" i="1"/>
  <c r="O188" i="1"/>
  <c r="P188" i="1"/>
  <c r="Q188" i="1"/>
  <c r="R188" i="1"/>
  <c r="J203" i="1"/>
  <c r="K203" i="1"/>
  <c r="L203" i="1"/>
  <c r="M203" i="1"/>
  <c r="N203" i="1"/>
  <c r="O203" i="1"/>
  <c r="P203" i="1"/>
  <c r="Q203" i="1"/>
  <c r="R203" i="1"/>
  <c r="J221" i="1"/>
  <c r="K221" i="1"/>
  <c r="L221" i="1"/>
  <c r="M221" i="1"/>
  <c r="N221" i="1"/>
  <c r="O221" i="1"/>
  <c r="P221" i="1"/>
  <c r="Q221" i="1"/>
  <c r="R221" i="1"/>
  <c r="J222" i="1"/>
  <c r="K222" i="1"/>
  <c r="L222" i="1"/>
  <c r="N222" i="1"/>
  <c r="O222" i="1"/>
  <c r="P222" i="1"/>
  <c r="Q222" i="1"/>
  <c r="R222" i="1"/>
  <c r="J223" i="1"/>
  <c r="K223" i="1"/>
  <c r="L223" i="1"/>
  <c r="M223" i="1"/>
  <c r="N223" i="1"/>
  <c r="O223" i="1"/>
  <c r="P223" i="1"/>
  <c r="Q223" i="1"/>
  <c r="R223" i="1"/>
  <c r="J229" i="1"/>
  <c r="K229" i="1"/>
  <c r="L229" i="1"/>
  <c r="M229" i="1"/>
  <c r="N229" i="1"/>
  <c r="O229" i="1"/>
  <c r="P229" i="1"/>
  <c r="Q229" i="1"/>
  <c r="R229" i="1"/>
  <c r="J230" i="1"/>
  <c r="K230" i="1"/>
  <c r="L230" i="1"/>
  <c r="M230" i="1"/>
  <c r="N230" i="1"/>
  <c r="O230" i="1"/>
  <c r="P230" i="1"/>
  <c r="Q230" i="1"/>
  <c r="R230" i="1"/>
  <c r="J233" i="1"/>
  <c r="K233" i="1"/>
  <c r="L233" i="1"/>
  <c r="M233" i="1"/>
  <c r="N233" i="1"/>
  <c r="O233" i="1"/>
  <c r="P233" i="1"/>
  <c r="Q233" i="1"/>
  <c r="R233" i="1"/>
  <c r="J239" i="1"/>
  <c r="K239" i="1"/>
  <c r="L239" i="1"/>
  <c r="M239" i="1"/>
  <c r="N239" i="1"/>
  <c r="O239" i="1"/>
  <c r="P239" i="1"/>
  <c r="Q239" i="1"/>
  <c r="R239" i="1"/>
  <c r="J287" i="1"/>
  <c r="K287" i="1"/>
  <c r="L287" i="1"/>
  <c r="M287" i="1"/>
  <c r="N287" i="1"/>
  <c r="O287" i="1"/>
  <c r="P287" i="1"/>
  <c r="Q287" i="1"/>
  <c r="R287" i="1"/>
  <c r="J290" i="1"/>
  <c r="K290" i="1"/>
  <c r="L290" i="1"/>
  <c r="M290" i="1"/>
  <c r="N290" i="1"/>
  <c r="O290" i="1"/>
  <c r="P290" i="1"/>
  <c r="Q290" i="1"/>
  <c r="R290" i="1"/>
  <c r="J291" i="1"/>
  <c r="K291" i="1"/>
  <c r="L291" i="1"/>
  <c r="M291" i="1"/>
  <c r="N291" i="1"/>
  <c r="O291" i="1"/>
  <c r="P291" i="1"/>
  <c r="Q291" i="1"/>
  <c r="R291" i="1"/>
  <c r="J340" i="1"/>
  <c r="K340" i="1"/>
  <c r="L340" i="1"/>
  <c r="M340" i="1"/>
  <c r="N340" i="1"/>
  <c r="O340" i="1"/>
  <c r="P340" i="1"/>
  <c r="Q340" i="1"/>
  <c r="R340" i="1"/>
  <c r="J341" i="1"/>
  <c r="K341" i="1"/>
  <c r="L341" i="1"/>
  <c r="M341" i="1"/>
  <c r="N341" i="1"/>
  <c r="O341" i="1"/>
  <c r="P341" i="1"/>
  <c r="Q341" i="1"/>
  <c r="R341" i="1"/>
  <c r="J365" i="1"/>
  <c r="K365" i="1"/>
  <c r="L365" i="1"/>
  <c r="M365" i="1"/>
  <c r="N365" i="1"/>
  <c r="O365" i="1"/>
  <c r="P365" i="1"/>
  <c r="Q365" i="1"/>
  <c r="R365" i="1"/>
  <c r="J389" i="1"/>
  <c r="K389" i="1"/>
  <c r="L389" i="1"/>
  <c r="M389" i="1"/>
  <c r="N389" i="1"/>
  <c r="O389" i="1"/>
  <c r="P389" i="1"/>
  <c r="Q389" i="1"/>
  <c r="R389" i="1"/>
  <c r="J464" i="1"/>
  <c r="K464" i="1"/>
  <c r="L464" i="1"/>
  <c r="M464" i="1"/>
  <c r="N464" i="1"/>
  <c r="O464" i="1"/>
  <c r="P464" i="1"/>
  <c r="Q464" i="1"/>
  <c r="R464" i="1"/>
  <c r="J465" i="1"/>
  <c r="K465" i="1"/>
  <c r="L465" i="1"/>
  <c r="M465" i="1"/>
  <c r="N465" i="1"/>
  <c r="O465" i="1"/>
  <c r="P465" i="1"/>
  <c r="Q465" i="1"/>
  <c r="R465" i="1"/>
  <c r="J540" i="1"/>
  <c r="K540" i="1"/>
  <c r="L540" i="1"/>
  <c r="M540" i="1"/>
  <c r="N540" i="1"/>
  <c r="O540" i="1"/>
  <c r="P540" i="1"/>
  <c r="Q540" i="1"/>
  <c r="R540" i="1"/>
  <c r="J565" i="1"/>
  <c r="K565" i="1"/>
  <c r="L565" i="1"/>
  <c r="M565" i="1"/>
  <c r="N565" i="1"/>
  <c r="O565" i="1"/>
  <c r="P565" i="1"/>
  <c r="Q565" i="1"/>
  <c r="R565" i="1"/>
  <c r="J615" i="1"/>
  <c r="K615" i="1"/>
  <c r="L615" i="1"/>
  <c r="M615" i="1"/>
  <c r="N615" i="1"/>
  <c r="O615" i="1"/>
  <c r="P615" i="1"/>
  <c r="Q615" i="1"/>
  <c r="R615" i="1"/>
  <c r="J616" i="1"/>
  <c r="K616" i="1"/>
  <c r="L616" i="1"/>
  <c r="M616" i="1"/>
  <c r="N616" i="1"/>
  <c r="O616" i="1"/>
  <c r="P616" i="1"/>
  <c r="Q616" i="1"/>
  <c r="R616" i="1"/>
  <c r="J617" i="1"/>
  <c r="K617" i="1"/>
  <c r="L617" i="1"/>
  <c r="M617" i="1"/>
  <c r="N617" i="1"/>
  <c r="O617" i="1"/>
  <c r="P617" i="1"/>
  <c r="Q617" i="1"/>
  <c r="R617" i="1"/>
  <c r="J1274" i="1"/>
  <c r="K1274" i="1"/>
  <c r="L1274" i="1"/>
  <c r="M1274" i="1"/>
  <c r="N1274" i="1"/>
  <c r="O1274" i="1"/>
  <c r="P1274" i="1"/>
  <c r="Q1274" i="1"/>
  <c r="R1274" i="1"/>
  <c r="J1273" i="1"/>
  <c r="K1273" i="1"/>
  <c r="L1273" i="1"/>
  <c r="M1273" i="1"/>
  <c r="N1273" i="1"/>
  <c r="O1273" i="1"/>
  <c r="P1273" i="1"/>
  <c r="Q1273" i="1"/>
  <c r="R1273" i="1"/>
  <c r="J618" i="1"/>
  <c r="K618" i="1"/>
  <c r="L618" i="1"/>
  <c r="M618" i="1"/>
  <c r="N618" i="1"/>
  <c r="O618" i="1"/>
  <c r="P618" i="1"/>
  <c r="Q618" i="1"/>
  <c r="R618" i="1"/>
  <c r="J818" i="1"/>
  <c r="K818" i="1"/>
  <c r="L818" i="1"/>
  <c r="M818" i="1"/>
  <c r="N818" i="1"/>
  <c r="O818" i="1"/>
  <c r="P818" i="1"/>
  <c r="Q818" i="1"/>
  <c r="R818" i="1"/>
  <c r="J819" i="1"/>
  <c r="K819" i="1"/>
  <c r="L819" i="1"/>
  <c r="M819" i="1"/>
  <c r="N819" i="1"/>
  <c r="O819" i="1"/>
  <c r="P819" i="1"/>
  <c r="Q819" i="1"/>
  <c r="R819" i="1"/>
  <c r="J820" i="1"/>
  <c r="K820" i="1"/>
  <c r="L820" i="1"/>
  <c r="M820" i="1"/>
  <c r="N820" i="1"/>
  <c r="O820" i="1"/>
  <c r="P820" i="1"/>
  <c r="Q820" i="1"/>
  <c r="R820" i="1"/>
  <c r="J821" i="1"/>
  <c r="K821" i="1"/>
  <c r="L821" i="1"/>
  <c r="M821" i="1"/>
  <c r="N821" i="1"/>
  <c r="O821" i="1"/>
  <c r="P821" i="1"/>
  <c r="Q821" i="1"/>
  <c r="R821" i="1"/>
  <c r="J1524" i="1"/>
  <c r="K1524" i="1"/>
  <c r="L1524" i="1"/>
  <c r="M1524" i="1"/>
  <c r="N1524" i="1"/>
  <c r="O1524" i="1"/>
  <c r="P1524" i="1"/>
  <c r="Q1524" i="1"/>
  <c r="R1524" i="1"/>
  <c r="J1527" i="1"/>
  <c r="K1527" i="1"/>
  <c r="L1527" i="1"/>
  <c r="M1527" i="1"/>
  <c r="N1527" i="1"/>
  <c r="O1527" i="1"/>
  <c r="P1527" i="1"/>
  <c r="Q1527" i="1"/>
  <c r="R1527" i="1"/>
  <c r="J1531" i="1"/>
  <c r="K1531" i="1"/>
  <c r="L1531" i="1"/>
  <c r="M1531" i="1"/>
  <c r="N1531" i="1"/>
  <c r="O1531" i="1"/>
  <c r="P1531" i="1"/>
  <c r="Q1531" i="1"/>
  <c r="R1531" i="1"/>
  <c r="J1536" i="1"/>
  <c r="K1536" i="1"/>
  <c r="L1536" i="1"/>
  <c r="M1536" i="1"/>
  <c r="N1536" i="1"/>
  <c r="O1536" i="1"/>
  <c r="P1536" i="1"/>
  <c r="Q1536" i="1"/>
  <c r="R1536" i="1"/>
  <c r="J1545" i="1"/>
  <c r="K1545" i="1"/>
  <c r="L1545" i="1"/>
  <c r="M1545" i="1"/>
  <c r="N1545" i="1"/>
  <c r="O1545" i="1"/>
  <c r="P1545" i="1"/>
  <c r="Q1545" i="1"/>
  <c r="R1545" i="1"/>
  <c r="J1546" i="1"/>
  <c r="K1546" i="1"/>
  <c r="L1546" i="1"/>
  <c r="M1546" i="1"/>
  <c r="N1546" i="1"/>
  <c r="O1546" i="1"/>
  <c r="P1546" i="1"/>
  <c r="Q1546" i="1"/>
  <c r="R1546" i="1"/>
  <c r="J1547" i="1"/>
  <c r="K1547" i="1"/>
  <c r="L1547" i="1"/>
  <c r="M1547" i="1"/>
  <c r="N1547" i="1"/>
  <c r="O1547" i="1"/>
  <c r="P1547" i="1"/>
  <c r="Q1547" i="1"/>
  <c r="R1547" i="1"/>
  <c r="J1548" i="1"/>
  <c r="K1548" i="1"/>
  <c r="L1548" i="1"/>
  <c r="M1548" i="1"/>
  <c r="N1548" i="1"/>
  <c r="O1548" i="1"/>
  <c r="P1548" i="1"/>
  <c r="Q1548" i="1"/>
  <c r="R1548" i="1"/>
  <c r="J1549" i="1"/>
  <c r="K1549" i="1"/>
  <c r="L1549" i="1"/>
  <c r="M1549" i="1"/>
  <c r="N1549" i="1"/>
  <c r="O1549" i="1"/>
  <c r="P1549" i="1"/>
  <c r="Q1549" i="1"/>
  <c r="R1549" i="1"/>
  <c r="J1551" i="1"/>
  <c r="K1551" i="1"/>
  <c r="L1551" i="1"/>
  <c r="M1551" i="1"/>
  <c r="N1551" i="1"/>
  <c r="O1551" i="1"/>
  <c r="P1551" i="1"/>
  <c r="Q1551" i="1"/>
  <c r="R1551" i="1"/>
  <c r="J1552" i="1"/>
  <c r="K1552" i="1"/>
  <c r="L1552" i="1"/>
  <c r="M1552" i="1"/>
  <c r="N1552" i="1"/>
  <c r="O1552" i="1"/>
  <c r="P1552" i="1"/>
  <c r="Q1552" i="1"/>
  <c r="R1552" i="1"/>
  <c r="J1553" i="1"/>
  <c r="K1553" i="1"/>
  <c r="L1553" i="1"/>
  <c r="M1553" i="1"/>
  <c r="N1553" i="1"/>
  <c r="O1553" i="1"/>
  <c r="P1553" i="1"/>
  <c r="Q1553" i="1"/>
  <c r="R1553" i="1"/>
  <c r="J1554" i="1"/>
  <c r="K1554" i="1"/>
  <c r="L1554" i="1"/>
  <c r="M1554" i="1"/>
  <c r="N1554" i="1"/>
  <c r="O1554" i="1"/>
  <c r="P1554" i="1"/>
  <c r="Q1554" i="1"/>
  <c r="R1554" i="1"/>
  <c r="J1555" i="1"/>
  <c r="K1555" i="1"/>
  <c r="L1555" i="1"/>
  <c r="M1555" i="1"/>
  <c r="N1555" i="1"/>
  <c r="O1555" i="1"/>
  <c r="P1555" i="1"/>
  <c r="Q1555" i="1"/>
  <c r="R1555" i="1"/>
  <c r="J1556" i="1"/>
  <c r="K1556" i="1"/>
  <c r="L1556" i="1"/>
  <c r="M1556" i="1"/>
  <c r="N1556" i="1"/>
  <c r="O1556" i="1"/>
  <c r="P1556" i="1"/>
  <c r="Q1556" i="1"/>
  <c r="R1556" i="1"/>
  <c r="J1557" i="1"/>
  <c r="K1557" i="1"/>
  <c r="L1557" i="1"/>
  <c r="M1557" i="1"/>
  <c r="N1557" i="1"/>
  <c r="O1557" i="1"/>
  <c r="P1557" i="1"/>
  <c r="Q1557" i="1"/>
  <c r="R1557" i="1"/>
  <c r="J1558" i="1"/>
  <c r="K1558" i="1"/>
  <c r="L1558" i="1"/>
  <c r="M1558" i="1"/>
  <c r="N1558" i="1"/>
  <c r="P1558" i="1"/>
  <c r="Q1558" i="1"/>
  <c r="R1558" i="1"/>
  <c r="J1564" i="1"/>
  <c r="K1564" i="1"/>
  <c r="L1564" i="1"/>
  <c r="M1564" i="1"/>
  <c r="N1564" i="1"/>
  <c r="O1564" i="1"/>
  <c r="P1564" i="1"/>
  <c r="Q1564" i="1"/>
  <c r="R1564" i="1"/>
  <c r="J1585" i="1"/>
  <c r="K1585" i="1"/>
  <c r="L1585" i="1"/>
  <c r="M1585" i="1"/>
  <c r="N1585" i="1"/>
  <c r="O1585" i="1"/>
  <c r="P1585" i="1"/>
  <c r="Q1585" i="1"/>
  <c r="R1585" i="1"/>
  <c r="J1586" i="1"/>
  <c r="K1586" i="1"/>
  <c r="L1586" i="1"/>
  <c r="M1586" i="1"/>
  <c r="N1586" i="1"/>
  <c r="O1586" i="1"/>
  <c r="P1586" i="1"/>
  <c r="Q1586" i="1"/>
  <c r="R1586" i="1"/>
  <c r="J1612" i="1"/>
  <c r="K1612" i="1"/>
  <c r="L1612" i="1"/>
  <c r="M1612" i="1"/>
  <c r="N1612" i="1"/>
  <c r="O1612" i="1"/>
  <c r="P1612" i="1"/>
  <c r="Q1612" i="1"/>
  <c r="R1612" i="1"/>
  <c r="J1615" i="1"/>
  <c r="K1615" i="1"/>
  <c r="L1615" i="1"/>
  <c r="M1615" i="1"/>
  <c r="N1615" i="1"/>
  <c r="O1615" i="1"/>
  <c r="P1615" i="1"/>
  <c r="Q1615" i="1"/>
  <c r="R1615" i="1"/>
  <c r="J1627" i="1"/>
  <c r="K1627" i="1"/>
  <c r="L1627" i="1"/>
  <c r="M1627" i="1"/>
  <c r="N1627" i="1"/>
  <c r="O1627" i="1"/>
  <c r="P1627" i="1"/>
  <c r="Q1627" i="1"/>
  <c r="R1627" i="1"/>
  <c r="J1642" i="1"/>
  <c r="K1642" i="1"/>
  <c r="L1642" i="1"/>
  <c r="M1642" i="1"/>
  <c r="N1642" i="1"/>
  <c r="O1642" i="1"/>
  <c r="P1642" i="1"/>
  <c r="Q1642" i="1"/>
  <c r="R1642" i="1"/>
  <c r="J1781" i="1"/>
  <c r="K1781" i="1"/>
  <c r="L1781" i="1"/>
  <c r="M1781" i="1"/>
  <c r="N1781" i="1"/>
  <c r="O1781" i="1"/>
  <c r="P1781" i="1"/>
  <c r="Q1781" i="1"/>
  <c r="R1781" i="1"/>
  <c r="K1787" i="1"/>
  <c r="K1788" i="1"/>
  <c r="K1812" i="1"/>
  <c r="K1837" i="1"/>
  <c r="J1844" i="1"/>
  <c r="K1844" i="1"/>
  <c r="L1844" i="1"/>
  <c r="M1844" i="1"/>
  <c r="N1844" i="1"/>
  <c r="O1844" i="1"/>
  <c r="P1844" i="1"/>
  <c r="Q1844" i="1"/>
  <c r="R1844" i="1"/>
  <c r="J1846" i="1"/>
  <c r="K1846" i="1"/>
  <c r="L1846" i="1"/>
  <c r="M1846" i="1"/>
  <c r="N1846" i="1"/>
  <c r="O1846" i="1"/>
  <c r="P1846" i="1"/>
  <c r="Q1846" i="1"/>
  <c r="R1846" i="1"/>
  <c r="K1852" i="1"/>
  <c r="K1853" i="1"/>
  <c r="K1877" i="1"/>
  <c r="K1902" i="1"/>
  <c r="J1964" i="1"/>
  <c r="K1964" i="1"/>
  <c r="L1964" i="1"/>
  <c r="M1964" i="1"/>
  <c r="N1964" i="1"/>
  <c r="O1964" i="1"/>
  <c r="P1964" i="1"/>
  <c r="Q1964" i="1"/>
  <c r="R1964" i="1"/>
  <c r="J1909" i="1"/>
  <c r="K1909" i="1"/>
  <c r="L1909" i="1"/>
  <c r="M1909" i="1"/>
  <c r="N1909" i="1"/>
  <c r="O1909" i="1"/>
  <c r="P1909" i="1"/>
  <c r="Q1909" i="1"/>
  <c r="R1909" i="1"/>
  <c r="J1914" i="1"/>
  <c r="K1914" i="1"/>
  <c r="L1914" i="1"/>
  <c r="M1914" i="1"/>
  <c r="N1914" i="1"/>
  <c r="O1914" i="1"/>
  <c r="R1914" i="1"/>
  <c r="J1919" i="1"/>
  <c r="K1919" i="1"/>
  <c r="L1919" i="1"/>
  <c r="M1919" i="1"/>
  <c r="N1919" i="1"/>
  <c r="O1919" i="1"/>
  <c r="R1919" i="1"/>
  <c r="J1929" i="1"/>
  <c r="K1929" i="1"/>
  <c r="L1929" i="1"/>
  <c r="M1929" i="1"/>
  <c r="N1929" i="1"/>
  <c r="O1929" i="1"/>
  <c r="R1929" i="1"/>
  <c r="J1934" i="1"/>
  <c r="K1934" i="1"/>
  <c r="L1934" i="1"/>
  <c r="M1934" i="1"/>
  <c r="N1934" i="1"/>
  <c r="O1934" i="1"/>
  <c r="R1934" i="1"/>
  <c r="J1939" i="1"/>
  <c r="K1939" i="1"/>
  <c r="L1939" i="1"/>
  <c r="M1939" i="1"/>
  <c r="N1939" i="1"/>
  <c r="O1939" i="1"/>
  <c r="R1939" i="1"/>
  <c r="J1944" i="1"/>
  <c r="K1944" i="1"/>
  <c r="L1944" i="1"/>
  <c r="M1944" i="1"/>
  <c r="N1944" i="1"/>
  <c r="O1944" i="1"/>
  <c r="R1944" i="1"/>
  <c r="J1954" i="1"/>
  <c r="K1954" i="1"/>
  <c r="L1954" i="1"/>
  <c r="M1954" i="1"/>
  <c r="N1954" i="1"/>
  <c r="O1954" i="1"/>
  <c r="R1954" i="1"/>
  <c r="J1959" i="1"/>
  <c r="K1959" i="1"/>
  <c r="L1959" i="1"/>
  <c r="M1959" i="1"/>
  <c r="N1959" i="1"/>
  <c r="O1959" i="1"/>
  <c r="R1959" i="1"/>
  <c r="K115" i="19"/>
  <c r="Q1959" i="1" s="1"/>
  <c r="K114" i="19"/>
  <c r="Q1954" i="1" s="1"/>
  <c r="K112" i="19"/>
  <c r="Q1944" i="1" s="1"/>
  <c r="K111" i="19"/>
  <c r="Q1939" i="1" s="1"/>
  <c r="K110" i="19"/>
  <c r="Q1934" i="1" s="1"/>
  <c r="K109" i="19"/>
  <c r="Q1929" i="1" s="1"/>
  <c r="K107" i="19"/>
  <c r="Q1919" i="1" s="1"/>
  <c r="K106" i="19"/>
  <c r="Q1914" i="1" s="1"/>
  <c r="J115" i="19"/>
  <c r="P1959" i="1" s="1"/>
  <c r="J114" i="19"/>
  <c r="P1954" i="1" s="1"/>
  <c r="J112" i="19"/>
  <c r="P1944" i="1" s="1"/>
  <c r="J111" i="19"/>
  <c r="P1939" i="1" s="1"/>
  <c r="J110" i="19"/>
  <c r="P1934" i="1" s="1"/>
  <c r="J109" i="19"/>
  <c r="P1929" i="1" s="1"/>
  <c r="J107" i="19"/>
  <c r="P1919" i="1" s="1"/>
  <c r="J106" i="19"/>
  <c r="P1914" i="1" s="1"/>
  <c r="L104" i="19"/>
  <c r="R1902" i="1" s="1"/>
  <c r="K104" i="19"/>
  <c r="Q1902" i="1" s="1"/>
  <c r="J104" i="19"/>
  <c r="P1902" i="1" s="1"/>
  <c r="I104" i="19"/>
  <c r="H104" i="19"/>
  <c r="N1902" i="1" s="1"/>
  <c r="G104" i="19"/>
  <c r="M1902" i="1" s="1"/>
  <c r="F104" i="19"/>
  <c r="L1902" i="1" s="1"/>
  <c r="D104" i="19"/>
  <c r="J1902" i="1" s="1"/>
  <c r="L103" i="19"/>
  <c r="R1877" i="1" s="1"/>
  <c r="K103" i="19"/>
  <c r="Q1877" i="1" s="1"/>
  <c r="J103" i="19"/>
  <c r="P1877" i="1" s="1"/>
  <c r="I103" i="19"/>
  <c r="O1877" i="1" s="1"/>
  <c r="H103" i="19"/>
  <c r="N1877" i="1" s="1"/>
  <c r="G103" i="19"/>
  <c r="M1877" i="1" s="1"/>
  <c r="F103" i="19"/>
  <c r="L1877" i="1" s="1"/>
  <c r="D103" i="19"/>
  <c r="J1877" i="1" s="1"/>
  <c r="L102" i="19"/>
  <c r="R1876" i="1" s="1"/>
  <c r="K102" i="19"/>
  <c r="Q1876" i="1" s="1"/>
  <c r="J102" i="19"/>
  <c r="P1876" i="1" s="1"/>
  <c r="I102" i="19"/>
  <c r="O1876" i="1" s="1"/>
  <c r="H102" i="19"/>
  <c r="N1876" i="1" s="1"/>
  <c r="G102" i="19"/>
  <c r="M1876" i="1" s="1"/>
  <c r="F102" i="19"/>
  <c r="L1876" i="1" s="1"/>
  <c r="D102" i="19"/>
  <c r="J1876" i="1" s="1"/>
  <c r="L101" i="19"/>
  <c r="R1852" i="1" s="1"/>
  <c r="K101" i="19"/>
  <c r="Q1852" i="1" s="1"/>
  <c r="J101" i="19"/>
  <c r="P1852" i="1" s="1"/>
  <c r="I101" i="19"/>
  <c r="O1852" i="1" s="1"/>
  <c r="H101" i="19"/>
  <c r="N1852" i="1" s="1"/>
  <c r="G101" i="19"/>
  <c r="M1852" i="1" s="1"/>
  <c r="F101" i="19"/>
  <c r="L1852" i="1" s="1"/>
  <c r="D101" i="19"/>
  <c r="J1852" i="1" s="1"/>
  <c r="B101" i="19"/>
  <c r="B1852" i="1" s="1"/>
  <c r="B102" i="19"/>
  <c r="B1876" i="1" s="1"/>
  <c r="B103" i="19"/>
  <c r="B1877" i="1" s="1"/>
  <c r="B104" i="19"/>
  <c r="B1902" i="1" s="1"/>
  <c r="A102" i="19"/>
  <c r="A1876" i="1" s="1"/>
  <c r="A103" i="19"/>
  <c r="A1877" i="1" s="1"/>
  <c r="A104" i="19"/>
  <c r="A1902" i="1" s="1"/>
  <c r="A101" i="19"/>
  <c r="A1852" i="1" s="1"/>
  <c r="L97" i="19"/>
  <c r="R1837" i="1" s="1"/>
  <c r="K97" i="19"/>
  <c r="Q1837" i="1" s="1"/>
  <c r="J97" i="19"/>
  <c r="P1837" i="1" s="1"/>
  <c r="I97" i="19"/>
  <c r="O1837" i="1" s="1"/>
  <c r="H97" i="19"/>
  <c r="N1837" i="1" s="1"/>
  <c r="G97" i="19"/>
  <c r="M1837" i="1" s="1"/>
  <c r="F97" i="19"/>
  <c r="L1837" i="1" s="1"/>
  <c r="D97" i="19"/>
  <c r="J1837" i="1" s="1"/>
  <c r="L96" i="19"/>
  <c r="K96" i="19"/>
  <c r="J96" i="19"/>
  <c r="P1812" i="1" s="1"/>
  <c r="I96" i="19"/>
  <c r="O1812" i="1" s="1"/>
  <c r="H96" i="19"/>
  <c r="N1812" i="1" s="1"/>
  <c r="G96" i="19"/>
  <c r="M1812" i="1" s="1"/>
  <c r="F96" i="19"/>
  <c r="L1812" i="1" s="1"/>
  <c r="D96" i="19"/>
  <c r="J1812" i="1" s="1"/>
  <c r="L95" i="19"/>
  <c r="R1811" i="1" s="1"/>
  <c r="K95" i="19"/>
  <c r="Q1811" i="1" s="1"/>
  <c r="J95" i="19"/>
  <c r="P1811" i="1" s="1"/>
  <c r="I95" i="19"/>
  <c r="O1811" i="1" s="1"/>
  <c r="H95" i="19"/>
  <c r="N1811" i="1" s="1"/>
  <c r="G95" i="19"/>
  <c r="M1811" i="1" s="1"/>
  <c r="F95" i="19"/>
  <c r="L1811" i="1" s="1"/>
  <c r="D95" i="19"/>
  <c r="J1811" i="1" s="1"/>
  <c r="L94" i="19"/>
  <c r="R1787" i="1" s="1"/>
  <c r="K94" i="19"/>
  <c r="Q1787" i="1" s="1"/>
  <c r="J94" i="19"/>
  <c r="P1787" i="1" s="1"/>
  <c r="I94" i="19"/>
  <c r="O1787" i="1" s="1"/>
  <c r="H94" i="19"/>
  <c r="N1787" i="1" s="1"/>
  <c r="G94" i="19"/>
  <c r="M1787" i="1" s="1"/>
  <c r="F94" i="19"/>
  <c r="L1787" i="1" s="1"/>
  <c r="D94" i="19"/>
  <c r="J1787" i="1" s="1"/>
  <c r="B97" i="19"/>
  <c r="B1837" i="1" s="1"/>
  <c r="A97" i="19"/>
  <c r="A1837" i="1" s="1"/>
  <c r="B96" i="19"/>
  <c r="B1812" i="1" s="1"/>
  <c r="A96" i="19"/>
  <c r="A1812" i="1" s="1"/>
  <c r="B95" i="19"/>
  <c r="B1811" i="1" s="1"/>
  <c r="A95" i="19"/>
  <c r="A1811" i="1" s="1"/>
  <c r="B94" i="19"/>
  <c r="B1787" i="1" s="1"/>
  <c r="A94" i="19"/>
  <c r="A1787" i="1" s="1"/>
  <c r="G20" i="19"/>
  <c r="M222" i="1" s="1"/>
  <c r="G13" i="19"/>
  <c r="M162" i="1" s="1"/>
  <c r="G10" i="19"/>
  <c r="M148" i="1" s="1"/>
  <c r="C542" i="1"/>
  <c r="B542" i="1" s="1"/>
  <c r="C543" i="1"/>
  <c r="C544" i="1"/>
  <c r="P544" i="1" s="1"/>
  <c r="C545" i="1"/>
  <c r="C546" i="1"/>
  <c r="C547" i="1"/>
  <c r="O547" i="1" s="1"/>
  <c r="C548" i="1"/>
  <c r="C549" i="1"/>
  <c r="C550" i="1"/>
  <c r="A550" i="1" s="1"/>
  <c r="C551" i="1"/>
  <c r="C552" i="1"/>
  <c r="M552" i="1" s="1"/>
  <c r="C553" i="1"/>
  <c r="C554" i="1"/>
  <c r="C555" i="1"/>
  <c r="Q555" i="1" s="1"/>
  <c r="C556" i="1"/>
  <c r="K556" i="1" s="1"/>
  <c r="C557" i="1"/>
  <c r="C558" i="1"/>
  <c r="Q558" i="1" s="1"/>
  <c r="C559" i="1"/>
  <c r="C560" i="1"/>
  <c r="B560" i="1" s="1"/>
  <c r="C561" i="1"/>
  <c r="C562" i="1"/>
  <c r="M562" i="1" s="1"/>
  <c r="C563" i="1"/>
  <c r="B563" i="1" s="1"/>
  <c r="C564" i="1"/>
  <c r="C541" i="1"/>
  <c r="H60" i="15"/>
  <c r="H666" i="15" s="1"/>
  <c r="E672" i="15"/>
  <c r="F672" i="15"/>
  <c r="G672" i="15"/>
  <c r="H672" i="15"/>
  <c r="C66" i="15"/>
  <c r="C672" i="15" s="1"/>
  <c r="D66" i="15"/>
  <c r="D672" i="15" s="1"/>
  <c r="B66" i="15"/>
  <c r="B672" i="15" s="1"/>
  <c r="B695" i="15" s="1"/>
  <c r="D64" i="15"/>
  <c r="D670" i="15" s="1"/>
  <c r="C64" i="15"/>
  <c r="C670" i="15" s="1"/>
  <c r="B64" i="15"/>
  <c r="B670" i="15" s="1"/>
  <c r="C62" i="15"/>
  <c r="C668" i="15" s="1"/>
  <c r="C691" i="15" s="1"/>
  <c r="D62" i="15"/>
  <c r="D668" i="15" s="1"/>
  <c r="D691" i="15" s="1"/>
  <c r="H696" i="15"/>
  <c r="I696" i="15"/>
  <c r="H692" i="15"/>
  <c r="I692" i="15"/>
  <c r="H693" i="15"/>
  <c r="H694" i="15"/>
  <c r="I694" i="15"/>
  <c r="H695" i="15"/>
  <c r="I695" i="15"/>
  <c r="I690" i="15"/>
  <c r="H690" i="15"/>
  <c r="C61" i="15"/>
  <c r="C667" i="15" s="1"/>
  <c r="C690" i="15" s="1"/>
  <c r="D61" i="15"/>
  <c r="D667" i="15" s="1"/>
  <c r="D690" i="15" s="1"/>
  <c r="E61" i="15"/>
  <c r="E667" i="15" s="1"/>
  <c r="E690" i="15" s="1"/>
  <c r="F61" i="15"/>
  <c r="F667" i="15" s="1"/>
  <c r="F690" i="15" s="1"/>
  <c r="G61" i="15"/>
  <c r="G667" i="15" s="1"/>
  <c r="G690" i="15" s="1"/>
  <c r="H61" i="15"/>
  <c r="H667" i="15" s="1"/>
  <c r="E62" i="15"/>
  <c r="E668" i="15" s="1"/>
  <c r="E691" i="15" s="1"/>
  <c r="F62" i="15"/>
  <c r="F668" i="15" s="1"/>
  <c r="F691" i="15" s="1"/>
  <c r="G62" i="15"/>
  <c r="G668" i="15" s="1"/>
  <c r="G691" i="15" s="1"/>
  <c r="H62" i="15"/>
  <c r="H668" i="15" s="1"/>
  <c r="H691" i="15" s="1"/>
  <c r="C63" i="15"/>
  <c r="C669" i="15" s="1"/>
  <c r="C692" i="15" s="1"/>
  <c r="D63" i="15"/>
  <c r="D669" i="15" s="1"/>
  <c r="D692" i="15" s="1"/>
  <c r="E63" i="15"/>
  <c r="E669" i="15" s="1"/>
  <c r="E692" i="15" s="1"/>
  <c r="F63" i="15"/>
  <c r="F669" i="15" s="1"/>
  <c r="F692" i="15" s="1"/>
  <c r="G63" i="15"/>
  <c r="G669" i="15" s="1"/>
  <c r="G692" i="15" s="1"/>
  <c r="H63" i="15"/>
  <c r="H669" i="15" s="1"/>
  <c r="E64" i="15"/>
  <c r="E670" i="15" s="1"/>
  <c r="F64" i="15"/>
  <c r="F670" i="15" s="1"/>
  <c r="G64" i="15"/>
  <c r="G670" i="15" s="1"/>
  <c r="H64" i="15"/>
  <c r="H670" i="15" s="1"/>
  <c r="C65" i="15"/>
  <c r="C671" i="15" s="1"/>
  <c r="D65" i="15"/>
  <c r="D671" i="15" s="1"/>
  <c r="E65" i="15"/>
  <c r="E671" i="15" s="1"/>
  <c r="F65" i="15"/>
  <c r="F671" i="15" s="1"/>
  <c r="G65" i="15"/>
  <c r="G671" i="15" s="1"/>
  <c r="H65" i="15"/>
  <c r="H671" i="15" s="1"/>
  <c r="B65" i="15"/>
  <c r="B671" i="15" s="1"/>
  <c r="B63" i="15"/>
  <c r="B669" i="15" s="1"/>
  <c r="B692" i="15" s="1"/>
  <c r="B61" i="15"/>
  <c r="B667" i="15" s="1"/>
  <c r="B690" i="15" s="1"/>
  <c r="C1885" i="1"/>
  <c r="C1886" i="1"/>
  <c r="K1886" i="1" s="1"/>
  <c r="C1887" i="1"/>
  <c r="C1888" i="1"/>
  <c r="C1889" i="1"/>
  <c r="C1890" i="1"/>
  <c r="C1891" i="1"/>
  <c r="C1892" i="1"/>
  <c r="K1892" i="1" s="1"/>
  <c r="C1893" i="1"/>
  <c r="C1894" i="1"/>
  <c r="C1895" i="1"/>
  <c r="C1896" i="1"/>
  <c r="C1897" i="1"/>
  <c r="C1898" i="1"/>
  <c r="C1899" i="1"/>
  <c r="C1900" i="1"/>
  <c r="C1901" i="1"/>
  <c r="C1820" i="1"/>
  <c r="C1821" i="1"/>
  <c r="C1822" i="1"/>
  <c r="C1823" i="1"/>
  <c r="C1824" i="1"/>
  <c r="C1825" i="1"/>
  <c r="C1826" i="1"/>
  <c r="C1827" i="1"/>
  <c r="C1828" i="1"/>
  <c r="C1829" i="1"/>
  <c r="C1830" i="1"/>
  <c r="C1831" i="1"/>
  <c r="C1832" i="1"/>
  <c r="C1833" i="1"/>
  <c r="C1834" i="1"/>
  <c r="C1835" i="1"/>
  <c r="C1836" i="1"/>
  <c r="C1532" i="1"/>
  <c r="Q1532" i="1" s="1"/>
  <c r="C1528" i="1"/>
  <c r="C682" i="1"/>
  <c r="C683" i="1"/>
  <c r="R683" i="1" s="1"/>
  <c r="C684" i="1"/>
  <c r="C685" i="1"/>
  <c r="A685" i="1" s="1"/>
  <c r="C686" i="1"/>
  <c r="J686" i="1" s="1"/>
  <c r="C687" i="1"/>
  <c r="C688" i="1"/>
  <c r="M688" i="1" s="1"/>
  <c r="C689" i="1"/>
  <c r="P689" i="1" s="1"/>
  <c r="C690" i="1"/>
  <c r="K690" i="1" s="1"/>
  <c r="C691" i="1"/>
  <c r="C692" i="1"/>
  <c r="Q692" i="1" s="1"/>
  <c r="C693" i="1"/>
  <c r="C694" i="1"/>
  <c r="B694" i="1" s="1"/>
  <c r="C695" i="1"/>
  <c r="P695" i="1" s="1"/>
  <c r="C696" i="1"/>
  <c r="C697" i="1"/>
  <c r="C698" i="1"/>
  <c r="C699" i="1"/>
  <c r="L699" i="1" s="1"/>
  <c r="C700" i="1"/>
  <c r="K700" i="1" s="1"/>
  <c r="C701" i="1"/>
  <c r="P701" i="1" s="1"/>
  <c r="C702" i="1"/>
  <c r="C703" i="1"/>
  <c r="M703" i="1" s="1"/>
  <c r="C704" i="1"/>
  <c r="C705" i="1"/>
  <c r="M705" i="1" s="1"/>
  <c r="C706" i="1"/>
  <c r="P706" i="1" s="1"/>
  <c r="C707" i="1"/>
  <c r="J707" i="1" s="1"/>
  <c r="C708" i="1"/>
  <c r="C709" i="1"/>
  <c r="N709" i="1" s="1"/>
  <c r="C710" i="1"/>
  <c r="C711" i="1"/>
  <c r="M711" i="1" s="1"/>
  <c r="C712" i="1"/>
  <c r="M712" i="1" s="1"/>
  <c r="C713" i="1"/>
  <c r="C714" i="1"/>
  <c r="C715" i="1"/>
  <c r="C716" i="1"/>
  <c r="L716" i="1" s="1"/>
  <c r="C717" i="1"/>
  <c r="K717" i="1" s="1"/>
  <c r="C718" i="1"/>
  <c r="J718" i="1" s="1"/>
  <c r="C719" i="1"/>
  <c r="M719" i="1" s="1"/>
  <c r="C720" i="1"/>
  <c r="C721" i="1"/>
  <c r="J721" i="1" s="1"/>
  <c r="C722" i="1"/>
  <c r="A722" i="1" s="1"/>
  <c r="C723" i="1"/>
  <c r="P723" i="1" s="1"/>
  <c r="C724" i="1"/>
  <c r="Q724" i="1" s="1"/>
  <c r="C725" i="1"/>
  <c r="A725" i="1" s="1"/>
  <c r="C726" i="1"/>
  <c r="N726" i="1" s="1"/>
  <c r="C727" i="1"/>
  <c r="R727" i="1" s="1"/>
  <c r="C728" i="1"/>
  <c r="O728" i="1" s="1"/>
  <c r="C729" i="1"/>
  <c r="C730" i="1"/>
  <c r="N730" i="1" s="1"/>
  <c r="C731" i="1"/>
  <c r="R731" i="1" s="1"/>
  <c r="C732" i="1"/>
  <c r="O732" i="1" s="1"/>
  <c r="C733" i="1"/>
  <c r="R733" i="1" s="1"/>
  <c r="C734" i="1"/>
  <c r="C735" i="1"/>
  <c r="R735" i="1" s="1"/>
  <c r="C736" i="1"/>
  <c r="Q736" i="1" s="1"/>
  <c r="C737" i="1"/>
  <c r="P737" i="1" s="1"/>
  <c r="C738" i="1"/>
  <c r="O738" i="1" s="1"/>
  <c r="C739" i="1"/>
  <c r="J739" i="1" s="1"/>
  <c r="C740" i="1"/>
  <c r="C741" i="1"/>
  <c r="A741" i="1" s="1"/>
  <c r="C742" i="1"/>
  <c r="C743" i="1"/>
  <c r="L743" i="1" s="1"/>
  <c r="C744" i="1"/>
  <c r="K744" i="1" s="1"/>
  <c r="C745" i="1"/>
  <c r="B745" i="1" s="1"/>
  <c r="C746" i="1"/>
  <c r="C747" i="1"/>
  <c r="C748" i="1"/>
  <c r="C749" i="1"/>
  <c r="B749" i="1" s="1"/>
  <c r="C750" i="1"/>
  <c r="K750" i="1" s="1"/>
  <c r="C751" i="1"/>
  <c r="J751" i="1" s="1"/>
  <c r="C752" i="1"/>
  <c r="P752" i="1" s="1"/>
  <c r="C753" i="1"/>
  <c r="A753" i="1" s="1"/>
  <c r="C754" i="1"/>
  <c r="B754" i="1" s="1"/>
  <c r="C755" i="1"/>
  <c r="B755" i="1" s="1"/>
  <c r="C756" i="1"/>
  <c r="N756" i="1" s="1"/>
  <c r="C757" i="1"/>
  <c r="L757" i="1" s="1"/>
  <c r="C758" i="1"/>
  <c r="C759" i="1"/>
  <c r="C760" i="1"/>
  <c r="C761" i="1"/>
  <c r="C762" i="1"/>
  <c r="J762" i="1" s="1"/>
  <c r="C763" i="1"/>
  <c r="B763" i="1" s="1"/>
  <c r="C764" i="1"/>
  <c r="N764" i="1" s="1"/>
  <c r="C765" i="1"/>
  <c r="M765" i="1" s="1"/>
  <c r="C766" i="1"/>
  <c r="C767" i="1"/>
  <c r="A767" i="1" s="1"/>
  <c r="C768" i="1"/>
  <c r="A768" i="1" s="1"/>
  <c r="C769" i="1"/>
  <c r="P769" i="1" s="1"/>
  <c r="C770" i="1"/>
  <c r="Q770" i="1" s="1"/>
  <c r="C771" i="1"/>
  <c r="R771" i="1" s="1"/>
  <c r="C772" i="1"/>
  <c r="C773" i="1"/>
  <c r="C774" i="1"/>
  <c r="C775" i="1"/>
  <c r="P775" i="1" s="1"/>
  <c r="C776" i="1"/>
  <c r="A776" i="1" s="1"/>
  <c r="C777" i="1"/>
  <c r="P777" i="1" s="1"/>
  <c r="C778" i="1"/>
  <c r="C779" i="1"/>
  <c r="B779" i="1" s="1"/>
  <c r="C780" i="1"/>
  <c r="R780" i="1" s="1"/>
  <c r="C781" i="1"/>
  <c r="P781" i="1" s="1"/>
  <c r="C782" i="1"/>
  <c r="R782" i="1" s="1"/>
  <c r="C783" i="1"/>
  <c r="Q783" i="1" s="1"/>
  <c r="C784" i="1"/>
  <c r="A784" i="1" s="1"/>
  <c r="C785" i="1"/>
  <c r="P785" i="1" s="1"/>
  <c r="C786" i="1"/>
  <c r="C787" i="1"/>
  <c r="C788" i="1"/>
  <c r="M788" i="1" s="1"/>
  <c r="C789" i="1"/>
  <c r="Q789" i="1" s="1"/>
  <c r="C790" i="1"/>
  <c r="J790" i="1" s="1"/>
  <c r="C791" i="1"/>
  <c r="N791" i="1" s="1"/>
  <c r="C792" i="1"/>
  <c r="C793" i="1"/>
  <c r="C794" i="1"/>
  <c r="O794" i="1" s="1"/>
  <c r="C795" i="1"/>
  <c r="Q795" i="1" s="1"/>
  <c r="C796" i="1"/>
  <c r="M796" i="1" s="1"/>
  <c r="C797" i="1"/>
  <c r="A797" i="1" s="1"/>
  <c r="C798" i="1"/>
  <c r="C799" i="1"/>
  <c r="C800" i="1"/>
  <c r="O800" i="1" s="1"/>
  <c r="C801" i="1"/>
  <c r="C802" i="1"/>
  <c r="B802" i="1" s="1"/>
  <c r="C803" i="1"/>
  <c r="C804" i="1"/>
  <c r="O804" i="1" s="1"/>
  <c r="C805" i="1"/>
  <c r="K805" i="1" s="1"/>
  <c r="C806" i="1"/>
  <c r="M806" i="1" s="1"/>
  <c r="C807" i="1"/>
  <c r="M807" i="1" s="1"/>
  <c r="C808" i="1"/>
  <c r="C809" i="1"/>
  <c r="J809" i="1" s="1"/>
  <c r="C810" i="1"/>
  <c r="C811" i="1"/>
  <c r="C812" i="1"/>
  <c r="C813" i="1"/>
  <c r="C814" i="1"/>
  <c r="J814" i="1" s="1"/>
  <c r="C815" i="1"/>
  <c r="J815" i="1" s="1"/>
  <c r="C816" i="1"/>
  <c r="O816" i="1" s="1"/>
  <c r="C817" i="1"/>
  <c r="R817" i="1" s="1"/>
  <c r="C1387" i="1"/>
  <c r="J1387" i="1" s="1"/>
  <c r="C1388" i="1"/>
  <c r="C1389" i="1"/>
  <c r="C1390" i="1"/>
  <c r="K1390" i="1" s="1"/>
  <c r="C1391" i="1"/>
  <c r="J1391" i="1" s="1"/>
  <c r="C1392" i="1"/>
  <c r="A1392" i="1" s="1"/>
  <c r="C1393" i="1"/>
  <c r="K1393" i="1" s="1"/>
  <c r="C1394" i="1"/>
  <c r="O1394" i="1" s="1"/>
  <c r="C1395" i="1"/>
  <c r="K1395" i="1" s="1"/>
  <c r="C1396" i="1"/>
  <c r="M1396" i="1" s="1"/>
  <c r="C1397" i="1"/>
  <c r="L1397" i="1" s="1"/>
  <c r="C1398" i="1"/>
  <c r="J1398" i="1" s="1"/>
  <c r="C1399" i="1"/>
  <c r="C1400" i="1"/>
  <c r="L1400" i="1" s="1"/>
  <c r="C1401" i="1"/>
  <c r="Q1401" i="1" s="1"/>
  <c r="C1402" i="1"/>
  <c r="A1402" i="1" s="1"/>
  <c r="C1403" i="1"/>
  <c r="P1403" i="1" s="1"/>
  <c r="C1404" i="1"/>
  <c r="N1404" i="1" s="1"/>
  <c r="C1405" i="1"/>
  <c r="B1405" i="1" s="1"/>
  <c r="C1406" i="1"/>
  <c r="J1406" i="1" s="1"/>
  <c r="C1407" i="1"/>
  <c r="Q1407" i="1" s="1"/>
  <c r="C1408" i="1"/>
  <c r="A1408" i="1" s="1"/>
  <c r="C1409" i="1"/>
  <c r="L1409" i="1" s="1"/>
  <c r="C1410" i="1"/>
  <c r="R1410" i="1" s="1"/>
  <c r="C1411" i="1"/>
  <c r="C1412" i="1"/>
  <c r="C1413" i="1"/>
  <c r="C1414" i="1"/>
  <c r="B1414" i="1" s="1"/>
  <c r="C1415" i="1"/>
  <c r="N1415" i="1" s="1"/>
  <c r="C1416" i="1"/>
  <c r="C1417" i="1"/>
  <c r="C1418" i="1"/>
  <c r="C1419" i="1"/>
  <c r="R1419" i="1" s="1"/>
  <c r="C1420" i="1"/>
  <c r="N1420" i="1" s="1"/>
  <c r="C1421" i="1"/>
  <c r="P1421" i="1" s="1"/>
  <c r="C1422" i="1"/>
  <c r="M1422" i="1" s="1"/>
  <c r="C1423" i="1"/>
  <c r="Q1423" i="1" s="1"/>
  <c r="C1424" i="1"/>
  <c r="L1424" i="1" s="1"/>
  <c r="C1425" i="1"/>
  <c r="Q1425" i="1" s="1"/>
  <c r="C1426" i="1"/>
  <c r="M1426" i="1" s="1"/>
  <c r="C1427" i="1"/>
  <c r="C1428" i="1"/>
  <c r="C1429" i="1"/>
  <c r="C1430" i="1"/>
  <c r="K1430" i="1" s="1"/>
  <c r="C1431" i="1"/>
  <c r="R1431" i="1" s="1"/>
  <c r="C1432" i="1"/>
  <c r="B1432" i="1" s="1"/>
  <c r="C1433" i="1"/>
  <c r="N1433" i="1" s="1"/>
  <c r="C1434" i="1"/>
  <c r="L1434" i="1" s="1"/>
  <c r="C1435" i="1"/>
  <c r="M1435" i="1" s="1"/>
  <c r="C1436" i="1"/>
  <c r="C1437" i="1"/>
  <c r="M1437" i="1" s="1"/>
  <c r="C1438" i="1"/>
  <c r="L1438" i="1" s="1"/>
  <c r="C1439" i="1"/>
  <c r="L1439" i="1" s="1"/>
  <c r="C1440" i="1"/>
  <c r="P1440" i="1" s="1"/>
  <c r="C1441" i="1"/>
  <c r="C1442" i="1"/>
  <c r="L1442" i="1" s="1"/>
  <c r="C1443" i="1"/>
  <c r="C1444" i="1"/>
  <c r="C1445" i="1"/>
  <c r="K1445" i="1" s="1"/>
  <c r="C1446" i="1"/>
  <c r="O1446" i="1" s="1"/>
  <c r="C1447" i="1"/>
  <c r="N1447" i="1" s="1"/>
  <c r="C1448" i="1"/>
  <c r="J1448" i="1" s="1"/>
  <c r="C1449" i="1"/>
  <c r="C1450" i="1"/>
  <c r="O1450" i="1" s="1"/>
  <c r="C1451" i="1"/>
  <c r="B1451" i="1" s="1"/>
  <c r="C1452" i="1"/>
  <c r="C1453" i="1"/>
  <c r="C1454" i="1"/>
  <c r="O1454" i="1" s="1"/>
  <c r="C1455" i="1"/>
  <c r="O1455" i="1" s="1"/>
  <c r="C1456" i="1"/>
  <c r="C1457" i="1"/>
  <c r="J1457" i="1" s="1"/>
  <c r="C1458" i="1"/>
  <c r="B1458" i="1" s="1"/>
  <c r="C1459" i="1"/>
  <c r="O1459" i="1" s="1"/>
  <c r="C1460" i="1"/>
  <c r="J1460" i="1" s="1"/>
  <c r="C1461" i="1"/>
  <c r="M1461" i="1" s="1"/>
  <c r="C1462" i="1"/>
  <c r="K1462" i="1" s="1"/>
  <c r="C1463" i="1"/>
  <c r="P1463" i="1" s="1"/>
  <c r="C1464" i="1"/>
  <c r="J1464" i="1" s="1"/>
  <c r="C1465" i="1"/>
  <c r="L1465" i="1" s="1"/>
  <c r="C1466" i="1"/>
  <c r="L1466" i="1" s="1"/>
  <c r="C1467" i="1"/>
  <c r="J1467" i="1" s="1"/>
  <c r="C1468" i="1"/>
  <c r="N1468" i="1" s="1"/>
  <c r="C1469" i="1"/>
  <c r="C1470" i="1"/>
  <c r="B1470" i="1" s="1"/>
  <c r="C1471" i="1"/>
  <c r="C1472" i="1"/>
  <c r="R1472" i="1" s="1"/>
  <c r="C1473" i="1"/>
  <c r="C1474" i="1"/>
  <c r="Q1474" i="1" s="1"/>
  <c r="C1475" i="1"/>
  <c r="O1475" i="1" s="1"/>
  <c r="C1476" i="1"/>
  <c r="Q1476" i="1" s="1"/>
  <c r="C1477" i="1"/>
  <c r="M1477" i="1" s="1"/>
  <c r="C1478" i="1"/>
  <c r="J1478" i="1" s="1"/>
  <c r="C1479" i="1"/>
  <c r="K1479" i="1" s="1"/>
  <c r="C1480" i="1"/>
  <c r="B1480" i="1" s="1"/>
  <c r="C1481" i="1"/>
  <c r="C1482" i="1"/>
  <c r="A1482" i="1" s="1"/>
  <c r="C1483" i="1"/>
  <c r="R1483" i="1" s="1"/>
  <c r="C1484" i="1"/>
  <c r="C1485" i="1"/>
  <c r="P1485" i="1" s="1"/>
  <c r="C1486" i="1"/>
  <c r="L1486" i="1" s="1"/>
  <c r="C1487" i="1"/>
  <c r="B1487" i="1" s="1"/>
  <c r="C1488" i="1"/>
  <c r="B1488" i="1" s="1"/>
  <c r="C1489" i="1"/>
  <c r="N1489" i="1" s="1"/>
  <c r="C1490" i="1"/>
  <c r="C1491" i="1"/>
  <c r="C1492" i="1"/>
  <c r="C1493" i="1"/>
  <c r="C1494" i="1"/>
  <c r="N1494" i="1" s="1"/>
  <c r="C1495" i="1"/>
  <c r="C1496" i="1"/>
  <c r="C1497" i="1"/>
  <c r="C1498" i="1"/>
  <c r="J1498" i="1" s="1"/>
  <c r="C1499" i="1"/>
  <c r="C1500" i="1"/>
  <c r="C1501" i="1"/>
  <c r="C1502" i="1"/>
  <c r="R1502" i="1" s="1"/>
  <c r="C1503" i="1"/>
  <c r="J1503" i="1" s="1"/>
  <c r="C1504" i="1"/>
  <c r="R1504" i="1" s="1"/>
  <c r="C1505" i="1"/>
  <c r="J1505" i="1" s="1"/>
  <c r="C1506" i="1"/>
  <c r="A1506" i="1" s="1"/>
  <c r="C1507" i="1"/>
  <c r="Q1507" i="1" s="1"/>
  <c r="C1508" i="1"/>
  <c r="B1508" i="1" s="1"/>
  <c r="C1509" i="1"/>
  <c r="C1510" i="1"/>
  <c r="L1510" i="1" s="1"/>
  <c r="C1511" i="1"/>
  <c r="C1512" i="1"/>
  <c r="O1512" i="1" s="1"/>
  <c r="C1513" i="1"/>
  <c r="M1513" i="1" s="1"/>
  <c r="C1514" i="1"/>
  <c r="N1514" i="1" s="1"/>
  <c r="C1515" i="1"/>
  <c r="B1515" i="1" s="1"/>
  <c r="C1516" i="1"/>
  <c r="C1517" i="1"/>
  <c r="R1517" i="1" s="1"/>
  <c r="C1518" i="1"/>
  <c r="C1519" i="1"/>
  <c r="L1519" i="1" s="1"/>
  <c r="C1520" i="1"/>
  <c r="K1520" i="1" s="1"/>
  <c r="C1521" i="1"/>
  <c r="P1521" i="1" s="1"/>
  <c r="C1522" i="1"/>
  <c r="C1523" i="1"/>
  <c r="L1381" i="1"/>
  <c r="Q1373" i="1"/>
  <c r="L1373" i="1"/>
  <c r="M1373" i="1"/>
  <c r="C581" i="1"/>
  <c r="N581" i="1" s="1"/>
  <c r="C582" i="1"/>
  <c r="C583" i="1"/>
  <c r="O583" i="1" s="1"/>
  <c r="C584" i="1"/>
  <c r="B584" i="1" s="1"/>
  <c r="C585" i="1"/>
  <c r="M585" i="1" s="1"/>
  <c r="C586" i="1"/>
  <c r="B586" i="1" s="1"/>
  <c r="C587" i="1"/>
  <c r="L587" i="1" s="1"/>
  <c r="C588" i="1"/>
  <c r="N588" i="1" s="1"/>
  <c r="C589" i="1"/>
  <c r="R589" i="1" s="1"/>
  <c r="C590" i="1"/>
  <c r="C591" i="1"/>
  <c r="C592" i="1"/>
  <c r="C593" i="1"/>
  <c r="C594" i="1"/>
  <c r="C595" i="1"/>
  <c r="L595" i="1" s="1"/>
  <c r="C596" i="1"/>
  <c r="C597" i="1"/>
  <c r="J597" i="1" s="1"/>
  <c r="C598" i="1"/>
  <c r="C599" i="1"/>
  <c r="A599" i="1" s="1"/>
  <c r="C600" i="1"/>
  <c r="K600" i="1" s="1"/>
  <c r="C601" i="1"/>
  <c r="C602" i="1"/>
  <c r="P602" i="1" s="1"/>
  <c r="C603" i="1"/>
  <c r="C604" i="1"/>
  <c r="K604" i="1" s="1"/>
  <c r="C605" i="1"/>
  <c r="L605" i="1" s="1"/>
  <c r="C606" i="1"/>
  <c r="C607" i="1"/>
  <c r="C608" i="1"/>
  <c r="M608" i="1" s="1"/>
  <c r="C609" i="1"/>
  <c r="N609" i="1" s="1"/>
  <c r="C610" i="1"/>
  <c r="P610" i="1" s="1"/>
  <c r="C611" i="1"/>
  <c r="N611" i="1" s="1"/>
  <c r="C612" i="1"/>
  <c r="C613" i="1"/>
  <c r="L613" i="1" s="1"/>
  <c r="C614" i="1"/>
  <c r="G152" i="13"/>
  <c r="G139" i="13"/>
  <c r="C567" i="1"/>
  <c r="C568" i="1"/>
  <c r="A568" i="1" s="1"/>
  <c r="C569" i="1"/>
  <c r="N569" i="1" s="1"/>
  <c r="C570" i="1"/>
  <c r="A570" i="1" s="1"/>
  <c r="C571" i="1"/>
  <c r="B571" i="1" s="1"/>
  <c r="C572" i="1"/>
  <c r="C573" i="1"/>
  <c r="L573" i="1" s="1"/>
  <c r="C574" i="1"/>
  <c r="C575" i="1"/>
  <c r="C576" i="1"/>
  <c r="L576" i="1" s="1"/>
  <c r="C577" i="1"/>
  <c r="C578" i="1"/>
  <c r="C579" i="1"/>
  <c r="K579" i="1" s="1"/>
  <c r="C580" i="1"/>
  <c r="C566" i="1"/>
  <c r="P566" i="1" s="1"/>
  <c r="C368" i="1"/>
  <c r="C369" i="1"/>
  <c r="C370" i="1"/>
  <c r="C371" i="1"/>
  <c r="C372" i="1"/>
  <c r="C373" i="1"/>
  <c r="C374" i="1"/>
  <c r="C375" i="1"/>
  <c r="C376" i="1"/>
  <c r="C377" i="1"/>
  <c r="C378" i="1"/>
  <c r="C379" i="1"/>
  <c r="C380" i="1"/>
  <c r="C381" i="1"/>
  <c r="C366" i="1"/>
  <c r="R366" i="1" s="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C173" i="1"/>
  <c r="L173" i="1" s="1"/>
  <c r="C172" i="1"/>
  <c r="B172" i="1" s="1"/>
  <c r="C171" i="1"/>
  <c r="C170" i="1"/>
  <c r="C169" i="1"/>
  <c r="C168" i="1"/>
  <c r="K168" i="1" s="1"/>
  <c r="C167" i="1"/>
  <c r="A167" i="1" s="1"/>
  <c r="C166" i="1"/>
  <c r="C165" i="1"/>
  <c r="O165" i="1" s="1"/>
  <c r="C164" i="1"/>
  <c r="A164" i="1" s="1"/>
  <c r="C1617" i="1"/>
  <c r="A1617" i="1" s="1"/>
  <c r="C1618" i="1"/>
  <c r="P1618" i="1" s="1"/>
  <c r="C1619" i="1"/>
  <c r="M1619" i="1" s="1"/>
  <c r="C1620" i="1"/>
  <c r="R1620" i="1" s="1"/>
  <c r="C1621" i="1"/>
  <c r="O1621" i="1" s="1"/>
  <c r="C1622" i="1"/>
  <c r="A1622" i="1" s="1"/>
  <c r="C1623" i="1"/>
  <c r="L1623" i="1" s="1"/>
  <c r="C1624" i="1"/>
  <c r="C1625" i="1"/>
  <c r="P1625" i="1" s="1"/>
  <c r="C1626" i="1"/>
  <c r="K1626" i="1" s="1"/>
  <c r="C1616" i="1"/>
  <c r="O1616" i="1" s="1"/>
  <c r="P1333" i="1"/>
  <c r="Q1333" i="1"/>
  <c r="J1333" i="1"/>
  <c r="R1333" i="1"/>
  <c r="M1333" i="1"/>
  <c r="P1317" i="1"/>
  <c r="K1301" i="1"/>
  <c r="L1301" i="1"/>
  <c r="M1301" i="1"/>
  <c r="N1301" i="1"/>
  <c r="R1293" i="1"/>
  <c r="L1293" i="1"/>
  <c r="O1293" i="1"/>
  <c r="K1293" i="1"/>
  <c r="L1353" i="1"/>
  <c r="N1353" i="1"/>
  <c r="R1353" i="1"/>
  <c r="G408" i="15"/>
  <c r="B673" i="15" s="1"/>
  <c r="B674" i="15"/>
  <c r="B661" i="15"/>
  <c r="B677" i="15" s="1"/>
  <c r="C60" i="15"/>
  <c r="C666" i="15" s="1"/>
  <c r="H408" i="15"/>
  <c r="C673" i="15" s="1"/>
  <c r="C465" i="15"/>
  <c r="C674" i="15" s="1"/>
  <c r="C598" i="15"/>
  <c r="C675" i="15" s="1"/>
  <c r="C630" i="15"/>
  <c r="C676" i="15" s="1"/>
  <c r="C696" i="15" s="1"/>
  <c r="C661" i="15"/>
  <c r="C677" i="15" s="1"/>
  <c r="D60" i="15"/>
  <c r="D666" i="15" s="1"/>
  <c r="I408" i="15"/>
  <c r="D673" i="15" s="1"/>
  <c r="D465" i="15"/>
  <c r="D674" i="15" s="1"/>
  <c r="D598" i="15"/>
  <c r="D675" i="15" s="1"/>
  <c r="D630" i="15"/>
  <c r="D676" i="15" s="1"/>
  <c r="D661" i="15"/>
  <c r="D677" i="15" s="1"/>
  <c r="E60" i="15"/>
  <c r="E666" i="15" s="1"/>
  <c r="J465" i="15"/>
  <c r="E674" i="15" s="1"/>
  <c r="E598" i="15"/>
  <c r="E675" i="15" s="1"/>
  <c r="E694" i="15" s="1"/>
  <c r="E630" i="15"/>
  <c r="E676" i="15" s="1"/>
  <c r="E661" i="15"/>
  <c r="E677" i="15" s="1"/>
  <c r="E695" i="15" s="1"/>
  <c r="F60" i="15"/>
  <c r="F666" i="15" s="1"/>
  <c r="K465" i="15"/>
  <c r="F674" i="15" s="1"/>
  <c r="F598" i="15"/>
  <c r="F675" i="15" s="1"/>
  <c r="F694" i="15" s="1"/>
  <c r="F630" i="15"/>
  <c r="F676" i="15" s="1"/>
  <c r="F661" i="15"/>
  <c r="F677" i="15" s="1"/>
  <c r="F695" i="15" s="1"/>
  <c r="G60" i="15"/>
  <c r="G666" i="15" s="1"/>
  <c r="L465" i="15"/>
  <c r="G674" i="15" s="1"/>
  <c r="G598" i="15"/>
  <c r="G675" i="15" s="1"/>
  <c r="G630" i="15"/>
  <c r="G676" i="15" s="1"/>
  <c r="G661" i="15"/>
  <c r="G677" i="15" s="1"/>
  <c r="G695" i="15" s="1"/>
  <c r="B682" i="15"/>
  <c r="B683" i="15" s="1"/>
  <c r="C682" i="15"/>
  <c r="C683" i="15" s="1"/>
  <c r="D683" i="15"/>
  <c r="E683" i="15"/>
  <c r="F682" i="15"/>
  <c r="F683" i="15" s="1"/>
  <c r="G683" i="15"/>
  <c r="H682" i="15"/>
  <c r="H683" i="15" s="1"/>
  <c r="I683" i="15"/>
  <c r="J682" i="15"/>
  <c r="J683" i="15" s="1"/>
  <c r="K683" i="15"/>
  <c r="L683" i="15"/>
  <c r="M683" i="15"/>
  <c r="N683" i="15"/>
  <c r="O683" i="15"/>
  <c r="P683" i="15"/>
  <c r="Q682" i="15"/>
  <c r="Q683" i="15" s="1"/>
  <c r="R683" i="15"/>
  <c r="S683" i="15"/>
  <c r="T683" i="15"/>
  <c r="W682" i="15"/>
  <c r="W683" i="15" s="1"/>
  <c r="X682" i="15"/>
  <c r="X683" i="15" s="1"/>
  <c r="Y682" i="15"/>
  <c r="Y683" i="15" s="1"/>
  <c r="Z683" i="15"/>
  <c r="AA682" i="15"/>
  <c r="AA683" i="15" s="1"/>
  <c r="AD683" i="15"/>
  <c r="AE683" i="15"/>
  <c r="AH682" i="15"/>
  <c r="AH683" i="15" s="1"/>
  <c r="AI682" i="15"/>
  <c r="AI683" i="15" s="1"/>
  <c r="AJ682" i="15"/>
  <c r="AJ683" i="15" s="1"/>
  <c r="C1916" i="1"/>
  <c r="B1916" i="1" s="1"/>
  <c r="C1917" i="1"/>
  <c r="C1918" i="1"/>
  <c r="M1918" i="1" s="1"/>
  <c r="C1915" i="1"/>
  <c r="B1915" i="1" s="1"/>
  <c r="C1921" i="1"/>
  <c r="N1921" i="1" s="1"/>
  <c r="C1922" i="1"/>
  <c r="L1922" i="1" s="1"/>
  <c r="C1923" i="1"/>
  <c r="C1920" i="1"/>
  <c r="C1931" i="1"/>
  <c r="M1931" i="1" s="1"/>
  <c r="C1932" i="1"/>
  <c r="M1932" i="1" s="1"/>
  <c r="C1933" i="1"/>
  <c r="L1933" i="1" s="1"/>
  <c r="C1930" i="1"/>
  <c r="A1930" i="1" s="1"/>
  <c r="C1936" i="1"/>
  <c r="C1937" i="1"/>
  <c r="N1937" i="1" s="1"/>
  <c r="C1938" i="1"/>
  <c r="J1938" i="1" s="1"/>
  <c r="C1935" i="1"/>
  <c r="B1935" i="1" s="1"/>
  <c r="C1941" i="1"/>
  <c r="O1941" i="1" s="1"/>
  <c r="C1942" i="1"/>
  <c r="C1943" i="1"/>
  <c r="B1943" i="1" s="1"/>
  <c r="C1940" i="1"/>
  <c r="O1940" i="1" s="1"/>
  <c r="C1946" i="1"/>
  <c r="R1946" i="1" s="1"/>
  <c r="C1947" i="1"/>
  <c r="O1947" i="1" s="1"/>
  <c r="C1948" i="1"/>
  <c r="B1948" i="1" s="1"/>
  <c r="C1945" i="1"/>
  <c r="C1956" i="1"/>
  <c r="J1956" i="1" s="1"/>
  <c r="C1957" i="1"/>
  <c r="C1958" i="1"/>
  <c r="O1958" i="1" s="1"/>
  <c r="C1955" i="1"/>
  <c r="B1955" i="1" s="1"/>
  <c r="C1960" i="1"/>
  <c r="C1961" i="1"/>
  <c r="A1961" i="1" s="1"/>
  <c r="C1962" i="1"/>
  <c r="K1962" i="1" s="1"/>
  <c r="C1963" i="1"/>
  <c r="C1910" i="1"/>
  <c r="J1910" i="1" s="1"/>
  <c r="C1911" i="1"/>
  <c r="K1911" i="1" s="1"/>
  <c r="C1912" i="1"/>
  <c r="C1913" i="1"/>
  <c r="P1913" i="1" s="1"/>
  <c r="B10" i="18"/>
  <c r="F47" i="8" s="1"/>
  <c r="B12" i="18"/>
  <c r="F81" i="8" s="1"/>
  <c r="B13" i="18"/>
  <c r="F80" i="8" s="1"/>
  <c r="B14" i="18"/>
  <c r="F67" i="8" s="1"/>
  <c r="B11" i="18"/>
  <c r="F53" i="8" s="1"/>
  <c r="B31" i="18"/>
  <c r="F167" i="8" s="1"/>
  <c r="B7" i="18"/>
  <c r="F34" i="8" s="1"/>
  <c r="B5" i="18"/>
  <c r="F9" i="8" s="1"/>
  <c r="B51" i="18"/>
  <c r="I45" i="19" s="1"/>
  <c r="O512" i="1" s="1"/>
  <c r="B50" i="18"/>
  <c r="I82" i="19" s="1"/>
  <c r="B46" i="18"/>
  <c r="F214" i="8" s="1"/>
  <c r="B45" i="18"/>
  <c r="F211" i="8" s="1"/>
  <c r="B44" i="18"/>
  <c r="F210" i="8" s="1"/>
  <c r="B42" i="18"/>
  <c r="F209" i="8" s="1"/>
  <c r="B41" i="18"/>
  <c r="F208" i="8" s="1"/>
  <c r="B40" i="18"/>
  <c r="F206" i="8" s="1"/>
  <c r="B39" i="18"/>
  <c r="F204" i="8" s="1"/>
  <c r="B38" i="18"/>
  <c r="F202" i="8" s="1"/>
  <c r="B37" i="18"/>
  <c r="F201" i="8" s="1"/>
  <c r="B36" i="18"/>
  <c r="F184" i="8" s="1"/>
  <c r="B35" i="18"/>
  <c r="F175" i="8" s="1"/>
  <c r="B34" i="18"/>
  <c r="F172" i="8"/>
  <c r="B33" i="18"/>
  <c r="F171" i="8" s="1"/>
  <c r="B32" i="18"/>
  <c r="F174" i="8" s="1"/>
  <c r="B30" i="18"/>
  <c r="B29" i="18"/>
  <c r="F129" i="8" s="1"/>
  <c r="B28" i="18"/>
  <c r="F133" i="8" s="1"/>
  <c r="B27" i="18"/>
  <c r="B26" i="18"/>
  <c r="F122" i="8" s="1"/>
  <c r="B25" i="18"/>
  <c r="F139" i="8" s="1"/>
  <c r="B24" i="18"/>
  <c r="F138" i="8" s="1"/>
  <c r="B23" i="18"/>
  <c r="F109" i="8" s="1"/>
  <c r="B22" i="18"/>
  <c r="F104" i="8" s="1"/>
  <c r="B21" i="18"/>
  <c r="F99" i="8" s="1"/>
  <c r="B16" i="18"/>
  <c r="F106" i="8" s="1"/>
  <c r="B15" i="18"/>
  <c r="B9" i="18"/>
  <c r="F76" i="8" s="1"/>
  <c r="B8" i="18"/>
  <c r="F43" i="8" s="1"/>
  <c r="B6" i="18"/>
  <c r="F24" i="8" s="1"/>
  <c r="B3" i="18"/>
  <c r="F155" i="8" s="1"/>
  <c r="C248" i="1"/>
  <c r="B248" i="1" s="1"/>
  <c r="C307" i="1"/>
  <c r="O307" i="1" s="1"/>
  <c r="C306" i="1"/>
  <c r="N306" i="1" s="1"/>
  <c r="C305" i="1"/>
  <c r="R305" i="1" s="1"/>
  <c r="C304" i="1"/>
  <c r="L304" i="1" s="1"/>
  <c r="C303" i="1"/>
  <c r="O303" i="1" s="1"/>
  <c r="C302" i="1"/>
  <c r="C301" i="1"/>
  <c r="P301" i="1" s="1"/>
  <c r="C300" i="1"/>
  <c r="R300" i="1" s="1"/>
  <c r="C299" i="1"/>
  <c r="B299" i="1" s="1"/>
  <c r="C298" i="1"/>
  <c r="M298" i="1" s="1"/>
  <c r="C297" i="1"/>
  <c r="P297" i="1" s="1"/>
  <c r="C296" i="1"/>
  <c r="C295" i="1"/>
  <c r="Q295" i="1" s="1"/>
  <c r="C294" i="1"/>
  <c r="C292" i="1"/>
  <c r="J292" i="1" s="1"/>
  <c r="C1908" i="1"/>
  <c r="C1843" i="1"/>
  <c r="C466" i="1"/>
  <c r="Q466" i="1" s="1"/>
  <c r="C1534" i="1"/>
  <c r="K1534" i="1" s="1"/>
  <c r="C1533" i="1"/>
  <c r="J1533" i="1" s="1"/>
  <c r="C1529" i="1"/>
  <c r="O1529" i="1" s="1"/>
  <c r="C1530" i="1"/>
  <c r="J1530" i="1" s="1"/>
  <c r="C1641" i="1"/>
  <c r="O1641" i="1" s="1"/>
  <c r="C1640" i="1"/>
  <c r="P1640" i="1" s="1"/>
  <c r="C1639" i="1"/>
  <c r="C1638" i="1"/>
  <c r="Q1638" i="1" s="1"/>
  <c r="C1637" i="1"/>
  <c r="C1636" i="1"/>
  <c r="C1635" i="1"/>
  <c r="J1635" i="1" s="1"/>
  <c r="C1634" i="1"/>
  <c r="L1634" i="1" s="1"/>
  <c r="C1633" i="1"/>
  <c r="N1633" i="1" s="1"/>
  <c r="C1632" i="1"/>
  <c r="R1632" i="1" s="1"/>
  <c r="C1631" i="1"/>
  <c r="C1630" i="1"/>
  <c r="O1630" i="1" s="1"/>
  <c r="C1629" i="1"/>
  <c r="C1628" i="1"/>
  <c r="C357" i="1"/>
  <c r="Q357" i="1" s="1"/>
  <c r="C356" i="1"/>
  <c r="N356" i="1" s="1"/>
  <c r="C355" i="1"/>
  <c r="N355" i="1" s="1"/>
  <c r="C255" i="1"/>
  <c r="K255" i="1" s="1"/>
  <c r="C254" i="1"/>
  <c r="R254" i="1" s="1"/>
  <c r="C253" i="1"/>
  <c r="C1614" i="1"/>
  <c r="K1614" i="1" s="1"/>
  <c r="C1613" i="1"/>
  <c r="C626" i="1"/>
  <c r="C627" i="1"/>
  <c r="C628" i="1"/>
  <c r="A628" i="1" s="1"/>
  <c r="C629" i="1"/>
  <c r="L629" i="1" s="1"/>
  <c r="C630" i="1"/>
  <c r="O630" i="1" s="1"/>
  <c r="C631" i="1"/>
  <c r="C632" i="1"/>
  <c r="Q632" i="1" s="1"/>
  <c r="C633" i="1"/>
  <c r="A633" i="1" s="1"/>
  <c r="C634" i="1"/>
  <c r="R634" i="1" s="1"/>
  <c r="C635" i="1"/>
  <c r="Q635" i="1" s="1"/>
  <c r="C636" i="1"/>
  <c r="A636" i="1" s="1"/>
  <c r="C637" i="1"/>
  <c r="R637" i="1" s="1"/>
  <c r="C638" i="1"/>
  <c r="O638" i="1" s="1"/>
  <c r="C639" i="1"/>
  <c r="B639" i="1" s="1"/>
  <c r="C640" i="1"/>
  <c r="R640" i="1" s="1"/>
  <c r="C641" i="1"/>
  <c r="K641" i="1" s="1"/>
  <c r="C642" i="1"/>
  <c r="M642" i="1" s="1"/>
  <c r="C643" i="1"/>
  <c r="J643" i="1" s="1"/>
  <c r="C644" i="1"/>
  <c r="L644" i="1" s="1"/>
  <c r="C645" i="1"/>
  <c r="C646" i="1"/>
  <c r="B646" i="1" s="1"/>
  <c r="C647" i="1"/>
  <c r="J647" i="1" s="1"/>
  <c r="C648" i="1"/>
  <c r="B648" i="1" s="1"/>
  <c r="C649" i="1"/>
  <c r="C650" i="1"/>
  <c r="C651" i="1"/>
  <c r="C652" i="1"/>
  <c r="Q652" i="1" s="1"/>
  <c r="C653" i="1"/>
  <c r="C654" i="1"/>
  <c r="M654" i="1" s="1"/>
  <c r="C655" i="1"/>
  <c r="C656" i="1"/>
  <c r="B656" i="1" s="1"/>
  <c r="C657" i="1"/>
  <c r="Q657" i="1" s="1"/>
  <c r="C658" i="1"/>
  <c r="J658" i="1" s="1"/>
  <c r="C659" i="1"/>
  <c r="C660" i="1"/>
  <c r="J660" i="1" s="1"/>
  <c r="C661" i="1"/>
  <c r="O661" i="1" s="1"/>
  <c r="C662" i="1"/>
  <c r="K662" i="1" s="1"/>
  <c r="C663" i="1"/>
  <c r="C664" i="1"/>
  <c r="J664" i="1" s="1"/>
  <c r="C665" i="1"/>
  <c r="C666" i="1"/>
  <c r="K666" i="1" s="1"/>
  <c r="C667" i="1"/>
  <c r="M667" i="1" s="1"/>
  <c r="C668" i="1"/>
  <c r="K668" i="1" s="1"/>
  <c r="C669" i="1"/>
  <c r="O669" i="1" s="1"/>
  <c r="C670" i="1"/>
  <c r="R670" i="1" s="1"/>
  <c r="C671" i="1"/>
  <c r="C672" i="1"/>
  <c r="C673" i="1"/>
  <c r="Q673" i="1" s="1"/>
  <c r="C674" i="1"/>
  <c r="P674" i="1" s="1"/>
  <c r="C675" i="1"/>
  <c r="L675" i="1" s="1"/>
  <c r="C676" i="1"/>
  <c r="A676" i="1" s="1"/>
  <c r="C677" i="1"/>
  <c r="C678" i="1"/>
  <c r="A678" i="1" s="1"/>
  <c r="C679" i="1"/>
  <c r="A679" i="1" s="1"/>
  <c r="C680" i="1"/>
  <c r="A680" i="1" s="1"/>
  <c r="C681" i="1"/>
  <c r="J681" i="1" s="1"/>
  <c r="C625" i="1"/>
  <c r="C624" i="1"/>
  <c r="R624" i="1" s="1"/>
  <c r="C1544" i="1"/>
  <c r="J1544" i="1" s="1"/>
  <c r="C1543" i="1"/>
  <c r="J1543" i="1" s="1"/>
  <c r="C1542" i="1"/>
  <c r="C1541" i="1"/>
  <c r="C1540" i="1"/>
  <c r="R1540" i="1" s="1"/>
  <c r="C1539" i="1"/>
  <c r="B1539" i="1" s="1"/>
  <c r="C1538" i="1"/>
  <c r="C1537" i="1"/>
  <c r="L1537" i="1" s="1"/>
  <c r="C1580" i="1"/>
  <c r="C1581" i="1"/>
  <c r="L1581" i="1" s="1"/>
  <c r="C1582" i="1"/>
  <c r="C1583" i="1"/>
  <c r="R1583" i="1" s="1"/>
  <c r="C1584" i="1"/>
  <c r="P1584" i="1" s="1"/>
  <c r="Q1654" i="1"/>
  <c r="B1656" i="1"/>
  <c r="Q1658" i="1"/>
  <c r="C192" i="1"/>
  <c r="C197" i="1"/>
  <c r="B197" i="1" s="1"/>
  <c r="C202" i="1"/>
  <c r="J202" i="1" s="1"/>
  <c r="C190" i="1"/>
  <c r="K190" i="1" s="1"/>
  <c r="C191" i="1"/>
  <c r="J191" i="1" s="1"/>
  <c r="C193" i="1"/>
  <c r="Q193" i="1" s="1"/>
  <c r="C194" i="1"/>
  <c r="M194" i="1" s="1"/>
  <c r="C195" i="1"/>
  <c r="O195" i="1" s="1"/>
  <c r="C196" i="1"/>
  <c r="C198" i="1"/>
  <c r="Q198" i="1" s="1"/>
  <c r="C199" i="1"/>
  <c r="Q199" i="1" s="1"/>
  <c r="C200" i="1"/>
  <c r="P200" i="1" s="1"/>
  <c r="C201" i="1"/>
  <c r="P201" i="1" s="1"/>
  <c r="B17" i="10"/>
  <c r="C1526" i="1"/>
  <c r="K1526" i="1" s="1"/>
  <c r="C1525" i="1"/>
  <c r="C61" i="1"/>
  <c r="C60" i="1"/>
  <c r="C59" i="1"/>
  <c r="M59" i="1" s="1"/>
  <c r="C58" i="1"/>
  <c r="M58" i="1" s="1"/>
  <c r="C57" i="1"/>
  <c r="M57" i="1" s="1"/>
  <c r="C56" i="1"/>
  <c r="B56" i="1" s="1"/>
  <c r="C55" i="1"/>
  <c r="K55" i="1" s="1"/>
  <c r="C54" i="1"/>
  <c r="C53" i="1"/>
  <c r="C52" i="1"/>
  <c r="C51" i="1"/>
  <c r="C50" i="1"/>
  <c r="N50" i="1" s="1"/>
  <c r="C49" i="1"/>
  <c r="A49" i="1" s="1"/>
  <c r="C48" i="1"/>
  <c r="A48" i="1" s="1"/>
  <c r="C47" i="1"/>
  <c r="R47" i="1" s="1"/>
  <c r="C46" i="1"/>
  <c r="N46" i="1" s="1"/>
  <c r="C45" i="1"/>
  <c r="A45" i="1" s="1"/>
  <c r="C44" i="1"/>
  <c r="Q44" i="1" s="1"/>
  <c r="C43" i="1"/>
  <c r="C42" i="1"/>
  <c r="K42" i="1" s="1"/>
  <c r="C41" i="1"/>
  <c r="A41" i="1" s="1"/>
  <c r="C40" i="1"/>
  <c r="J40" i="1" s="1"/>
  <c r="C39" i="1"/>
  <c r="C38" i="1"/>
  <c r="N38" i="1" s="1"/>
  <c r="C37" i="1"/>
  <c r="C36" i="1"/>
  <c r="C35" i="1"/>
  <c r="B35" i="1" s="1"/>
  <c r="C34" i="1"/>
  <c r="Q34" i="1" s="1"/>
  <c r="C33" i="1"/>
  <c r="C32" i="1"/>
  <c r="O32" i="1" s="1"/>
  <c r="C31" i="1"/>
  <c r="R31" i="1" s="1"/>
  <c r="C30" i="1"/>
  <c r="J30" i="1" s="1"/>
  <c r="C29" i="1"/>
  <c r="C28" i="1"/>
  <c r="B28" i="1" s="1"/>
  <c r="C27" i="1"/>
  <c r="Q27" i="1" s="1"/>
  <c r="C26" i="1"/>
  <c r="M26" i="1" s="1"/>
  <c r="C25" i="1"/>
  <c r="M25" i="1" s="1"/>
  <c r="C24" i="1"/>
  <c r="B24" i="1" s="1"/>
  <c r="C23" i="1"/>
  <c r="A23" i="1" s="1"/>
  <c r="C22" i="1"/>
  <c r="L22" i="1" s="1"/>
  <c r="C21" i="1"/>
  <c r="R21" i="1" s="1"/>
  <c r="C20" i="1"/>
  <c r="C19" i="1"/>
  <c r="A19" i="1" s="1"/>
  <c r="C18" i="1"/>
  <c r="O18" i="1" s="1"/>
  <c r="C17" i="1"/>
  <c r="O17" i="1" s="1"/>
  <c r="C16" i="1"/>
  <c r="N16" i="1" s="1"/>
  <c r="C15" i="1"/>
  <c r="B15" i="1" s="1"/>
  <c r="C14" i="1"/>
  <c r="R14" i="1" s="1"/>
  <c r="C13" i="1"/>
  <c r="C12" i="1"/>
  <c r="C11" i="1"/>
  <c r="C10" i="1"/>
  <c r="C9" i="1"/>
  <c r="C8" i="1"/>
  <c r="C7" i="1"/>
  <c r="C6" i="1"/>
  <c r="C5" i="1"/>
  <c r="C4" i="1"/>
  <c r="C3" i="1"/>
  <c r="C390" i="1"/>
  <c r="N390" i="1" s="1"/>
  <c r="C350" i="1"/>
  <c r="J350" i="1" s="1"/>
  <c r="C623" i="1"/>
  <c r="C622" i="1"/>
  <c r="B622" i="1" s="1"/>
  <c r="C621" i="1"/>
  <c r="C620" i="1"/>
  <c r="P620" i="1" s="1"/>
  <c r="C619" i="1"/>
  <c r="A619" i="1" s="1"/>
  <c r="C463" i="1"/>
  <c r="C462" i="1"/>
  <c r="C1861" i="1"/>
  <c r="B186" i="13"/>
  <c r="B187" i="13"/>
  <c r="C151" i="1"/>
  <c r="C152" i="1"/>
  <c r="O152" i="1" s="1"/>
  <c r="C153" i="1"/>
  <c r="L153" i="1" s="1"/>
  <c r="C154" i="1"/>
  <c r="R154" i="1" s="1"/>
  <c r="C155" i="1"/>
  <c r="C156" i="1"/>
  <c r="Q156" i="1" s="1"/>
  <c r="C157" i="1"/>
  <c r="L157" i="1" s="1"/>
  <c r="C158" i="1"/>
  <c r="O158" i="1" s="1"/>
  <c r="C159" i="1"/>
  <c r="C149" i="1"/>
  <c r="R149" i="1" s="1"/>
  <c r="AG682" i="15"/>
  <c r="V682" i="15"/>
  <c r="H676" i="15"/>
  <c r="H675" i="15"/>
  <c r="H661" i="15"/>
  <c r="H677" i="15" s="1"/>
  <c r="AJ511" i="15"/>
  <c r="AI511" i="15"/>
  <c r="AH511" i="15"/>
  <c r="AG511" i="15"/>
  <c r="AF511" i="15"/>
  <c r="AE511" i="15"/>
  <c r="AD511" i="15"/>
  <c r="AC511" i="15"/>
  <c r="AB511" i="15"/>
  <c r="AA511" i="15"/>
  <c r="Z511" i="15"/>
  <c r="Y511" i="15"/>
  <c r="X511" i="15"/>
  <c r="W511" i="15"/>
  <c r="V511" i="15"/>
  <c r="U511" i="15"/>
  <c r="T511" i="15"/>
  <c r="S511" i="15"/>
  <c r="R511" i="15"/>
  <c r="Q511" i="15"/>
  <c r="P511" i="15"/>
  <c r="O511" i="15"/>
  <c r="N511" i="15"/>
  <c r="M511" i="15"/>
  <c r="L511" i="15"/>
  <c r="K511" i="15"/>
  <c r="J511" i="15"/>
  <c r="I511" i="15"/>
  <c r="H511" i="15"/>
  <c r="G511" i="15"/>
  <c r="F511" i="15"/>
  <c r="E511" i="15"/>
  <c r="D511" i="15"/>
  <c r="C511" i="15"/>
  <c r="M465" i="15"/>
  <c r="H674" i="15" s="1"/>
  <c r="I465" i="15"/>
  <c r="H465" i="15"/>
  <c r="G465" i="15"/>
  <c r="F465" i="15"/>
  <c r="E465" i="15"/>
  <c r="J408" i="15"/>
  <c r="F408" i="15"/>
  <c r="E408" i="15"/>
  <c r="D408" i="15"/>
  <c r="C408" i="15"/>
  <c r="B408" i="15"/>
  <c r="C74" i="1"/>
  <c r="C73" i="1"/>
  <c r="Q73" i="1" s="1"/>
  <c r="C72" i="1"/>
  <c r="J72" i="1" s="1"/>
  <c r="C71" i="1"/>
  <c r="B71" i="1" s="1"/>
  <c r="C70" i="1"/>
  <c r="M70" i="1" s="1"/>
  <c r="C69" i="1"/>
  <c r="C68" i="1"/>
  <c r="J68" i="1" s="1"/>
  <c r="C67" i="1"/>
  <c r="Q67" i="1" s="1"/>
  <c r="C66" i="1"/>
  <c r="A66" i="1" s="1"/>
  <c r="C65" i="1"/>
  <c r="O65" i="1" s="1"/>
  <c r="C64" i="1"/>
  <c r="C1863" i="1"/>
  <c r="C252" i="1"/>
  <c r="K252" i="1" s="1"/>
  <c r="C354" i="1"/>
  <c r="Q354" i="1" s="1"/>
  <c r="C1862" i="1"/>
  <c r="C251" i="1"/>
  <c r="R251" i="1" s="1"/>
  <c r="C353" i="1"/>
  <c r="C1579" i="1"/>
  <c r="A1579" i="1" s="1"/>
  <c r="L1653" i="1"/>
  <c r="C163" i="1"/>
  <c r="C1578" i="1"/>
  <c r="K1578"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559" i="1"/>
  <c r="A1559" i="1" s="1"/>
  <c r="C1560" i="1"/>
  <c r="C1561" i="1"/>
  <c r="N1561" i="1" s="1"/>
  <c r="C1562" i="1"/>
  <c r="C1563" i="1"/>
  <c r="A1563" i="1" s="1"/>
  <c r="C242" i="1"/>
  <c r="B242" i="1" s="1"/>
  <c r="C243" i="1"/>
  <c r="C244" i="1"/>
  <c r="P244" i="1" s="1"/>
  <c r="C245" i="1"/>
  <c r="J245" i="1" s="1"/>
  <c r="C246" i="1"/>
  <c r="N246" i="1" s="1"/>
  <c r="C247" i="1"/>
  <c r="J247" i="1" s="1"/>
  <c r="C249" i="1"/>
  <c r="C250" i="1"/>
  <c r="R250" i="1" s="1"/>
  <c r="C240" i="1"/>
  <c r="J240" i="1" s="1"/>
  <c r="C351" i="1"/>
  <c r="Q351" i="1" s="1"/>
  <c r="C352" i="1"/>
  <c r="C189" i="1"/>
  <c r="M189" i="1" s="1"/>
  <c r="C209" i="1"/>
  <c r="A209" i="1" s="1"/>
  <c r="C210" i="1"/>
  <c r="O210" i="1" s="1"/>
  <c r="C211" i="1"/>
  <c r="C212" i="1"/>
  <c r="R212" i="1" s="1"/>
  <c r="C213" i="1"/>
  <c r="B213" i="1" s="1"/>
  <c r="C214" i="1"/>
  <c r="C215" i="1"/>
  <c r="C216" i="1"/>
  <c r="A216" i="1" s="1"/>
  <c r="C217" i="1"/>
  <c r="K217" i="1" s="1"/>
  <c r="C218" i="1"/>
  <c r="B218" i="1" s="1"/>
  <c r="C219" i="1"/>
  <c r="C220" i="1"/>
  <c r="O220" i="1" s="1"/>
  <c r="B194" i="13"/>
  <c r="B196" i="13"/>
  <c r="B197" i="13"/>
  <c r="C1907" i="1"/>
  <c r="C1906" i="1"/>
  <c r="C1905" i="1"/>
  <c r="C1904" i="1"/>
  <c r="C1903" i="1"/>
  <c r="C1884" i="1"/>
  <c r="C1883" i="1"/>
  <c r="C1882" i="1"/>
  <c r="C1881" i="1"/>
  <c r="C1880" i="1"/>
  <c r="C1879" i="1"/>
  <c r="C1878" i="1"/>
  <c r="C1860" i="1"/>
  <c r="K1860" i="1" s="1"/>
  <c r="C1859" i="1"/>
  <c r="C1858" i="1"/>
  <c r="C1857" i="1"/>
  <c r="C1856" i="1"/>
  <c r="C1855" i="1"/>
  <c r="C1854" i="1"/>
  <c r="C1842" i="1"/>
  <c r="C1841" i="1"/>
  <c r="K1841" i="1" s="1"/>
  <c r="C1840" i="1"/>
  <c r="C1839" i="1"/>
  <c r="C1838" i="1"/>
  <c r="C1851" i="1"/>
  <c r="C1850" i="1"/>
  <c r="N1850" i="1" s="1"/>
  <c r="C1849" i="1"/>
  <c r="N1849" i="1" s="1"/>
  <c r="C1848" i="1"/>
  <c r="B1848" i="1" s="1"/>
  <c r="C1847" i="1"/>
  <c r="N1847" i="1" s="1"/>
  <c r="C1819" i="1"/>
  <c r="C1818" i="1"/>
  <c r="C1817" i="1"/>
  <c r="C1816" i="1"/>
  <c r="C1815" i="1"/>
  <c r="C1814" i="1"/>
  <c r="K1814" i="1" s="1"/>
  <c r="C1813" i="1"/>
  <c r="C1789" i="1"/>
  <c r="C1783" i="1"/>
  <c r="C1784" i="1"/>
  <c r="A1784" i="1" s="1"/>
  <c r="C1785" i="1"/>
  <c r="C1786" i="1"/>
  <c r="C1782" i="1"/>
  <c r="C1577" i="1"/>
  <c r="C1566" i="1"/>
  <c r="C1567" i="1"/>
  <c r="P1567" i="1" s="1"/>
  <c r="C1568" i="1"/>
  <c r="B1568" i="1" s="1"/>
  <c r="C1569" i="1"/>
  <c r="J1569" i="1" s="1"/>
  <c r="C1570" i="1"/>
  <c r="A1570" i="1" s="1"/>
  <c r="C1571" i="1"/>
  <c r="Q1571" i="1" s="1"/>
  <c r="C1572" i="1"/>
  <c r="C1573" i="1"/>
  <c r="K1573" i="1" s="1"/>
  <c r="C1574" i="1"/>
  <c r="L1574" i="1" s="1"/>
  <c r="C1575" i="1"/>
  <c r="B1575" i="1" s="1"/>
  <c r="C1576" i="1"/>
  <c r="C1565" i="1"/>
  <c r="K1565" i="1" s="1"/>
  <c r="C344" i="1"/>
  <c r="B344" i="1" s="1"/>
  <c r="C345" i="1"/>
  <c r="C346" i="1"/>
  <c r="R346" i="1" s="1"/>
  <c r="C347" i="1"/>
  <c r="C348" i="1"/>
  <c r="L348" i="1" s="1"/>
  <c r="C349" i="1"/>
  <c r="R349" i="1" s="1"/>
  <c r="C343" i="1"/>
  <c r="N343" i="1" s="1"/>
  <c r="C235" i="1"/>
  <c r="P235" i="1" s="1"/>
  <c r="C236" i="1"/>
  <c r="C237" i="1"/>
  <c r="A237" i="1" s="1"/>
  <c r="C238" i="1"/>
  <c r="C234" i="1"/>
  <c r="A234" i="1" s="1"/>
  <c r="C232" i="1"/>
  <c r="C231" i="1"/>
  <c r="P231" i="1" s="1"/>
  <c r="C205" i="1"/>
  <c r="L205" i="1" s="1"/>
  <c r="C206" i="1"/>
  <c r="C207" i="1"/>
  <c r="K207" i="1" s="1"/>
  <c r="C208" i="1"/>
  <c r="C204" i="1"/>
  <c r="C150" i="1"/>
  <c r="L150" i="1" s="1"/>
  <c r="A1650" i="1"/>
  <c r="O1649" i="1"/>
  <c r="B1648" i="1"/>
  <c r="L1647" i="1"/>
  <c r="N1644" i="1"/>
  <c r="C1643" i="1"/>
  <c r="R490" i="1"/>
  <c r="F92" i="8"/>
  <c r="F73" i="8"/>
  <c r="B159" i="13"/>
  <c r="F72" i="8"/>
  <c r="F96" i="8"/>
  <c r="F135" i="8"/>
  <c r="F189" i="8"/>
  <c r="F136" i="8"/>
  <c r="F124" i="8"/>
  <c r="B188" i="13"/>
  <c r="B189" i="13"/>
  <c r="F213" i="8"/>
  <c r="F98" i="8"/>
  <c r="F29" i="8"/>
  <c r="F50" i="8"/>
  <c r="F126" i="8"/>
  <c r="B160" i="13"/>
  <c r="F97" i="8"/>
  <c r="A131" i="13"/>
  <c r="F130" i="8"/>
  <c r="A118" i="13"/>
  <c r="A120" i="13"/>
  <c r="A121" i="13"/>
  <c r="F28" i="8"/>
  <c r="F59" i="8"/>
  <c r="F125" i="8"/>
  <c r="F173" i="8"/>
  <c r="B163" i="13"/>
  <c r="A103" i="13"/>
  <c r="A105" i="13"/>
  <c r="A106" i="13"/>
  <c r="F93" i="8"/>
  <c r="F151" i="8"/>
  <c r="F25" i="8"/>
  <c r="F94" i="8"/>
  <c r="F38" i="8"/>
  <c r="F89" i="8"/>
  <c r="F95" i="8"/>
  <c r="F33" i="8"/>
  <c r="F91" i="8"/>
  <c r="F90" i="8"/>
  <c r="F61" i="8"/>
  <c r="A122" i="13"/>
  <c r="A111" i="13"/>
  <c r="A107" i="13"/>
  <c r="N1325" i="1" l="1"/>
  <c r="O1325" i="1"/>
  <c r="N1381" i="1"/>
  <c r="K1285" i="1"/>
  <c r="O1277" i="1"/>
  <c r="J1285" i="1"/>
  <c r="R1377" i="1"/>
  <c r="Q1325" i="1"/>
  <c r="M1381" i="1"/>
  <c r="P1381" i="1"/>
  <c r="M1361" i="1"/>
  <c r="J1325" i="1"/>
  <c r="P1325" i="1"/>
  <c r="L1285" i="1"/>
  <c r="P1281" i="1"/>
  <c r="Q1357" i="1"/>
  <c r="R1285" i="1"/>
  <c r="R1357" i="1"/>
  <c r="M1357" i="1"/>
  <c r="L1357" i="1"/>
  <c r="M1317" i="1"/>
  <c r="O1317" i="1"/>
  <c r="O1377" i="1"/>
  <c r="L1277" i="1"/>
  <c r="K1277" i="1"/>
  <c r="N1317" i="1"/>
  <c r="J1277" i="1"/>
  <c r="Q1317" i="1"/>
  <c r="M1385" i="1"/>
  <c r="R1361" i="1"/>
  <c r="R1341" i="1"/>
  <c r="B690" i="1"/>
  <c r="Q1345" i="1"/>
  <c r="O1309" i="1"/>
  <c r="J1341" i="1"/>
  <c r="N1369" i="1"/>
  <c r="L1369" i="1"/>
  <c r="P1385" i="1"/>
  <c r="K1341" i="1"/>
  <c r="J1345" i="1"/>
  <c r="N1309" i="1"/>
  <c r="Q1341" i="1"/>
  <c r="A1476" i="1"/>
  <c r="L1309" i="1"/>
  <c r="K1309" i="1"/>
  <c r="L1345" i="1"/>
  <c r="P1309" i="1"/>
  <c r="N1349" i="1"/>
  <c r="K1365" i="1"/>
  <c r="L1349" i="1"/>
  <c r="N1365" i="1"/>
  <c r="M1369" i="1"/>
  <c r="R1349" i="1"/>
  <c r="L1365" i="1"/>
  <c r="J1349" i="1"/>
  <c r="P1923" i="1"/>
  <c r="N1858" i="1"/>
  <c r="N1862" i="1"/>
  <c r="F199" i="8"/>
  <c r="M1275" i="1"/>
  <c r="F149" i="8"/>
  <c r="F39" i="8"/>
  <c r="F8" i="8"/>
  <c r="F134" i="8"/>
  <c r="F15" i="8"/>
  <c r="F27" i="8"/>
  <c r="F153" i="8"/>
  <c r="F11" i="8"/>
  <c r="F22" i="8"/>
  <c r="F169" i="8"/>
  <c r="F20" i="8"/>
  <c r="F2" i="8"/>
  <c r="F17" i="8"/>
  <c r="F13" i="8"/>
  <c r="F14" i="8"/>
  <c r="F148" i="8"/>
  <c r="F30" i="8"/>
  <c r="F21" i="8"/>
  <c r="F6" i="8"/>
  <c r="F16" i="8"/>
  <c r="F107" i="8"/>
  <c r="F10" i="8"/>
  <c r="F37" i="8"/>
  <c r="F150" i="8"/>
  <c r="F19" i="8"/>
  <c r="F183" i="8"/>
  <c r="F31" i="8"/>
  <c r="F32" i="8"/>
  <c r="F152" i="8"/>
  <c r="F3" i="8"/>
  <c r="F40" i="8"/>
  <c r="F182" i="8"/>
  <c r="F7" i="8"/>
  <c r="F12" i="8"/>
  <c r="F36" i="8"/>
  <c r="F35" i="8"/>
  <c r="F158" i="8"/>
  <c r="F166" i="8"/>
  <c r="F165" i="8"/>
  <c r="F207" i="8"/>
  <c r="F203" i="8"/>
  <c r="F696" i="15"/>
  <c r="C695" i="15"/>
  <c r="B679" i="15"/>
  <c r="B678" i="15" s="1"/>
  <c r="B688" i="15" s="1"/>
  <c r="C694" i="15"/>
  <c r="E693" i="15"/>
  <c r="B689" i="15"/>
  <c r="C693" i="15"/>
  <c r="O1853" i="1"/>
  <c r="Q1363" i="1"/>
  <c r="Q1355" i="1"/>
  <c r="J1363" i="1"/>
  <c r="P1371" i="1"/>
  <c r="R1299" i="1"/>
  <c r="K1307" i="1"/>
  <c r="L1300" i="1"/>
  <c r="L1315" i="1"/>
  <c r="N1340" i="1"/>
  <c r="J1371" i="1"/>
  <c r="O1323" i="1"/>
  <c r="R1379" i="1"/>
  <c r="K1316" i="1"/>
  <c r="N1331" i="1"/>
  <c r="N1356" i="1"/>
  <c r="M1276" i="1"/>
  <c r="P1283" i="1"/>
  <c r="P1339" i="1"/>
  <c r="J1372" i="1"/>
  <c r="P1291" i="1"/>
  <c r="O1347" i="1"/>
  <c r="J1291" i="1"/>
  <c r="P1284" i="1"/>
  <c r="L1276" i="1"/>
  <c r="O1284" i="1"/>
  <c r="R1300" i="1"/>
  <c r="Q1316" i="1"/>
  <c r="L1340" i="1"/>
  <c r="M1356" i="1"/>
  <c r="K1372" i="1"/>
  <c r="R1276" i="1"/>
  <c r="L1284" i="1"/>
  <c r="J1300" i="1"/>
  <c r="M1324" i="1"/>
  <c r="K1340" i="1"/>
  <c r="J1356" i="1"/>
  <c r="Q1372" i="1"/>
  <c r="Q1284" i="1"/>
  <c r="O1308" i="1"/>
  <c r="L1324" i="1"/>
  <c r="O1348" i="1"/>
  <c r="O1364" i="1"/>
  <c r="L1380" i="1"/>
  <c r="P1292" i="1"/>
  <c r="K1308" i="1"/>
  <c r="J1324" i="1"/>
  <c r="P1348" i="1"/>
  <c r="L1364" i="1"/>
  <c r="O1380" i="1"/>
  <c r="L1292" i="1"/>
  <c r="R1308" i="1"/>
  <c r="O1332" i="1"/>
  <c r="L1348" i="1"/>
  <c r="N1364" i="1"/>
  <c r="K1380" i="1"/>
  <c r="J1292" i="1"/>
  <c r="M1316" i="1"/>
  <c r="N1332" i="1"/>
  <c r="Q1348" i="1"/>
  <c r="Q1364" i="1"/>
  <c r="Q1292" i="1"/>
  <c r="N1316" i="1"/>
  <c r="R1332" i="1"/>
  <c r="R1372" i="1"/>
  <c r="F163" i="8"/>
  <c r="F176" i="8"/>
  <c r="F164" i="8"/>
  <c r="F157" i="8"/>
  <c r="F205" i="8"/>
  <c r="F170" i="8"/>
  <c r="F143" i="8"/>
  <c r="F140" i="8"/>
  <c r="F141" i="8"/>
  <c r="F200" i="8"/>
  <c r="F212" i="8"/>
  <c r="F160" i="8"/>
  <c r="F146" i="8"/>
  <c r="F168" i="8"/>
  <c r="F147" i="8"/>
  <c r="F188" i="8"/>
  <c r="F128" i="8"/>
  <c r="F159" i="8"/>
  <c r="F179" i="8"/>
  <c r="F100" i="8"/>
  <c r="F185" i="8"/>
  <c r="F144" i="8"/>
  <c r="F178" i="8"/>
  <c r="F42" i="8"/>
  <c r="L1275" i="1"/>
  <c r="O1283" i="1"/>
  <c r="O1291" i="1"/>
  <c r="Q1299" i="1"/>
  <c r="J1299" i="1"/>
  <c r="R1307" i="1"/>
  <c r="K1315" i="1"/>
  <c r="L1323" i="1"/>
  <c r="M1331" i="1"/>
  <c r="O1339" i="1"/>
  <c r="M1347" i="1"/>
  <c r="O1363" i="1"/>
  <c r="O1355" i="1"/>
  <c r="M1371" i="1"/>
  <c r="O1379" i="1"/>
  <c r="J1379" i="1"/>
  <c r="M1283" i="1"/>
  <c r="M1291" i="1"/>
  <c r="P1299" i="1"/>
  <c r="P1307" i="1"/>
  <c r="J1307" i="1"/>
  <c r="R1315" i="1"/>
  <c r="K1323" i="1"/>
  <c r="L1331" i="1"/>
  <c r="M1339" i="1"/>
  <c r="N1347" i="1"/>
  <c r="N1363" i="1"/>
  <c r="M1355" i="1"/>
  <c r="Q1371" i="1"/>
  <c r="M1379" i="1"/>
  <c r="L1283" i="1"/>
  <c r="Q1291" i="1"/>
  <c r="O1299" i="1"/>
  <c r="N1307" i="1"/>
  <c r="Q1315" i="1"/>
  <c r="J1315" i="1"/>
  <c r="R1323" i="1"/>
  <c r="K1331" i="1"/>
  <c r="L1339" i="1"/>
  <c r="P1347" i="1"/>
  <c r="P1363" i="1"/>
  <c r="N1355" i="1"/>
  <c r="O1371" i="1"/>
  <c r="K1379" i="1"/>
  <c r="J1275" i="1"/>
  <c r="R1275" i="1"/>
  <c r="K1283" i="1"/>
  <c r="N1291" i="1"/>
  <c r="M1299" i="1"/>
  <c r="O1307" i="1"/>
  <c r="P1315" i="1"/>
  <c r="N1323" i="1"/>
  <c r="J1323" i="1"/>
  <c r="R1331" i="1"/>
  <c r="K1339" i="1"/>
  <c r="L1347" i="1"/>
  <c r="M1363" i="1"/>
  <c r="P1355" i="1"/>
  <c r="N1371" i="1"/>
  <c r="Q1379" i="1"/>
  <c r="O1275" i="1"/>
  <c r="J1283" i="1"/>
  <c r="L1291" i="1"/>
  <c r="N1299" i="1"/>
  <c r="M1307" i="1"/>
  <c r="O1315" i="1"/>
  <c r="M1323" i="1"/>
  <c r="Q1331" i="1"/>
  <c r="J1331" i="1"/>
  <c r="R1339" i="1"/>
  <c r="K1347" i="1"/>
  <c r="K1363" i="1"/>
  <c r="L1355" i="1"/>
  <c r="K1371" i="1"/>
  <c r="P1379" i="1"/>
  <c r="Q1275" i="1"/>
  <c r="R1283" i="1"/>
  <c r="K1291" i="1"/>
  <c r="L1299" i="1"/>
  <c r="Q1307" i="1"/>
  <c r="N1315" i="1"/>
  <c r="Q1323" i="1"/>
  <c r="O1331" i="1"/>
  <c r="N1339" i="1"/>
  <c r="J1339" i="1"/>
  <c r="R1347" i="1"/>
  <c r="L1363" i="1"/>
  <c r="R1355" i="1"/>
  <c r="L1371" i="1"/>
  <c r="N1379" i="1"/>
  <c r="K1275" i="1"/>
  <c r="N1275" i="1"/>
  <c r="N1283" i="1"/>
  <c r="Q1347" i="1"/>
  <c r="K1355" i="1"/>
  <c r="Q650" i="1"/>
  <c r="K650" i="1"/>
  <c r="L650" i="1"/>
  <c r="M650" i="1"/>
  <c r="N650" i="1"/>
  <c r="O650" i="1"/>
  <c r="P650" i="1"/>
  <c r="J650" i="1"/>
  <c r="O1365" i="1"/>
  <c r="K1373" i="1"/>
  <c r="O1381" i="1"/>
  <c r="Q1285" i="1"/>
  <c r="J1293" i="1"/>
  <c r="R1301" i="1"/>
  <c r="M1309" i="1"/>
  <c r="L1317" i="1"/>
  <c r="M1325" i="1"/>
  <c r="K1333" i="1"/>
  <c r="N1341" i="1"/>
  <c r="P1341" i="1"/>
  <c r="Q1349" i="1"/>
  <c r="J1357" i="1"/>
  <c r="R1365" i="1"/>
  <c r="N1373" i="1"/>
  <c r="K1381" i="1"/>
  <c r="O1285" i="1"/>
  <c r="P1285" i="1"/>
  <c r="Q1293" i="1"/>
  <c r="J1301" i="1"/>
  <c r="R1309" i="1"/>
  <c r="K1317" i="1"/>
  <c r="L1325" i="1"/>
  <c r="O1333" i="1"/>
  <c r="O1341" i="1"/>
  <c r="M1349" i="1"/>
  <c r="P1349" i="1"/>
  <c r="N1357" i="1"/>
  <c r="P1357" i="1"/>
  <c r="J1365" i="1"/>
  <c r="R1373" i="1"/>
  <c r="Q1381" i="1"/>
  <c r="P1277" i="1"/>
  <c r="N1285" i="1"/>
  <c r="N1293" i="1"/>
  <c r="P1293" i="1"/>
  <c r="Q1301" i="1"/>
  <c r="J1309" i="1"/>
  <c r="R1317" i="1"/>
  <c r="K1325" i="1"/>
  <c r="L1333" i="1"/>
  <c r="M1341" i="1"/>
  <c r="K1349" i="1"/>
  <c r="K1357" i="1"/>
  <c r="Q1365" i="1"/>
  <c r="P1365" i="1"/>
  <c r="J1373" i="1"/>
  <c r="R1381" i="1"/>
  <c r="R1277" i="1"/>
  <c r="N1277" i="1"/>
  <c r="Q1277" i="1"/>
  <c r="M1277" i="1"/>
  <c r="M1285" i="1"/>
  <c r="M1293" i="1"/>
  <c r="O1301" i="1"/>
  <c r="P1301" i="1"/>
  <c r="Q1309" i="1"/>
  <c r="J1317" i="1"/>
  <c r="R1325" i="1"/>
  <c r="N1333" i="1"/>
  <c r="L1341" i="1"/>
  <c r="O1349" i="1"/>
  <c r="O1357" i="1"/>
  <c r="M1365" i="1"/>
  <c r="O1373" i="1"/>
  <c r="P1373" i="1"/>
  <c r="J1381" i="1"/>
  <c r="B1905" i="1"/>
  <c r="P1788" i="1"/>
  <c r="P1806" i="1"/>
  <c r="P1790" i="1"/>
  <c r="P1803" i="1"/>
  <c r="P1808" i="1"/>
  <c r="P1792" i="1"/>
  <c r="P1805" i="1"/>
  <c r="P1795" i="1"/>
  <c r="P1810" i="1"/>
  <c r="P1809" i="1"/>
  <c r="P1801" i="1"/>
  <c r="P1798" i="1"/>
  <c r="P1797" i="1"/>
  <c r="P1793" i="1"/>
  <c r="P1800" i="1"/>
  <c r="P1799" i="1"/>
  <c r="P1804" i="1"/>
  <c r="P1791" i="1"/>
  <c r="P1796" i="1"/>
  <c r="P1802" i="1"/>
  <c r="P1794" i="1"/>
  <c r="P1807" i="1"/>
  <c r="O1865" i="1"/>
  <c r="O1873" i="1"/>
  <c r="O1868" i="1"/>
  <c r="O1866" i="1"/>
  <c r="O1874" i="1"/>
  <c r="O1867" i="1"/>
  <c r="O1869" i="1"/>
  <c r="O1870" i="1"/>
  <c r="O1871" i="1"/>
  <c r="O1864" i="1"/>
  <c r="O1872" i="1"/>
  <c r="O1875" i="1"/>
  <c r="Q1788" i="1"/>
  <c r="Q1805" i="1"/>
  <c r="Q1798" i="1"/>
  <c r="Q1793" i="1"/>
  <c r="Q1792" i="1"/>
  <c r="Q1810" i="1"/>
  <c r="Q1797" i="1"/>
  <c r="Q1801" i="1"/>
  <c r="Q1802" i="1"/>
  <c r="Q1804" i="1"/>
  <c r="Q1794" i="1"/>
  <c r="Q1809" i="1"/>
  <c r="Q1808" i="1"/>
  <c r="Q1800" i="1"/>
  <c r="Q1807" i="1"/>
  <c r="Q1796" i="1"/>
  <c r="Q1799" i="1"/>
  <c r="Q1791" i="1"/>
  <c r="Q1803" i="1"/>
  <c r="Q1806" i="1"/>
  <c r="Q1790" i="1"/>
  <c r="Q1795" i="1"/>
  <c r="B1853" i="1"/>
  <c r="B1867" i="1"/>
  <c r="B1866" i="1"/>
  <c r="B1869" i="1"/>
  <c r="B1875" i="1"/>
  <c r="B1868" i="1"/>
  <c r="B1874" i="1"/>
  <c r="B1873" i="1"/>
  <c r="B1870" i="1"/>
  <c r="B1865" i="1"/>
  <c r="B1872" i="1"/>
  <c r="B1871" i="1"/>
  <c r="B1864" i="1"/>
  <c r="P1853" i="1"/>
  <c r="P1864" i="1"/>
  <c r="P1872" i="1"/>
  <c r="P1874" i="1"/>
  <c r="P1865" i="1"/>
  <c r="P1873" i="1"/>
  <c r="P1867" i="1"/>
  <c r="P1868" i="1"/>
  <c r="P1869" i="1"/>
  <c r="P1870" i="1"/>
  <c r="P1866" i="1"/>
  <c r="P1875" i="1"/>
  <c r="P1871" i="1"/>
  <c r="R1788" i="1"/>
  <c r="R1798" i="1"/>
  <c r="R1809" i="1"/>
  <c r="R1792" i="1"/>
  <c r="R1801" i="1"/>
  <c r="R1805" i="1"/>
  <c r="R1796" i="1"/>
  <c r="R1803" i="1"/>
  <c r="R1793" i="1"/>
  <c r="R1808" i="1"/>
  <c r="R1807" i="1"/>
  <c r="R1799" i="1"/>
  <c r="R1791" i="1"/>
  <c r="R1795" i="1"/>
  <c r="R1806" i="1"/>
  <c r="R1804" i="1"/>
  <c r="R1790" i="1"/>
  <c r="R1797" i="1"/>
  <c r="R1810" i="1"/>
  <c r="R1794" i="1"/>
  <c r="R1802" i="1"/>
  <c r="R1800" i="1"/>
  <c r="Q1853" i="1"/>
  <c r="Q1871" i="1"/>
  <c r="Q1865" i="1"/>
  <c r="Q1864" i="1"/>
  <c r="Q1872" i="1"/>
  <c r="Q1874" i="1"/>
  <c r="Q1867" i="1"/>
  <c r="Q1875" i="1"/>
  <c r="Q1868" i="1"/>
  <c r="Q1869" i="1"/>
  <c r="Q1873" i="1"/>
  <c r="Q1870" i="1"/>
  <c r="Q1866" i="1"/>
  <c r="J1788" i="1"/>
  <c r="J1792" i="1"/>
  <c r="J1797" i="1"/>
  <c r="J1805" i="1"/>
  <c r="J1804" i="1"/>
  <c r="J1794" i="1"/>
  <c r="J1809" i="1"/>
  <c r="J1798" i="1"/>
  <c r="J1801" i="1"/>
  <c r="J1802" i="1"/>
  <c r="J1800" i="1"/>
  <c r="J1796" i="1"/>
  <c r="J1806" i="1"/>
  <c r="J1803" i="1"/>
  <c r="J1793" i="1"/>
  <c r="J1807" i="1"/>
  <c r="J1799" i="1"/>
  <c r="J1791" i="1"/>
  <c r="J1790" i="1"/>
  <c r="J1795" i="1"/>
  <c r="J1810" i="1"/>
  <c r="J1808" i="1"/>
  <c r="J1853" i="1"/>
  <c r="J1870" i="1"/>
  <c r="J1872" i="1"/>
  <c r="J1871" i="1"/>
  <c r="J1864" i="1"/>
  <c r="J1865" i="1"/>
  <c r="J1866" i="1"/>
  <c r="J1874" i="1"/>
  <c r="J1867" i="1"/>
  <c r="J1875" i="1"/>
  <c r="J1868" i="1"/>
  <c r="J1873" i="1"/>
  <c r="J1869" i="1"/>
  <c r="R1853" i="1"/>
  <c r="R1870" i="1"/>
  <c r="R1871" i="1"/>
  <c r="R1866" i="1"/>
  <c r="R1874" i="1"/>
  <c r="R1867" i="1"/>
  <c r="R1875" i="1"/>
  <c r="R1868" i="1"/>
  <c r="R1865" i="1"/>
  <c r="R1869" i="1"/>
  <c r="R1864" i="1"/>
  <c r="R1872" i="1"/>
  <c r="R1873" i="1"/>
  <c r="O1788" i="1"/>
  <c r="O1807" i="1"/>
  <c r="O1806" i="1"/>
  <c r="O1796" i="1"/>
  <c r="O1810" i="1"/>
  <c r="O1802" i="1"/>
  <c r="O1808" i="1"/>
  <c r="O1800" i="1"/>
  <c r="O1798" i="1"/>
  <c r="O1794" i="1"/>
  <c r="O1801" i="1"/>
  <c r="O1799" i="1"/>
  <c r="O1790" i="1"/>
  <c r="O1795" i="1"/>
  <c r="O1804" i="1"/>
  <c r="O1803" i="1"/>
  <c r="O1805" i="1"/>
  <c r="O1793" i="1"/>
  <c r="O1792" i="1"/>
  <c r="O1791" i="1"/>
  <c r="O1797" i="1"/>
  <c r="O1809" i="1"/>
  <c r="O499" i="1"/>
  <c r="O503" i="1"/>
  <c r="O507" i="1"/>
  <c r="O508" i="1"/>
  <c r="O500" i="1"/>
  <c r="O491" i="1"/>
  <c r="O506" i="1"/>
  <c r="O495" i="1"/>
  <c r="O511" i="1"/>
  <c r="O501" i="1"/>
  <c r="O498" i="1"/>
  <c r="O492" i="1"/>
  <c r="O509" i="1"/>
  <c r="O493" i="1"/>
  <c r="O505" i="1"/>
  <c r="O497" i="1"/>
  <c r="O504" i="1"/>
  <c r="O502" i="1"/>
  <c r="O496" i="1"/>
  <c r="O510" i="1"/>
  <c r="O494" i="1"/>
  <c r="L1788" i="1"/>
  <c r="L1794" i="1"/>
  <c r="L1803" i="1"/>
  <c r="L1808" i="1"/>
  <c r="L1802" i="1"/>
  <c r="L1800" i="1"/>
  <c r="L1793" i="1"/>
  <c r="L1804" i="1"/>
  <c r="L1798" i="1"/>
  <c r="L1806" i="1"/>
  <c r="L1790" i="1"/>
  <c r="L1792" i="1"/>
  <c r="L1810" i="1"/>
  <c r="L1796" i="1"/>
  <c r="L1807" i="1"/>
  <c r="L1809" i="1"/>
  <c r="L1799" i="1"/>
  <c r="L1795" i="1"/>
  <c r="L1801" i="1"/>
  <c r="L1791" i="1"/>
  <c r="L1805" i="1"/>
  <c r="L1797" i="1"/>
  <c r="L1853" i="1"/>
  <c r="L1868" i="1"/>
  <c r="L1869" i="1"/>
  <c r="L1871" i="1"/>
  <c r="L1864" i="1"/>
  <c r="L1872" i="1"/>
  <c r="L1865" i="1"/>
  <c r="L1873" i="1"/>
  <c r="L1866" i="1"/>
  <c r="L1874" i="1"/>
  <c r="L1870" i="1"/>
  <c r="L1867" i="1"/>
  <c r="L1875" i="1"/>
  <c r="B1819" i="1"/>
  <c r="B1827" i="1"/>
  <c r="A1788" i="1"/>
  <c r="A1792" i="1"/>
  <c r="A1803" i="1"/>
  <c r="A1798" i="1"/>
  <c r="A1801" i="1"/>
  <c r="A1790" i="1"/>
  <c r="A1802" i="1"/>
  <c r="A1809" i="1"/>
  <c r="A1800" i="1"/>
  <c r="A1794" i="1"/>
  <c r="A1806" i="1"/>
  <c r="A1793" i="1"/>
  <c r="A1796" i="1"/>
  <c r="A1791" i="1"/>
  <c r="A1810" i="1"/>
  <c r="A1807" i="1"/>
  <c r="A1795" i="1"/>
  <c r="A1808" i="1"/>
  <c r="A1805" i="1"/>
  <c r="A1799" i="1"/>
  <c r="A1797" i="1"/>
  <c r="A1804" i="1"/>
  <c r="M1788" i="1"/>
  <c r="M1805" i="1"/>
  <c r="M1792" i="1"/>
  <c r="M1796" i="1"/>
  <c r="M1795" i="1"/>
  <c r="M1807" i="1"/>
  <c r="M1790" i="1"/>
  <c r="M1797" i="1"/>
  <c r="M1799" i="1"/>
  <c r="M1804" i="1"/>
  <c r="M1794" i="1"/>
  <c r="M1791" i="1"/>
  <c r="M1809" i="1"/>
  <c r="M1793" i="1"/>
  <c r="M1803" i="1"/>
  <c r="M1806" i="1"/>
  <c r="M1802" i="1"/>
  <c r="M1810" i="1"/>
  <c r="M1801" i="1"/>
  <c r="M1808" i="1"/>
  <c r="M1798" i="1"/>
  <c r="M1800" i="1"/>
  <c r="M1853" i="1"/>
  <c r="M1867" i="1"/>
  <c r="M1875" i="1"/>
  <c r="M1868" i="1"/>
  <c r="M1871" i="1"/>
  <c r="M1864" i="1"/>
  <c r="M1872" i="1"/>
  <c r="M1865" i="1"/>
  <c r="M1873" i="1"/>
  <c r="M1866" i="1"/>
  <c r="M1874" i="1"/>
  <c r="M1869" i="1"/>
  <c r="M1870" i="1"/>
  <c r="O1789" i="1"/>
  <c r="O1903" i="1"/>
  <c r="B1788" i="1"/>
  <c r="B1793" i="1"/>
  <c r="B1795" i="1"/>
  <c r="B1797" i="1"/>
  <c r="B1810" i="1"/>
  <c r="B1799" i="1"/>
  <c r="B1805" i="1"/>
  <c r="B1802" i="1"/>
  <c r="B1794" i="1"/>
  <c r="B1790" i="1"/>
  <c r="B1803" i="1"/>
  <c r="B1791" i="1"/>
  <c r="B1807" i="1"/>
  <c r="B1798" i="1"/>
  <c r="B1792" i="1"/>
  <c r="B1800" i="1"/>
  <c r="B1809" i="1"/>
  <c r="B1796" i="1"/>
  <c r="B1806" i="1"/>
  <c r="B1804" i="1"/>
  <c r="B1808" i="1"/>
  <c r="B1801" i="1"/>
  <c r="N1792" i="1"/>
  <c r="N1794" i="1"/>
  <c r="N1799" i="1"/>
  <c r="N1795" i="1"/>
  <c r="N1800" i="1"/>
  <c r="N1791" i="1"/>
  <c r="N1796" i="1"/>
  <c r="N1802" i="1"/>
  <c r="N1806" i="1"/>
  <c r="N1798" i="1"/>
  <c r="N1793" i="1"/>
  <c r="N1801" i="1"/>
  <c r="N1790" i="1"/>
  <c r="N1804" i="1"/>
  <c r="N1809" i="1"/>
  <c r="N1808" i="1"/>
  <c r="N1807" i="1"/>
  <c r="N1803" i="1"/>
  <c r="N1805" i="1"/>
  <c r="N1810" i="1"/>
  <c r="N1797" i="1"/>
  <c r="A1853" i="1"/>
  <c r="A1866" i="1"/>
  <c r="A1870" i="1"/>
  <c r="A1869" i="1"/>
  <c r="A1874" i="1"/>
  <c r="A1864" i="1"/>
  <c r="A1872" i="1"/>
  <c r="A1871" i="1"/>
  <c r="A1867" i="1"/>
  <c r="A1865" i="1"/>
  <c r="A1873" i="1"/>
  <c r="A1868" i="1"/>
  <c r="A1875" i="1"/>
  <c r="N1853" i="1"/>
  <c r="N1866" i="1"/>
  <c r="N1874" i="1"/>
  <c r="N1868" i="1"/>
  <c r="N1867" i="1"/>
  <c r="N1875" i="1"/>
  <c r="N1870" i="1"/>
  <c r="N1871" i="1"/>
  <c r="N1864" i="1"/>
  <c r="N1872" i="1"/>
  <c r="N1869" i="1"/>
  <c r="N1865" i="1"/>
  <c r="N1873" i="1"/>
  <c r="K1334" i="1"/>
  <c r="O1302" i="1"/>
  <c r="M1382" i="1"/>
  <c r="J634" i="1"/>
  <c r="P1632" i="1"/>
  <c r="L1918" i="1"/>
  <c r="K1933" i="1"/>
  <c r="O306" i="1"/>
  <c r="J1633" i="1"/>
  <c r="M656" i="1"/>
  <c r="M305" i="1"/>
  <c r="L668" i="1"/>
  <c r="O642" i="1"/>
  <c r="N630" i="1"/>
  <c r="K1302" i="1"/>
  <c r="M1326" i="1"/>
  <c r="O1294" i="1"/>
  <c r="Q376" i="1"/>
  <c r="J376" i="1"/>
  <c r="R376" i="1"/>
  <c r="K376" i="1"/>
  <c r="L376" i="1"/>
  <c r="M376" i="1"/>
  <c r="N376" i="1"/>
  <c r="O376" i="1"/>
  <c r="P376" i="1"/>
  <c r="Q368" i="1"/>
  <c r="J368" i="1"/>
  <c r="R368" i="1"/>
  <c r="K368" i="1"/>
  <c r="L368" i="1"/>
  <c r="M368" i="1"/>
  <c r="N368" i="1"/>
  <c r="O368" i="1"/>
  <c r="P368" i="1"/>
  <c r="Q1302" i="1"/>
  <c r="N1334" i="1"/>
  <c r="P1350" i="1"/>
  <c r="J375" i="1"/>
  <c r="R375" i="1"/>
  <c r="K375" i="1"/>
  <c r="L375" i="1"/>
  <c r="M375" i="1"/>
  <c r="N375" i="1"/>
  <c r="O375" i="1"/>
  <c r="P375" i="1"/>
  <c r="Q375" i="1"/>
  <c r="L1374" i="1"/>
  <c r="L1937" i="1"/>
  <c r="P1278" i="1"/>
  <c r="R1310" i="1"/>
  <c r="J1342" i="1"/>
  <c r="L381" i="1"/>
  <c r="M381" i="1"/>
  <c r="N381" i="1"/>
  <c r="O381" i="1"/>
  <c r="P381" i="1"/>
  <c r="Q381" i="1"/>
  <c r="J381" i="1"/>
  <c r="R381" i="1"/>
  <c r="K381" i="1"/>
  <c r="L373" i="1"/>
  <c r="M373" i="1"/>
  <c r="N373" i="1"/>
  <c r="O373" i="1"/>
  <c r="P373" i="1"/>
  <c r="Q373" i="1"/>
  <c r="J373" i="1"/>
  <c r="R373" i="1"/>
  <c r="K373" i="1"/>
  <c r="Q245" i="1"/>
  <c r="P1937" i="1"/>
  <c r="L1278" i="1"/>
  <c r="P1310" i="1"/>
  <c r="N1342" i="1"/>
  <c r="M1286" i="1"/>
  <c r="M380" i="1"/>
  <c r="N380" i="1"/>
  <c r="O380" i="1"/>
  <c r="P380" i="1"/>
  <c r="Q380" i="1"/>
  <c r="J380" i="1"/>
  <c r="R380" i="1"/>
  <c r="K380" i="1"/>
  <c r="L380" i="1"/>
  <c r="M372" i="1"/>
  <c r="N372" i="1"/>
  <c r="O372" i="1"/>
  <c r="P372" i="1"/>
  <c r="Q372" i="1"/>
  <c r="J372" i="1"/>
  <c r="R372" i="1"/>
  <c r="K372" i="1"/>
  <c r="L372" i="1"/>
  <c r="K374" i="1"/>
  <c r="L374" i="1"/>
  <c r="M374" i="1"/>
  <c r="N374" i="1"/>
  <c r="O374" i="1"/>
  <c r="P374" i="1"/>
  <c r="Q374" i="1"/>
  <c r="J374" i="1"/>
  <c r="R374" i="1"/>
  <c r="M1961" i="1"/>
  <c r="K1318" i="1"/>
  <c r="K1286" i="1"/>
  <c r="N379" i="1"/>
  <c r="O379" i="1"/>
  <c r="P379" i="1"/>
  <c r="Q379" i="1"/>
  <c r="J379" i="1"/>
  <c r="R379" i="1"/>
  <c r="K379" i="1"/>
  <c r="L379" i="1"/>
  <c r="M379" i="1"/>
  <c r="N371" i="1"/>
  <c r="O371" i="1"/>
  <c r="P371" i="1"/>
  <c r="Q371" i="1"/>
  <c r="J371" i="1"/>
  <c r="R371" i="1"/>
  <c r="K371" i="1"/>
  <c r="L371" i="1"/>
  <c r="M371" i="1"/>
  <c r="K1961" i="1"/>
  <c r="Q1318" i="1"/>
  <c r="R1294" i="1"/>
  <c r="O378" i="1"/>
  <c r="P378" i="1"/>
  <c r="Q378" i="1"/>
  <c r="J378" i="1"/>
  <c r="R378" i="1"/>
  <c r="K378" i="1"/>
  <c r="L378" i="1"/>
  <c r="M378" i="1"/>
  <c r="N378" i="1"/>
  <c r="O370" i="1"/>
  <c r="P370" i="1"/>
  <c r="Q370" i="1"/>
  <c r="J370" i="1"/>
  <c r="R370" i="1"/>
  <c r="K370" i="1"/>
  <c r="L370" i="1"/>
  <c r="M370" i="1"/>
  <c r="N370" i="1"/>
  <c r="R1326" i="1"/>
  <c r="M1294" i="1"/>
  <c r="P377" i="1"/>
  <c r="Q377" i="1"/>
  <c r="J377" i="1"/>
  <c r="R377" i="1"/>
  <c r="K377" i="1"/>
  <c r="L377" i="1"/>
  <c r="M377" i="1"/>
  <c r="N377" i="1"/>
  <c r="O377" i="1"/>
  <c r="A369" i="1"/>
  <c r="P369" i="1"/>
  <c r="Q369" i="1"/>
  <c r="J369" i="1"/>
  <c r="R369" i="1"/>
  <c r="K369" i="1"/>
  <c r="L369" i="1"/>
  <c r="M369" i="1"/>
  <c r="N369" i="1"/>
  <c r="O369" i="1"/>
  <c r="O1278" i="1"/>
  <c r="P1302" i="1"/>
  <c r="Q1310" i="1"/>
  <c r="J1318" i="1"/>
  <c r="N1326" i="1"/>
  <c r="L1334" i="1"/>
  <c r="R1342" i="1"/>
  <c r="L1286" i="1"/>
  <c r="N1294" i="1"/>
  <c r="R1350" i="1"/>
  <c r="N1382" i="1"/>
  <c r="J1302" i="1"/>
  <c r="N1310" i="1"/>
  <c r="O1310" i="1"/>
  <c r="P1318" i="1"/>
  <c r="Q1326" i="1"/>
  <c r="J1334" i="1"/>
  <c r="M1342" i="1"/>
  <c r="R1286" i="1"/>
  <c r="L1294" i="1"/>
  <c r="O1350" i="1"/>
  <c r="N1358" i="1"/>
  <c r="J1278" i="1"/>
  <c r="R1302" i="1"/>
  <c r="L1310" i="1"/>
  <c r="R1318" i="1"/>
  <c r="O1318" i="1"/>
  <c r="P1326" i="1"/>
  <c r="Q1334" i="1"/>
  <c r="K1342" i="1"/>
  <c r="J1286" i="1"/>
  <c r="J1294" i="1"/>
  <c r="M1358" i="1"/>
  <c r="N1278" i="1"/>
  <c r="N1302" i="1"/>
  <c r="M1310" i="1"/>
  <c r="N1318" i="1"/>
  <c r="L1326" i="1"/>
  <c r="O1326" i="1"/>
  <c r="P1334" i="1"/>
  <c r="Q1342" i="1"/>
  <c r="Q1286" i="1"/>
  <c r="K1294" i="1"/>
  <c r="K1366" i="1"/>
  <c r="R1278" i="1"/>
  <c r="M1278" i="1"/>
  <c r="M1302" i="1"/>
  <c r="K1310" i="1"/>
  <c r="M1318" i="1"/>
  <c r="J1326" i="1"/>
  <c r="R1334" i="1"/>
  <c r="O1334" i="1"/>
  <c r="P1342" i="1"/>
  <c r="P1286" i="1"/>
  <c r="Q1294" i="1"/>
  <c r="R1366" i="1"/>
  <c r="K1278" i="1"/>
  <c r="Q1278" i="1"/>
  <c r="L1302" i="1"/>
  <c r="J1310" i="1"/>
  <c r="L1318" i="1"/>
  <c r="K1326" i="1"/>
  <c r="M1334" i="1"/>
  <c r="L1342" i="1"/>
  <c r="O1342" i="1"/>
  <c r="N1286" i="1"/>
  <c r="O1286" i="1"/>
  <c r="P1294" i="1"/>
  <c r="N1374" i="1"/>
  <c r="Q17" i="1"/>
  <c r="P67" i="1"/>
  <c r="P245" i="1"/>
  <c r="R198" i="1"/>
  <c r="N152" i="1"/>
  <c r="O67" i="1"/>
  <c r="J1559" i="1"/>
  <c r="K245" i="1"/>
  <c r="R216" i="1"/>
  <c r="Q1884" i="1"/>
  <c r="Q1854" i="1"/>
  <c r="Q1879" i="1"/>
  <c r="P1958" i="1"/>
  <c r="P1957" i="1"/>
  <c r="L1826" i="1"/>
  <c r="L1830" i="1"/>
  <c r="M306" i="1"/>
  <c r="M1633" i="1"/>
  <c r="B245" i="1"/>
  <c r="N1940" i="1"/>
  <c r="A306" i="1"/>
  <c r="J635" i="1"/>
  <c r="M1940" i="1"/>
  <c r="L1913" i="1"/>
  <c r="P1633" i="1"/>
  <c r="K189" i="1"/>
  <c r="A298" i="1"/>
  <c r="P635" i="1"/>
  <c r="R189" i="1"/>
  <c r="N1955" i="1"/>
  <c r="O635" i="1"/>
  <c r="J1913" i="1"/>
  <c r="M1955" i="1"/>
  <c r="N1930" i="1"/>
  <c r="Q1559" i="1"/>
  <c r="J216" i="1"/>
  <c r="A1955" i="1"/>
  <c r="Q681" i="1"/>
  <c r="Q149" i="1"/>
  <c r="J149" i="1"/>
  <c r="N1910" i="1"/>
  <c r="R638" i="1"/>
  <c r="N1288" i="1"/>
  <c r="L152" i="1"/>
  <c r="M1280" i="1"/>
  <c r="K1280" i="1"/>
  <c r="L1328" i="1"/>
  <c r="Q201" i="1"/>
  <c r="J1368" i="1"/>
  <c r="P152" i="1"/>
  <c r="K17" i="1"/>
  <c r="M1288" i="1"/>
  <c r="K1328" i="1"/>
  <c r="P1376" i="1"/>
  <c r="M1943" i="1"/>
  <c r="J654" i="1"/>
  <c r="N149" i="1"/>
  <c r="N67" i="1"/>
  <c r="P1559" i="1"/>
  <c r="O245" i="1"/>
  <c r="A245" i="1"/>
  <c r="J189" i="1"/>
  <c r="Q216" i="1"/>
  <c r="K1276" i="1"/>
  <c r="R1280" i="1"/>
  <c r="O1937" i="1"/>
  <c r="A1948" i="1"/>
  <c r="P466" i="1"/>
  <c r="Q644" i="1"/>
  <c r="K28" i="1"/>
  <c r="N1284" i="1"/>
  <c r="O1292" i="1"/>
  <c r="O1300" i="1"/>
  <c r="Q1300" i="1"/>
  <c r="J1308" i="1"/>
  <c r="R1316" i="1"/>
  <c r="K1324" i="1"/>
  <c r="L1332" i="1"/>
  <c r="M1340" i="1"/>
  <c r="N1348" i="1"/>
  <c r="O1296" i="1"/>
  <c r="O1356" i="1"/>
  <c r="P1364" i="1"/>
  <c r="N1372" i="1"/>
  <c r="P1380" i="1"/>
  <c r="Q1380" i="1"/>
  <c r="Q1376" i="1"/>
  <c r="A1943" i="1"/>
  <c r="M666" i="1"/>
  <c r="A149" i="1"/>
  <c r="M67" i="1"/>
  <c r="N1559" i="1"/>
  <c r="N245" i="1"/>
  <c r="Q189" i="1"/>
  <c r="B189" i="1"/>
  <c r="P216" i="1"/>
  <c r="J1276" i="1"/>
  <c r="Q1280" i="1"/>
  <c r="O643" i="1"/>
  <c r="R1947" i="1"/>
  <c r="R303" i="1"/>
  <c r="L1638" i="1"/>
  <c r="M1284" i="1"/>
  <c r="N1292" i="1"/>
  <c r="N1300" i="1"/>
  <c r="P1308" i="1"/>
  <c r="Q1308" i="1"/>
  <c r="J1316" i="1"/>
  <c r="R1324" i="1"/>
  <c r="K1332" i="1"/>
  <c r="O1340" i="1"/>
  <c r="M1348" i="1"/>
  <c r="N1296" i="1"/>
  <c r="P1344" i="1"/>
  <c r="L1356" i="1"/>
  <c r="R1364" i="1"/>
  <c r="L1372" i="1"/>
  <c r="N1380" i="1"/>
  <c r="L1384" i="1"/>
  <c r="R644" i="1"/>
  <c r="J303" i="1"/>
  <c r="J466" i="1"/>
  <c r="M245" i="1"/>
  <c r="P189" i="1"/>
  <c r="O216" i="1"/>
  <c r="J1304" i="1"/>
  <c r="J1384" i="1"/>
  <c r="R67" i="1"/>
  <c r="L245" i="1"/>
  <c r="O189" i="1"/>
  <c r="N216" i="1"/>
  <c r="P1276" i="1"/>
  <c r="O1280" i="1"/>
  <c r="R1922" i="1"/>
  <c r="N1947" i="1"/>
  <c r="L295" i="1"/>
  <c r="M1630" i="1"/>
  <c r="A1614" i="1"/>
  <c r="R664" i="1"/>
  <c r="P1312" i="1"/>
  <c r="K1284" i="1"/>
  <c r="M1292" i="1"/>
  <c r="P1300" i="1"/>
  <c r="N1308" i="1"/>
  <c r="L1316" i="1"/>
  <c r="P1324" i="1"/>
  <c r="Q1324" i="1"/>
  <c r="J1332" i="1"/>
  <c r="R1340" i="1"/>
  <c r="K1348" i="1"/>
  <c r="O1304" i="1"/>
  <c r="R1352" i="1"/>
  <c r="R1356" i="1"/>
  <c r="M1364" i="1"/>
  <c r="P1372" i="1"/>
  <c r="J1380" i="1"/>
  <c r="Q1360" i="1"/>
  <c r="P1400" i="1"/>
  <c r="L67" i="1"/>
  <c r="M1559" i="1"/>
  <c r="A189" i="1"/>
  <c r="O1922" i="1"/>
  <c r="K1638" i="1"/>
  <c r="M664" i="1"/>
  <c r="L1559" i="1"/>
  <c r="B216" i="1"/>
  <c r="J67" i="1"/>
  <c r="N1280" i="1"/>
  <c r="L1312" i="1"/>
  <c r="R1284" i="1"/>
  <c r="K1292" i="1"/>
  <c r="M1300" i="1"/>
  <c r="M1308" i="1"/>
  <c r="P1316" i="1"/>
  <c r="N1324" i="1"/>
  <c r="M1332" i="1"/>
  <c r="Q1332" i="1"/>
  <c r="J1340" i="1"/>
  <c r="R1348" i="1"/>
  <c r="R1320" i="1"/>
  <c r="Q1352" i="1"/>
  <c r="K1356" i="1"/>
  <c r="J1364" i="1"/>
  <c r="O1372" i="1"/>
  <c r="M1380" i="1"/>
  <c r="N1360" i="1"/>
  <c r="J1440" i="1"/>
  <c r="J1280" i="1"/>
  <c r="K67" i="1"/>
  <c r="P1280" i="1"/>
  <c r="J1947" i="1"/>
  <c r="K1344" i="1"/>
  <c r="P299" i="1"/>
  <c r="B67" i="1"/>
  <c r="A67" i="1"/>
  <c r="K1559" i="1"/>
  <c r="B1559" i="1"/>
  <c r="R245" i="1"/>
  <c r="N189" i="1"/>
  <c r="L216" i="1"/>
  <c r="Q1276" i="1"/>
  <c r="O1276" i="1"/>
  <c r="P1922" i="1"/>
  <c r="B1947" i="1"/>
  <c r="K295" i="1"/>
  <c r="L1630" i="1"/>
  <c r="P632" i="1"/>
  <c r="A670" i="1"/>
  <c r="K1918" i="1"/>
  <c r="M1634" i="1"/>
  <c r="A152" i="1"/>
  <c r="R1559" i="1"/>
  <c r="L189" i="1"/>
  <c r="K216" i="1"/>
  <c r="N1276" i="1"/>
  <c r="L1280" i="1"/>
  <c r="B1922" i="1"/>
  <c r="R1961" i="1"/>
  <c r="Q638" i="1"/>
  <c r="M676" i="1"/>
  <c r="O1312" i="1"/>
  <c r="J1284" i="1"/>
  <c r="R1292" i="1"/>
  <c r="K1300" i="1"/>
  <c r="L1308" i="1"/>
  <c r="O1316" i="1"/>
  <c r="O1324" i="1"/>
  <c r="P1332" i="1"/>
  <c r="P1340" i="1"/>
  <c r="Q1340" i="1"/>
  <c r="J1348" i="1"/>
  <c r="K1288" i="1"/>
  <c r="Q1320" i="1"/>
  <c r="P1356" i="1"/>
  <c r="Q1356" i="1"/>
  <c r="K1364" i="1"/>
  <c r="M1372" i="1"/>
  <c r="R1380" i="1"/>
  <c r="N1368" i="1"/>
  <c r="K152" i="1"/>
  <c r="P149" i="1"/>
  <c r="P343" i="1"/>
  <c r="K201" i="1"/>
  <c r="L17" i="1"/>
  <c r="A305" i="1"/>
  <c r="A1632" i="1"/>
  <c r="M630" i="1"/>
  <c r="P642" i="1"/>
  <c r="L656" i="1"/>
  <c r="Q668" i="1"/>
  <c r="R152" i="1"/>
  <c r="B152" i="1"/>
  <c r="O149" i="1"/>
  <c r="P1650" i="1"/>
  <c r="R201" i="1"/>
  <c r="N17" i="1"/>
  <c r="L297" i="1"/>
  <c r="K1640" i="1"/>
  <c r="P254" i="1"/>
  <c r="P630" i="1"/>
  <c r="B642" i="1"/>
  <c r="A656" i="1"/>
  <c r="N674" i="1"/>
  <c r="B1650" i="1"/>
  <c r="J201" i="1"/>
  <c r="M17" i="1"/>
  <c r="K297" i="1"/>
  <c r="O1640" i="1"/>
  <c r="L254" i="1"/>
  <c r="K636" i="1"/>
  <c r="A642" i="1"/>
  <c r="R662" i="1"/>
  <c r="M674" i="1"/>
  <c r="L674" i="1"/>
  <c r="J152" i="1"/>
  <c r="K149" i="1"/>
  <c r="B149" i="1"/>
  <c r="O201" i="1"/>
  <c r="B17" i="1"/>
  <c r="K305" i="1"/>
  <c r="N297" i="1"/>
  <c r="M1640" i="1"/>
  <c r="A254" i="1"/>
  <c r="R636" i="1"/>
  <c r="Q662" i="1"/>
  <c r="N1502" i="1"/>
  <c r="B1408" i="1"/>
  <c r="L305" i="1"/>
  <c r="O297" i="1"/>
  <c r="N1640" i="1"/>
  <c r="J254" i="1"/>
  <c r="J636" i="1"/>
  <c r="O662" i="1"/>
  <c r="Q152" i="1"/>
  <c r="L149" i="1"/>
  <c r="J305" i="1"/>
  <c r="M297" i="1"/>
  <c r="J1632" i="1"/>
  <c r="B254" i="1"/>
  <c r="Q642" i="1"/>
  <c r="B662" i="1"/>
  <c r="N646" i="1"/>
  <c r="N201" i="1"/>
  <c r="A201" i="1"/>
  <c r="Q305" i="1"/>
  <c r="Q1632" i="1"/>
  <c r="K630" i="1"/>
  <c r="R642" i="1"/>
  <c r="N656" i="1"/>
  <c r="A662" i="1"/>
  <c r="R650" i="1"/>
  <c r="M193" i="1"/>
  <c r="O1424" i="1"/>
  <c r="L1303" i="1"/>
  <c r="J1295" i="1"/>
  <c r="P1279" i="1"/>
  <c r="J56" i="1"/>
  <c r="N1932" i="1"/>
  <c r="K763" i="1"/>
  <c r="K1287" i="1"/>
  <c r="J1319" i="1"/>
  <c r="L1335" i="1"/>
  <c r="J1311" i="1"/>
  <c r="J1327" i="1"/>
  <c r="M149" i="1"/>
  <c r="M152" i="1"/>
  <c r="F74" i="8"/>
  <c r="F70" i="8"/>
  <c r="F79" i="8"/>
  <c r="F51" i="8"/>
  <c r="F156" i="8"/>
  <c r="F187" i="8"/>
  <c r="F63" i="8"/>
  <c r="F69" i="8"/>
  <c r="F46" i="8"/>
  <c r="F186" i="8"/>
  <c r="F75" i="8"/>
  <c r="F108" i="8"/>
  <c r="F49" i="8"/>
  <c r="F83" i="8"/>
  <c r="F71" i="8"/>
  <c r="F41" i="8"/>
  <c r="F161" i="8"/>
  <c r="F162" i="8"/>
  <c r="F154" i="8"/>
  <c r="F65" i="8"/>
  <c r="F48" i="8"/>
  <c r="F77" i="8"/>
  <c r="F180" i="8"/>
  <c r="F45" i="8"/>
  <c r="F44" i="8"/>
  <c r="F78" i="8"/>
  <c r="F62" i="8"/>
  <c r="F196" i="8"/>
  <c r="F197" i="8"/>
  <c r="F198" i="8"/>
  <c r="F194" i="8"/>
  <c r="F195" i="8"/>
  <c r="F191" i="8"/>
  <c r="F192" i="8"/>
  <c r="F193" i="8"/>
  <c r="F68" i="8"/>
  <c r="F66" i="8"/>
  <c r="F181" i="8"/>
  <c r="F132" i="8"/>
  <c r="F131" i="8"/>
  <c r="F88" i="8"/>
  <c r="F123" i="8"/>
  <c r="F127" i="8"/>
  <c r="L1940" i="1"/>
  <c r="L1955" i="1"/>
  <c r="K16" i="1"/>
  <c r="Q303" i="1"/>
  <c r="R295" i="1"/>
  <c r="O466" i="1"/>
  <c r="R1638" i="1"/>
  <c r="R1630" i="1"/>
  <c r="M1614" i="1"/>
  <c r="M632" i="1"/>
  <c r="P638" i="1"/>
  <c r="P644" i="1"/>
  <c r="Q664" i="1"/>
  <c r="N676" i="1"/>
  <c r="Q1913" i="1"/>
  <c r="R1345" i="1"/>
  <c r="O1353" i="1"/>
  <c r="R1290" i="1"/>
  <c r="Q1369" i="1"/>
  <c r="R1480" i="1"/>
  <c r="N1385" i="1"/>
  <c r="P1361" i="1"/>
  <c r="M1377" i="1"/>
  <c r="K1940" i="1"/>
  <c r="K1955" i="1"/>
  <c r="A1561" i="1"/>
  <c r="P303" i="1"/>
  <c r="P295" i="1"/>
  <c r="N466" i="1"/>
  <c r="J1638" i="1"/>
  <c r="J1630" i="1"/>
  <c r="R1614" i="1"/>
  <c r="L632" i="1"/>
  <c r="M638" i="1"/>
  <c r="K644" i="1"/>
  <c r="O664" i="1"/>
  <c r="L676" i="1"/>
  <c r="B1913" i="1"/>
  <c r="P1345" i="1"/>
  <c r="K1353" i="1"/>
  <c r="O1369" i="1"/>
  <c r="A1486" i="1"/>
  <c r="R1385" i="1"/>
  <c r="L1385" i="1"/>
  <c r="N1361" i="1"/>
  <c r="J1377" i="1"/>
  <c r="R1940" i="1"/>
  <c r="B1940" i="1"/>
  <c r="R1955" i="1"/>
  <c r="M1784" i="1"/>
  <c r="B303" i="1"/>
  <c r="O295" i="1"/>
  <c r="M466" i="1"/>
  <c r="P1638" i="1"/>
  <c r="Q1630" i="1"/>
  <c r="J1614" i="1"/>
  <c r="J632" i="1"/>
  <c r="J638" i="1"/>
  <c r="N644" i="1"/>
  <c r="A664" i="1"/>
  <c r="Q676" i="1"/>
  <c r="O1345" i="1"/>
  <c r="J1353" i="1"/>
  <c r="P1369" i="1"/>
  <c r="O1385" i="1"/>
  <c r="Q1361" i="1"/>
  <c r="L1361" i="1"/>
  <c r="N1377" i="1"/>
  <c r="J754" i="1"/>
  <c r="J1940" i="1"/>
  <c r="A1940" i="1"/>
  <c r="J1955" i="1"/>
  <c r="M303" i="1"/>
  <c r="A303" i="1"/>
  <c r="B295" i="1"/>
  <c r="L466" i="1"/>
  <c r="O1638" i="1"/>
  <c r="P1630" i="1"/>
  <c r="Q1614" i="1"/>
  <c r="K632" i="1"/>
  <c r="N638" i="1"/>
  <c r="A644" i="1"/>
  <c r="P670" i="1"/>
  <c r="K1345" i="1"/>
  <c r="Q1353" i="1"/>
  <c r="K1369" i="1"/>
  <c r="K1385" i="1"/>
  <c r="O1361" i="1"/>
  <c r="Q1377" i="1"/>
  <c r="L1377" i="1"/>
  <c r="O754" i="1"/>
  <c r="P1905" i="1"/>
  <c r="L303" i="1"/>
  <c r="N1638" i="1"/>
  <c r="N632" i="1"/>
  <c r="Q1337" i="1"/>
  <c r="N1345" i="1"/>
  <c r="P1353" i="1"/>
  <c r="Q1485" i="1"/>
  <c r="J1369" i="1"/>
  <c r="J1385" i="1"/>
  <c r="K1361" i="1"/>
  <c r="P1377" i="1"/>
  <c r="B780" i="1"/>
  <c r="Q1940" i="1"/>
  <c r="P1955" i="1"/>
  <c r="Q1955" i="1"/>
  <c r="N295" i="1"/>
  <c r="A295" i="1"/>
  <c r="A466" i="1"/>
  <c r="N1630" i="1"/>
  <c r="O1614" i="1"/>
  <c r="B638" i="1"/>
  <c r="K670" i="1"/>
  <c r="A1575" i="1"/>
  <c r="O1955" i="1"/>
  <c r="B1537" i="1"/>
  <c r="K303" i="1"/>
  <c r="M295" i="1"/>
  <c r="B466" i="1"/>
  <c r="A1638" i="1"/>
  <c r="B1630" i="1"/>
  <c r="N1614" i="1"/>
  <c r="A632" i="1"/>
  <c r="A638" i="1"/>
  <c r="J670" i="1"/>
  <c r="O1913" i="1"/>
  <c r="R1930" i="1"/>
  <c r="N1337" i="1"/>
  <c r="M1345" i="1"/>
  <c r="M1353" i="1"/>
  <c r="A1517" i="1"/>
  <c r="R1369" i="1"/>
  <c r="Q1385" i="1"/>
  <c r="J1361" i="1"/>
  <c r="K1377" i="1"/>
  <c r="N1386" i="1"/>
  <c r="R1537" i="1"/>
  <c r="N1656" i="1"/>
  <c r="N193" i="1"/>
  <c r="R32" i="1"/>
  <c r="O1938" i="1"/>
  <c r="J1279" i="1"/>
  <c r="L1279" i="1"/>
  <c r="Q1295" i="1"/>
  <c r="O1287" i="1"/>
  <c r="P1319" i="1"/>
  <c r="M1311" i="1"/>
  <c r="L1327" i="1"/>
  <c r="O1303" i="1"/>
  <c r="J1537" i="1"/>
  <c r="M1656" i="1"/>
  <c r="B193" i="1"/>
  <c r="N24" i="1"/>
  <c r="L1841" i="1"/>
  <c r="N1948" i="1"/>
  <c r="R1279" i="1"/>
  <c r="M1295" i="1"/>
  <c r="M1287" i="1"/>
  <c r="N1287" i="1"/>
  <c r="O1319" i="1"/>
  <c r="L1311" i="1"/>
  <c r="M1327" i="1"/>
  <c r="M1303" i="1"/>
  <c r="N1303" i="1"/>
  <c r="N1537" i="1"/>
  <c r="A1656" i="1"/>
  <c r="A193" i="1"/>
  <c r="M16" i="1"/>
  <c r="A1841" i="1"/>
  <c r="M1948" i="1"/>
  <c r="Q1279" i="1"/>
  <c r="R1295" i="1"/>
  <c r="L1287" i="1"/>
  <c r="K1319" i="1"/>
  <c r="N1319" i="1"/>
  <c r="K1311" i="1"/>
  <c r="K1327" i="1"/>
  <c r="K1303" i="1"/>
  <c r="M1393" i="1"/>
  <c r="A1649" i="1"/>
  <c r="R1656" i="1"/>
  <c r="L193" i="1"/>
  <c r="R56" i="1"/>
  <c r="L1569" i="1"/>
  <c r="N1923" i="1"/>
  <c r="L1962" i="1"/>
  <c r="O1279" i="1"/>
  <c r="P1295" i="1"/>
  <c r="R1287" i="1"/>
  <c r="R1319" i="1"/>
  <c r="J1335" i="1"/>
  <c r="P1311" i="1"/>
  <c r="R1327" i="1"/>
  <c r="J1303" i="1"/>
  <c r="Q1537" i="1"/>
  <c r="J1656" i="1"/>
  <c r="K193" i="1"/>
  <c r="K48" i="1"/>
  <c r="L1938" i="1"/>
  <c r="B1962" i="1"/>
  <c r="N1279" i="1"/>
  <c r="O1295" i="1"/>
  <c r="J1287" i="1"/>
  <c r="Q1319" i="1"/>
  <c r="O1311" i="1"/>
  <c r="P1327" i="1"/>
  <c r="R1303" i="1"/>
  <c r="R1359" i="1"/>
  <c r="M1537" i="1"/>
  <c r="Q1656" i="1"/>
  <c r="J193" i="1"/>
  <c r="L48" i="1"/>
  <c r="K1938" i="1"/>
  <c r="K1279" i="1"/>
  <c r="L1295" i="1"/>
  <c r="N1295" i="1"/>
  <c r="Q1287" i="1"/>
  <c r="M1319" i="1"/>
  <c r="Q1311" i="1"/>
  <c r="N1311" i="1"/>
  <c r="O1327" i="1"/>
  <c r="Q1303" i="1"/>
  <c r="K1537" i="1"/>
  <c r="P1656" i="1"/>
  <c r="P193" i="1"/>
  <c r="B40" i="1"/>
  <c r="Q1327" i="1"/>
  <c r="O1879" i="1"/>
  <c r="M210" i="1"/>
  <c r="K1290" i="1"/>
  <c r="P1854" i="1"/>
  <c r="M1298" i="1"/>
  <c r="L1306" i="1"/>
  <c r="Q1849" i="1"/>
  <c r="J220" i="1"/>
  <c r="P1330" i="1"/>
  <c r="M1314" i="1"/>
  <c r="O806" i="1"/>
  <c r="P1654" i="1"/>
  <c r="R1814" i="1"/>
  <c r="J252" i="1"/>
  <c r="J1322" i="1"/>
  <c r="Q1354" i="1"/>
  <c r="N58" i="1"/>
  <c r="L1789" i="1"/>
  <c r="L251" i="1"/>
  <c r="N1338" i="1"/>
  <c r="P1519" i="1"/>
  <c r="O1362" i="1"/>
  <c r="O34" i="1"/>
  <c r="O1567" i="1"/>
  <c r="Q1346" i="1"/>
  <c r="A1448" i="1"/>
  <c r="J1370" i="1"/>
  <c r="Q716" i="1"/>
  <c r="P722" i="1"/>
  <c r="N18" i="1"/>
  <c r="J1575" i="1"/>
  <c r="N1282" i="1"/>
  <c r="L1391" i="1"/>
  <c r="J1378" i="1"/>
  <c r="P190" i="1"/>
  <c r="K58" i="1"/>
  <c r="K34" i="1"/>
  <c r="B18" i="1"/>
  <c r="L1905" i="1"/>
  <c r="M1879" i="1"/>
  <c r="O1854" i="1"/>
  <c r="O1849" i="1"/>
  <c r="Q1814" i="1"/>
  <c r="K1789" i="1"/>
  <c r="N1567" i="1"/>
  <c r="Q1575" i="1"/>
  <c r="P252" i="1"/>
  <c r="B251" i="1"/>
  <c r="O247" i="1"/>
  <c r="L218" i="1"/>
  <c r="M349" i="1"/>
  <c r="L1298" i="1"/>
  <c r="M1330" i="1"/>
  <c r="M1282" i="1"/>
  <c r="Q1290" i="1"/>
  <c r="N1306" i="1"/>
  <c r="K1306" i="1"/>
  <c r="L1314" i="1"/>
  <c r="M1322" i="1"/>
  <c r="J1338" i="1"/>
  <c r="P1346" i="1"/>
  <c r="O1354" i="1"/>
  <c r="J1362" i="1"/>
  <c r="Q1370" i="1"/>
  <c r="R1378" i="1"/>
  <c r="J1386" i="1"/>
  <c r="K1905" i="1"/>
  <c r="L1879" i="1"/>
  <c r="N1854" i="1"/>
  <c r="M1849" i="1"/>
  <c r="N1814" i="1"/>
  <c r="J1789" i="1"/>
  <c r="M1567" i="1"/>
  <c r="P1575" i="1"/>
  <c r="Q252" i="1"/>
  <c r="L247" i="1"/>
  <c r="K218" i="1"/>
  <c r="Q1298" i="1"/>
  <c r="K1298" i="1"/>
  <c r="L1330" i="1"/>
  <c r="L1282" i="1"/>
  <c r="P1290" i="1"/>
  <c r="J1306" i="1"/>
  <c r="Q1314" i="1"/>
  <c r="K1314" i="1"/>
  <c r="L1322" i="1"/>
  <c r="M1338" i="1"/>
  <c r="N1346" i="1"/>
  <c r="M1354" i="1"/>
  <c r="Q1362" i="1"/>
  <c r="N1370" i="1"/>
  <c r="P1378" i="1"/>
  <c r="L1386" i="1"/>
  <c r="R1905" i="1"/>
  <c r="A1879" i="1"/>
  <c r="K1849" i="1"/>
  <c r="L1849" i="1"/>
  <c r="M1814" i="1"/>
  <c r="K1567" i="1"/>
  <c r="L1567" i="1"/>
  <c r="O1575" i="1"/>
  <c r="B252" i="1"/>
  <c r="P247" i="1"/>
  <c r="R218" i="1"/>
  <c r="P1298" i="1"/>
  <c r="O1330" i="1"/>
  <c r="K1330" i="1"/>
  <c r="K1282" i="1"/>
  <c r="N1290" i="1"/>
  <c r="R1306" i="1"/>
  <c r="O1314" i="1"/>
  <c r="R1322" i="1"/>
  <c r="K1322" i="1"/>
  <c r="L1338" i="1"/>
  <c r="M1346" i="1"/>
  <c r="P1354" i="1"/>
  <c r="K1354" i="1"/>
  <c r="M1362" i="1"/>
  <c r="L1370" i="1"/>
  <c r="O1378" i="1"/>
  <c r="R1386" i="1"/>
  <c r="B58" i="1"/>
  <c r="R34" i="1"/>
  <c r="M1539" i="1"/>
  <c r="B34" i="1"/>
  <c r="O1539" i="1"/>
  <c r="B190" i="1"/>
  <c r="A50" i="1"/>
  <c r="R26" i="1"/>
  <c r="K1854" i="1"/>
  <c r="J1849" i="1"/>
  <c r="B1849" i="1"/>
  <c r="B1814" i="1"/>
  <c r="R1567" i="1"/>
  <c r="B1567" i="1"/>
  <c r="N1575" i="1"/>
  <c r="A252" i="1"/>
  <c r="Q1561" i="1"/>
  <c r="N247" i="1"/>
  <c r="P218" i="1"/>
  <c r="N1298" i="1"/>
  <c r="J1330" i="1"/>
  <c r="P1282" i="1"/>
  <c r="J1290" i="1"/>
  <c r="Q1306" i="1"/>
  <c r="P1314" i="1"/>
  <c r="Q1322" i="1"/>
  <c r="R1338" i="1"/>
  <c r="K1338" i="1"/>
  <c r="L1346" i="1"/>
  <c r="J1414" i="1"/>
  <c r="N1354" i="1"/>
  <c r="L1362" i="1"/>
  <c r="K1362" i="1"/>
  <c r="M1370" i="1"/>
  <c r="L1378" i="1"/>
  <c r="Q1386" i="1"/>
  <c r="O1905" i="1"/>
  <c r="R190" i="1"/>
  <c r="J190" i="1"/>
  <c r="Q50" i="1"/>
  <c r="A1539" i="1"/>
  <c r="L200" i="1"/>
  <c r="O42" i="1"/>
  <c r="K26" i="1"/>
  <c r="K1879" i="1"/>
  <c r="J1854" i="1"/>
  <c r="R1849" i="1"/>
  <c r="A1849" i="1"/>
  <c r="A1814" i="1"/>
  <c r="J1567" i="1"/>
  <c r="A1567" i="1"/>
  <c r="M1575" i="1"/>
  <c r="M251" i="1"/>
  <c r="P1561" i="1"/>
  <c r="B247" i="1"/>
  <c r="A218" i="1"/>
  <c r="J1298" i="1"/>
  <c r="N1330" i="1"/>
  <c r="R1282" i="1"/>
  <c r="O1290" i="1"/>
  <c r="P1306" i="1"/>
  <c r="N1314" i="1"/>
  <c r="P1322" i="1"/>
  <c r="P1338" i="1"/>
  <c r="O1346" i="1"/>
  <c r="K1346" i="1"/>
  <c r="Q1454" i="1"/>
  <c r="Q1390" i="1"/>
  <c r="J1354" i="1"/>
  <c r="R1362" i="1"/>
  <c r="R1370" i="1"/>
  <c r="K1370" i="1"/>
  <c r="M1378" i="1"/>
  <c r="O1386" i="1"/>
  <c r="O200" i="1"/>
  <c r="N42" i="1"/>
  <c r="K18" i="1"/>
  <c r="R1879" i="1"/>
  <c r="L1814" i="1"/>
  <c r="N252" i="1"/>
  <c r="P251" i="1"/>
  <c r="M1561" i="1"/>
  <c r="Q210" i="1"/>
  <c r="R1298" i="1"/>
  <c r="R1330" i="1"/>
  <c r="J1282" i="1"/>
  <c r="M1290" i="1"/>
  <c r="O1306" i="1"/>
  <c r="J1314" i="1"/>
  <c r="O1322" i="1"/>
  <c r="Q1338" i="1"/>
  <c r="J1346" i="1"/>
  <c r="J1470" i="1"/>
  <c r="N1422" i="1"/>
  <c r="L1354" i="1"/>
  <c r="P1362" i="1"/>
  <c r="P1370" i="1"/>
  <c r="Q1378" i="1"/>
  <c r="K1378" i="1"/>
  <c r="M1386" i="1"/>
  <c r="M1654" i="1"/>
  <c r="R1854" i="1"/>
  <c r="P1849" i="1"/>
  <c r="P1789" i="1"/>
  <c r="Q1567" i="1"/>
  <c r="K1575" i="1"/>
  <c r="L1575" i="1"/>
  <c r="K1654" i="1"/>
  <c r="O58" i="1"/>
  <c r="L42" i="1"/>
  <c r="J18" i="1"/>
  <c r="Q620" i="1"/>
  <c r="R1575" i="1"/>
  <c r="L252" i="1"/>
  <c r="N251" i="1"/>
  <c r="B1561" i="1"/>
  <c r="P210" i="1"/>
  <c r="O1298" i="1"/>
  <c r="Q1330" i="1"/>
  <c r="O1282" i="1"/>
  <c r="L1290" i="1"/>
  <c r="M1306" i="1"/>
  <c r="R1314" i="1"/>
  <c r="N1322" i="1"/>
  <c r="O1338" i="1"/>
  <c r="R1346" i="1"/>
  <c r="B1494" i="1"/>
  <c r="M1446" i="1"/>
  <c r="R1354" i="1"/>
  <c r="N1362" i="1"/>
  <c r="O1370" i="1"/>
  <c r="N1378" i="1"/>
  <c r="P1386" i="1"/>
  <c r="K1386" i="1"/>
  <c r="P73" i="1"/>
  <c r="J65" i="1"/>
  <c r="L73" i="1"/>
  <c r="P65" i="1"/>
  <c r="Q65" i="1"/>
  <c r="K73" i="1"/>
  <c r="L65" i="1"/>
  <c r="R73" i="1"/>
  <c r="M65" i="1"/>
  <c r="J73" i="1"/>
  <c r="B65" i="1"/>
  <c r="B73" i="1"/>
  <c r="N73" i="1"/>
  <c r="N66" i="1"/>
  <c r="R65" i="1"/>
  <c r="P1843" i="1"/>
  <c r="B1879" i="1"/>
  <c r="Q1789" i="1"/>
  <c r="R1842" i="1"/>
  <c r="O1902" i="1"/>
  <c r="O1906" i="1"/>
  <c r="N1822" i="1"/>
  <c r="B1888" i="1"/>
  <c r="P1940" i="1"/>
  <c r="A1789" i="1"/>
  <c r="N1836" i="1"/>
  <c r="J1828" i="1"/>
  <c r="R299" i="1"/>
  <c r="A1843" i="1"/>
  <c r="A1530" i="1"/>
  <c r="O628" i="1"/>
  <c r="P648" i="1"/>
  <c r="R666" i="1"/>
  <c r="Q299" i="1"/>
  <c r="P1634" i="1"/>
  <c r="B628" i="1"/>
  <c r="K648" i="1"/>
  <c r="P666" i="1"/>
  <c r="B305" i="1"/>
  <c r="B297" i="1"/>
  <c r="B1632" i="1"/>
  <c r="O254" i="1"/>
  <c r="L636" i="1"/>
  <c r="P656" i="1"/>
  <c r="A212" i="1"/>
  <c r="M1414" i="1"/>
  <c r="A1454" i="1"/>
  <c r="M1390" i="1"/>
  <c r="J1430" i="1"/>
  <c r="L654" i="1"/>
  <c r="P1510" i="1"/>
  <c r="N1398" i="1"/>
  <c r="N1446" i="1"/>
  <c r="B1342" i="1"/>
  <c r="J307" i="1"/>
  <c r="B1634" i="1"/>
  <c r="J355" i="1"/>
  <c r="N1438" i="1"/>
  <c r="O1478" i="1"/>
  <c r="N1510" i="1"/>
  <c r="K1398" i="1"/>
  <c r="L1446" i="1"/>
  <c r="P307" i="1"/>
  <c r="K299" i="1"/>
  <c r="O355" i="1"/>
  <c r="K654" i="1"/>
  <c r="N307" i="1"/>
  <c r="A299" i="1"/>
  <c r="N1530" i="1"/>
  <c r="B355" i="1"/>
  <c r="A654" i="1"/>
  <c r="M668" i="1"/>
  <c r="J1438" i="1"/>
  <c r="N1478" i="1"/>
  <c r="L1406" i="1"/>
  <c r="N299" i="1"/>
  <c r="B634" i="1"/>
  <c r="M1935" i="1"/>
  <c r="K1438" i="1"/>
  <c r="M1478" i="1"/>
  <c r="O1406" i="1"/>
  <c r="P1486" i="1"/>
  <c r="M307" i="1"/>
  <c r="N1843" i="1"/>
  <c r="R1530" i="1"/>
  <c r="M628" i="1"/>
  <c r="R660" i="1"/>
  <c r="K307" i="1"/>
  <c r="K1843" i="1"/>
  <c r="B1530" i="1"/>
  <c r="L628" i="1"/>
  <c r="J648" i="1"/>
  <c r="M660" i="1"/>
  <c r="N680" i="1"/>
  <c r="M1454" i="1"/>
  <c r="M1494" i="1"/>
  <c r="B1406" i="1"/>
  <c r="O1486" i="1"/>
  <c r="P30" i="1"/>
  <c r="L720" i="1"/>
  <c r="Q720" i="1"/>
  <c r="N687" i="1"/>
  <c r="J687" i="1"/>
  <c r="J713" i="1"/>
  <c r="B713" i="1"/>
  <c r="J298" i="1"/>
  <c r="O1633" i="1"/>
  <c r="R681" i="1"/>
  <c r="R1910" i="1"/>
  <c r="B700" i="1"/>
  <c r="K1499" i="1"/>
  <c r="O1499" i="1"/>
  <c r="J236" i="1"/>
  <c r="R236" i="1"/>
  <c r="N1785" i="1"/>
  <c r="R1785" i="1"/>
  <c r="N1581" i="1"/>
  <c r="K674" i="1"/>
  <c r="O674" i="1"/>
  <c r="A674" i="1"/>
  <c r="R674" i="1"/>
  <c r="B674" i="1"/>
  <c r="J674" i="1"/>
  <c r="Q674" i="1"/>
  <c r="N668" i="1"/>
  <c r="P668" i="1"/>
  <c r="R668" i="1"/>
  <c r="B668" i="1"/>
  <c r="O668" i="1"/>
  <c r="M662" i="1"/>
  <c r="L662" i="1"/>
  <c r="N662" i="1"/>
  <c r="P662" i="1"/>
  <c r="J662" i="1"/>
  <c r="Q656" i="1"/>
  <c r="O656" i="1"/>
  <c r="J656" i="1"/>
  <c r="R656" i="1"/>
  <c r="K656" i="1"/>
  <c r="J642" i="1"/>
  <c r="K642" i="1"/>
  <c r="L642" i="1"/>
  <c r="N642" i="1"/>
  <c r="B636" i="1"/>
  <c r="O636" i="1"/>
  <c r="P636" i="1"/>
  <c r="N636" i="1"/>
  <c r="M636" i="1"/>
  <c r="Q636" i="1"/>
  <c r="Q630" i="1"/>
  <c r="R630" i="1"/>
  <c r="A630" i="1"/>
  <c r="J630" i="1"/>
  <c r="B630" i="1"/>
  <c r="L630" i="1"/>
  <c r="Q254" i="1"/>
  <c r="K254" i="1"/>
  <c r="M254" i="1"/>
  <c r="N254" i="1"/>
  <c r="L1632" i="1"/>
  <c r="K1632" i="1"/>
  <c r="M1632" i="1"/>
  <c r="N1632" i="1"/>
  <c r="O1632" i="1"/>
  <c r="Q1640" i="1"/>
  <c r="A1640" i="1"/>
  <c r="J1640" i="1"/>
  <c r="B1640" i="1"/>
  <c r="R1640" i="1"/>
  <c r="L1640" i="1"/>
  <c r="Q297" i="1"/>
  <c r="J297" i="1"/>
  <c r="A297" i="1"/>
  <c r="R297" i="1"/>
  <c r="N305" i="1"/>
  <c r="O305" i="1"/>
  <c r="P305" i="1"/>
  <c r="M1911" i="1"/>
  <c r="N1911" i="1"/>
  <c r="O1911" i="1"/>
  <c r="R1911" i="1"/>
  <c r="O1917" i="1"/>
  <c r="B1917" i="1"/>
  <c r="N1861" i="1"/>
  <c r="Q1861" i="1"/>
  <c r="J1861" i="1"/>
  <c r="P14" i="1"/>
  <c r="M14" i="1"/>
  <c r="M38" i="1"/>
  <c r="O38" i="1"/>
  <c r="J54" i="1"/>
  <c r="P54" i="1"/>
  <c r="L1525" i="1"/>
  <c r="A1525" i="1"/>
  <c r="B1525" i="1"/>
  <c r="K1658" i="1"/>
  <c r="R1658" i="1"/>
  <c r="B681" i="1"/>
  <c r="L681" i="1"/>
  <c r="M681" i="1"/>
  <c r="O681" i="1"/>
  <c r="R635" i="1"/>
  <c r="K635" i="1"/>
  <c r="M635" i="1"/>
  <c r="L1633" i="1"/>
  <c r="K1633" i="1"/>
  <c r="O298" i="1"/>
  <c r="N298" i="1"/>
  <c r="P298" i="1"/>
  <c r="Q298" i="1"/>
  <c r="L306" i="1"/>
  <c r="P306" i="1"/>
  <c r="J306" i="1"/>
  <c r="O1910" i="1"/>
  <c r="B1910" i="1"/>
  <c r="A1910" i="1"/>
  <c r="M1910" i="1"/>
  <c r="M1337" i="1"/>
  <c r="J1344" i="1"/>
  <c r="P1352" i="1"/>
  <c r="O1360" i="1"/>
  <c r="Q1368" i="1"/>
  <c r="L1376" i="1"/>
  <c r="P1384" i="1"/>
  <c r="K1337" i="1"/>
  <c r="L1337" i="1"/>
  <c r="R1344" i="1"/>
  <c r="L1352" i="1"/>
  <c r="P1360" i="1"/>
  <c r="M1360" i="1"/>
  <c r="O1368" i="1"/>
  <c r="K1376" i="1"/>
  <c r="N1384" i="1"/>
  <c r="P634" i="1"/>
  <c r="N648" i="1"/>
  <c r="L666" i="1"/>
  <c r="L680" i="1"/>
  <c r="M216" i="1"/>
  <c r="P24" i="1"/>
  <c r="K1561" i="1"/>
  <c r="L210" i="1"/>
  <c r="M218" i="1"/>
  <c r="P1614" i="1"/>
  <c r="R632" i="1"/>
  <c r="L638" i="1"/>
  <c r="O644" i="1"/>
  <c r="B650" i="1"/>
  <c r="N664" i="1"/>
  <c r="Q670" i="1"/>
  <c r="Q157" i="1"/>
  <c r="R1337" i="1"/>
  <c r="O1344" i="1"/>
  <c r="J1352" i="1"/>
  <c r="L1437" i="1"/>
  <c r="L1360" i="1"/>
  <c r="R1368" i="1"/>
  <c r="M1368" i="1"/>
  <c r="O1376" i="1"/>
  <c r="K1384" i="1"/>
  <c r="L1563" i="1"/>
  <c r="O157" i="1"/>
  <c r="P1337" i="1"/>
  <c r="N1344" i="1"/>
  <c r="O1352" i="1"/>
  <c r="J1360" i="1"/>
  <c r="P1368" i="1"/>
  <c r="N1376" i="1"/>
  <c r="M1376" i="1"/>
  <c r="O1384" i="1"/>
  <c r="B756" i="1"/>
  <c r="O1337" i="1"/>
  <c r="Q1344" i="1"/>
  <c r="M1344" i="1"/>
  <c r="N1352" i="1"/>
  <c r="P1461" i="1"/>
  <c r="K1360" i="1"/>
  <c r="L1368" i="1"/>
  <c r="J1376" i="1"/>
  <c r="R1384" i="1"/>
  <c r="M1384" i="1"/>
  <c r="Q794" i="1"/>
  <c r="J1337" i="1"/>
  <c r="L1344" i="1"/>
  <c r="K1352" i="1"/>
  <c r="M1352" i="1"/>
  <c r="R1360" i="1"/>
  <c r="K1368" i="1"/>
  <c r="R1376" i="1"/>
  <c r="Q1384" i="1"/>
  <c r="B1383" i="1"/>
  <c r="M1383" i="1"/>
  <c r="R1383" i="1"/>
  <c r="Q1383" i="1"/>
  <c r="K1383" i="1"/>
  <c r="N1383" i="1"/>
  <c r="O1383" i="1"/>
  <c r="P1383" i="1"/>
  <c r="J1383" i="1"/>
  <c r="B1375" i="1"/>
  <c r="J1375" i="1"/>
  <c r="K1375" i="1"/>
  <c r="O1375" i="1"/>
  <c r="L1375" i="1"/>
  <c r="M1375" i="1"/>
  <c r="N1375" i="1"/>
  <c r="Q1375" i="1"/>
  <c r="P1375" i="1"/>
  <c r="B1367" i="1"/>
  <c r="O1367" i="1"/>
  <c r="R1367" i="1"/>
  <c r="L1367" i="1"/>
  <c r="K1367" i="1"/>
  <c r="M1367" i="1"/>
  <c r="Q1367" i="1"/>
  <c r="N1367" i="1"/>
  <c r="J1367" i="1"/>
  <c r="B1359" i="1"/>
  <c r="P1359" i="1"/>
  <c r="L1359" i="1"/>
  <c r="O1359" i="1"/>
  <c r="Q1359" i="1"/>
  <c r="J1359" i="1"/>
  <c r="K1359" i="1"/>
  <c r="M1359" i="1"/>
  <c r="B1351" i="1"/>
  <c r="M1351" i="1"/>
  <c r="N1351" i="1"/>
  <c r="R1351" i="1"/>
  <c r="O1351" i="1"/>
  <c r="P1351" i="1"/>
  <c r="J1351" i="1"/>
  <c r="K1351" i="1"/>
  <c r="L1351" i="1"/>
  <c r="B1343" i="1"/>
  <c r="J1343" i="1"/>
  <c r="L1343" i="1"/>
  <c r="N1343" i="1"/>
  <c r="Q1343" i="1"/>
  <c r="O1343" i="1"/>
  <c r="P1343" i="1"/>
  <c r="M1343" i="1"/>
  <c r="R1343" i="1"/>
  <c r="B1336" i="1"/>
  <c r="L1336" i="1"/>
  <c r="Q1336" i="1"/>
  <c r="R1336" i="1"/>
  <c r="J1336" i="1"/>
  <c r="K1336" i="1"/>
  <c r="M1336" i="1"/>
  <c r="P1336" i="1"/>
  <c r="N1336" i="1"/>
  <c r="P236" i="1"/>
  <c r="O463" i="1"/>
  <c r="K463" i="1"/>
  <c r="B306" i="1"/>
  <c r="B298" i="1"/>
  <c r="B1633" i="1"/>
  <c r="B635" i="1"/>
  <c r="A681" i="1"/>
  <c r="R1649" i="1"/>
  <c r="Q1785" i="1"/>
  <c r="Q1910" i="1"/>
  <c r="M56" i="1"/>
  <c r="M24" i="1"/>
  <c r="R16" i="1"/>
  <c r="L463" i="1"/>
  <c r="M1903" i="1"/>
  <c r="L1847" i="1"/>
  <c r="R1784" i="1"/>
  <c r="M1565" i="1"/>
  <c r="K1648" i="1"/>
  <c r="Q1543" i="1"/>
  <c r="B1658" i="1"/>
  <c r="N54" i="1"/>
  <c r="M30" i="1"/>
  <c r="Q71" i="1"/>
  <c r="Q1563" i="1"/>
  <c r="N220" i="1"/>
  <c r="K1281" i="1"/>
  <c r="A157" i="1"/>
  <c r="J32" i="1"/>
  <c r="A32" i="1"/>
  <c r="M48" i="1"/>
  <c r="N48" i="1"/>
  <c r="R306" i="1"/>
  <c r="R298" i="1"/>
  <c r="R1633" i="1"/>
  <c r="L635" i="1"/>
  <c r="A635" i="1"/>
  <c r="J1649" i="1"/>
  <c r="M1884" i="1"/>
  <c r="P1785" i="1"/>
  <c r="P1910" i="1"/>
  <c r="L56" i="1"/>
  <c r="O40" i="1"/>
  <c r="K32" i="1"/>
  <c r="L24" i="1"/>
  <c r="J16" i="1"/>
  <c r="R463" i="1"/>
  <c r="B1903" i="1"/>
  <c r="P1847" i="1"/>
  <c r="P1784" i="1"/>
  <c r="L1565" i="1"/>
  <c r="P1543" i="1"/>
  <c r="R195" i="1"/>
  <c r="A54" i="1"/>
  <c r="K30" i="1"/>
  <c r="N71" i="1"/>
  <c r="M1579" i="1"/>
  <c r="L220" i="1"/>
  <c r="R1281" i="1"/>
  <c r="M813" i="1"/>
  <c r="A813" i="1"/>
  <c r="P813" i="1"/>
  <c r="N807" i="1"/>
  <c r="Q807" i="1"/>
  <c r="A807" i="1"/>
  <c r="K807" i="1"/>
  <c r="L807" i="1"/>
  <c r="J801" i="1"/>
  <c r="P801" i="1"/>
  <c r="P787" i="1"/>
  <c r="B787" i="1"/>
  <c r="J787" i="1"/>
  <c r="R787" i="1"/>
  <c r="L787" i="1"/>
  <c r="M787" i="1"/>
  <c r="A781" i="1"/>
  <c r="J781" i="1"/>
  <c r="R781" i="1"/>
  <c r="K781" i="1"/>
  <c r="L781" i="1"/>
  <c r="O781" i="1"/>
  <c r="A775" i="1"/>
  <c r="B775" i="1"/>
  <c r="J775" i="1"/>
  <c r="R775" i="1"/>
  <c r="K775" i="1"/>
  <c r="O775" i="1"/>
  <c r="Q775" i="1"/>
  <c r="A769" i="1"/>
  <c r="B769" i="1"/>
  <c r="J769" i="1"/>
  <c r="L769" i="1"/>
  <c r="N769" i="1"/>
  <c r="O769" i="1"/>
  <c r="Q769" i="1"/>
  <c r="J755" i="1"/>
  <c r="R755" i="1"/>
  <c r="M755" i="1"/>
  <c r="N755" i="1"/>
  <c r="O755" i="1"/>
  <c r="P755" i="1"/>
  <c r="R749" i="1"/>
  <c r="L749" i="1"/>
  <c r="M749" i="1"/>
  <c r="O749" i="1"/>
  <c r="Q749" i="1"/>
  <c r="A749" i="1"/>
  <c r="O743" i="1"/>
  <c r="K743" i="1"/>
  <c r="P743" i="1"/>
  <c r="R743" i="1"/>
  <c r="Q743" i="1"/>
  <c r="A743" i="1"/>
  <c r="B743" i="1"/>
  <c r="Q737" i="1"/>
  <c r="R737" i="1"/>
  <c r="J737" i="1"/>
  <c r="M737" i="1"/>
  <c r="K737" i="1"/>
  <c r="A737" i="1"/>
  <c r="B737" i="1"/>
  <c r="R723" i="1"/>
  <c r="J723" i="1"/>
  <c r="M723" i="1"/>
  <c r="B723" i="1"/>
  <c r="N723" i="1"/>
  <c r="O723" i="1"/>
  <c r="M717" i="1"/>
  <c r="Q717" i="1"/>
  <c r="R717" i="1"/>
  <c r="A717" i="1"/>
  <c r="L717" i="1"/>
  <c r="O717" i="1"/>
  <c r="P717" i="1"/>
  <c r="R711" i="1"/>
  <c r="J711" i="1"/>
  <c r="L711" i="1"/>
  <c r="N711" i="1"/>
  <c r="O711" i="1"/>
  <c r="K711" i="1"/>
  <c r="R705" i="1"/>
  <c r="B705" i="1"/>
  <c r="L705" i="1"/>
  <c r="O705" i="1"/>
  <c r="K705" i="1"/>
  <c r="J705" i="1"/>
  <c r="B691" i="1"/>
  <c r="L691" i="1"/>
  <c r="N691" i="1"/>
  <c r="O691" i="1"/>
  <c r="P691" i="1"/>
  <c r="Q691" i="1"/>
  <c r="R691" i="1"/>
  <c r="B685" i="1"/>
  <c r="L685" i="1"/>
  <c r="N685" i="1"/>
  <c r="P685" i="1"/>
  <c r="Q685" i="1"/>
  <c r="J685" i="1"/>
  <c r="R685" i="1"/>
  <c r="A1329" i="1"/>
  <c r="L1329" i="1"/>
  <c r="J1329" i="1"/>
  <c r="M1329" i="1"/>
  <c r="N1329" i="1"/>
  <c r="K1329" i="1"/>
  <c r="O1329" i="1"/>
  <c r="P1329" i="1"/>
  <c r="Q1329" i="1"/>
  <c r="A1289" i="1"/>
  <c r="P1289" i="1"/>
  <c r="J1289" i="1"/>
  <c r="K1289" i="1"/>
  <c r="O1289" i="1"/>
  <c r="Q1289" i="1"/>
  <c r="L1289" i="1"/>
  <c r="R1289" i="1"/>
  <c r="M1289" i="1"/>
  <c r="Q1649" i="1"/>
  <c r="L1884" i="1"/>
  <c r="M1785" i="1"/>
  <c r="P40" i="1"/>
  <c r="P32" i="1"/>
  <c r="J24" i="1"/>
  <c r="B16" i="1"/>
  <c r="Q463" i="1"/>
  <c r="O1860" i="1"/>
  <c r="K1847" i="1"/>
  <c r="O1784" i="1"/>
  <c r="B1543" i="1"/>
  <c r="N195" i="1"/>
  <c r="M46" i="1"/>
  <c r="P22" i="1"/>
  <c r="R350" i="1"/>
  <c r="K1579" i="1"/>
  <c r="P250" i="1"/>
  <c r="B220" i="1"/>
  <c r="J1281" i="1"/>
  <c r="O234" i="1"/>
  <c r="K676" i="1"/>
  <c r="R676" i="1"/>
  <c r="O787" i="1"/>
  <c r="A1321" i="1"/>
  <c r="P1321" i="1"/>
  <c r="L1321" i="1"/>
  <c r="R1321" i="1"/>
  <c r="M1321" i="1"/>
  <c r="N1321" i="1"/>
  <c r="J1321" i="1"/>
  <c r="K1321" i="1"/>
  <c r="O1321" i="1"/>
  <c r="A1297" i="1"/>
  <c r="K1297" i="1"/>
  <c r="O1297" i="1"/>
  <c r="Q1297" i="1"/>
  <c r="R1297" i="1"/>
  <c r="L1297" i="1"/>
  <c r="J1297" i="1"/>
  <c r="M1297" i="1"/>
  <c r="N1297" i="1"/>
  <c r="J1565" i="1"/>
  <c r="N1565" i="1"/>
  <c r="R1569" i="1"/>
  <c r="N1569" i="1"/>
  <c r="N1820" i="1"/>
  <c r="K1820" i="1"/>
  <c r="Q1894" i="1"/>
  <c r="K1894" i="1"/>
  <c r="N1649" i="1"/>
  <c r="K1884" i="1"/>
  <c r="A1785" i="1"/>
  <c r="Q48" i="1"/>
  <c r="M32" i="1"/>
  <c r="P463" i="1"/>
  <c r="N1860" i="1"/>
  <c r="Q1847" i="1"/>
  <c r="N1784" i="1"/>
  <c r="Q1565" i="1"/>
  <c r="M1581" i="1"/>
  <c r="A195" i="1"/>
  <c r="Q250" i="1"/>
  <c r="Q1321" i="1"/>
  <c r="J1523" i="1"/>
  <c r="M1523" i="1"/>
  <c r="J1491" i="1"/>
  <c r="A1491" i="1"/>
  <c r="J1443" i="1"/>
  <c r="P1443" i="1"/>
  <c r="Q1443" i="1"/>
  <c r="K1411" i="1"/>
  <c r="Q1411" i="1"/>
  <c r="L1403" i="1"/>
  <c r="R1403" i="1"/>
  <c r="A1313" i="1"/>
  <c r="K1313" i="1"/>
  <c r="J1313" i="1"/>
  <c r="L1313" i="1"/>
  <c r="O1313" i="1"/>
  <c r="M1313" i="1"/>
  <c r="N1313" i="1"/>
  <c r="P1313" i="1"/>
  <c r="Q1313" i="1"/>
  <c r="A1305" i="1"/>
  <c r="O1305" i="1"/>
  <c r="P1305" i="1"/>
  <c r="Q1305" i="1"/>
  <c r="L1305" i="1"/>
  <c r="R1305" i="1"/>
  <c r="M1305" i="1"/>
  <c r="N1305" i="1"/>
  <c r="J1305" i="1"/>
  <c r="A1281" i="1"/>
  <c r="M1281" i="1"/>
  <c r="J1785" i="1"/>
  <c r="O1281" i="1"/>
  <c r="O71" i="1"/>
  <c r="J71" i="1"/>
  <c r="K24" i="1"/>
  <c r="A24" i="1"/>
  <c r="R40" i="1"/>
  <c r="L40" i="1"/>
  <c r="Q56" i="1"/>
  <c r="K56" i="1"/>
  <c r="N1289" i="1"/>
  <c r="K1649" i="1"/>
  <c r="R1884" i="1"/>
  <c r="P48" i="1"/>
  <c r="K40" i="1"/>
  <c r="L32" i="1"/>
  <c r="O16" i="1"/>
  <c r="B463" i="1"/>
  <c r="R1841" i="1"/>
  <c r="B1847" i="1"/>
  <c r="Q1569" i="1"/>
  <c r="B1565" i="1"/>
  <c r="R1819" i="1"/>
  <c r="J38" i="1"/>
  <c r="O14" i="1"/>
  <c r="L1861" i="1"/>
  <c r="K250" i="1"/>
  <c r="L1281" i="1"/>
  <c r="A668" i="1"/>
  <c r="J668" i="1"/>
  <c r="R1329" i="1"/>
  <c r="B1649" i="1"/>
  <c r="B1884" i="1"/>
  <c r="L1785" i="1"/>
  <c r="P56" i="1"/>
  <c r="J48" i="1"/>
  <c r="N40" i="1"/>
  <c r="Q24" i="1"/>
  <c r="P16" i="1"/>
  <c r="A463" i="1"/>
  <c r="O1841" i="1"/>
  <c r="M1569" i="1"/>
  <c r="A1565" i="1"/>
  <c r="M212" i="1"/>
  <c r="Q1281" i="1"/>
  <c r="O350" i="1"/>
  <c r="M350" i="1"/>
  <c r="R22" i="1"/>
  <c r="K22" i="1"/>
  <c r="L46" i="1"/>
  <c r="B46" i="1"/>
  <c r="Q1525" i="1"/>
  <c r="P1525" i="1"/>
  <c r="O1581" i="1"/>
  <c r="A1581" i="1"/>
  <c r="Q732" i="1"/>
  <c r="A802" i="1"/>
  <c r="N303" i="1"/>
  <c r="J295" i="1"/>
  <c r="M1638" i="1"/>
  <c r="B1638" i="1"/>
  <c r="O632" i="1"/>
  <c r="B632" i="1"/>
  <c r="K638" i="1"/>
  <c r="P664" i="1"/>
  <c r="L670" i="1"/>
  <c r="N1917" i="1"/>
  <c r="A1332" i="1"/>
  <c r="M9" i="1"/>
  <c r="N9" i="1"/>
  <c r="A9" i="1"/>
  <c r="O9" i="1"/>
  <c r="B9" i="1"/>
  <c r="P9" i="1"/>
  <c r="L9" i="1"/>
  <c r="Q9" i="1"/>
  <c r="J9" i="1"/>
  <c r="R9" i="1"/>
  <c r="K9" i="1"/>
  <c r="N625" i="1"/>
  <c r="R625" i="1"/>
  <c r="L1628" i="1"/>
  <c r="B1628" i="1"/>
  <c r="J1636" i="1"/>
  <c r="K1636" i="1"/>
  <c r="M205" i="1"/>
  <c r="J17" i="1"/>
  <c r="P1537" i="1"/>
  <c r="O1656" i="1"/>
  <c r="R193" i="1"/>
  <c r="N56" i="1"/>
  <c r="R48" i="1"/>
  <c r="B48" i="1"/>
  <c r="M40" i="1"/>
  <c r="N32" i="1"/>
  <c r="O24" i="1"/>
  <c r="Q16" i="1"/>
  <c r="A16" i="1"/>
  <c r="J463" i="1"/>
  <c r="Q247" i="1"/>
  <c r="J210" i="1"/>
  <c r="J218" i="1"/>
  <c r="P344" i="1"/>
  <c r="J1937" i="1"/>
  <c r="A1947" i="1"/>
  <c r="R1948" i="1"/>
  <c r="O1543" i="1"/>
  <c r="K1581" i="1"/>
  <c r="N1658" i="1"/>
  <c r="J195" i="1"/>
  <c r="M1525" i="1"/>
  <c r="Q54" i="1"/>
  <c r="K46" i="1"/>
  <c r="A46" i="1"/>
  <c r="B38" i="1"/>
  <c r="A30" i="1"/>
  <c r="B22" i="1"/>
  <c r="L14" i="1"/>
  <c r="Q350" i="1"/>
  <c r="N1543" i="1"/>
  <c r="J1581" i="1"/>
  <c r="M1658" i="1"/>
  <c r="Q195" i="1"/>
  <c r="K1525" i="1"/>
  <c r="L54" i="1"/>
  <c r="J46" i="1"/>
  <c r="Q38" i="1"/>
  <c r="Q30" i="1"/>
  <c r="Q22" i="1"/>
  <c r="A22" i="1"/>
  <c r="B14" i="1"/>
  <c r="P350" i="1"/>
  <c r="Q301" i="1"/>
  <c r="K3" i="1"/>
  <c r="L3" i="1"/>
  <c r="M3" i="1"/>
  <c r="R3" i="1"/>
  <c r="N3" i="1"/>
  <c r="O3" i="1"/>
  <c r="B3" i="1"/>
  <c r="J3" i="1"/>
  <c r="P3" i="1"/>
  <c r="A3" i="1"/>
  <c r="Q3" i="1"/>
  <c r="K11" i="1"/>
  <c r="L11" i="1"/>
  <c r="J11" i="1"/>
  <c r="M11" i="1"/>
  <c r="R11" i="1"/>
  <c r="N11" i="1"/>
  <c r="O11" i="1"/>
  <c r="P11" i="1"/>
  <c r="Q11" i="1"/>
  <c r="K1584" i="1"/>
  <c r="R1584" i="1"/>
  <c r="J676" i="1"/>
  <c r="B676" i="1"/>
  <c r="P676" i="1"/>
  <c r="B670" i="1"/>
  <c r="M670" i="1"/>
  <c r="N670" i="1"/>
  <c r="K664" i="1"/>
  <c r="L664" i="1"/>
  <c r="A650" i="1"/>
  <c r="M644" i="1"/>
  <c r="B644" i="1"/>
  <c r="J644" i="1"/>
  <c r="B1614" i="1"/>
  <c r="L1614" i="1"/>
  <c r="A1630" i="1"/>
  <c r="K1630" i="1"/>
  <c r="K466" i="1"/>
  <c r="R466" i="1"/>
  <c r="K1913" i="1"/>
  <c r="M1913" i="1"/>
  <c r="J1930" i="1"/>
  <c r="O1930" i="1"/>
  <c r="K1543" i="1"/>
  <c r="P1581" i="1"/>
  <c r="L1658" i="1"/>
  <c r="P195" i="1"/>
  <c r="R1525" i="1"/>
  <c r="K54" i="1"/>
  <c r="R46" i="1"/>
  <c r="L38" i="1"/>
  <c r="O30" i="1"/>
  <c r="N22" i="1"/>
  <c r="K14" i="1"/>
  <c r="A350" i="1"/>
  <c r="A4" i="1"/>
  <c r="J4" i="1"/>
  <c r="R4" i="1"/>
  <c r="B4" i="1"/>
  <c r="K4" i="1"/>
  <c r="L4" i="1"/>
  <c r="M4" i="1"/>
  <c r="N4" i="1"/>
  <c r="Q4" i="1"/>
  <c r="O4" i="1"/>
  <c r="P4" i="1"/>
  <c r="B12" i="1"/>
  <c r="J12" i="1"/>
  <c r="R12" i="1"/>
  <c r="K12" i="1"/>
  <c r="L12" i="1"/>
  <c r="M12" i="1"/>
  <c r="N12" i="1"/>
  <c r="Q12" i="1"/>
  <c r="O12" i="1"/>
  <c r="P12" i="1"/>
  <c r="K681" i="1"/>
  <c r="M201" i="1"/>
  <c r="P17" i="1"/>
  <c r="A17" i="1"/>
  <c r="O1537" i="1"/>
  <c r="A1537" i="1"/>
  <c r="O193" i="1"/>
  <c r="O48" i="1"/>
  <c r="Q40" i="1"/>
  <c r="A40" i="1"/>
  <c r="R24" i="1"/>
  <c r="L16" i="1"/>
  <c r="O207" i="1"/>
  <c r="N1922" i="1"/>
  <c r="B1937" i="1"/>
  <c r="L1961" i="1"/>
  <c r="J1923" i="1"/>
  <c r="K1948" i="1"/>
  <c r="B664" i="1"/>
  <c r="O670" i="1"/>
  <c r="O676" i="1"/>
  <c r="O1861" i="1"/>
  <c r="R1913" i="1"/>
  <c r="R157" i="1"/>
  <c r="P155" i="1"/>
  <c r="B155" i="1"/>
  <c r="K350" i="1"/>
  <c r="B350" i="1"/>
  <c r="N350" i="1"/>
  <c r="P6" i="1"/>
  <c r="Q6" i="1"/>
  <c r="J6" i="1"/>
  <c r="R6" i="1"/>
  <c r="K6" i="1"/>
  <c r="A6" i="1"/>
  <c r="L6" i="1"/>
  <c r="O6" i="1"/>
  <c r="B6" i="1"/>
  <c r="M6" i="1"/>
  <c r="N6" i="1"/>
  <c r="A14" i="1"/>
  <c r="Q14" i="1"/>
  <c r="J14" i="1"/>
  <c r="M22" i="1"/>
  <c r="J22" i="1"/>
  <c r="L30" i="1"/>
  <c r="R30" i="1"/>
  <c r="B30" i="1"/>
  <c r="K38" i="1"/>
  <c r="A38" i="1"/>
  <c r="R38" i="1"/>
  <c r="P46" i="1"/>
  <c r="Q46" i="1"/>
  <c r="B54" i="1"/>
  <c r="R54" i="1"/>
  <c r="M54" i="1"/>
  <c r="J1525" i="1"/>
  <c r="O1525" i="1"/>
  <c r="M195" i="1"/>
  <c r="B195" i="1"/>
  <c r="K195" i="1"/>
  <c r="A1658" i="1"/>
  <c r="O1658" i="1"/>
  <c r="P1658" i="1"/>
  <c r="Q1581" i="1"/>
  <c r="R1581" i="1"/>
  <c r="L1543" i="1"/>
  <c r="R1543" i="1"/>
  <c r="M1543" i="1"/>
  <c r="A1543" i="1"/>
  <c r="B1581" i="1"/>
  <c r="J1658" i="1"/>
  <c r="L195" i="1"/>
  <c r="N1525" i="1"/>
  <c r="O54" i="1"/>
  <c r="O46" i="1"/>
  <c r="P38" i="1"/>
  <c r="N30" i="1"/>
  <c r="O22" i="1"/>
  <c r="N14" i="1"/>
  <c r="L350" i="1"/>
  <c r="K1861" i="1"/>
  <c r="K1643" i="1"/>
  <c r="P1643" i="1"/>
  <c r="O7" i="1"/>
  <c r="B7" i="1"/>
  <c r="P7" i="1"/>
  <c r="Q7" i="1"/>
  <c r="J7" i="1"/>
  <c r="R7" i="1"/>
  <c r="K7" i="1"/>
  <c r="N7" i="1"/>
  <c r="L7" i="1"/>
  <c r="A7" i="1"/>
  <c r="M7" i="1"/>
  <c r="A8" i="1"/>
  <c r="N8" i="1"/>
  <c r="B8" i="1"/>
  <c r="O8" i="1"/>
  <c r="P8" i="1"/>
  <c r="Q8" i="1"/>
  <c r="J8" i="1"/>
  <c r="R8" i="1"/>
  <c r="M8" i="1"/>
  <c r="K8" i="1"/>
  <c r="L8" i="1"/>
  <c r="P653" i="1"/>
  <c r="O653" i="1"/>
  <c r="K1496" i="1"/>
  <c r="M1496" i="1"/>
  <c r="A1456" i="1"/>
  <c r="P1456" i="1"/>
  <c r="A1416" i="1"/>
  <c r="B1416" i="1"/>
  <c r="R1438" i="1"/>
  <c r="L1494" i="1"/>
  <c r="O1510" i="1"/>
  <c r="J1486" i="1"/>
  <c r="R1408" i="1"/>
  <c r="K1448" i="1"/>
  <c r="L1488" i="1"/>
  <c r="Q1930" i="1"/>
  <c r="L1496" i="1"/>
  <c r="O1518" i="1"/>
  <c r="K1518" i="1"/>
  <c r="K1502" i="1"/>
  <c r="P1502" i="1"/>
  <c r="P1478" i="1"/>
  <c r="L1478" i="1"/>
  <c r="O1470" i="1"/>
  <c r="N1470" i="1"/>
  <c r="J1462" i="1"/>
  <c r="O1462" i="1"/>
  <c r="L1454" i="1"/>
  <c r="R1454" i="1"/>
  <c r="O1430" i="1"/>
  <c r="R1430" i="1"/>
  <c r="N1414" i="1"/>
  <c r="A1414" i="1"/>
  <c r="P1406" i="1"/>
  <c r="Q1406" i="1"/>
  <c r="N1390" i="1"/>
  <c r="O1390" i="1"/>
  <c r="K758" i="1"/>
  <c r="Q758" i="1"/>
  <c r="P1416" i="1"/>
  <c r="O1456" i="1"/>
  <c r="N1504" i="1"/>
  <c r="R1493" i="1"/>
  <c r="B1493" i="1"/>
  <c r="A1405" i="1"/>
  <c r="L1405" i="1"/>
  <c r="B693" i="1"/>
  <c r="Q693" i="1"/>
  <c r="O1464" i="1"/>
  <c r="Q1504" i="1"/>
  <c r="A816" i="1"/>
  <c r="R1414" i="1"/>
  <c r="Q1438" i="1"/>
  <c r="R1470" i="1"/>
  <c r="B1478" i="1"/>
  <c r="M1502" i="1"/>
  <c r="P1398" i="1"/>
  <c r="J1422" i="1"/>
  <c r="K1446" i="1"/>
  <c r="R1518" i="1"/>
  <c r="B1424" i="1"/>
  <c r="B1464" i="1"/>
  <c r="M1512" i="1"/>
  <c r="J1459" i="1"/>
  <c r="A1459" i="1"/>
  <c r="R1387" i="1"/>
  <c r="M1387" i="1"/>
  <c r="K692" i="1"/>
  <c r="N752" i="1"/>
  <c r="J807" i="1"/>
  <c r="O807" i="1"/>
  <c r="K787" i="1"/>
  <c r="A787" i="1"/>
  <c r="Q787" i="1"/>
  <c r="B781" i="1"/>
  <c r="N781" i="1"/>
  <c r="M775" i="1"/>
  <c r="L775" i="1"/>
  <c r="R769" i="1"/>
  <c r="K769" i="1"/>
  <c r="L755" i="1"/>
  <c r="A755" i="1"/>
  <c r="Q755" i="1"/>
  <c r="J749" i="1"/>
  <c r="N749" i="1"/>
  <c r="M743" i="1"/>
  <c r="J743" i="1"/>
  <c r="O737" i="1"/>
  <c r="N737" i="1"/>
  <c r="K723" i="1"/>
  <c r="A723" i="1"/>
  <c r="Q723" i="1"/>
  <c r="N717" i="1"/>
  <c r="J717" i="1"/>
  <c r="A711" i="1"/>
  <c r="P711" i="1"/>
  <c r="P705" i="1"/>
  <c r="N705" i="1"/>
  <c r="K691" i="1"/>
  <c r="A691" i="1"/>
  <c r="M691" i="1"/>
  <c r="O685" i="1"/>
  <c r="K685" i="1"/>
  <c r="B1820" i="1"/>
  <c r="L1414" i="1"/>
  <c r="B1438" i="1"/>
  <c r="K1470" i="1"/>
  <c r="P1494" i="1"/>
  <c r="B1502" i="1"/>
  <c r="Q1398" i="1"/>
  <c r="A1422" i="1"/>
  <c r="A1446" i="1"/>
  <c r="J1518" i="1"/>
  <c r="J1392" i="1"/>
  <c r="P1432" i="1"/>
  <c r="J1472" i="1"/>
  <c r="J1512" i="1"/>
  <c r="A724" i="1"/>
  <c r="A694" i="1"/>
  <c r="A754" i="1"/>
  <c r="R754" i="1"/>
  <c r="L212" i="1"/>
  <c r="P212" i="1"/>
  <c r="R1563" i="1"/>
  <c r="N1563" i="1"/>
  <c r="J1579" i="1"/>
  <c r="Q1579" i="1"/>
  <c r="Q5" i="1"/>
  <c r="J5" i="1"/>
  <c r="R5" i="1"/>
  <c r="P5" i="1"/>
  <c r="A5" i="1"/>
  <c r="K5" i="1"/>
  <c r="B5" i="1"/>
  <c r="L5" i="1"/>
  <c r="M5" i="1"/>
  <c r="N5" i="1"/>
  <c r="O5" i="1"/>
  <c r="Q13" i="1"/>
  <c r="J13" i="1"/>
  <c r="R13" i="1"/>
  <c r="K13" i="1"/>
  <c r="P13" i="1"/>
  <c r="L13" i="1"/>
  <c r="M13" i="1"/>
  <c r="N13" i="1"/>
  <c r="O13" i="1"/>
  <c r="N1477" i="1"/>
  <c r="K1414" i="1"/>
  <c r="N1454" i="1"/>
  <c r="L1470" i="1"/>
  <c r="O1494" i="1"/>
  <c r="J1510" i="1"/>
  <c r="P1390" i="1"/>
  <c r="B1398" i="1"/>
  <c r="B1422" i="1"/>
  <c r="P1462" i="1"/>
  <c r="Q1403" i="1"/>
  <c r="B1523" i="1"/>
  <c r="K1400" i="1"/>
  <c r="L1440" i="1"/>
  <c r="K1480" i="1"/>
  <c r="R1520" i="1"/>
  <c r="M685" i="1"/>
  <c r="J691" i="1"/>
  <c r="Q705" i="1"/>
  <c r="A705" i="1"/>
  <c r="B711" i="1"/>
  <c r="B717" i="1"/>
  <c r="L723" i="1"/>
  <c r="L737" i="1"/>
  <c r="N743" i="1"/>
  <c r="K749" i="1"/>
  <c r="K755" i="1"/>
  <c r="M769" i="1"/>
  <c r="N775" i="1"/>
  <c r="M781" i="1"/>
  <c r="N787" i="1"/>
  <c r="L780" i="1"/>
  <c r="B807" i="1"/>
  <c r="R758" i="1"/>
  <c r="L10" i="1"/>
  <c r="M10" i="1"/>
  <c r="N10" i="1"/>
  <c r="O10" i="1"/>
  <c r="A10" i="1"/>
  <c r="P10" i="1"/>
  <c r="K10" i="1"/>
  <c r="B10" i="1"/>
  <c r="Q10" i="1"/>
  <c r="J10" i="1"/>
  <c r="R10" i="1"/>
  <c r="L1854" i="1"/>
  <c r="P1814" i="1"/>
  <c r="A1884" i="1"/>
  <c r="J1903" i="1"/>
  <c r="Q1841" i="1"/>
  <c r="N1828" i="1"/>
  <c r="N1903" i="1"/>
  <c r="N1905" i="1"/>
  <c r="N1879" i="1"/>
  <c r="A1854" i="1"/>
  <c r="N1789" i="1"/>
  <c r="M1905" i="1"/>
  <c r="M150" i="1"/>
  <c r="N1881" i="1"/>
  <c r="O1886" i="1"/>
  <c r="L1833" i="1"/>
  <c r="L1825" i="1"/>
  <c r="M1789" i="1"/>
  <c r="R1860" i="1"/>
  <c r="R1861" i="1"/>
  <c r="R1843" i="1"/>
  <c r="N1886" i="1"/>
  <c r="B1824" i="1"/>
  <c r="A1860" i="1"/>
  <c r="Q1947" i="1"/>
  <c r="A1883" i="1"/>
  <c r="Q1938" i="1"/>
  <c r="Q1905" i="1"/>
  <c r="J1905" i="1"/>
  <c r="P1861" i="1"/>
  <c r="A1861" i="1"/>
  <c r="P1841" i="1"/>
  <c r="Q1946" i="1"/>
  <c r="N1788" i="1"/>
  <c r="J1843" i="1"/>
  <c r="J1814" i="1"/>
  <c r="Q1835" i="1"/>
  <c r="A1901" i="1"/>
  <c r="N1893" i="1"/>
  <c r="N1885" i="1"/>
  <c r="J1879" i="1"/>
  <c r="M1854" i="1"/>
  <c r="R1789" i="1"/>
  <c r="P1884" i="1"/>
  <c r="A1908" i="1"/>
  <c r="M1860" i="1"/>
  <c r="B1861" i="1"/>
  <c r="B1840" i="1"/>
  <c r="P1879" i="1"/>
  <c r="Q1961" i="1"/>
  <c r="A1903" i="1"/>
  <c r="J1894" i="1"/>
  <c r="B1854" i="1"/>
  <c r="B1789" i="1"/>
  <c r="Q1922" i="1"/>
  <c r="M1861" i="1"/>
  <c r="Q1890" i="1"/>
  <c r="L1823" i="1"/>
  <c r="R1889" i="1"/>
  <c r="A1905" i="1"/>
  <c r="O1814" i="1"/>
  <c r="O1816" i="1"/>
  <c r="B1856" i="1"/>
  <c r="R1886" i="1"/>
  <c r="Q1888" i="1"/>
  <c r="H679" i="15"/>
  <c r="H678" i="15" s="1"/>
  <c r="D696" i="15"/>
  <c r="E679" i="15"/>
  <c r="G679" i="15"/>
  <c r="B694" i="15"/>
  <c r="D694" i="15"/>
  <c r="F679" i="15"/>
  <c r="B685" i="15"/>
  <c r="G693" i="15"/>
  <c r="F693" i="15"/>
  <c r="B693" i="15"/>
  <c r="D679" i="15"/>
  <c r="C679" i="15"/>
  <c r="D693" i="15"/>
  <c r="E696" i="15"/>
  <c r="D695" i="15"/>
  <c r="J695" i="15" s="1"/>
  <c r="J692" i="15"/>
  <c r="B708" i="15"/>
  <c r="J690" i="15"/>
  <c r="J691" i="15"/>
  <c r="B707" i="15"/>
  <c r="P628" i="1"/>
  <c r="O634" i="1"/>
  <c r="Q648" i="1"/>
  <c r="N654" i="1"/>
  <c r="A660" i="1"/>
  <c r="B680" i="1"/>
  <c r="L1539" i="1"/>
  <c r="L190" i="1"/>
  <c r="L58" i="1"/>
  <c r="R50" i="1"/>
  <c r="N34" i="1"/>
  <c r="L18" i="1"/>
  <c r="M1649" i="1"/>
  <c r="N1884" i="1"/>
  <c r="O1884" i="1"/>
  <c r="K1785" i="1"/>
  <c r="B1785" i="1"/>
  <c r="Q1903" i="1"/>
  <c r="Q1860" i="1"/>
  <c r="J1860" i="1"/>
  <c r="N1841" i="1"/>
  <c r="J1847" i="1"/>
  <c r="A1847" i="1"/>
  <c r="J1784" i="1"/>
  <c r="P1569" i="1"/>
  <c r="B1569" i="1"/>
  <c r="P1565" i="1"/>
  <c r="N236" i="1"/>
  <c r="J1648" i="1"/>
  <c r="O1819" i="1"/>
  <c r="J1922" i="1"/>
  <c r="K1937" i="1"/>
  <c r="A1937" i="1"/>
  <c r="M1947" i="1"/>
  <c r="O1961" i="1"/>
  <c r="O1923" i="1"/>
  <c r="Q1948" i="1"/>
  <c r="R1962" i="1"/>
  <c r="M71" i="1"/>
  <c r="O1579" i="1"/>
  <c r="P1579" i="1"/>
  <c r="P1563" i="1"/>
  <c r="O250" i="1"/>
  <c r="O212" i="1"/>
  <c r="Q220" i="1"/>
  <c r="J157" i="1"/>
  <c r="R242" i="1"/>
  <c r="A248" i="1"/>
  <c r="N292" i="1"/>
  <c r="M357" i="1"/>
  <c r="L1649" i="1"/>
  <c r="P1903" i="1"/>
  <c r="P1860" i="1"/>
  <c r="B1860" i="1"/>
  <c r="M1841" i="1"/>
  <c r="R1847" i="1"/>
  <c r="Q1784" i="1"/>
  <c r="O1569" i="1"/>
  <c r="A1569" i="1"/>
  <c r="O1565" i="1"/>
  <c r="M236" i="1"/>
  <c r="O1648" i="1"/>
  <c r="M1819" i="1"/>
  <c r="K1922" i="1"/>
  <c r="R1937" i="1"/>
  <c r="K1947" i="1"/>
  <c r="L1947" i="1"/>
  <c r="N1961" i="1"/>
  <c r="K71" i="1"/>
  <c r="L71" i="1"/>
  <c r="N1579" i="1"/>
  <c r="B1579" i="1"/>
  <c r="B1563" i="1"/>
  <c r="M250" i="1"/>
  <c r="N212" i="1"/>
  <c r="P220" i="1"/>
  <c r="P157" i="1"/>
  <c r="K1908" i="1"/>
  <c r="A292" i="1"/>
  <c r="P1583" i="1"/>
  <c r="O600" i="1"/>
  <c r="B608" i="1"/>
  <c r="Q1509" i="1"/>
  <c r="J1509" i="1"/>
  <c r="N1501" i="1"/>
  <c r="O1501" i="1"/>
  <c r="A1469" i="1"/>
  <c r="O1469" i="1"/>
  <c r="J1453" i="1"/>
  <c r="R1453" i="1"/>
  <c r="N1453" i="1"/>
  <c r="B1429" i="1"/>
  <c r="J1429" i="1"/>
  <c r="O1429" i="1"/>
  <c r="R1413" i="1"/>
  <c r="L1413" i="1"/>
  <c r="O1389" i="1"/>
  <c r="P1389" i="1"/>
  <c r="J1389" i="1"/>
  <c r="R71" i="1"/>
  <c r="A71" i="1"/>
  <c r="L1579" i="1"/>
  <c r="M1563" i="1"/>
  <c r="L250" i="1"/>
  <c r="A250" i="1"/>
  <c r="K212" i="1"/>
  <c r="M220" i="1"/>
  <c r="N157" i="1"/>
  <c r="N1636" i="1"/>
  <c r="P28" i="1"/>
  <c r="N1863" i="1"/>
  <c r="L1863" i="1"/>
  <c r="R51" i="1"/>
  <c r="P51" i="1"/>
  <c r="Q609" i="1"/>
  <c r="A609" i="1"/>
  <c r="B601" i="1"/>
  <c r="P601" i="1"/>
  <c r="O593" i="1"/>
  <c r="B593" i="1"/>
  <c r="L593" i="1"/>
  <c r="O585" i="1"/>
  <c r="R585" i="1"/>
  <c r="J167" i="1"/>
  <c r="R167" i="1"/>
  <c r="M167" i="1"/>
  <c r="N167" i="1"/>
  <c r="B592" i="1"/>
  <c r="N592" i="1"/>
  <c r="R592" i="1"/>
  <c r="K584" i="1"/>
  <c r="R584" i="1"/>
  <c r="M584" i="1"/>
  <c r="J559" i="1"/>
  <c r="P559" i="1"/>
  <c r="P551" i="1"/>
  <c r="L551" i="1"/>
  <c r="K543" i="1"/>
  <c r="O543" i="1"/>
  <c r="O1530" i="1"/>
  <c r="K1634" i="1"/>
  <c r="M355" i="1"/>
  <c r="K634" i="1"/>
  <c r="A648" i="1"/>
  <c r="P660" i="1"/>
  <c r="B666" i="1"/>
  <c r="J680" i="1"/>
  <c r="J1539" i="1"/>
  <c r="N1654" i="1"/>
  <c r="R200" i="1"/>
  <c r="P50" i="1"/>
  <c r="J42" i="1"/>
  <c r="O26" i="1"/>
  <c r="N620" i="1"/>
  <c r="P1649" i="1"/>
  <c r="P1544" i="1"/>
  <c r="J1884" i="1"/>
  <c r="O1785" i="1"/>
  <c r="J154" i="1"/>
  <c r="K1903" i="1"/>
  <c r="L1903" i="1"/>
  <c r="L1860" i="1"/>
  <c r="J1841" i="1"/>
  <c r="B1841" i="1"/>
  <c r="O1847" i="1"/>
  <c r="L1784" i="1"/>
  <c r="B1784" i="1"/>
  <c r="K1569" i="1"/>
  <c r="R1565" i="1"/>
  <c r="L344" i="1"/>
  <c r="P207" i="1"/>
  <c r="M1922" i="1"/>
  <c r="A1922" i="1"/>
  <c r="Q1937" i="1"/>
  <c r="P1947" i="1"/>
  <c r="J1961" i="1"/>
  <c r="B1961" i="1"/>
  <c r="K1923" i="1"/>
  <c r="M1938" i="1"/>
  <c r="O1962" i="1"/>
  <c r="P71" i="1"/>
  <c r="R1579" i="1"/>
  <c r="K1563" i="1"/>
  <c r="J212" i="1"/>
  <c r="B212" i="1"/>
  <c r="K220" i="1"/>
  <c r="K209" i="1"/>
  <c r="M157" i="1"/>
  <c r="B157" i="1"/>
  <c r="L619" i="1"/>
  <c r="N1628" i="1"/>
  <c r="B652" i="1"/>
  <c r="K609" i="1"/>
  <c r="B250" i="1"/>
  <c r="N250" i="1"/>
  <c r="A626" i="1"/>
  <c r="J626" i="1"/>
  <c r="Q1843" i="1"/>
  <c r="K1530" i="1"/>
  <c r="R1634" i="1"/>
  <c r="L355" i="1"/>
  <c r="L634" i="1"/>
  <c r="Q654" i="1"/>
  <c r="O660" i="1"/>
  <c r="A666" i="1"/>
  <c r="P680" i="1"/>
  <c r="R1539" i="1"/>
  <c r="B1654" i="1"/>
  <c r="J200" i="1"/>
  <c r="B42" i="1"/>
  <c r="R1903" i="1"/>
  <c r="M1847" i="1"/>
  <c r="K1784" i="1"/>
  <c r="R344" i="1"/>
  <c r="B207" i="1"/>
  <c r="M1937" i="1"/>
  <c r="P1961" i="1"/>
  <c r="R1923" i="1"/>
  <c r="B1938" i="1"/>
  <c r="N1962" i="1"/>
  <c r="J1563" i="1"/>
  <c r="J250" i="1"/>
  <c r="Q212" i="1"/>
  <c r="R220" i="1"/>
  <c r="A220" i="1"/>
  <c r="K157" i="1"/>
  <c r="J1628" i="1"/>
  <c r="B658" i="1"/>
  <c r="A1913" i="1"/>
  <c r="N1913" i="1"/>
  <c r="P1930" i="1"/>
  <c r="M1930" i="1"/>
  <c r="B809" i="1"/>
  <c r="N1400" i="1"/>
  <c r="N1416" i="1"/>
  <c r="A1424" i="1"/>
  <c r="O1440" i="1"/>
  <c r="R1456" i="1"/>
  <c r="A1464" i="1"/>
  <c r="J1480" i="1"/>
  <c r="J1496" i="1"/>
  <c r="K1512" i="1"/>
  <c r="R744" i="1"/>
  <c r="M780" i="1"/>
  <c r="A693" i="1"/>
  <c r="N815" i="1"/>
  <c r="M1489" i="1"/>
  <c r="P1392" i="1"/>
  <c r="B1400" i="1"/>
  <c r="L1416" i="1"/>
  <c r="K1432" i="1"/>
  <c r="B1440" i="1"/>
  <c r="Q1456" i="1"/>
  <c r="N1472" i="1"/>
  <c r="M1488" i="1"/>
  <c r="Q1496" i="1"/>
  <c r="R1512" i="1"/>
  <c r="O713" i="1"/>
  <c r="J1601" i="1"/>
  <c r="P1414" i="1"/>
  <c r="O1438" i="1"/>
  <c r="K1454" i="1"/>
  <c r="Q1470" i="1"/>
  <c r="R1494" i="1"/>
  <c r="O1502" i="1"/>
  <c r="K1510" i="1"/>
  <c r="J1390" i="1"/>
  <c r="M1398" i="1"/>
  <c r="R1422" i="1"/>
  <c r="A1430" i="1"/>
  <c r="L1462" i="1"/>
  <c r="Q1518" i="1"/>
  <c r="P1459" i="1"/>
  <c r="R1392" i="1"/>
  <c r="O1408" i="1"/>
  <c r="Q1432" i="1"/>
  <c r="P1448" i="1"/>
  <c r="K1464" i="1"/>
  <c r="O1472" i="1"/>
  <c r="R1488" i="1"/>
  <c r="M1504" i="1"/>
  <c r="N1520" i="1"/>
  <c r="Q711" i="1"/>
  <c r="P749" i="1"/>
  <c r="Q781" i="1"/>
  <c r="O716" i="1"/>
  <c r="P806" i="1"/>
  <c r="R807" i="1"/>
  <c r="B719" i="1"/>
  <c r="N694" i="1"/>
  <c r="R732" i="1"/>
  <c r="L1820" i="1"/>
  <c r="Q1392" i="1"/>
  <c r="L1408" i="1"/>
  <c r="P1424" i="1"/>
  <c r="O1432" i="1"/>
  <c r="Q1448" i="1"/>
  <c r="L1464" i="1"/>
  <c r="B1472" i="1"/>
  <c r="J1488" i="1"/>
  <c r="K1504" i="1"/>
  <c r="M1520" i="1"/>
  <c r="N751" i="1"/>
  <c r="K1408" i="1"/>
  <c r="N1424" i="1"/>
  <c r="B1448" i="1"/>
  <c r="L1480" i="1"/>
  <c r="L1520" i="1"/>
  <c r="M751" i="1"/>
  <c r="O1657" i="1"/>
  <c r="A1657" i="1"/>
  <c r="M1657" i="1"/>
  <c r="M1631" i="1"/>
  <c r="J1631" i="1"/>
  <c r="R1918" i="1"/>
  <c r="A1918" i="1"/>
  <c r="M1933" i="1"/>
  <c r="L1943" i="1"/>
  <c r="M1958" i="1"/>
  <c r="N1958" i="1"/>
  <c r="M66" i="1"/>
  <c r="O1544" i="1"/>
  <c r="N23" i="1"/>
  <c r="Q489" i="1"/>
  <c r="K489" i="1"/>
  <c r="Q1645" i="1"/>
  <c r="A1645" i="1"/>
  <c r="R347" i="1"/>
  <c r="B347" i="1"/>
  <c r="M347" i="1"/>
  <c r="P347" i="1"/>
  <c r="N463" i="1"/>
  <c r="M463" i="1"/>
  <c r="B32" i="1"/>
  <c r="Q32" i="1"/>
  <c r="A56" i="1"/>
  <c r="O56" i="1"/>
  <c r="L1656" i="1"/>
  <c r="K1656" i="1"/>
  <c r="P1911" i="1"/>
  <c r="A1911" i="1"/>
  <c r="Q1911" i="1"/>
  <c r="B1911" i="1"/>
  <c r="J1911" i="1"/>
  <c r="L1911" i="1"/>
  <c r="A1957" i="1"/>
  <c r="M1957" i="1"/>
  <c r="M1942" i="1"/>
  <c r="J1942" i="1"/>
  <c r="K1942" i="1"/>
  <c r="L66" i="1"/>
  <c r="M1544" i="1"/>
  <c r="M1517" i="1"/>
  <c r="N1517" i="1"/>
  <c r="O1517" i="1"/>
  <c r="P1517" i="1"/>
  <c r="Q1517" i="1"/>
  <c r="J1517" i="1"/>
  <c r="L1517" i="1"/>
  <c r="A1509" i="1"/>
  <c r="L1509" i="1"/>
  <c r="K1509" i="1"/>
  <c r="M1509" i="1"/>
  <c r="N1509" i="1"/>
  <c r="O1509" i="1"/>
  <c r="P1509" i="1"/>
  <c r="B1509" i="1"/>
  <c r="R1509" i="1"/>
  <c r="Q1501" i="1"/>
  <c r="A1501" i="1"/>
  <c r="J1501" i="1"/>
  <c r="B1501" i="1"/>
  <c r="R1501" i="1"/>
  <c r="L1501" i="1"/>
  <c r="K1501" i="1"/>
  <c r="M1501" i="1"/>
  <c r="P1501" i="1"/>
  <c r="N1493" i="1"/>
  <c r="O1493" i="1"/>
  <c r="P1493" i="1"/>
  <c r="Q1493" i="1"/>
  <c r="A1493" i="1"/>
  <c r="J1493" i="1"/>
  <c r="M1493" i="1"/>
  <c r="B1485" i="1"/>
  <c r="R1485" i="1"/>
  <c r="L1485" i="1"/>
  <c r="K1485" i="1"/>
  <c r="M1485" i="1"/>
  <c r="N1485" i="1"/>
  <c r="O1485" i="1"/>
  <c r="A1485" i="1"/>
  <c r="J1485" i="1"/>
  <c r="P1477" i="1"/>
  <c r="Q1477" i="1"/>
  <c r="A1477" i="1"/>
  <c r="J1477" i="1"/>
  <c r="B1477" i="1"/>
  <c r="R1477" i="1"/>
  <c r="L1477" i="1"/>
  <c r="K1477" i="1"/>
  <c r="O1477" i="1"/>
  <c r="R1469" i="1"/>
  <c r="M1469" i="1"/>
  <c r="K1469" i="1"/>
  <c r="L1469" i="1"/>
  <c r="N1469" i="1"/>
  <c r="J1469" i="1"/>
  <c r="Q1469" i="1"/>
  <c r="A1461" i="1"/>
  <c r="N1461" i="1"/>
  <c r="B1461" i="1"/>
  <c r="O1461" i="1"/>
  <c r="J1461" i="1"/>
  <c r="Q1461" i="1"/>
  <c r="R1461" i="1"/>
  <c r="L1461" i="1"/>
  <c r="K1461" i="1"/>
  <c r="M1453" i="1"/>
  <c r="P1453" i="1"/>
  <c r="O1453" i="1"/>
  <c r="A1453" i="1"/>
  <c r="Q1453" i="1"/>
  <c r="B1453" i="1"/>
  <c r="K1453" i="1"/>
  <c r="L1453" i="1"/>
  <c r="J1445" i="1"/>
  <c r="Q1445" i="1"/>
  <c r="R1445" i="1"/>
  <c r="L1445" i="1"/>
  <c r="M1445" i="1"/>
  <c r="P1445" i="1"/>
  <c r="B1445" i="1"/>
  <c r="O1445" i="1"/>
  <c r="O1437" i="1"/>
  <c r="A1437" i="1"/>
  <c r="Q1437" i="1"/>
  <c r="B1437" i="1"/>
  <c r="K1437" i="1"/>
  <c r="J1437" i="1"/>
  <c r="N1437" i="1"/>
  <c r="R1437" i="1"/>
  <c r="P1437" i="1"/>
  <c r="L1429" i="1"/>
  <c r="M1429" i="1"/>
  <c r="P1429" i="1"/>
  <c r="K1429" i="1"/>
  <c r="A1429" i="1"/>
  <c r="N1429" i="1"/>
  <c r="R1429" i="1"/>
  <c r="B1421" i="1"/>
  <c r="K1421" i="1"/>
  <c r="J1421" i="1"/>
  <c r="N1421" i="1"/>
  <c r="R1421" i="1"/>
  <c r="L1421" i="1"/>
  <c r="M1421" i="1"/>
  <c r="A1421" i="1"/>
  <c r="Q1421" i="1"/>
  <c r="P1413" i="1"/>
  <c r="K1413" i="1"/>
  <c r="A1413" i="1"/>
  <c r="N1413" i="1"/>
  <c r="B1413" i="1"/>
  <c r="O1413" i="1"/>
  <c r="J1413" i="1"/>
  <c r="Q1413" i="1"/>
  <c r="M1413" i="1"/>
  <c r="M1405" i="1"/>
  <c r="O1405" i="1"/>
  <c r="Q1405" i="1"/>
  <c r="K1405" i="1"/>
  <c r="J1405" i="1"/>
  <c r="P1405" i="1"/>
  <c r="R1405" i="1"/>
  <c r="A1397" i="1"/>
  <c r="K1397" i="1"/>
  <c r="B1397" i="1"/>
  <c r="M1397" i="1"/>
  <c r="P1397" i="1"/>
  <c r="Q1397" i="1"/>
  <c r="J1397" i="1"/>
  <c r="R1397" i="1"/>
  <c r="O1397" i="1"/>
  <c r="L1389" i="1"/>
  <c r="M1389" i="1"/>
  <c r="Q1389" i="1"/>
  <c r="A1389" i="1"/>
  <c r="K1389" i="1"/>
  <c r="B1389" i="1"/>
  <c r="N1389" i="1"/>
  <c r="R1389" i="1"/>
  <c r="L631" i="1"/>
  <c r="N631" i="1"/>
  <c r="J253" i="1"/>
  <c r="B253" i="1"/>
  <c r="K253" i="1"/>
  <c r="M1639" i="1"/>
  <c r="A1639" i="1"/>
  <c r="J1639" i="1"/>
  <c r="B304" i="1"/>
  <c r="J304" i="1"/>
  <c r="P1912" i="1"/>
  <c r="L1912" i="1"/>
  <c r="Q1918" i="1"/>
  <c r="Q1933" i="1"/>
  <c r="J1933" i="1"/>
  <c r="R1943" i="1"/>
  <c r="K1958" i="1"/>
  <c r="A1958" i="1"/>
  <c r="B66" i="1"/>
  <c r="L1544" i="1"/>
  <c r="A1880" i="1"/>
  <c r="Q1880" i="1"/>
  <c r="R657" i="1"/>
  <c r="N657" i="1"/>
  <c r="P1918" i="1"/>
  <c r="P1933" i="1"/>
  <c r="B1933" i="1"/>
  <c r="J1943" i="1"/>
  <c r="R1958" i="1"/>
  <c r="R66" i="1"/>
  <c r="K1544" i="1"/>
  <c r="O631" i="1"/>
  <c r="M346" i="1"/>
  <c r="J150" i="1"/>
  <c r="N1397" i="1"/>
  <c r="O1421" i="1"/>
  <c r="N1445" i="1"/>
  <c r="P1469" i="1"/>
  <c r="K1493" i="1"/>
  <c r="K1517" i="1"/>
  <c r="J1580" i="1"/>
  <c r="A1580" i="1"/>
  <c r="J1918" i="1"/>
  <c r="B1918" i="1"/>
  <c r="R1933" i="1"/>
  <c r="K1943" i="1"/>
  <c r="L1958" i="1"/>
  <c r="B1958" i="1"/>
  <c r="O1918" i="1"/>
  <c r="O1933" i="1"/>
  <c r="A1933" i="1"/>
  <c r="Q1943" i="1"/>
  <c r="J1958" i="1"/>
  <c r="K66" i="1"/>
  <c r="R1544" i="1"/>
  <c r="Q637" i="1"/>
  <c r="Q1580" i="1"/>
  <c r="L1645" i="1"/>
  <c r="A296" i="1"/>
  <c r="J296" i="1"/>
  <c r="M296" i="1"/>
  <c r="M1896" i="1"/>
  <c r="Q1896" i="1"/>
  <c r="N1896" i="1"/>
  <c r="N1918" i="1"/>
  <c r="N1933" i="1"/>
  <c r="O1943" i="1"/>
  <c r="P1943" i="1"/>
  <c r="Q1958" i="1"/>
  <c r="Q66" i="1"/>
  <c r="B1544" i="1"/>
  <c r="O637" i="1"/>
  <c r="O55" i="1"/>
  <c r="L1917" i="1"/>
  <c r="N1405" i="1"/>
  <c r="Q1429" i="1"/>
  <c r="A1445" i="1"/>
  <c r="B1469" i="1"/>
  <c r="L1493" i="1"/>
  <c r="B1517" i="1"/>
  <c r="N1566" i="1"/>
  <c r="M1566" i="1"/>
  <c r="N1943" i="1"/>
  <c r="P66" i="1"/>
  <c r="A1544" i="1"/>
  <c r="M154" i="1"/>
  <c r="A1631" i="1"/>
  <c r="Q643" i="1"/>
  <c r="B55" i="1"/>
  <c r="Q1312" i="1"/>
  <c r="Q1350" i="1"/>
  <c r="M1335" i="1"/>
  <c r="O1288" i="1"/>
  <c r="Q1296" i="1"/>
  <c r="K1304" i="1"/>
  <c r="J1320" i="1"/>
  <c r="P1328" i="1"/>
  <c r="J1358" i="1"/>
  <c r="J1366" i="1"/>
  <c r="R1374" i="1"/>
  <c r="R1382" i="1"/>
  <c r="O1382" i="1"/>
  <c r="M687" i="1"/>
  <c r="A789" i="1"/>
  <c r="Q653" i="1"/>
  <c r="Q70" i="1"/>
  <c r="P213" i="1"/>
  <c r="M1529" i="1"/>
  <c r="K1312" i="1"/>
  <c r="M1350" i="1"/>
  <c r="P1335" i="1"/>
  <c r="J1288" i="1"/>
  <c r="R1296" i="1"/>
  <c r="M1296" i="1"/>
  <c r="N1304" i="1"/>
  <c r="O1320" i="1"/>
  <c r="J1328" i="1"/>
  <c r="B167" i="1"/>
  <c r="K1358" i="1"/>
  <c r="P1366" i="1"/>
  <c r="M1374" i="1"/>
  <c r="J1382" i="1"/>
  <c r="M693" i="1"/>
  <c r="R719" i="1"/>
  <c r="Q751" i="1"/>
  <c r="K1350" i="1"/>
  <c r="O1335" i="1"/>
  <c r="R1288" i="1"/>
  <c r="P1296" i="1"/>
  <c r="R1304" i="1"/>
  <c r="M1304" i="1"/>
  <c r="N1320" i="1"/>
  <c r="O1328" i="1"/>
  <c r="Q1358" i="1"/>
  <c r="M1366" i="1"/>
  <c r="J1374" i="1"/>
  <c r="P1382" i="1"/>
  <c r="O344" i="1"/>
  <c r="N207" i="1"/>
  <c r="N1648" i="1"/>
  <c r="J1819" i="1"/>
  <c r="R1863" i="1"/>
  <c r="N1312" i="1"/>
  <c r="L1350" i="1"/>
  <c r="R1335" i="1"/>
  <c r="N1335" i="1"/>
  <c r="P1288" i="1"/>
  <c r="L1296" i="1"/>
  <c r="P1304" i="1"/>
  <c r="P1320" i="1"/>
  <c r="M1320" i="1"/>
  <c r="N1328" i="1"/>
  <c r="N576" i="1"/>
  <c r="R1358" i="1"/>
  <c r="O1358" i="1"/>
  <c r="Q1366" i="1"/>
  <c r="P1374" i="1"/>
  <c r="L1382" i="1"/>
  <c r="R699" i="1"/>
  <c r="Q725" i="1"/>
  <c r="A763" i="1"/>
  <c r="Q1836" i="1"/>
  <c r="K550" i="1"/>
  <c r="A344" i="1"/>
  <c r="L207" i="1"/>
  <c r="L1648" i="1"/>
  <c r="P1819" i="1"/>
  <c r="K1653" i="1"/>
  <c r="R679" i="1"/>
  <c r="A44" i="1"/>
  <c r="J1312" i="1"/>
  <c r="M1312" i="1"/>
  <c r="J1350" i="1"/>
  <c r="K1335" i="1"/>
  <c r="L1288" i="1"/>
  <c r="K1296" i="1"/>
  <c r="Q1304" i="1"/>
  <c r="K1320" i="1"/>
  <c r="Q1328" i="1"/>
  <c r="M1328" i="1"/>
  <c r="K167" i="1"/>
  <c r="P1358" i="1"/>
  <c r="N1366" i="1"/>
  <c r="O1366" i="1"/>
  <c r="Q1374" i="1"/>
  <c r="K1382" i="1"/>
  <c r="A699" i="1"/>
  <c r="B731" i="1"/>
  <c r="J768" i="1"/>
  <c r="A1836" i="1"/>
  <c r="Q236" i="1"/>
  <c r="R207" i="1"/>
  <c r="A1648" i="1"/>
  <c r="A1819" i="1"/>
  <c r="O679" i="1"/>
  <c r="R1312" i="1"/>
  <c r="N1350" i="1"/>
  <c r="Q1288" i="1"/>
  <c r="J1296" i="1"/>
  <c r="L1304" i="1"/>
  <c r="L1320" i="1"/>
  <c r="R1328" i="1"/>
  <c r="Q167" i="1"/>
  <c r="L1358" i="1"/>
  <c r="L1366" i="1"/>
  <c r="K1374" i="1"/>
  <c r="O1374" i="1"/>
  <c r="Q1382" i="1"/>
  <c r="P687" i="1"/>
  <c r="P789" i="1"/>
  <c r="O66" i="1"/>
  <c r="N1544" i="1"/>
  <c r="P154" i="1"/>
  <c r="Q154" i="1"/>
  <c r="P304" i="1"/>
  <c r="P296" i="1"/>
  <c r="P1639" i="1"/>
  <c r="Q1631" i="1"/>
  <c r="O253" i="1"/>
  <c r="J631" i="1"/>
  <c r="M637" i="1"/>
  <c r="P643" i="1"/>
  <c r="M657" i="1"/>
  <c r="M1580" i="1"/>
  <c r="J1657" i="1"/>
  <c r="J55" i="1"/>
  <c r="P1880" i="1"/>
  <c r="R209" i="1"/>
  <c r="P23" i="1"/>
  <c r="N594" i="1"/>
  <c r="K594" i="1"/>
  <c r="N154" i="1"/>
  <c r="B154" i="1"/>
  <c r="O304" i="1"/>
  <c r="O296" i="1"/>
  <c r="O1639" i="1"/>
  <c r="P1631" i="1"/>
  <c r="N253" i="1"/>
  <c r="R631" i="1"/>
  <c r="K637" i="1"/>
  <c r="N643" i="1"/>
  <c r="L657" i="1"/>
  <c r="L1580" i="1"/>
  <c r="Q1657" i="1"/>
  <c r="R55" i="1"/>
  <c r="B23" i="1"/>
  <c r="L154" i="1"/>
  <c r="A154" i="1"/>
  <c r="A304" i="1"/>
  <c r="N296" i="1"/>
  <c r="N1639" i="1"/>
  <c r="N1631" i="1"/>
  <c r="R253" i="1"/>
  <c r="P631" i="1"/>
  <c r="J637" i="1"/>
  <c r="K643" i="1"/>
  <c r="K657" i="1"/>
  <c r="R1580" i="1"/>
  <c r="P1657" i="1"/>
  <c r="P55" i="1"/>
  <c r="L1566" i="1"/>
  <c r="M1624" i="1"/>
  <c r="R1624" i="1"/>
  <c r="L1624" i="1"/>
  <c r="O154" i="1"/>
  <c r="K232" i="1"/>
  <c r="R232" i="1"/>
  <c r="P1574" i="1"/>
  <c r="J1574" i="1"/>
  <c r="K1574" i="1"/>
  <c r="J1566" i="1"/>
  <c r="A1566" i="1"/>
  <c r="R1566" i="1"/>
  <c r="B1566" i="1"/>
  <c r="K1566" i="1"/>
  <c r="O1566" i="1"/>
  <c r="P1566" i="1"/>
  <c r="Q1566" i="1"/>
  <c r="A1815" i="1"/>
  <c r="P1815" i="1"/>
  <c r="R1815" i="1"/>
  <c r="K1815" i="1"/>
  <c r="B1855" i="1"/>
  <c r="O1855" i="1"/>
  <c r="P1855" i="1"/>
  <c r="M1880" i="1"/>
  <c r="N1880" i="1"/>
  <c r="O1880" i="1"/>
  <c r="B1880" i="1"/>
  <c r="J1880" i="1"/>
  <c r="K1880" i="1"/>
  <c r="R1880" i="1"/>
  <c r="L1880" i="1"/>
  <c r="O217" i="1"/>
  <c r="P217" i="1"/>
  <c r="P209" i="1"/>
  <c r="Q209" i="1"/>
  <c r="J209" i="1"/>
  <c r="B209" i="1"/>
  <c r="L209" i="1"/>
  <c r="N209" i="1"/>
  <c r="M209" i="1"/>
  <c r="O209" i="1"/>
  <c r="K74" i="1"/>
  <c r="Q74" i="1"/>
  <c r="J74" i="1"/>
  <c r="R74" i="1"/>
  <c r="N74" i="1"/>
  <c r="J462" i="1"/>
  <c r="K462" i="1"/>
  <c r="R390" i="1"/>
  <c r="B390" i="1"/>
  <c r="M390" i="1"/>
  <c r="O390" i="1"/>
  <c r="L390" i="1"/>
  <c r="M23" i="1"/>
  <c r="O23" i="1"/>
  <c r="R23" i="1"/>
  <c r="K23" i="1"/>
  <c r="Q23" i="1"/>
  <c r="J23" i="1"/>
  <c r="L23" i="1"/>
  <c r="M39" i="1"/>
  <c r="J39" i="1"/>
  <c r="N39" i="1"/>
  <c r="O39" i="1"/>
  <c r="P39" i="1"/>
  <c r="A39" i="1"/>
  <c r="Q39" i="1"/>
  <c r="B39" i="1"/>
  <c r="R39" i="1"/>
  <c r="L55" i="1"/>
  <c r="A55" i="1"/>
  <c r="Q55" i="1"/>
  <c r="L1526" i="1"/>
  <c r="Q1526" i="1"/>
  <c r="J1526" i="1"/>
  <c r="R1526" i="1"/>
  <c r="B1526" i="1"/>
  <c r="M1526" i="1"/>
  <c r="K1657" i="1"/>
  <c r="R1657" i="1"/>
  <c r="N1657" i="1"/>
  <c r="K1580" i="1"/>
  <c r="O1580" i="1"/>
  <c r="N1580" i="1"/>
  <c r="N663" i="1"/>
  <c r="Q663" i="1"/>
  <c r="R663" i="1"/>
  <c r="K663" i="1"/>
  <c r="L663" i="1"/>
  <c r="M663" i="1"/>
  <c r="B657" i="1"/>
  <c r="O657" i="1"/>
  <c r="J657" i="1"/>
  <c r="L643" i="1"/>
  <c r="M643" i="1"/>
  <c r="A637" i="1"/>
  <c r="N637" i="1"/>
  <c r="L637" i="1"/>
  <c r="Q631" i="1"/>
  <c r="A631" i="1"/>
  <c r="K631" i="1"/>
  <c r="P253" i="1"/>
  <c r="Q253" i="1"/>
  <c r="L253" i="1"/>
  <c r="B1631" i="1"/>
  <c r="K1631" i="1"/>
  <c r="O1631" i="1"/>
  <c r="Q1639" i="1"/>
  <c r="B1639" i="1"/>
  <c r="K1639" i="1"/>
  <c r="Q296" i="1"/>
  <c r="B296" i="1"/>
  <c r="K296" i="1"/>
  <c r="N304" i="1"/>
  <c r="M304" i="1"/>
  <c r="Q304" i="1"/>
  <c r="J1912" i="1"/>
  <c r="Q1912" i="1"/>
  <c r="R1912" i="1"/>
  <c r="M1912" i="1"/>
  <c r="N1912" i="1"/>
  <c r="A1912" i="1"/>
  <c r="O1912" i="1"/>
  <c r="A814" i="1"/>
  <c r="N814" i="1"/>
  <c r="B814" i="1"/>
  <c r="P814" i="1"/>
  <c r="Q814" i="1"/>
  <c r="O814" i="1"/>
  <c r="R814" i="1"/>
  <c r="K814" i="1"/>
  <c r="L814" i="1"/>
  <c r="M814" i="1"/>
  <c r="K808" i="1"/>
  <c r="L808" i="1"/>
  <c r="M808" i="1"/>
  <c r="B808" i="1"/>
  <c r="P808" i="1"/>
  <c r="Q808" i="1"/>
  <c r="O808" i="1"/>
  <c r="J808" i="1"/>
  <c r="R808" i="1"/>
  <c r="M794" i="1"/>
  <c r="A794" i="1"/>
  <c r="N794" i="1"/>
  <c r="B794" i="1"/>
  <c r="P794" i="1"/>
  <c r="J794" i="1"/>
  <c r="R794" i="1"/>
  <c r="K794" i="1"/>
  <c r="L794" i="1"/>
  <c r="R788" i="1"/>
  <c r="K788" i="1"/>
  <c r="L788" i="1"/>
  <c r="B788" i="1"/>
  <c r="N788" i="1"/>
  <c r="A788" i="1"/>
  <c r="P788" i="1"/>
  <c r="Q788" i="1"/>
  <c r="O788" i="1"/>
  <c r="J788" i="1"/>
  <c r="A782" i="1"/>
  <c r="P782" i="1"/>
  <c r="Q782" i="1"/>
  <c r="O782" i="1"/>
  <c r="J782" i="1"/>
  <c r="K782" i="1"/>
  <c r="L782" i="1"/>
  <c r="M782" i="1"/>
  <c r="B782" i="1"/>
  <c r="N782" i="1"/>
  <c r="L776" i="1"/>
  <c r="M776" i="1"/>
  <c r="B776" i="1"/>
  <c r="N776" i="1"/>
  <c r="Q776" i="1"/>
  <c r="O776" i="1"/>
  <c r="J776" i="1"/>
  <c r="R776" i="1"/>
  <c r="K776" i="1"/>
  <c r="B762" i="1"/>
  <c r="N762" i="1"/>
  <c r="A762" i="1"/>
  <c r="P762" i="1"/>
  <c r="Q762" i="1"/>
  <c r="O762" i="1"/>
  <c r="R762" i="1"/>
  <c r="K762" i="1"/>
  <c r="L762" i="1"/>
  <c r="M762" i="1"/>
  <c r="K756" i="1"/>
  <c r="L756" i="1"/>
  <c r="M756" i="1"/>
  <c r="A756" i="1"/>
  <c r="P756" i="1"/>
  <c r="Q756" i="1"/>
  <c r="O756" i="1"/>
  <c r="J756" i="1"/>
  <c r="R756" i="1"/>
  <c r="Q750" i="1"/>
  <c r="O750" i="1"/>
  <c r="J750" i="1"/>
  <c r="R750" i="1"/>
  <c r="L750" i="1"/>
  <c r="M750" i="1"/>
  <c r="B750" i="1"/>
  <c r="N750" i="1"/>
  <c r="A750" i="1"/>
  <c r="P750" i="1"/>
  <c r="O744" i="1"/>
  <c r="B744" i="1"/>
  <c r="P744" i="1"/>
  <c r="A744" i="1"/>
  <c r="Q744" i="1"/>
  <c r="M744" i="1"/>
  <c r="N744" i="1"/>
  <c r="J744" i="1"/>
  <c r="L744" i="1"/>
  <c r="A730" i="1"/>
  <c r="L730" i="1"/>
  <c r="K730" i="1"/>
  <c r="J730" i="1"/>
  <c r="M730" i="1"/>
  <c r="O730" i="1"/>
  <c r="P730" i="1"/>
  <c r="Q730" i="1"/>
  <c r="B730" i="1"/>
  <c r="R730" i="1"/>
  <c r="J724" i="1"/>
  <c r="L724" i="1"/>
  <c r="B724" i="1"/>
  <c r="P724" i="1"/>
  <c r="K724" i="1"/>
  <c r="R724" i="1"/>
  <c r="M724" i="1"/>
  <c r="N724" i="1"/>
  <c r="O724" i="1"/>
  <c r="M718" i="1"/>
  <c r="N718" i="1"/>
  <c r="O718" i="1"/>
  <c r="R718" i="1"/>
  <c r="A718" i="1"/>
  <c r="Q718" i="1"/>
  <c r="B718" i="1"/>
  <c r="P718" i="1"/>
  <c r="K718" i="1"/>
  <c r="L718" i="1"/>
  <c r="A712" i="1"/>
  <c r="L712" i="1"/>
  <c r="B712" i="1"/>
  <c r="P712" i="1"/>
  <c r="K712" i="1"/>
  <c r="Q712" i="1"/>
  <c r="N712" i="1"/>
  <c r="O712" i="1"/>
  <c r="J712" i="1"/>
  <c r="R712" i="1"/>
  <c r="K698" i="1"/>
  <c r="P698" i="1"/>
  <c r="M698" i="1"/>
  <c r="N698" i="1"/>
  <c r="J698" i="1"/>
  <c r="R698" i="1"/>
  <c r="A698" i="1"/>
  <c r="L698" i="1"/>
  <c r="B698" i="1"/>
  <c r="Q698" i="1"/>
  <c r="J692" i="1"/>
  <c r="A692" i="1"/>
  <c r="R692" i="1"/>
  <c r="B692" i="1"/>
  <c r="L692" i="1"/>
  <c r="M692" i="1"/>
  <c r="N692" i="1"/>
  <c r="O692" i="1"/>
  <c r="P692" i="1"/>
  <c r="N686" i="1"/>
  <c r="O686" i="1"/>
  <c r="P686" i="1"/>
  <c r="A686" i="1"/>
  <c r="R686" i="1"/>
  <c r="B686" i="1"/>
  <c r="Q686" i="1"/>
  <c r="K686" i="1"/>
  <c r="L686" i="1"/>
  <c r="M686" i="1"/>
  <c r="J66" i="1"/>
  <c r="Q1544" i="1"/>
  <c r="K154" i="1"/>
  <c r="K304" i="1"/>
  <c r="L296" i="1"/>
  <c r="L1639" i="1"/>
  <c r="L1631" i="1"/>
  <c r="A253" i="1"/>
  <c r="B631" i="1"/>
  <c r="B637" i="1"/>
  <c r="B643" i="1"/>
  <c r="P657" i="1"/>
  <c r="P1580" i="1"/>
  <c r="L1657" i="1"/>
  <c r="N55" i="1"/>
  <c r="K1912" i="1"/>
  <c r="K39" i="1"/>
  <c r="L74" i="1"/>
  <c r="L578" i="1"/>
  <c r="O578" i="1"/>
  <c r="A578" i="1"/>
  <c r="N808" i="1"/>
  <c r="R304" i="1"/>
  <c r="R296" i="1"/>
  <c r="R1639" i="1"/>
  <c r="R1631" i="1"/>
  <c r="M253" i="1"/>
  <c r="M631" i="1"/>
  <c r="P637" i="1"/>
  <c r="R643" i="1"/>
  <c r="A643" i="1"/>
  <c r="A657" i="1"/>
  <c r="B1580" i="1"/>
  <c r="B1657" i="1"/>
  <c r="M55" i="1"/>
  <c r="B1912" i="1"/>
  <c r="L39" i="1"/>
  <c r="O698" i="1"/>
  <c r="P776" i="1"/>
  <c r="A808" i="1"/>
  <c r="O167" i="1"/>
  <c r="P600" i="1"/>
  <c r="J601" i="1"/>
  <c r="L687" i="1"/>
  <c r="J699" i="1"/>
  <c r="A713" i="1"/>
  <c r="K731" i="1"/>
  <c r="O745" i="1"/>
  <c r="O763" i="1"/>
  <c r="A777" i="1"/>
  <c r="M816" i="1"/>
  <c r="N738" i="1"/>
  <c r="O784" i="1"/>
  <c r="K1836" i="1"/>
  <c r="B1602" i="1"/>
  <c r="N1597" i="1"/>
  <c r="Q601" i="1"/>
  <c r="L719" i="1"/>
  <c r="J731" i="1"/>
  <c r="A745" i="1"/>
  <c r="M763" i="1"/>
  <c r="M783" i="1"/>
  <c r="O809" i="1"/>
  <c r="R1836" i="1"/>
  <c r="P543" i="1"/>
  <c r="A1602" i="1"/>
  <c r="P1596" i="1"/>
  <c r="A12" i="1"/>
  <c r="M789" i="1"/>
  <c r="Q809" i="1"/>
  <c r="B1353" i="1"/>
  <c r="B1594" i="1"/>
  <c r="O1596" i="1"/>
  <c r="B1345" i="1"/>
  <c r="R1610" i="1"/>
  <c r="J1594" i="1"/>
  <c r="A1324" i="1"/>
  <c r="Q1610" i="1"/>
  <c r="K1592" i="1"/>
  <c r="P699" i="1"/>
  <c r="P713" i="1"/>
  <c r="N725" i="1"/>
  <c r="P751" i="1"/>
  <c r="N777" i="1"/>
  <c r="O795" i="1"/>
  <c r="Q815" i="1"/>
  <c r="B764" i="1"/>
  <c r="Q1820" i="1"/>
  <c r="A1894" i="1"/>
  <c r="R1609" i="1"/>
  <c r="K699" i="1"/>
  <c r="N713" i="1"/>
  <c r="L725" i="1"/>
  <c r="R757" i="1"/>
  <c r="M777" i="1"/>
  <c r="P795" i="1"/>
  <c r="Q796" i="1"/>
  <c r="M770" i="1"/>
  <c r="L1894" i="1"/>
  <c r="L1828" i="1"/>
  <c r="M1606" i="1"/>
  <c r="P366" i="1"/>
  <c r="O731" i="1"/>
  <c r="Q745" i="1"/>
  <c r="Q757" i="1"/>
  <c r="B777" i="1"/>
  <c r="B795" i="1"/>
  <c r="M784" i="1"/>
  <c r="M1641" i="1"/>
  <c r="N1643" i="1"/>
  <c r="A1643" i="1"/>
  <c r="J1643" i="1"/>
  <c r="R1643" i="1"/>
  <c r="L1643" i="1"/>
  <c r="M1643" i="1"/>
  <c r="L1651" i="1"/>
  <c r="A1651" i="1"/>
  <c r="J231" i="1"/>
  <c r="B231" i="1"/>
  <c r="M231" i="1"/>
  <c r="N231" i="1"/>
  <c r="O231" i="1"/>
  <c r="R231" i="1"/>
  <c r="L231" i="1"/>
  <c r="A349" i="1"/>
  <c r="N349" i="1"/>
  <c r="B349" i="1"/>
  <c r="O349" i="1"/>
  <c r="Q349" i="1"/>
  <c r="P349" i="1"/>
  <c r="J349" i="1"/>
  <c r="K349" i="1"/>
  <c r="L349" i="1"/>
  <c r="Q218" i="1"/>
  <c r="N218" i="1"/>
  <c r="O218" i="1"/>
  <c r="N210" i="1"/>
  <c r="A210" i="1"/>
  <c r="R210" i="1"/>
  <c r="B210" i="1"/>
  <c r="K210" i="1"/>
  <c r="A247" i="1"/>
  <c r="M247" i="1"/>
  <c r="R247" i="1"/>
  <c r="K247" i="1"/>
  <c r="L1561" i="1"/>
  <c r="J1561" i="1"/>
  <c r="R1561" i="1"/>
  <c r="J251" i="1"/>
  <c r="O251" i="1"/>
  <c r="Q251" i="1"/>
  <c r="A251" i="1"/>
  <c r="K251" i="1"/>
  <c r="R252" i="1"/>
  <c r="M252" i="1"/>
  <c r="O252" i="1"/>
  <c r="N65" i="1"/>
  <c r="A65" i="1"/>
  <c r="K65" i="1"/>
  <c r="A73" i="1"/>
  <c r="O73" i="1"/>
  <c r="M73" i="1"/>
  <c r="Q170" i="1"/>
  <c r="J170" i="1"/>
  <c r="Q306" i="1"/>
  <c r="K298" i="1"/>
  <c r="L298" i="1"/>
  <c r="Q1633" i="1"/>
  <c r="A1633" i="1"/>
  <c r="N635" i="1"/>
  <c r="N681" i="1"/>
  <c r="L201" i="1"/>
  <c r="B201" i="1"/>
  <c r="R17" i="1"/>
  <c r="K1910" i="1"/>
  <c r="L1910" i="1"/>
  <c r="K244" i="1"/>
  <c r="K170" i="1"/>
  <c r="J41" i="1"/>
  <c r="B1646" i="1"/>
  <c r="A1646" i="1"/>
  <c r="N1646" i="1"/>
  <c r="Q1646" i="1"/>
  <c r="K1646" i="1"/>
  <c r="O204" i="1"/>
  <c r="A204" i="1"/>
  <c r="K204" i="1"/>
  <c r="N204" i="1"/>
  <c r="P204" i="1"/>
  <c r="R204" i="1"/>
  <c r="P238" i="1"/>
  <c r="K238" i="1"/>
  <c r="L238" i="1"/>
  <c r="O238" i="1"/>
  <c r="N238" i="1"/>
  <c r="B346" i="1"/>
  <c r="A346" i="1"/>
  <c r="N346" i="1"/>
  <c r="Q346" i="1"/>
  <c r="A1572" i="1"/>
  <c r="R1572" i="1"/>
  <c r="Q1782" i="1"/>
  <c r="A1782" i="1"/>
  <c r="M1782" i="1"/>
  <c r="J1817" i="1"/>
  <c r="N1817" i="1"/>
  <c r="P1838" i="1"/>
  <c r="N1838" i="1"/>
  <c r="L1838" i="1"/>
  <c r="K1857" i="1"/>
  <c r="J1857" i="1"/>
  <c r="R1857" i="1"/>
  <c r="B1882" i="1"/>
  <c r="R1882" i="1"/>
  <c r="M1882" i="1"/>
  <c r="A215" i="1"/>
  <c r="K215" i="1"/>
  <c r="B68" i="1"/>
  <c r="M68" i="1"/>
  <c r="N68" i="1"/>
  <c r="Q68" i="1"/>
  <c r="L68" i="1"/>
  <c r="A68" i="1"/>
  <c r="K1538" i="1"/>
  <c r="A1538" i="1"/>
  <c r="M1538" i="1"/>
  <c r="K655" i="1"/>
  <c r="M655" i="1"/>
  <c r="A649" i="1"/>
  <c r="B649" i="1"/>
  <c r="K649" i="1"/>
  <c r="N649" i="1"/>
  <c r="J238" i="1"/>
  <c r="B1857" i="1"/>
  <c r="N1516" i="1"/>
  <c r="B1516" i="1"/>
  <c r="M1516" i="1"/>
  <c r="O1516" i="1"/>
  <c r="P1516" i="1"/>
  <c r="R1516" i="1"/>
  <c r="K1516" i="1"/>
  <c r="A1516" i="1"/>
  <c r="L1516" i="1"/>
  <c r="N1500" i="1"/>
  <c r="K1500" i="1"/>
  <c r="L1500" i="1"/>
  <c r="B1500" i="1"/>
  <c r="O1500" i="1"/>
  <c r="Q1500" i="1"/>
  <c r="J1500" i="1"/>
  <c r="A1492" i="1"/>
  <c r="B1492" i="1"/>
  <c r="B1484" i="1"/>
  <c r="M1484" i="1"/>
  <c r="N1484" i="1"/>
  <c r="P1484" i="1"/>
  <c r="Q1484" i="1"/>
  <c r="R1484" i="1"/>
  <c r="L1484" i="1"/>
  <c r="A1484" i="1"/>
  <c r="J1468" i="1"/>
  <c r="Q1468" i="1"/>
  <c r="A1468" i="1"/>
  <c r="R1468" i="1"/>
  <c r="L1468" i="1"/>
  <c r="O1468" i="1"/>
  <c r="P1460" i="1"/>
  <c r="B1460" i="1"/>
  <c r="A1452" i="1"/>
  <c r="O1452" i="1"/>
  <c r="B1452" i="1"/>
  <c r="P1452" i="1"/>
  <c r="K1452" i="1"/>
  <c r="R1452" i="1"/>
  <c r="M1452" i="1"/>
  <c r="Q1452" i="1"/>
  <c r="J1452" i="1"/>
  <c r="L1452" i="1"/>
  <c r="A1444" i="1"/>
  <c r="B1444" i="1"/>
  <c r="M1444" i="1"/>
  <c r="P1444" i="1"/>
  <c r="R1444" i="1"/>
  <c r="L1444" i="1"/>
  <c r="A1436" i="1"/>
  <c r="O1436" i="1"/>
  <c r="B1436" i="1"/>
  <c r="K1436" i="1"/>
  <c r="K1428" i="1"/>
  <c r="R1428" i="1"/>
  <c r="J1420" i="1"/>
  <c r="B1420" i="1"/>
  <c r="K1420" i="1"/>
  <c r="M1420" i="1"/>
  <c r="L1420" i="1"/>
  <c r="O1420" i="1"/>
  <c r="R1420" i="1"/>
  <c r="O1412" i="1"/>
  <c r="B1412" i="1"/>
  <c r="J1412" i="1"/>
  <c r="L1412" i="1"/>
  <c r="O1404" i="1"/>
  <c r="P1404" i="1"/>
  <c r="J1404" i="1"/>
  <c r="A1404" i="1"/>
  <c r="L1404" i="1"/>
  <c r="Q1404" i="1"/>
  <c r="R1404" i="1"/>
  <c r="K1404" i="1"/>
  <c r="M1404" i="1"/>
  <c r="R1396" i="1"/>
  <c r="A1396" i="1"/>
  <c r="B1396" i="1"/>
  <c r="K1396" i="1"/>
  <c r="J1396" i="1"/>
  <c r="N1396" i="1"/>
  <c r="L1396" i="1"/>
  <c r="O1396" i="1"/>
  <c r="B1388" i="1"/>
  <c r="O1388" i="1"/>
  <c r="N1388" i="1"/>
  <c r="J204" i="1"/>
  <c r="Q649" i="1"/>
  <c r="Q1817" i="1"/>
  <c r="B1404" i="1"/>
  <c r="N1444" i="1"/>
  <c r="K306" i="1"/>
  <c r="P681" i="1"/>
  <c r="M1646" i="1"/>
  <c r="R649" i="1"/>
  <c r="Q231" i="1"/>
  <c r="N1452" i="1"/>
  <c r="M1500" i="1"/>
  <c r="P1646" i="1"/>
  <c r="M1572" i="1"/>
  <c r="R1651" i="1"/>
  <c r="J1516" i="1"/>
  <c r="J1484" i="1"/>
  <c r="K1492" i="1"/>
  <c r="P570" i="1"/>
  <c r="R600" i="1"/>
  <c r="P593" i="1"/>
  <c r="L611" i="1"/>
  <c r="B1518" i="1"/>
  <c r="O1387" i="1"/>
  <c r="A1443" i="1"/>
  <c r="P807" i="1"/>
  <c r="O693" i="1"/>
  <c r="O719" i="1"/>
  <c r="P731" i="1"/>
  <c r="R745" i="1"/>
  <c r="A751" i="1"/>
  <c r="B783" i="1"/>
  <c r="P815" i="1"/>
  <c r="J694" i="1"/>
  <c r="K738" i="1"/>
  <c r="P1894" i="1"/>
  <c r="B1828" i="1"/>
  <c r="Q1825" i="1"/>
  <c r="M543" i="1"/>
  <c r="A551" i="1"/>
  <c r="B1610" i="1"/>
  <c r="B1590" i="1"/>
  <c r="K1608" i="1"/>
  <c r="O1604" i="1"/>
  <c r="L1599" i="1"/>
  <c r="R1593" i="1"/>
  <c r="M1590" i="1"/>
  <c r="P1653" i="1"/>
  <c r="P242" i="1"/>
  <c r="P647" i="1"/>
  <c r="A35" i="1"/>
  <c r="N678" i="1"/>
  <c r="L44" i="1"/>
  <c r="K757" i="1"/>
  <c r="A783" i="1"/>
  <c r="L543" i="1"/>
  <c r="B551" i="1"/>
  <c r="A1385" i="1"/>
  <c r="B1314" i="1"/>
  <c r="B1606" i="1"/>
  <c r="A1590" i="1"/>
  <c r="M1607" i="1"/>
  <c r="Q1603" i="1"/>
  <c r="N1598" i="1"/>
  <c r="K1593" i="1"/>
  <c r="O1589" i="1"/>
  <c r="N240" i="1"/>
  <c r="L647" i="1"/>
  <c r="R19" i="1"/>
  <c r="M678" i="1"/>
  <c r="R44" i="1"/>
  <c r="R165" i="1"/>
  <c r="J581" i="1"/>
  <c r="Q1892" i="1"/>
  <c r="J543" i="1"/>
  <c r="K559" i="1"/>
  <c r="B1369" i="1"/>
  <c r="A1606" i="1"/>
  <c r="L1607" i="1"/>
  <c r="R1601" i="1"/>
  <c r="M1598" i="1"/>
  <c r="J1593" i="1"/>
  <c r="N1589" i="1"/>
  <c r="N1606" i="1"/>
  <c r="K1601" i="1"/>
  <c r="O1597" i="1"/>
  <c r="L1592" i="1"/>
  <c r="P1588" i="1"/>
  <c r="O1588" i="1"/>
  <c r="R1822" i="1"/>
  <c r="B1598" i="1"/>
  <c r="K1609" i="1"/>
  <c r="O1605" i="1"/>
  <c r="L1600" i="1"/>
  <c r="M1591" i="1"/>
  <c r="M1862" i="1"/>
  <c r="P1833" i="1"/>
  <c r="K551" i="1"/>
  <c r="A1598" i="1"/>
  <c r="J1609" i="1"/>
  <c r="N1605" i="1"/>
  <c r="K1600" i="1"/>
  <c r="L1591" i="1"/>
  <c r="R1862" i="1"/>
  <c r="M356" i="1"/>
  <c r="A199" i="1"/>
  <c r="O658" i="1"/>
  <c r="R1901" i="1"/>
  <c r="Q551" i="1"/>
  <c r="L1608" i="1"/>
  <c r="P1604" i="1"/>
  <c r="M1599" i="1"/>
  <c r="N1590" i="1"/>
  <c r="P1886" i="1"/>
  <c r="R1828" i="1"/>
  <c r="R1821" i="1"/>
  <c r="P1888" i="1"/>
  <c r="Q1812" i="1"/>
  <c r="Q1832" i="1"/>
  <c r="R1812" i="1"/>
  <c r="P1893" i="1"/>
  <c r="K1783" i="1"/>
  <c r="L1783" i="1"/>
  <c r="O1783" i="1"/>
  <c r="P1783" i="1"/>
  <c r="Q1783" i="1"/>
  <c r="M1783" i="1"/>
  <c r="J1783" i="1"/>
  <c r="A1783" i="1"/>
  <c r="N1783" i="1"/>
  <c r="Q1813" i="1"/>
  <c r="K1813" i="1"/>
  <c r="R1848" i="1"/>
  <c r="A1848" i="1"/>
  <c r="L1848" i="1"/>
  <c r="N1848" i="1"/>
  <c r="P1848" i="1"/>
  <c r="O1878" i="1"/>
  <c r="J1878" i="1"/>
  <c r="B1878" i="1"/>
  <c r="Q1878" i="1"/>
  <c r="K1878" i="1"/>
  <c r="A1878" i="1"/>
  <c r="R1878" i="1"/>
  <c r="L1878" i="1"/>
  <c r="M1878" i="1"/>
  <c r="N1878" i="1"/>
  <c r="R249" i="1"/>
  <c r="M249" i="1"/>
  <c r="B249" i="1"/>
  <c r="L249" i="1"/>
  <c r="N249" i="1"/>
  <c r="P249" i="1"/>
  <c r="J249" i="1"/>
  <c r="K249" i="1"/>
  <c r="O249" i="1"/>
  <c r="N353" i="1"/>
  <c r="O353" i="1"/>
  <c r="Q72" i="1"/>
  <c r="B72" i="1"/>
  <c r="P72" i="1"/>
  <c r="M72" i="1"/>
  <c r="N72" i="1"/>
  <c r="M29" i="1"/>
  <c r="O29" i="1"/>
  <c r="A29" i="1"/>
  <c r="R29" i="1"/>
  <c r="K29" i="1"/>
  <c r="B29" i="1"/>
  <c r="L29" i="1"/>
  <c r="N29" i="1"/>
  <c r="P29" i="1"/>
  <c r="J29" i="1"/>
  <c r="B53" i="1"/>
  <c r="J53" i="1"/>
  <c r="Q53" i="1"/>
  <c r="M53" i="1"/>
  <c r="O53" i="1"/>
  <c r="P53" i="1"/>
  <c r="N53" i="1"/>
  <c r="R53" i="1"/>
  <c r="K53" i="1"/>
  <c r="L53" i="1"/>
  <c r="P1582" i="1"/>
  <c r="Q1582" i="1"/>
  <c r="R1582" i="1"/>
  <c r="J1582" i="1"/>
  <c r="K1582" i="1"/>
  <c r="L1582" i="1"/>
  <c r="A1582" i="1"/>
  <c r="B1582" i="1"/>
  <c r="M1582" i="1"/>
  <c r="N1582" i="1"/>
  <c r="M645" i="1"/>
  <c r="K645" i="1"/>
  <c r="A645" i="1"/>
  <c r="L645" i="1"/>
  <c r="J645" i="1"/>
  <c r="N645" i="1"/>
  <c r="O645" i="1"/>
  <c r="P645" i="1"/>
  <c r="Q645" i="1"/>
  <c r="R645" i="1"/>
  <c r="J1637" i="1"/>
  <c r="R1637" i="1"/>
  <c r="M1637" i="1"/>
  <c r="A1637" i="1"/>
  <c r="N1637" i="1"/>
  <c r="B1637" i="1"/>
  <c r="O1637" i="1"/>
  <c r="P1637" i="1"/>
  <c r="Q1637" i="1"/>
  <c r="K1637" i="1"/>
  <c r="J294" i="1"/>
  <c r="B294" i="1"/>
  <c r="N294" i="1"/>
  <c r="L294" i="1"/>
  <c r="M294" i="1"/>
  <c r="O294" i="1"/>
  <c r="A294" i="1"/>
  <c r="P294" i="1"/>
  <c r="Q294" i="1"/>
  <c r="R294" i="1"/>
  <c r="L1960" i="1"/>
  <c r="R1960" i="1"/>
  <c r="N1960" i="1"/>
  <c r="O1960" i="1"/>
  <c r="K1960" i="1"/>
  <c r="A1960" i="1"/>
  <c r="Q1960" i="1"/>
  <c r="B1921" i="1"/>
  <c r="O1921" i="1"/>
  <c r="L1921" i="1"/>
  <c r="J1921" i="1"/>
  <c r="K1921" i="1"/>
  <c r="M1921" i="1"/>
  <c r="O72" i="1"/>
  <c r="R1921" i="1"/>
  <c r="Q29" i="1"/>
  <c r="B1783" i="1"/>
  <c r="N490" i="1"/>
  <c r="B490" i="1"/>
  <c r="Q490" i="1"/>
  <c r="K490" i="1"/>
  <c r="L490" i="1"/>
  <c r="L1650" i="1"/>
  <c r="N1650" i="1"/>
  <c r="J1650" i="1"/>
  <c r="Q1650" i="1"/>
  <c r="R1650" i="1"/>
  <c r="J205" i="1"/>
  <c r="Q205" i="1"/>
  <c r="K205" i="1"/>
  <c r="N205" i="1"/>
  <c r="A205" i="1"/>
  <c r="O205" i="1"/>
  <c r="K343" i="1"/>
  <c r="B343" i="1"/>
  <c r="M343" i="1"/>
  <c r="Q343" i="1"/>
  <c r="J343" i="1"/>
  <c r="P1576" i="1"/>
  <c r="L1576" i="1"/>
  <c r="A1576" i="1"/>
  <c r="M1576" i="1"/>
  <c r="B1576" i="1"/>
  <c r="J1576" i="1"/>
  <c r="N1576" i="1"/>
  <c r="O1576" i="1"/>
  <c r="K623" i="1"/>
  <c r="O623" i="1"/>
  <c r="B623" i="1"/>
  <c r="R623" i="1"/>
  <c r="P623" i="1"/>
  <c r="A623" i="1"/>
  <c r="Q623" i="1"/>
  <c r="N623" i="1"/>
  <c r="J623" i="1"/>
  <c r="L623" i="1"/>
  <c r="A13" i="1"/>
  <c r="B13" i="1"/>
  <c r="L37" i="1"/>
  <c r="M37" i="1"/>
  <c r="B37" i="1"/>
  <c r="J37" i="1"/>
  <c r="A37" i="1"/>
  <c r="O37" i="1"/>
  <c r="P37" i="1"/>
  <c r="Q37" i="1"/>
  <c r="K37" i="1"/>
  <c r="N37" i="1"/>
  <c r="R37" i="1"/>
  <c r="L196" i="1"/>
  <c r="B196" i="1"/>
  <c r="J196" i="1"/>
  <c r="K196" i="1"/>
  <c r="N196" i="1"/>
  <c r="O196" i="1"/>
  <c r="P196" i="1"/>
  <c r="Q196" i="1"/>
  <c r="R196" i="1"/>
  <c r="A196" i="1"/>
  <c r="Q1542" i="1"/>
  <c r="R1542" i="1"/>
  <c r="L1542" i="1"/>
  <c r="N1542" i="1"/>
  <c r="O1542" i="1"/>
  <c r="P1542" i="1"/>
  <c r="A1542" i="1"/>
  <c r="B1542" i="1"/>
  <c r="M1542" i="1"/>
  <c r="J1542" i="1"/>
  <c r="B677" i="1"/>
  <c r="O677" i="1"/>
  <c r="A677" i="1"/>
  <c r="L677" i="1"/>
  <c r="J677" i="1"/>
  <c r="R677" i="1"/>
  <c r="K677" i="1"/>
  <c r="M677" i="1"/>
  <c r="N677" i="1"/>
  <c r="P677" i="1"/>
  <c r="N639" i="1"/>
  <c r="O639" i="1"/>
  <c r="M639" i="1"/>
  <c r="J639" i="1"/>
  <c r="R639" i="1"/>
  <c r="K639" i="1"/>
  <c r="L639" i="1"/>
  <c r="P639" i="1"/>
  <c r="A639" i="1"/>
  <c r="Q639" i="1"/>
  <c r="B1613" i="1"/>
  <c r="M1613" i="1"/>
  <c r="Q1613" i="1"/>
  <c r="A1613" i="1"/>
  <c r="O1613" i="1"/>
  <c r="P1613" i="1"/>
  <c r="J1613" i="1"/>
  <c r="R1613" i="1"/>
  <c r="K1613" i="1"/>
  <c r="L1613" i="1"/>
  <c r="A1629" i="1"/>
  <c r="L1629" i="1"/>
  <c r="K1629" i="1"/>
  <c r="N1629" i="1"/>
  <c r="B1629" i="1"/>
  <c r="O1629" i="1"/>
  <c r="P1629" i="1"/>
  <c r="Q1629" i="1"/>
  <c r="J1629" i="1"/>
  <c r="R1629" i="1"/>
  <c r="J1946" i="1"/>
  <c r="A1946" i="1"/>
  <c r="K1946" i="1"/>
  <c r="M1946" i="1"/>
  <c r="L1946" i="1"/>
  <c r="O1946" i="1"/>
  <c r="P1946" i="1"/>
  <c r="L343" i="1"/>
  <c r="R205" i="1"/>
  <c r="P490" i="1"/>
  <c r="L72" i="1"/>
  <c r="Q1921" i="1"/>
  <c r="N1946" i="1"/>
  <c r="L1637" i="1"/>
  <c r="B645" i="1"/>
  <c r="K1542" i="1"/>
  <c r="K1904" i="1"/>
  <c r="R1904" i="1"/>
  <c r="B1904" i="1"/>
  <c r="N211" i="1"/>
  <c r="J211" i="1"/>
  <c r="M211" i="1"/>
  <c r="Q211" i="1"/>
  <c r="A211" i="1"/>
  <c r="O211" i="1"/>
  <c r="R211" i="1"/>
  <c r="K211" i="1"/>
  <c r="B211" i="1"/>
  <c r="P211" i="1"/>
  <c r="L1562" i="1"/>
  <c r="A1562" i="1"/>
  <c r="N1562" i="1"/>
  <c r="B1562" i="1"/>
  <c r="P1562" i="1"/>
  <c r="Q1562" i="1"/>
  <c r="J1562" i="1"/>
  <c r="R1562" i="1"/>
  <c r="K438" i="1"/>
  <c r="B438" i="1"/>
  <c r="M64" i="1"/>
  <c r="P64" i="1"/>
  <c r="Q64" i="1"/>
  <c r="A64" i="1"/>
  <c r="J64" i="1"/>
  <c r="B64" i="1"/>
  <c r="K64" i="1"/>
  <c r="N64" i="1"/>
  <c r="R64" i="1"/>
  <c r="K156" i="1"/>
  <c r="M156" i="1"/>
  <c r="J156" i="1"/>
  <c r="A156" i="1"/>
  <c r="L156" i="1"/>
  <c r="B156" i="1"/>
  <c r="N156" i="1"/>
  <c r="O156" i="1"/>
  <c r="R156" i="1"/>
  <c r="P156"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92" i="1"/>
  <c r="L192" i="1"/>
  <c r="K192" i="1"/>
  <c r="A192" i="1"/>
  <c r="N192" i="1"/>
  <c r="J192" i="1"/>
  <c r="R192" i="1"/>
  <c r="M192" i="1"/>
  <c r="O192" i="1"/>
  <c r="P192" i="1"/>
  <c r="R671" i="1"/>
  <c r="M671" i="1"/>
  <c r="Q671" i="1"/>
  <c r="J671" i="1"/>
  <c r="K671" i="1"/>
  <c r="L671" i="1"/>
  <c r="A671" i="1"/>
  <c r="O671" i="1"/>
  <c r="B671" i="1"/>
  <c r="N671" i="1"/>
  <c r="P665" i="1"/>
  <c r="R665" i="1"/>
  <c r="Q665" i="1"/>
  <c r="J665" i="1"/>
  <c r="K665" i="1"/>
  <c r="M665" i="1"/>
  <c r="L665" i="1"/>
  <c r="A665" i="1"/>
  <c r="O665" i="1"/>
  <c r="B665" i="1"/>
  <c r="Q651" i="1"/>
  <c r="N651" i="1"/>
  <c r="O651" i="1"/>
  <c r="P651" i="1"/>
  <c r="J651" i="1"/>
  <c r="R651" i="1"/>
  <c r="K651" i="1"/>
  <c r="M651" i="1"/>
  <c r="A651" i="1"/>
  <c r="L651" i="1"/>
  <c r="R633" i="1"/>
  <c r="L633" i="1"/>
  <c r="B633" i="1"/>
  <c r="M633" i="1"/>
  <c r="J633" i="1"/>
  <c r="K633" i="1"/>
  <c r="N633" i="1"/>
  <c r="O633" i="1"/>
  <c r="Q633" i="1"/>
  <c r="P1534" i="1"/>
  <c r="O1534" i="1"/>
  <c r="J1534" i="1"/>
  <c r="M1534" i="1"/>
  <c r="N1534" i="1"/>
  <c r="A1534" i="1"/>
  <c r="B1534" i="1"/>
  <c r="Q1534" i="1"/>
  <c r="R1534" i="1"/>
  <c r="L1534" i="1"/>
  <c r="A302" i="1"/>
  <c r="N302" i="1"/>
  <c r="L302" i="1"/>
  <c r="K302" i="1"/>
  <c r="M302" i="1"/>
  <c r="O302" i="1"/>
  <c r="B302" i="1"/>
  <c r="P302" i="1"/>
  <c r="Q302" i="1"/>
  <c r="J302" i="1"/>
  <c r="R1936" i="1"/>
  <c r="Q1936" i="1"/>
  <c r="K1936" i="1"/>
  <c r="B1936" i="1"/>
  <c r="M1936" i="1"/>
  <c r="O1936" i="1"/>
  <c r="N1936" i="1"/>
  <c r="R343" i="1"/>
  <c r="B205" i="1"/>
  <c r="M490" i="1"/>
  <c r="Q1848" i="1"/>
  <c r="K72" i="1"/>
  <c r="A1921" i="1"/>
  <c r="B1946" i="1"/>
  <c r="O64" i="1"/>
  <c r="M1629" i="1"/>
  <c r="B651" i="1"/>
  <c r="O1582" i="1"/>
  <c r="O1848" i="1"/>
  <c r="A72" i="1"/>
  <c r="L1936" i="1"/>
  <c r="J1960" i="1"/>
  <c r="Q192" i="1"/>
  <c r="M623" i="1"/>
  <c r="L64" i="1"/>
  <c r="O343" i="1"/>
  <c r="O1650" i="1"/>
  <c r="J490" i="1"/>
  <c r="K1848" i="1"/>
  <c r="P1936" i="1"/>
  <c r="P1960" i="1"/>
  <c r="M1562" i="1"/>
  <c r="N665" i="1"/>
  <c r="M196" i="1"/>
  <c r="M1650" i="1"/>
  <c r="J1936" i="1"/>
  <c r="M1960" i="1"/>
  <c r="K1562" i="1"/>
  <c r="R302" i="1"/>
  <c r="P671" i="1"/>
  <c r="A343" i="1"/>
  <c r="A490" i="1"/>
  <c r="J1848" i="1"/>
  <c r="Q249" i="1"/>
  <c r="N1613" i="1"/>
  <c r="B61" i="1"/>
  <c r="P205" i="1"/>
  <c r="K1650" i="1"/>
  <c r="M1848" i="1"/>
  <c r="R72" i="1"/>
  <c r="P1921" i="1"/>
  <c r="A1936" i="1"/>
  <c r="B1960" i="1"/>
  <c r="A249" i="1"/>
  <c r="K294" i="1"/>
  <c r="P633" i="1"/>
  <c r="Q677" i="1"/>
  <c r="A53" i="1"/>
  <c r="J344" i="1"/>
  <c r="K236" i="1"/>
  <c r="B236" i="1"/>
  <c r="J207" i="1"/>
  <c r="Q1648" i="1"/>
  <c r="L1819" i="1"/>
  <c r="M1923" i="1"/>
  <c r="B1923" i="1"/>
  <c r="N1938" i="1"/>
  <c r="P1948" i="1"/>
  <c r="Q1962" i="1"/>
  <c r="J1962" i="1"/>
  <c r="P346" i="1"/>
  <c r="Q238" i="1"/>
  <c r="B238" i="1"/>
  <c r="M204" i="1"/>
  <c r="R1646" i="1"/>
  <c r="N653" i="1"/>
  <c r="P68" i="1"/>
  <c r="M649" i="1"/>
  <c r="P70" i="1"/>
  <c r="J1863" i="1"/>
  <c r="Q1862" i="1"/>
  <c r="B1653" i="1"/>
  <c r="M242" i="1"/>
  <c r="O213" i="1"/>
  <c r="R1838" i="1"/>
  <c r="R1782" i="1"/>
  <c r="L234" i="1"/>
  <c r="K1645" i="1"/>
  <c r="J1917" i="1"/>
  <c r="P1942" i="1"/>
  <c r="B1957" i="1"/>
  <c r="P1908" i="1"/>
  <c r="A647" i="1"/>
  <c r="N679" i="1"/>
  <c r="B19" i="1"/>
  <c r="J215" i="1"/>
  <c r="P629" i="1"/>
  <c r="O1916" i="1"/>
  <c r="O1856" i="1"/>
  <c r="J673" i="1"/>
  <c r="Q344" i="1"/>
  <c r="O236" i="1"/>
  <c r="A236" i="1"/>
  <c r="Q207" i="1"/>
  <c r="P1648" i="1"/>
  <c r="K1819" i="1"/>
  <c r="L1923" i="1"/>
  <c r="A1923" i="1"/>
  <c r="P1938" i="1"/>
  <c r="O1948" i="1"/>
  <c r="P1962" i="1"/>
  <c r="A1962" i="1"/>
  <c r="O346" i="1"/>
  <c r="M238" i="1"/>
  <c r="A238" i="1"/>
  <c r="L204" i="1"/>
  <c r="J1646" i="1"/>
  <c r="M653" i="1"/>
  <c r="O68" i="1"/>
  <c r="L649" i="1"/>
  <c r="O70" i="1"/>
  <c r="P1863" i="1"/>
  <c r="A1862" i="1"/>
  <c r="A1653" i="1"/>
  <c r="M213" i="1"/>
  <c r="B1908" i="1"/>
  <c r="O199" i="1"/>
  <c r="O35" i="1"/>
  <c r="R653" i="1"/>
  <c r="L653" i="1"/>
  <c r="N70" i="1"/>
  <c r="B1863" i="1"/>
  <c r="B1862" i="1"/>
  <c r="K240" i="1"/>
  <c r="R213" i="1"/>
  <c r="L248" i="1"/>
  <c r="N199" i="1"/>
  <c r="L35" i="1"/>
  <c r="Q158" i="1"/>
  <c r="P1635" i="1"/>
  <c r="N489" i="1"/>
  <c r="P489" i="1"/>
  <c r="J489" i="1"/>
  <c r="B489" i="1"/>
  <c r="M489" i="1"/>
  <c r="L489" i="1"/>
  <c r="B1645" i="1"/>
  <c r="M1645" i="1"/>
  <c r="P1645" i="1"/>
  <c r="J1645" i="1"/>
  <c r="O1645" i="1"/>
  <c r="R1645" i="1"/>
  <c r="K150" i="1"/>
  <c r="B150" i="1"/>
  <c r="P150" i="1"/>
  <c r="N150" i="1"/>
  <c r="O150" i="1"/>
  <c r="R150" i="1"/>
  <c r="A150" i="1"/>
  <c r="R234" i="1"/>
  <c r="Q234" i="1"/>
  <c r="B234" i="1"/>
  <c r="M234" i="1"/>
  <c r="N234" i="1"/>
  <c r="P234" i="1"/>
  <c r="J234" i="1"/>
  <c r="A347" i="1"/>
  <c r="O347" i="1"/>
  <c r="Q347" i="1"/>
  <c r="N347" i="1"/>
  <c r="J347" i="1"/>
  <c r="L347" i="1"/>
  <c r="J1573" i="1"/>
  <c r="L1573" i="1"/>
  <c r="M1573" i="1"/>
  <c r="J1577" i="1"/>
  <c r="O1577" i="1"/>
  <c r="K1577" i="1"/>
  <c r="A1816" i="1"/>
  <c r="R1816" i="1"/>
  <c r="M1816" i="1"/>
  <c r="B1816" i="1"/>
  <c r="O1851" i="1"/>
  <c r="B1851" i="1"/>
  <c r="R1851" i="1"/>
  <c r="K1851" i="1"/>
  <c r="N1856" i="1"/>
  <c r="M1856" i="1"/>
  <c r="K1856" i="1"/>
  <c r="J1856" i="1"/>
  <c r="L1881" i="1"/>
  <c r="J1881" i="1"/>
  <c r="O1881" i="1"/>
  <c r="P1881" i="1"/>
  <c r="Q1907" i="1"/>
  <c r="O1907" i="1"/>
  <c r="R1907" i="1"/>
  <c r="K1957" i="1"/>
  <c r="O1957" i="1"/>
  <c r="Q1957" i="1"/>
  <c r="L1957" i="1"/>
  <c r="N1957" i="1"/>
  <c r="J1957" i="1"/>
  <c r="R1942" i="1"/>
  <c r="B1942" i="1"/>
  <c r="O1942" i="1"/>
  <c r="Q1942" i="1"/>
  <c r="N1942" i="1"/>
  <c r="L1942" i="1"/>
  <c r="B1932" i="1"/>
  <c r="J1932" i="1"/>
  <c r="P1932" i="1"/>
  <c r="A1932" i="1"/>
  <c r="R1932" i="1"/>
  <c r="K1932" i="1"/>
  <c r="O1932" i="1"/>
  <c r="Q1917" i="1"/>
  <c r="P1917" i="1"/>
  <c r="R1917" i="1"/>
  <c r="A1917" i="1"/>
  <c r="M1917" i="1"/>
  <c r="K1917" i="1"/>
  <c r="J653" i="1"/>
  <c r="B653" i="1"/>
  <c r="O1862" i="1"/>
  <c r="M1653" i="1"/>
  <c r="R240" i="1"/>
  <c r="J248" i="1"/>
  <c r="P1529" i="1"/>
  <c r="O356" i="1"/>
  <c r="L199" i="1"/>
  <c r="K35" i="1"/>
  <c r="O1572" i="1"/>
  <c r="N1572" i="1"/>
  <c r="Q1572" i="1"/>
  <c r="J1572" i="1"/>
  <c r="K1572" i="1"/>
  <c r="B1572" i="1"/>
  <c r="L1782" i="1"/>
  <c r="B1782" i="1"/>
  <c r="N1782" i="1"/>
  <c r="J1782" i="1"/>
  <c r="K1782" i="1"/>
  <c r="P1782" i="1"/>
  <c r="A1817" i="1"/>
  <c r="P1817" i="1"/>
  <c r="R1817" i="1"/>
  <c r="K1817" i="1"/>
  <c r="M1817" i="1"/>
  <c r="B1817" i="1"/>
  <c r="J1838" i="1"/>
  <c r="A1838" i="1"/>
  <c r="K1838" i="1"/>
  <c r="O1838" i="1"/>
  <c r="Q1838" i="1"/>
  <c r="B1838" i="1"/>
  <c r="N1857" i="1"/>
  <c r="P1857" i="1"/>
  <c r="M1857" i="1"/>
  <c r="Q1857" i="1"/>
  <c r="A1857" i="1"/>
  <c r="L1857" i="1"/>
  <c r="A1882" i="1"/>
  <c r="N1882" i="1"/>
  <c r="Q1882" i="1"/>
  <c r="P1882" i="1"/>
  <c r="J1882" i="1"/>
  <c r="K1882" i="1"/>
  <c r="L215" i="1"/>
  <c r="Q215" i="1"/>
  <c r="N215" i="1"/>
  <c r="O215" i="1"/>
  <c r="B215" i="1"/>
  <c r="R215" i="1"/>
  <c r="M215" i="1"/>
  <c r="P215" i="1"/>
  <c r="B352" i="1"/>
  <c r="A352" i="1"/>
  <c r="Q352" i="1"/>
  <c r="K352" i="1"/>
  <c r="M244" i="1"/>
  <c r="B244" i="1"/>
  <c r="R244" i="1"/>
  <c r="J244" i="1"/>
  <c r="Q244" i="1"/>
  <c r="L244" i="1"/>
  <c r="O244" i="1"/>
  <c r="L1578" i="1"/>
  <c r="M1578" i="1"/>
  <c r="N1578" i="1"/>
  <c r="B1578" i="1"/>
  <c r="J1578" i="1"/>
  <c r="R1578" i="1"/>
  <c r="O1578" i="1"/>
  <c r="A1578" i="1"/>
  <c r="N619" i="1"/>
  <c r="J619" i="1"/>
  <c r="Q619" i="1"/>
  <c r="K619" i="1"/>
  <c r="B619" i="1"/>
  <c r="R619" i="1"/>
  <c r="O619" i="1"/>
  <c r="P619"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91" i="1"/>
  <c r="A191" i="1"/>
  <c r="O191" i="1"/>
  <c r="Q191" i="1"/>
  <c r="P191" i="1"/>
  <c r="K191" i="1"/>
  <c r="M191" i="1"/>
  <c r="B1655" i="1"/>
  <c r="Q1655" i="1"/>
  <c r="J1655" i="1"/>
  <c r="L1655" i="1"/>
  <c r="R1655" i="1"/>
  <c r="O1538" i="1"/>
  <c r="Q1538" i="1"/>
  <c r="R1538" i="1"/>
  <c r="L1538" i="1"/>
  <c r="B1538" i="1"/>
  <c r="N1538" i="1"/>
  <c r="P1538" i="1"/>
  <c r="J1538" i="1"/>
  <c r="A667" i="1"/>
  <c r="K667" i="1"/>
  <c r="L667" i="1"/>
  <c r="N667" i="1"/>
  <c r="O667" i="1"/>
  <c r="P667" i="1"/>
  <c r="J667" i="1"/>
  <c r="R667" i="1"/>
  <c r="L661" i="1"/>
  <c r="Q661" i="1"/>
  <c r="A661" i="1"/>
  <c r="P661" i="1"/>
  <c r="B661" i="1"/>
  <c r="N661" i="1"/>
  <c r="K661" i="1"/>
  <c r="L655" i="1"/>
  <c r="N655" i="1"/>
  <c r="J655" i="1"/>
  <c r="O655" i="1"/>
  <c r="P655" i="1"/>
  <c r="A655" i="1"/>
  <c r="R655" i="1"/>
  <c r="Q655" i="1"/>
  <c r="Q629" i="1"/>
  <c r="M629" i="1"/>
  <c r="A629" i="1"/>
  <c r="K629" i="1"/>
  <c r="R629" i="1"/>
  <c r="N629" i="1"/>
  <c r="O629" i="1"/>
  <c r="B629" i="1"/>
  <c r="L255" i="1"/>
  <c r="M255" i="1"/>
  <c r="Q255" i="1"/>
  <c r="B255" i="1"/>
  <c r="J255" i="1"/>
  <c r="R255" i="1"/>
  <c r="L1641" i="1"/>
  <c r="N1641" i="1"/>
  <c r="Q1641" i="1"/>
  <c r="P1641" i="1"/>
  <c r="K1641" i="1"/>
  <c r="R1956" i="1"/>
  <c r="A1956" i="1"/>
  <c r="L1956" i="1"/>
  <c r="M1956" i="1"/>
  <c r="N1956" i="1"/>
  <c r="B1956" i="1"/>
  <c r="K1956" i="1"/>
  <c r="R1941" i="1"/>
  <c r="A1941" i="1"/>
  <c r="Q1941" i="1"/>
  <c r="M1941" i="1"/>
  <c r="P1941" i="1"/>
  <c r="B1941" i="1"/>
  <c r="L1941" i="1"/>
  <c r="K1941" i="1"/>
  <c r="N1941" i="1"/>
  <c r="N1931" i="1"/>
  <c r="O1931" i="1"/>
  <c r="P1931" i="1"/>
  <c r="R1931" i="1"/>
  <c r="L1931" i="1"/>
  <c r="Q1931" i="1"/>
  <c r="Q1916" i="1"/>
  <c r="A1916" i="1"/>
  <c r="M1916" i="1"/>
  <c r="P1916" i="1"/>
  <c r="N1916" i="1"/>
  <c r="R1916" i="1"/>
  <c r="J1916" i="1"/>
  <c r="L1916" i="1"/>
  <c r="M344" i="1"/>
  <c r="N344" i="1"/>
  <c r="L236" i="1"/>
  <c r="M207" i="1"/>
  <c r="A207" i="1"/>
  <c r="M1648" i="1"/>
  <c r="Q1819" i="1"/>
  <c r="Q1923" i="1"/>
  <c r="R1938" i="1"/>
  <c r="A1938" i="1"/>
  <c r="L1948" i="1"/>
  <c r="M1962" i="1"/>
  <c r="K346" i="1"/>
  <c r="L346" i="1"/>
  <c r="R238" i="1"/>
  <c r="Q204" i="1"/>
  <c r="B204" i="1"/>
  <c r="O1646" i="1"/>
  <c r="K653" i="1"/>
  <c r="A653" i="1"/>
  <c r="R68" i="1"/>
  <c r="P649" i="1"/>
  <c r="J649" i="1"/>
  <c r="O1882" i="1"/>
  <c r="O1857" i="1"/>
  <c r="O1817" i="1"/>
  <c r="L1572" i="1"/>
  <c r="K347" i="1"/>
  <c r="Q150" i="1"/>
  <c r="R489" i="1"/>
  <c r="Q1932" i="1"/>
  <c r="A1942" i="1"/>
  <c r="P1578" i="1"/>
  <c r="N244" i="1"/>
  <c r="B655" i="1"/>
  <c r="L191" i="1"/>
  <c r="O1956" i="1"/>
  <c r="M1655" i="1"/>
  <c r="Q1840" i="1"/>
  <c r="K1840" i="1"/>
  <c r="M1840" i="1"/>
  <c r="O1840" i="1"/>
  <c r="A1840" i="1"/>
  <c r="L1840" i="1"/>
  <c r="P1840" i="1"/>
  <c r="R1840" i="1"/>
  <c r="P1859" i="1"/>
  <c r="M1859" i="1"/>
  <c r="L213" i="1"/>
  <c r="N213" i="1"/>
  <c r="J213" i="1"/>
  <c r="K213" i="1"/>
  <c r="A213" i="1"/>
  <c r="Q213" i="1"/>
  <c r="L240" i="1"/>
  <c r="O240" i="1"/>
  <c r="P240" i="1"/>
  <c r="B240" i="1"/>
  <c r="Q240" i="1"/>
  <c r="M240" i="1"/>
  <c r="J242" i="1"/>
  <c r="A242" i="1"/>
  <c r="L242" i="1"/>
  <c r="K242" i="1"/>
  <c r="O242" i="1"/>
  <c r="N242" i="1"/>
  <c r="O1653" i="1"/>
  <c r="N1653" i="1"/>
  <c r="Q1653" i="1"/>
  <c r="R1653" i="1"/>
  <c r="L1862" i="1"/>
  <c r="P1862" i="1"/>
  <c r="J1862" i="1"/>
  <c r="Q1863" i="1"/>
  <c r="A1863" i="1"/>
  <c r="M1863" i="1"/>
  <c r="O1863" i="1"/>
  <c r="B70" i="1"/>
  <c r="L70" i="1"/>
  <c r="K70" i="1"/>
  <c r="A70" i="1"/>
  <c r="R70" i="1"/>
  <c r="J158" i="1"/>
  <c r="L158" i="1"/>
  <c r="N158" i="1"/>
  <c r="P158" i="1"/>
  <c r="M158" i="1"/>
  <c r="A158" i="1"/>
  <c r="K158" i="1"/>
  <c r="B621" i="1"/>
  <c r="Q621" i="1"/>
  <c r="A621" i="1"/>
  <c r="L621" i="1"/>
  <c r="P621"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99" i="1"/>
  <c r="M199" i="1"/>
  <c r="P199" i="1"/>
  <c r="J199" i="1"/>
  <c r="B199" i="1"/>
  <c r="R199" i="1"/>
  <c r="A202" i="1"/>
  <c r="K202" i="1"/>
  <c r="N202" i="1"/>
  <c r="R202" i="1"/>
  <c r="L1584" i="1"/>
  <c r="O1584" i="1"/>
  <c r="B1584" i="1"/>
  <c r="M1584" i="1"/>
  <c r="N1584" i="1"/>
  <c r="Q1584" i="1"/>
  <c r="A1584" i="1"/>
  <c r="L1540" i="1"/>
  <c r="J1540" i="1"/>
  <c r="P1540" i="1"/>
  <c r="N1540" i="1"/>
  <c r="O1540" i="1"/>
  <c r="A624" i="1"/>
  <c r="L624" i="1"/>
  <c r="P624" i="1"/>
  <c r="Q624" i="1"/>
  <c r="M624" i="1"/>
  <c r="B679" i="1"/>
  <c r="M679" i="1"/>
  <c r="J679" i="1"/>
  <c r="L679" i="1"/>
  <c r="K679" i="1"/>
  <c r="P679" i="1"/>
  <c r="M673" i="1"/>
  <c r="L673" i="1"/>
  <c r="K673" i="1"/>
  <c r="B673" i="1"/>
  <c r="M659" i="1"/>
  <c r="Q659" i="1"/>
  <c r="B659" i="1"/>
  <c r="L659" i="1"/>
  <c r="O659" i="1"/>
  <c r="R659" i="1"/>
  <c r="P659" i="1"/>
  <c r="M647" i="1"/>
  <c r="O647" i="1"/>
  <c r="Q647" i="1"/>
  <c r="R647" i="1"/>
  <c r="B647" i="1"/>
  <c r="K647" i="1"/>
  <c r="J641" i="1"/>
  <c r="N641" i="1"/>
  <c r="M641" i="1"/>
  <c r="R641" i="1"/>
  <c r="Q641" i="1"/>
  <c r="A641" i="1"/>
  <c r="O627" i="1"/>
  <c r="A627" i="1"/>
  <c r="M627" i="1"/>
  <c r="J627" i="1"/>
  <c r="R627" i="1"/>
  <c r="L627" i="1"/>
  <c r="L356" i="1"/>
  <c r="A356" i="1"/>
  <c r="Q356" i="1"/>
  <c r="R356" i="1"/>
  <c r="B356" i="1"/>
  <c r="K356" i="1"/>
  <c r="P356" i="1"/>
  <c r="M1635" i="1"/>
  <c r="L1635" i="1"/>
  <c r="Q1635" i="1"/>
  <c r="N1635" i="1"/>
  <c r="O1635" i="1"/>
  <c r="A1635" i="1"/>
  <c r="A1529" i="1"/>
  <c r="L1529" i="1"/>
  <c r="J1529" i="1"/>
  <c r="B1529" i="1"/>
  <c r="R1529" i="1"/>
  <c r="N1529" i="1"/>
  <c r="Q1529" i="1"/>
  <c r="K1529" i="1"/>
  <c r="J1908" i="1"/>
  <c r="R1908" i="1"/>
  <c r="L1908" i="1"/>
  <c r="Q1908" i="1"/>
  <c r="M1908" i="1"/>
  <c r="O1908" i="1"/>
  <c r="L300" i="1"/>
  <c r="K300" i="1"/>
  <c r="P300" i="1"/>
  <c r="J300" i="1"/>
  <c r="N300" i="1"/>
  <c r="O300" i="1"/>
  <c r="M248" i="1"/>
  <c r="P248" i="1"/>
  <c r="Q248" i="1"/>
  <c r="R248" i="1"/>
  <c r="K248" i="1"/>
  <c r="N248" i="1"/>
  <c r="O248" i="1"/>
  <c r="B577" i="1"/>
  <c r="O577" i="1"/>
  <c r="Q577" i="1"/>
  <c r="R577" i="1"/>
  <c r="P569" i="1"/>
  <c r="A569" i="1"/>
  <c r="O569" i="1"/>
  <c r="L569" i="1"/>
  <c r="A1522" i="1"/>
  <c r="R1522" i="1"/>
  <c r="N1490" i="1"/>
  <c r="M1490" i="1"/>
  <c r="K344" i="1"/>
  <c r="R1648" i="1"/>
  <c r="N1819" i="1"/>
  <c r="J1948" i="1"/>
  <c r="J346" i="1"/>
  <c r="L1646" i="1"/>
  <c r="K68" i="1"/>
  <c r="O649" i="1"/>
  <c r="J70" i="1"/>
  <c r="K1863" i="1"/>
  <c r="K1862" i="1"/>
  <c r="J1653" i="1"/>
  <c r="Q242" i="1"/>
  <c r="A240" i="1"/>
  <c r="L1882" i="1"/>
  <c r="M1838" i="1"/>
  <c r="L1817" i="1"/>
  <c r="O1782" i="1"/>
  <c r="P1572" i="1"/>
  <c r="K234" i="1"/>
  <c r="N1645" i="1"/>
  <c r="A489" i="1"/>
  <c r="L1932" i="1"/>
  <c r="R1957" i="1"/>
  <c r="N1908" i="1"/>
  <c r="J356" i="1"/>
  <c r="N647" i="1"/>
  <c r="Q679" i="1"/>
  <c r="J1584" i="1"/>
  <c r="O51" i="1"/>
  <c r="M19" i="1"/>
  <c r="Q1578" i="1"/>
  <c r="A244" i="1"/>
  <c r="B667" i="1"/>
  <c r="R41" i="1"/>
  <c r="M619" i="1"/>
  <c r="J1840" i="1"/>
  <c r="P1956" i="1"/>
  <c r="K1907" i="1"/>
  <c r="B627" i="1"/>
  <c r="R43" i="1"/>
  <c r="R352" i="1"/>
  <c r="J232" i="1"/>
  <c r="P1652" i="1"/>
  <c r="A1652" i="1"/>
  <c r="O1574" i="1"/>
  <c r="B1574" i="1"/>
  <c r="N1574" i="1"/>
  <c r="M1574" i="1"/>
  <c r="O1815" i="1"/>
  <c r="B1815" i="1"/>
  <c r="Q1815" i="1"/>
  <c r="M1815" i="1"/>
  <c r="J1815" i="1"/>
  <c r="A1855" i="1"/>
  <c r="N1855" i="1"/>
  <c r="R1855" i="1"/>
  <c r="Q1855" i="1"/>
  <c r="J217" i="1"/>
  <c r="Q217" i="1"/>
  <c r="A217" i="1"/>
  <c r="N217" i="1"/>
  <c r="B376" i="1"/>
  <c r="A376" i="1"/>
  <c r="B368" i="1"/>
  <c r="P1623" i="1"/>
  <c r="O1623" i="1"/>
  <c r="B171" i="1"/>
  <c r="A171" i="1"/>
  <c r="N171" i="1"/>
  <c r="P171" i="1"/>
  <c r="O171" i="1"/>
  <c r="O622" i="1"/>
  <c r="Q622" i="1"/>
  <c r="K36" i="1"/>
  <c r="A36" i="1"/>
  <c r="N60" i="1"/>
  <c r="L60" i="1"/>
  <c r="N197" i="1"/>
  <c r="P197" i="1"/>
  <c r="M198" i="1"/>
  <c r="L622" i="1"/>
  <c r="N580" i="1"/>
  <c r="K580" i="1"/>
  <c r="R580" i="1"/>
  <c r="K1519" i="1"/>
  <c r="K1407" i="1"/>
  <c r="N1505" i="1"/>
  <c r="M1505" i="1"/>
  <c r="B1449" i="1"/>
  <c r="R1449" i="1"/>
  <c r="P1409" i="1"/>
  <c r="N1409" i="1"/>
  <c r="N1621" i="1"/>
  <c r="P167" i="1"/>
  <c r="N584" i="1"/>
  <c r="P608" i="1"/>
  <c r="L1489" i="1"/>
  <c r="M1431" i="1"/>
  <c r="N1495" i="1"/>
  <c r="R1495" i="1"/>
  <c r="L1393" i="1"/>
  <c r="B1463" i="1"/>
  <c r="K1833" i="1"/>
  <c r="M1833" i="1"/>
  <c r="N1833" i="1"/>
  <c r="B1833" i="1"/>
  <c r="Q1833" i="1"/>
  <c r="R1833" i="1"/>
  <c r="O1833" i="1"/>
  <c r="O1825" i="1"/>
  <c r="N1825" i="1"/>
  <c r="P1825" i="1"/>
  <c r="R1825" i="1"/>
  <c r="B1825" i="1"/>
  <c r="A1825" i="1"/>
  <c r="M1825" i="1"/>
  <c r="K1899" i="1"/>
  <c r="L1899" i="1"/>
  <c r="M1899" i="1"/>
  <c r="P1899" i="1"/>
  <c r="B1899" i="1"/>
  <c r="A1899" i="1"/>
  <c r="Q1899" i="1"/>
  <c r="R1899" i="1"/>
  <c r="N1899" i="1"/>
  <c r="R1891" i="1"/>
  <c r="L1891" i="1"/>
  <c r="M1891" i="1"/>
  <c r="P1891" i="1"/>
  <c r="K1891" i="1"/>
  <c r="N1891" i="1"/>
  <c r="O1891" i="1"/>
  <c r="A1891" i="1"/>
  <c r="A1282" i="1"/>
  <c r="B1282" i="1"/>
  <c r="L626" i="1"/>
  <c r="N1624" i="1"/>
  <c r="M602" i="1"/>
  <c r="P609" i="1"/>
  <c r="R609" i="1"/>
  <c r="Q593" i="1"/>
  <c r="N593" i="1"/>
  <c r="N585" i="1"/>
  <c r="L585" i="1"/>
  <c r="A1425" i="1"/>
  <c r="Q1891" i="1"/>
  <c r="B585" i="1"/>
  <c r="N601" i="1"/>
  <c r="L592" i="1"/>
  <c r="O592" i="1"/>
  <c r="Q1519" i="1"/>
  <c r="A1449" i="1"/>
  <c r="O1495" i="1"/>
  <c r="Q1503" i="1"/>
  <c r="A812" i="1"/>
  <c r="J812" i="1"/>
  <c r="A806" i="1"/>
  <c r="J806" i="1"/>
  <c r="B806" i="1"/>
  <c r="R806" i="1"/>
  <c r="K806" i="1"/>
  <c r="Q806" i="1"/>
  <c r="L806" i="1"/>
  <c r="N806" i="1"/>
  <c r="K800" i="1"/>
  <c r="P800" i="1"/>
  <c r="J800" i="1"/>
  <c r="R800" i="1"/>
  <c r="M800" i="1"/>
  <c r="P786" i="1"/>
  <c r="N786" i="1"/>
  <c r="B786" i="1"/>
  <c r="O786" i="1"/>
  <c r="R786" i="1"/>
  <c r="N780" i="1"/>
  <c r="O780" i="1"/>
  <c r="P780" i="1"/>
  <c r="A780" i="1"/>
  <c r="J780" i="1"/>
  <c r="K780" i="1"/>
  <c r="Q780" i="1"/>
  <c r="B774" i="1"/>
  <c r="R774" i="1"/>
  <c r="K774" i="1"/>
  <c r="O774" i="1"/>
  <c r="M768" i="1"/>
  <c r="Q768" i="1"/>
  <c r="B768" i="1"/>
  <c r="R768" i="1"/>
  <c r="K768" i="1"/>
  <c r="K754" i="1"/>
  <c r="Q754" i="1"/>
  <c r="L754" i="1"/>
  <c r="M754" i="1"/>
  <c r="N754" i="1"/>
  <c r="P754" i="1"/>
  <c r="B748" i="1"/>
  <c r="O748" i="1"/>
  <c r="A748" i="1"/>
  <c r="L748" i="1"/>
  <c r="N748" i="1"/>
  <c r="J748" i="1"/>
  <c r="A742" i="1"/>
  <c r="O742" i="1"/>
  <c r="P742" i="1"/>
  <c r="K742" i="1"/>
  <c r="B736" i="1"/>
  <c r="A736" i="1"/>
  <c r="L722" i="1"/>
  <c r="O722" i="1"/>
  <c r="R722" i="1"/>
  <c r="Q722" i="1"/>
  <c r="K722" i="1"/>
  <c r="M722" i="1"/>
  <c r="N716" i="1"/>
  <c r="A716" i="1"/>
  <c r="R716" i="1"/>
  <c r="B716" i="1"/>
  <c r="K716" i="1"/>
  <c r="M716" i="1"/>
  <c r="J716" i="1"/>
  <c r="P716" i="1"/>
  <c r="M710" i="1"/>
  <c r="J710" i="1"/>
  <c r="J704" i="1"/>
  <c r="A704" i="1"/>
  <c r="P704" i="1"/>
  <c r="K704" i="1"/>
  <c r="N690" i="1"/>
  <c r="M690" i="1"/>
  <c r="J690" i="1"/>
  <c r="O684" i="1"/>
  <c r="J684" i="1"/>
  <c r="B1891" i="1"/>
  <c r="Q1516" i="1"/>
  <c r="O1414" i="1"/>
  <c r="M1438" i="1"/>
  <c r="P1454" i="1"/>
  <c r="B1454" i="1"/>
  <c r="A1470" i="1"/>
  <c r="A1478" i="1"/>
  <c r="K1494" i="1"/>
  <c r="L1502" i="1"/>
  <c r="A1510" i="1"/>
  <c r="O1484" i="1"/>
  <c r="A1390" i="1"/>
  <c r="N1406" i="1"/>
  <c r="P1422" i="1"/>
  <c r="L1430" i="1"/>
  <c r="Q1446" i="1"/>
  <c r="Q1486" i="1"/>
  <c r="P1518" i="1"/>
  <c r="P1396" i="1"/>
  <c r="Q1396" i="1"/>
  <c r="Q1444" i="1"/>
  <c r="R1500" i="1"/>
  <c r="A1500" i="1"/>
  <c r="P1420" i="1"/>
  <c r="A1420" i="1"/>
  <c r="K1468" i="1"/>
  <c r="L1492" i="1"/>
  <c r="P1412" i="1"/>
  <c r="M1388" i="1"/>
  <c r="M1508" i="1"/>
  <c r="R687" i="1"/>
  <c r="N693" i="1"/>
  <c r="O699" i="1"/>
  <c r="B699" i="1"/>
  <c r="Q713" i="1"/>
  <c r="P719" i="1"/>
  <c r="J719" i="1"/>
  <c r="M725" i="1"/>
  <c r="N731" i="1"/>
  <c r="A731" i="1"/>
  <c r="P745" i="1"/>
  <c r="O751" i="1"/>
  <c r="B751" i="1"/>
  <c r="J757" i="1"/>
  <c r="L763" i="1"/>
  <c r="O777" i="1"/>
  <c r="O783" i="1"/>
  <c r="N789" i="1"/>
  <c r="N795" i="1"/>
  <c r="A809" i="1"/>
  <c r="A815" i="1"/>
  <c r="N813" i="1"/>
  <c r="K813" i="1"/>
  <c r="N1428" i="1"/>
  <c r="K687" i="1"/>
  <c r="B687" i="1"/>
  <c r="L693" i="1"/>
  <c r="Q699" i="1"/>
  <c r="M713" i="1"/>
  <c r="K719" i="1"/>
  <c r="A719" i="1"/>
  <c r="R725" i="1"/>
  <c r="Q731" i="1"/>
  <c r="N745" i="1"/>
  <c r="L751" i="1"/>
  <c r="N757" i="1"/>
  <c r="P757" i="1"/>
  <c r="R763" i="1"/>
  <c r="K777" i="1"/>
  <c r="L783" i="1"/>
  <c r="L789" i="1"/>
  <c r="L795" i="1"/>
  <c r="M809" i="1"/>
  <c r="M815" i="1"/>
  <c r="L802" i="1"/>
  <c r="M1830" i="1"/>
  <c r="O1830" i="1"/>
  <c r="P1822" i="1"/>
  <c r="M1822" i="1"/>
  <c r="L1896" i="1"/>
  <c r="A1896" i="1"/>
  <c r="K1896" i="1"/>
  <c r="R1896" i="1"/>
  <c r="L1888" i="1"/>
  <c r="K1888" i="1"/>
  <c r="M1888" i="1"/>
  <c r="Q1414" i="1"/>
  <c r="J1454" i="1"/>
  <c r="P1470" i="1"/>
  <c r="Q1478" i="1"/>
  <c r="Q1494" i="1"/>
  <c r="J1502" i="1"/>
  <c r="Q1510" i="1"/>
  <c r="K1484" i="1"/>
  <c r="R1390" i="1"/>
  <c r="R1398" i="1"/>
  <c r="K1406" i="1"/>
  <c r="Q1422" i="1"/>
  <c r="B1430" i="1"/>
  <c r="N1462" i="1"/>
  <c r="N1486" i="1"/>
  <c r="A1518" i="1"/>
  <c r="M1491" i="1"/>
  <c r="O1444" i="1"/>
  <c r="K1444" i="1"/>
  <c r="P1500" i="1"/>
  <c r="Q1420" i="1"/>
  <c r="M1468" i="1"/>
  <c r="M1460" i="1"/>
  <c r="A1388" i="1"/>
  <c r="R1476" i="1"/>
  <c r="Q687" i="1"/>
  <c r="A687" i="1"/>
  <c r="R693" i="1"/>
  <c r="N699" i="1"/>
  <c r="L713" i="1"/>
  <c r="Q719" i="1"/>
  <c r="O725" i="1"/>
  <c r="J725" i="1"/>
  <c r="M731" i="1"/>
  <c r="M745" i="1"/>
  <c r="K751" i="1"/>
  <c r="O757" i="1"/>
  <c r="B757" i="1"/>
  <c r="J763" i="1"/>
  <c r="R777" i="1"/>
  <c r="R783" i="1"/>
  <c r="K789" i="1"/>
  <c r="K795" i="1"/>
  <c r="L809" i="1"/>
  <c r="L815" i="1"/>
  <c r="R802" i="1"/>
  <c r="R1602" i="1"/>
  <c r="Q1595" i="1"/>
  <c r="O687" i="1"/>
  <c r="P693" i="1"/>
  <c r="J693" i="1"/>
  <c r="M699" i="1"/>
  <c r="R713" i="1"/>
  <c r="N719" i="1"/>
  <c r="P725" i="1"/>
  <c r="B725" i="1"/>
  <c r="L731" i="1"/>
  <c r="J745" i="1"/>
  <c r="L745" i="1"/>
  <c r="R751" i="1"/>
  <c r="M757" i="1"/>
  <c r="A757" i="1"/>
  <c r="Q763" i="1"/>
  <c r="J777" i="1"/>
  <c r="J783" i="1"/>
  <c r="J789" i="1"/>
  <c r="R795" i="1"/>
  <c r="R809" i="1"/>
  <c r="K815" i="1"/>
  <c r="B1532" i="1"/>
  <c r="L1836" i="1"/>
  <c r="B1836" i="1"/>
  <c r="P1836" i="1"/>
  <c r="M1836" i="1"/>
  <c r="K1828" i="1"/>
  <c r="P1828" i="1"/>
  <c r="Q1828" i="1"/>
  <c r="M1828" i="1"/>
  <c r="R1820" i="1"/>
  <c r="O1820" i="1"/>
  <c r="P1820" i="1"/>
  <c r="M1820" i="1"/>
  <c r="N1894" i="1"/>
  <c r="B1894" i="1"/>
  <c r="M1894" i="1"/>
  <c r="R1894" i="1"/>
  <c r="B1886" i="1"/>
  <c r="A1886" i="1"/>
  <c r="M1886" i="1"/>
  <c r="Q1886" i="1"/>
  <c r="O555" i="1"/>
  <c r="Q1602" i="1"/>
  <c r="J1444" i="1"/>
  <c r="J1436" i="1"/>
  <c r="K693" i="1"/>
  <c r="K713" i="1"/>
  <c r="K725" i="1"/>
  <c r="K745" i="1"/>
  <c r="N763" i="1"/>
  <c r="P763" i="1"/>
  <c r="P816" i="1"/>
  <c r="L816" i="1"/>
  <c r="J796" i="1"/>
  <c r="O796" i="1"/>
  <c r="R790" i="1"/>
  <c r="P790" i="1"/>
  <c r="P784" i="1"/>
  <c r="L784" i="1"/>
  <c r="J770" i="1"/>
  <c r="O770" i="1"/>
  <c r="O764" i="1"/>
  <c r="K764" i="1"/>
  <c r="Q752" i="1"/>
  <c r="B752" i="1"/>
  <c r="K732" i="1"/>
  <c r="A732" i="1"/>
  <c r="A726" i="1"/>
  <c r="M726" i="1"/>
  <c r="M720" i="1"/>
  <c r="O720" i="1"/>
  <c r="O706" i="1"/>
  <c r="L706" i="1"/>
  <c r="L700" i="1"/>
  <c r="O700" i="1"/>
  <c r="N688" i="1"/>
  <c r="K688" i="1"/>
  <c r="J1587" i="1"/>
  <c r="R1587" i="1"/>
  <c r="A1587" i="1"/>
  <c r="K1587" i="1"/>
  <c r="B1587" i="1"/>
  <c r="L1587" i="1"/>
  <c r="M1587" i="1"/>
  <c r="N1587" i="1"/>
  <c r="O1587" i="1"/>
  <c r="J1603" i="1"/>
  <c r="R1603" i="1"/>
  <c r="A1603" i="1"/>
  <c r="K1603" i="1"/>
  <c r="B1603" i="1"/>
  <c r="L1603" i="1"/>
  <c r="M1603" i="1"/>
  <c r="N1603" i="1"/>
  <c r="O1603" i="1"/>
  <c r="J1595" i="1"/>
  <c r="R1595" i="1"/>
  <c r="A1595" i="1"/>
  <c r="K1595" i="1"/>
  <c r="B1595" i="1"/>
  <c r="L1595" i="1"/>
  <c r="M1595" i="1"/>
  <c r="N1595" i="1"/>
  <c r="O1595" i="1"/>
  <c r="Q1587" i="1"/>
  <c r="B815" i="1"/>
  <c r="O815" i="1"/>
  <c r="R815" i="1"/>
  <c r="K809" i="1"/>
  <c r="P809" i="1"/>
  <c r="N809" i="1"/>
  <c r="A795" i="1"/>
  <c r="M795" i="1"/>
  <c r="J795" i="1"/>
  <c r="R789" i="1"/>
  <c r="B789" i="1"/>
  <c r="O789" i="1"/>
  <c r="P783" i="1"/>
  <c r="N783" i="1"/>
  <c r="K783" i="1"/>
  <c r="L777" i="1"/>
  <c r="Q777" i="1"/>
  <c r="K1610" i="1"/>
  <c r="L1610" i="1"/>
  <c r="M1610" i="1"/>
  <c r="N1610" i="1"/>
  <c r="O1610" i="1"/>
  <c r="P1610" i="1"/>
  <c r="K1602" i="1"/>
  <c r="L1602" i="1"/>
  <c r="M1602" i="1"/>
  <c r="N1602" i="1"/>
  <c r="O1602" i="1"/>
  <c r="P1602" i="1"/>
  <c r="K1594" i="1"/>
  <c r="L1594" i="1"/>
  <c r="M1594" i="1"/>
  <c r="N1594" i="1"/>
  <c r="O1594" i="1"/>
  <c r="P1594" i="1"/>
  <c r="A1610" i="1"/>
  <c r="A1594" i="1"/>
  <c r="Q1594" i="1"/>
  <c r="P1587" i="1"/>
  <c r="R543" i="1"/>
  <c r="R551" i="1"/>
  <c r="A559" i="1"/>
  <c r="A1377" i="1"/>
  <c r="B1350" i="1"/>
  <c r="A1316" i="1"/>
  <c r="B1609" i="1"/>
  <c r="B1605" i="1"/>
  <c r="B1601" i="1"/>
  <c r="B1597" i="1"/>
  <c r="B1593" i="1"/>
  <c r="B1589" i="1"/>
  <c r="Q1609" i="1"/>
  <c r="R1608" i="1"/>
  <c r="J1608" i="1"/>
  <c r="K1607" i="1"/>
  <c r="L1606" i="1"/>
  <c r="M1605" i="1"/>
  <c r="N1604" i="1"/>
  <c r="Q1601" i="1"/>
  <c r="R1600" i="1"/>
  <c r="J1600" i="1"/>
  <c r="K1599" i="1"/>
  <c r="L1598" i="1"/>
  <c r="M1597" i="1"/>
  <c r="N1596" i="1"/>
  <c r="Q1593" i="1"/>
  <c r="R1592" i="1"/>
  <c r="J1592" i="1"/>
  <c r="K1591" i="1"/>
  <c r="L1590" i="1"/>
  <c r="M1589" i="1"/>
  <c r="N1588" i="1"/>
  <c r="A1609" i="1"/>
  <c r="A1605" i="1"/>
  <c r="A1601" i="1"/>
  <c r="A1597" i="1"/>
  <c r="A1593" i="1"/>
  <c r="A1589" i="1"/>
  <c r="P1609" i="1"/>
  <c r="Q1608" i="1"/>
  <c r="R1607" i="1"/>
  <c r="J1607" i="1"/>
  <c r="K1606" i="1"/>
  <c r="L1605" i="1"/>
  <c r="M1604" i="1"/>
  <c r="P1601" i="1"/>
  <c r="Q1600" i="1"/>
  <c r="R1599" i="1"/>
  <c r="J1599" i="1"/>
  <c r="K1598" i="1"/>
  <c r="L1597" i="1"/>
  <c r="M1596" i="1"/>
  <c r="P1593" i="1"/>
  <c r="Q1592" i="1"/>
  <c r="R1591" i="1"/>
  <c r="J1591" i="1"/>
  <c r="K1590" i="1"/>
  <c r="L1589" i="1"/>
  <c r="M1588" i="1"/>
  <c r="A1292" i="1"/>
  <c r="B1608" i="1"/>
  <c r="B1604" i="1"/>
  <c r="B1600" i="1"/>
  <c r="B1596" i="1"/>
  <c r="B1592" i="1"/>
  <c r="B1588" i="1"/>
  <c r="O1609" i="1"/>
  <c r="P1608" i="1"/>
  <c r="Q1607" i="1"/>
  <c r="R1606" i="1"/>
  <c r="J1606" i="1"/>
  <c r="K1605" i="1"/>
  <c r="L1604" i="1"/>
  <c r="O1601" i="1"/>
  <c r="P1600" i="1"/>
  <c r="Q1599" i="1"/>
  <c r="R1598" i="1"/>
  <c r="J1598" i="1"/>
  <c r="K1597" i="1"/>
  <c r="L1596" i="1"/>
  <c r="O1593" i="1"/>
  <c r="P1592" i="1"/>
  <c r="Q1591" i="1"/>
  <c r="R1590" i="1"/>
  <c r="J1590" i="1"/>
  <c r="K1589" i="1"/>
  <c r="L1588" i="1"/>
  <c r="A1608" i="1"/>
  <c r="A1604" i="1"/>
  <c r="A1600" i="1"/>
  <c r="A1596" i="1"/>
  <c r="A1592" i="1"/>
  <c r="A1588" i="1"/>
  <c r="N1609" i="1"/>
  <c r="O1608" i="1"/>
  <c r="P1607" i="1"/>
  <c r="Q1606" i="1"/>
  <c r="R1605" i="1"/>
  <c r="J1605" i="1"/>
  <c r="K1604" i="1"/>
  <c r="N1601" i="1"/>
  <c r="O1600" i="1"/>
  <c r="P1599" i="1"/>
  <c r="Q1598" i="1"/>
  <c r="R1597" i="1"/>
  <c r="J1597" i="1"/>
  <c r="K1596" i="1"/>
  <c r="N1593" i="1"/>
  <c r="O1592" i="1"/>
  <c r="P1591" i="1"/>
  <c r="Q1590" i="1"/>
  <c r="R1589" i="1"/>
  <c r="J1589" i="1"/>
  <c r="K1588" i="1"/>
  <c r="B543" i="1"/>
  <c r="M559" i="1"/>
  <c r="B1374" i="1"/>
  <c r="B1607" i="1"/>
  <c r="B1599" i="1"/>
  <c r="B1591" i="1"/>
  <c r="M1609" i="1"/>
  <c r="N1608" i="1"/>
  <c r="O1607" i="1"/>
  <c r="P1606" i="1"/>
  <c r="Q1605" i="1"/>
  <c r="R1604" i="1"/>
  <c r="J1604" i="1"/>
  <c r="M1601" i="1"/>
  <c r="N1600" i="1"/>
  <c r="O1599" i="1"/>
  <c r="P1598" i="1"/>
  <c r="Q1597" i="1"/>
  <c r="R1596" i="1"/>
  <c r="J1596" i="1"/>
  <c r="M1593" i="1"/>
  <c r="N1592" i="1"/>
  <c r="O1591" i="1"/>
  <c r="P1590" i="1"/>
  <c r="Q1589" i="1"/>
  <c r="R1588" i="1"/>
  <c r="J1588" i="1"/>
  <c r="M551" i="1"/>
  <c r="L559" i="1"/>
  <c r="A1607" i="1"/>
  <c r="A1599" i="1"/>
  <c r="A1591" i="1"/>
  <c r="N1647" i="1"/>
  <c r="O1647" i="1"/>
  <c r="P1647" i="1"/>
  <c r="Q1647" i="1"/>
  <c r="J1647" i="1"/>
  <c r="A1647" i="1"/>
  <c r="R1647" i="1"/>
  <c r="B1647" i="1"/>
  <c r="K1647" i="1"/>
  <c r="K208" i="1"/>
  <c r="B208" i="1"/>
  <c r="L208" i="1"/>
  <c r="A208" i="1"/>
  <c r="M208" i="1"/>
  <c r="O208" i="1"/>
  <c r="N208" i="1"/>
  <c r="P208" i="1"/>
  <c r="Q208" i="1"/>
  <c r="J208" i="1"/>
  <c r="B345" i="1"/>
  <c r="P345" i="1"/>
  <c r="Q345" i="1"/>
  <c r="B1786" i="1"/>
  <c r="R1786" i="1"/>
  <c r="L1786" i="1"/>
  <c r="K1786" i="1"/>
  <c r="M1786" i="1"/>
  <c r="N1786" i="1"/>
  <c r="O1786" i="1"/>
  <c r="P1786" i="1"/>
  <c r="Q1786" i="1"/>
  <c r="J1818" i="1"/>
  <c r="R1818" i="1"/>
  <c r="K1818" i="1"/>
  <c r="L1818" i="1"/>
  <c r="M1818" i="1"/>
  <c r="A1818" i="1"/>
  <c r="N1818" i="1"/>
  <c r="B1818" i="1"/>
  <c r="O1818" i="1"/>
  <c r="A1839" i="1"/>
  <c r="R1839" i="1"/>
  <c r="B1839" i="1"/>
  <c r="L1839" i="1"/>
  <c r="M1839" i="1"/>
  <c r="K1839" i="1"/>
  <c r="N1839" i="1"/>
  <c r="O1839" i="1"/>
  <c r="P1839" i="1"/>
  <c r="Q1839" i="1"/>
  <c r="P1883" i="1"/>
  <c r="O1883" i="1"/>
  <c r="Q1883" i="1"/>
  <c r="J1883" i="1"/>
  <c r="R1883" i="1"/>
  <c r="K1883" i="1"/>
  <c r="L1883" i="1"/>
  <c r="B1883" i="1"/>
  <c r="M1883" i="1"/>
  <c r="L214" i="1"/>
  <c r="M214" i="1"/>
  <c r="N214" i="1"/>
  <c r="A214" i="1"/>
  <c r="O214" i="1"/>
  <c r="B214" i="1"/>
  <c r="P214" i="1"/>
  <c r="Q214" i="1"/>
  <c r="J214" i="1"/>
  <c r="R214" i="1"/>
  <c r="R243" i="1"/>
  <c r="L243" i="1"/>
  <c r="N243" i="1"/>
  <c r="O243" i="1"/>
  <c r="P243" i="1"/>
  <c r="K243" i="1"/>
  <c r="B243" i="1"/>
  <c r="M243" i="1"/>
  <c r="K163" i="1"/>
  <c r="Q163" i="1"/>
  <c r="R163" i="1"/>
  <c r="J163" i="1"/>
  <c r="L163" i="1"/>
  <c r="M163" i="1"/>
  <c r="A163" i="1"/>
  <c r="P163" i="1"/>
  <c r="P69" i="1"/>
  <c r="R69" i="1"/>
  <c r="J69" i="1"/>
  <c r="A69" i="1"/>
  <c r="L69" i="1"/>
  <c r="Q69" i="1"/>
  <c r="M69" i="1"/>
  <c r="N69" i="1"/>
  <c r="O159" i="1"/>
  <c r="A159" i="1"/>
  <c r="Q159" i="1"/>
  <c r="B159" i="1"/>
  <c r="L159" i="1"/>
  <c r="N159" i="1"/>
  <c r="J159" i="1"/>
  <c r="R159" i="1"/>
  <c r="P151" i="1"/>
  <c r="M151" i="1"/>
  <c r="N151" i="1"/>
  <c r="J151" i="1"/>
  <c r="R151" i="1"/>
  <c r="K151" i="1"/>
  <c r="A151" i="1"/>
  <c r="O151" i="1"/>
  <c r="B151" i="1"/>
  <c r="Q151" i="1"/>
  <c r="A620" i="1"/>
  <c r="K620" i="1"/>
  <c r="P26" i="1"/>
  <c r="Q26" i="1"/>
  <c r="B50" i="1"/>
  <c r="O50" i="1"/>
  <c r="M1963" i="1"/>
  <c r="A1963" i="1"/>
  <c r="N1963" i="1"/>
  <c r="B1963" i="1"/>
  <c r="O1963" i="1"/>
  <c r="Q1963" i="1"/>
  <c r="P1963" i="1"/>
  <c r="J1963" i="1"/>
  <c r="R1963" i="1"/>
  <c r="K1963" i="1"/>
  <c r="P1945" i="1"/>
  <c r="Q1945" i="1"/>
  <c r="J1945" i="1"/>
  <c r="R1945" i="1"/>
  <c r="A1945" i="1"/>
  <c r="K1945" i="1"/>
  <c r="B1945" i="1"/>
  <c r="L1945" i="1"/>
  <c r="N1945" i="1"/>
  <c r="M1945" i="1"/>
  <c r="L1920" i="1"/>
  <c r="N1920" i="1"/>
  <c r="A1920" i="1"/>
  <c r="O1920" i="1"/>
  <c r="B1920" i="1"/>
  <c r="P1920" i="1"/>
  <c r="J1920" i="1"/>
  <c r="Q1920" i="1"/>
  <c r="R1920" i="1"/>
  <c r="K1920" i="1"/>
  <c r="K591" i="1"/>
  <c r="P591" i="1"/>
  <c r="Q591" i="1"/>
  <c r="J591" i="1"/>
  <c r="R591" i="1"/>
  <c r="L591" i="1"/>
  <c r="L307" i="1"/>
  <c r="O299" i="1"/>
  <c r="O1843" i="1"/>
  <c r="B1843" i="1"/>
  <c r="P1530" i="1"/>
  <c r="Q1634" i="1"/>
  <c r="J1634" i="1"/>
  <c r="R355" i="1"/>
  <c r="K355" i="1"/>
  <c r="K628" i="1"/>
  <c r="Q634" i="1"/>
  <c r="A634" i="1"/>
  <c r="O648" i="1"/>
  <c r="R654" i="1"/>
  <c r="B654" i="1"/>
  <c r="N660" i="1"/>
  <c r="J666" i="1"/>
  <c r="O680" i="1"/>
  <c r="Q1539" i="1"/>
  <c r="L1654" i="1"/>
  <c r="A1654" i="1"/>
  <c r="Q190" i="1"/>
  <c r="Q200" i="1"/>
  <c r="Q58" i="1"/>
  <c r="M50" i="1"/>
  <c r="M42" i="1"/>
  <c r="A42" i="1"/>
  <c r="J34" i="1"/>
  <c r="L26" i="1"/>
  <c r="R18" i="1"/>
  <c r="O620" i="1"/>
  <c r="J243" i="1"/>
  <c r="J1839" i="1"/>
  <c r="O1945" i="1"/>
  <c r="B591" i="1"/>
  <c r="R307" i="1"/>
  <c r="B307" i="1"/>
  <c r="M299" i="1"/>
  <c r="M1843" i="1"/>
  <c r="M1530" i="1"/>
  <c r="O1634" i="1"/>
  <c r="A1634" i="1"/>
  <c r="Q355" i="1"/>
  <c r="A355" i="1"/>
  <c r="R628" i="1"/>
  <c r="N634" i="1"/>
  <c r="M648" i="1"/>
  <c r="P654" i="1"/>
  <c r="L660" i="1"/>
  <c r="K660" i="1"/>
  <c r="O666" i="1"/>
  <c r="M680" i="1"/>
  <c r="N1539" i="1"/>
  <c r="R1654" i="1"/>
  <c r="O190" i="1"/>
  <c r="N200" i="1"/>
  <c r="A200" i="1"/>
  <c r="R58" i="1"/>
  <c r="L50" i="1"/>
  <c r="P42" i="1"/>
  <c r="M34" i="1"/>
  <c r="A34" i="1"/>
  <c r="B26" i="1"/>
  <c r="Q18" i="1"/>
  <c r="L620" i="1"/>
  <c r="P1818" i="1"/>
  <c r="L1963" i="1"/>
  <c r="N163" i="1"/>
  <c r="K214" i="1"/>
  <c r="Q307" i="1"/>
  <c r="A307" i="1"/>
  <c r="L299" i="1"/>
  <c r="L1843" i="1"/>
  <c r="L1530" i="1"/>
  <c r="N1634" i="1"/>
  <c r="P355" i="1"/>
  <c r="Q628" i="1"/>
  <c r="J628" i="1"/>
  <c r="M634" i="1"/>
  <c r="L648" i="1"/>
  <c r="O654" i="1"/>
  <c r="Q660" i="1"/>
  <c r="B660" i="1"/>
  <c r="N666" i="1"/>
  <c r="Q680" i="1"/>
  <c r="K680" i="1"/>
  <c r="P1539" i="1"/>
  <c r="J1654" i="1"/>
  <c r="M190" i="1"/>
  <c r="M200" i="1"/>
  <c r="B200" i="1"/>
  <c r="J58" i="1"/>
  <c r="K50" i="1"/>
  <c r="Q42" i="1"/>
  <c r="P34" i="1"/>
  <c r="N26" i="1"/>
  <c r="A26" i="1"/>
  <c r="P18" i="1"/>
  <c r="M620" i="1"/>
  <c r="B620" i="1"/>
  <c r="Q1818" i="1"/>
  <c r="J299" i="1"/>
  <c r="Q1530" i="1"/>
  <c r="N628" i="1"/>
  <c r="R648" i="1"/>
  <c r="Q666" i="1"/>
  <c r="R680" i="1"/>
  <c r="K1539" i="1"/>
  <c r="O1654" i="1"/>
  <c r="K200" i="1"/>
  <c r="P58" i="1"/>
  <c r="A58" i="1"/>
  <c r="J50" i="1"/>
  <c r="R42" i="1"/>
  <c r="L34" i="1"/>
  <c r="J26" i="1"/>
  <c r="M18" i="1"/>
  <c r="A18" i="1"/>
  <c r="J620" i="1"/>
  <c r="R208" i="1"/>
  <c r="J1786" i="1"/>
  <c r="M1647" i="1"/>
  <c r="L151" i="1"/>
  <c r="K159" i="1"/>
  <c r="O575" i="1"/>
  <c r="J575" i="1"/>
  <c r="R575" i="1"/>
  <c r="L575" i="1"/>
  <c r="N575" i="1"/>
  <c r="O567" i="1"/>
  <c r="A567" i="1"/>
  <c r="R620" i="1"/>
  <c r="N1883" i="1"/>
  <c r="A1786" i="1"/>
  <c r="M1920" i="1"/>
  <c r="O69" i="1"/>
  <c r="B567" i="1"/>
  <c r="Q237" i="1"/>
  <c r="K237" i="1"/>
  <c r="L237" i="1"/>
  <c r="M237" i="1"/>
  <c r="N237" i="1"/>
  <c r="J237" i="1"/>
  <c r="B237" i="1"/>
  <c r="P237" i="1"/>
  <c r="J1571" i="1"/>
  <c r="R1571" i="1"/>
  <c r="K1571" i="1"/>
  <c r="L1571" i="1"/>
  <c r="A1571" i="1"/>
  <c r="M1571" i="1"/>
  <c r="B1571" i="1"/>
  <c r="N1571" i="1"/>
  <c r="P1571" i="1"/>
  <c r="O1571" i="1"/>
  <c r="O1858" i="1"/>
  <c r="P1858" i="1"/>
  <c r="Q1858" i="1"/>
  <c r="B1858" i="1"/>
  <c r="J1858" i="1"/>
  <c r="A1858" i="1"/>
  <c r="R1858" i="1"/>
  <c r="L1858" i="1"/>
  <c r="K1858" i="1"/>
  <c r="M1858" i="1"/>
  <c r="P351" i="1"/>
  <c r="J351" i="1"/>
  <c r="R351" i="1"/>
  <c r="K351" i="1"/>
  <c r="L351" i="1"/>
  <c r="A351" i="1"/>
  <c r="M351" i="1"/>
  <c r="B351" i="1"/>
  <c r="N351" i="1"/>
  <c r="O351" i="1"/>
  <c r="A190" i="1"/>
  <c r="N190" i="1"/>
  <c r="A1935" i="1"/>
  <c r="N1935" i="1"/>
  <c r="P1935" i="1"/>
  <c r="O1935" i="1"/>
  <c r="K1935" i="1"/>
  <c r="Q1935" i="1"/>
  <c r="J1935" i="1"/>
  <c r="R1935" i="1"/>
  <c r="L1935" i="1"/>
  <c r="N607" i="1"/>
  <c r="B607" i="1"/>
  <c r="O607" i="1"/>
  <c r="Q607" i="1"/>
  <c r="R607" i="1"/>
  <c r="K607" i="1"/>
  <c r="L607" i="1"/>
  <c r="P607" i="1"/>
  <c r="L599" i="1"/>
  <c r="B599" i="1"/>
  <c r="P599" i="1"/>
  <c r="Q599" i="1"/>
  <c r="R599" i="1"/>
  <c r="K599" i="1"/>
  <c r="M599" i="1"/>
  <c r="N599" i="1"/>
  <c r="R583" i="1"/>
  <c r="P583" i="1"/>
  <c r="Q583" i="1"/>
  <c r="J583" i="1"/>
  <c r="M583" i="1"/>
  <c r="N583" i="1"/>
  <c r="A583" i="1"/>
  <c r="B583" i="1"/>
  <c r="O810" i="1"/>
  <c r="J810" i="1"/>
  <c r="R810" i="1"/>
  <c r="L810" i="1"/>
  <c r="K810" i="1"/>
  <c r="A810" i="1"/>
  <c r="M810" i="1"/>
  <c r="B804" i="1"/>
  <c r="J804" i="1"/>
  <c r="R804" i="1"/>
  <c r="A804" i="1"/>
  <c r="P804" i="1"/>
  <c r="J798" i="1"/>
  <c r="B798" i="1"/>
  <c r="L798" i="1"/>
  <c r="K798" i="1"/>
  <c r="Q792" i="1"/>
  <c r="K792" i="1"/>
  <c r="B792" i="1"/>
  <c r="M792" i="1"/>
  <c r="N792" i="1"/>
  <c r="P792" i="1"/>
  <c r="N778" i="1"/>
  <c r="L778" i="1"/>
  <c r="B778" i="1"/>
  <c r="K778" i="1"/>
  <c r="A778" i="1"/>
  <c r="M778" i="1"/>
  <c r="O778" i="1"/>
  <c r="J778" i="1"/>
  <c r="P772" i="1"/>
  <c r="Q772" i="1"/>
  <c r="Q766" i="1"/>
  <c r="O766" i="1"/>
  <c r="M760" i="1"/>
  <c r="J760" i="1"/>
  <c r="R760" i="1"/>
  <c r="B760" i="1"/>
  <c r="L760" i="1"/>
  <c r="A760" i="1"/>
  <c r="N760" i="1"/>
  <c r="P760" i="1"/>
  <c r="A746" i="1"/>
  <c r="L746" i="1"/>
  <c r="K746" i="1"/>
  <c r="R740" i="1"/>
  <c r="M740" i="1"/>
  <c r="R734" i="1"/>
  <c r="P734" i="1"/>
  <c r="L728" i="1"/>
  <c r="R728" i="1"/>
  <c r="K728" i="1"/>
  <c r="M728" i="1"/>
  <c r="B728" i="1"/>
  <c r="N728" i="1"/>
  <c r="A728" i="1"/>
  <c r="P728" i="1"/>
  <c r="Q728" i="1"/>
  <c r="O714" i="1"/>
  <c r="M714" i="1"/>
  <c r="A714" i="1"/>
  <c r="B714" i="1"/>
  <c r="N708" i="1"/>
  <c r="R708" i="1"/>
  <c r="K708" i="1"/>
  <c r="J702" i="1"/>
  <c r="O702" i="1"/>
  <c r="Q702" i="1"/>
  <c r="P702" i="1"/>
  <c r="B696" i="1"/>
  <c r="N696" i="1"/>
  <c r="A696" i="1"/>
  <c r="Q682" i="1"/>
  <c r="B682" i="1"/>
  <c r="O682" i="1"/>
  <c r="P682" i="1"/>
  <c r="M682" i="1"/>
  <c r="O1644" i="1"/>
  <c r="M1623" i="1"/>
  <c r="N577" i="1"/>
  <c r="B578" i="1"/>
  <c r="R569" i="1"/>
  <c r="O570" i="1"/>
  <c r="J585" i="1"/>
  <c r="K593" i="1"/>
  <c r="A593" i="1"/>
  <c r="M601" i="1"/>
  <c r="O609" i="1"/>
  <c r="R594" i="1"/>
  <c r="N1499" i="1"/>
  <c r="K1401" i="1"/>
  <c r="Q760" i="1"/>
  <c r="N810" i="1"/>
  <c r="J1644" i="1"/>
  <c r="R1622" i="1"/>
  <c r="B1623" i="1"/>
  <c r="N165" i="1"/>
  <c r="A577" i="1"/>
  <c r="R579" i="1"/>
  <c r="J569" i="1"/>
  <c r="N570" i="1"/>
  <c r="Q585" i="1"/>
  <c r="R593" i="1"/>
  <c r="L601" i="1"/>
  <c r="A601" i="1"/>
  <c r="M609" i="1"/>
  <c r="O1443" i="1"/>
  <c r="Q1491" i="1"/>
  <c r="O760" i="1"/>
  <c r="B810" i="1"/>
  <c r="K348" i="1"/>
  <c r="J352" i="1"/>
  <c r="K1651" i="1"/>
  <c r="J1859" i="1"/>
  <c r="J1622" i="1"/>
  <c r="A1623" i="1"/>
  <c r="R171" i="1"/>
  <c r="J366" i="1"/>
  <c r="O568" i="1"/>
  <c r="R578" i="1"/>
  <c r="Q569" i="1"/>
  <c r="M570" i="1"/>
  <c r="L608" i="1"/>
  <c r="P585" i="1"/>
  <c r="J593" i="1"/>
  <c r="R601" i="1"/>
  <c r="L609" i="1"/>
  <c r="B609" i="1"/>
  <c r="O602" i="1"/>
  <c r="B1387" i="1"/>
  <c r="L1443" i="1"/>
  <c r="P1491" i="1"/>
  <c r="R778" i="1"/>
  <c r="L696" i="1"/>
  <c r="B1829" i="1"/>
  <c r="L1829" i="1"/>
  <c r="M1829" i="1"/>
  <c r="P1821" i="1"/>
  <c r="K1821" i="1"/>
  <c r="M1821" i="1"/>
  <c r="N1821" i="1"/>
  <c r="P1895" i="1"/>
  <c r="Q1895" i="1"/>
  <c r="K1895" i="1"/>
  <c r="B1887" i="1"/>
  <c r="M1887" i="1"/>
  <c r="Q1622" i="1"/>
  <c r="Q578" i="1"/>
  <c r="L570" i="1"/>
  <c r="N602" i="1"/>
  <c r="R1523" i="1"/>
  <c r="A1523" i="1"/>
  <c r="A1427" i="1"/>
  <c r="M1427" i="1"/>
  <c r="O1411" i="1"/>
  <c r="L1411" i="1"/>
  <c r="Q778" i="1"/>
  <c r="L714" i="1"/>
  <c r="L792" i="1"/>
  <c r="L740" i="1"/>
  <c r="M232" i="1"/>
  <c r="L1906" i="1"/>
  <c r="J1915" i="1"/>
  <c r="J47" i="1"/>
  <c r="R1623" i="1"/>
  <c r="J168" i="1"/>
  <c r="N578" i="1"/>
  <c r="O610" i="1"/>
  <c r="O792" i="1"/>
  <c r="N766" i="1"/>
  <c r="B1652" i="1"/>
  <c r="B1850" i="1"/>
  <c r="J194" i="1"/>
  <c r="L155" i="1"/>
  <c r="P168" i="1"/>
  <c r="P577" i="1"/>
  <c r="M578" i="1"/>
  <c r="J570" i="1"/>
  <c r="K585" i="1"/>
  <c r="A585" i="1"/>
  <c r="M593" i="1"/>
  <c r="O601" i="1"/>
  <c r="J609" i="1"/>
  <c r="R586" i="1"/>
  <c r="J1403" i="1"/>
  <c r="N1459" i="1"/>
  <c r="O1523" i="1"/>
  <c r="N1411" i="1"/>
  <c r="A1435" i="1"/>
  <c r="J728" i="1"/>
  <c r="Q804" i="1"/>
  <c r="A798" i="1"/>
  <c r="P1887" i="1"/>
  <c r="B1378" i="1"/>
  <c r="P796" i="1"/>
  <c r="N816" i="1"/>
  <c r="B816" i="1"/>
  <c r="L688" i="1"/>
  <c r="P694" i="1"/>
  <c r="R700" i="1"/>
  <c r="Q700" i="1"/>
  <c r="M706" i="1"/>
  <c r="K720" i="1"/>
  <c r="J726" i="1"/>
  <c r="P732" i="1"/>
  <c r="B732" i="1"/>
  <c r="L738" i="1"/>
  <c r="M752" i="1"/>
  <c r="O752" i="1"/>
  <c r="J758" i="1"/>
  <c r="L764" i="1"/>
  <c r="A764" i="1"/>
  <c r="P770" i="1"/>
  <c r="N784" i="1"/>
  <c r="B784" i="1"/>
  <c r="Q790" i="1"/>
  <c r="K802" i="1"/>
  <c r="L813" i="1"/>
  <c r="P1532" i="1"/>
  <c r="B559" i="1"/>
  <c r="J1891" i="1"/>
  <c r="A1383" i="1"/>
  <c r="A1361" i="1"/>
  <c r="A1300" i="1"/>
  <c r="P1492" i="1"/>
  <c r="A1412" i="1"/>
  <c r="L1388" i="1"/>
  <c r="L1508" i="1"/>
  <c r="N796" i="1"/>
  <c r="B796" i="1"/>
  <c r="K816" i="1"/>
  <c r="R688" i="1"/>
  <c r="Q688" i="1"/>
  <c r="M694" i="1"/>
  <c r="N700" i="1"/>
  <c r="A700" i="1"/>
  <c r="K706" i="1"/>
  <c r="R720" i="1"/>
  <c r="B720" i="1"/>
  <c r="L726" i="1"/>
  <c r="N732" i="1"/>
  <c r="J738" i="1"/>
  <c r="Q738" i="1"/>
  <c r="L752" i="1"/>
  <c r="A752" i="1"/>
  <c r="P758" i="1"/>
  <c r="R764" i="1"/>
  <c r="N770" i="1"/>
  <c r="B770" i="1"/>
  <c r="K784" i="1"/>
  <c r="M790" i="1"/>
  <c r="O790" i="1"/>
  <c r="J802" i="1"/>
  <c r="P748" i="1"/>
  <c r="O768" i="1"/>
  <c r="M786" i="1"/>
  <c r="B800" i="1"/>
  <c r="J813" i="1"/>
  <c r="P812" i="1"/>
  <c r="A1532" i="1"/>
  <c r="L1822" i="1"/>
  <c r="R1888" i="1"/>
  <c r="R1830" i="1"/>
  <c r="R563" i="1"/>
  <c r="N542" i="1"/>
  <c r="B1382" i="1"/>
  <c r="B1366" i="1"/>
  <c r="B1346" i="1"/>
  <c r="A1284" i="1"/>
  <c r="M1492" i="1"/>
  <c r="L1460" i="1"/>
  <c r="R1388" i="1"/>
  <c r="N1508" i="1"/>
  <c r="K1476" i="1"/>
  <c r="L796" i="1"/>
  <c r="A796" i="1"/>
  <c r="R816" i="1"/>
  <c r="O688" i="1"/>
  <c r="B688" i="1"/>
  <c r="L694" i="1"/>
  <c r="J700" i="1"/>
  <c r="J706" i="1"/>
  <c r="Q706" i="1"/>
  <c r="N720" i="1"/>
  <c r="A720" i="1"/>
  <c r="K726" i="1"/>
  <c r="M732" i="1"/>
  <c r="M738" i="1"/>
  <c r="B738" i="1"/>
  <c r="K752" i="1"/>
  <c r="M758" i="1"/>
  <c r="O758" i="1"/>
  <c r="J764" i="1"/>
  <c r="L770" i="1"/>
  <c r="A770" i="1"/>
  <c r="R784" i="1"/>
  <c r="N790" i="1"/>
  <c r="A790" i="1"/>
  <c r="Q802" i="1"/>
  <c r="L768" i="1"/>
  <c r="L786" i="1"/>
  <c r="A800" i="1"/>
  <c r="B813" i="1"/>
  <c r="Q774" i="1"/>
  <c r="M812" i="1"/>
  <c r="L1827" i="1"/>
  <c r="K1822" i="1"/>
  <c r="Q1830" i="1"/>
  <c r="N559" i="1"/>
  <c r="L552" i="1"/>
  <c r="A1376" i="1"/>
  <c r="B1370" i="1"/>
  <c r="K796" i="1"/>
  <c r="J816" i="1"/>
  <c r="J688" i="1"/>
  <c r="A688" i="1"/>
  <c r="K694" i="1"/>
  <c r="P700" i="1"/>
  <c r="N706" i="1"/>
  <c r="B706" i="1"/>
  <c r="J720" i="1"/>
  <c r="R726" i="1"/>
  <c r="Q726" i="1"/>
  <c r="J732" i="1"/>
  <c r="R738" i="1"/>
  <c r="A738" i="1"/>
  <c r="R752" i="1"/>
  <c r="N758" i="1"/>
  <c r="B758" i="1"/>
  <c r="Q764" i="1"/>
  <c r="K770" i="1"/>
  <c r="J784" i="1"/>
  <c r="L790" i="1"/>
  <c r="B790" i="1"/>
  <c r="P802" i="1"/>
  <c r="R1436" i="1"/>
  <c r="J1476" i="1"/>
  <c r="R796" i="1"/>
  <c r="Q816" i="1"/>
  <c r="P688" i="1"/>
  <c r="O694" i="1"/>
  <c r="Q694" i="1"/>
  <c r="M700" i="1"/>
  <c r="R706" i="1"/>
  <c r="A706" i="1"/>
  <c r="P720" i="1"/>
  <c r="P726" i="1"/>
  <c r="B726" i="1"/>
  <c r="L732" i="1"/>
  <c r="P738" i="1"/>
  <c r="J752" i="1"/>
  <c r="L758" i="1"/>
  <c r="A758" i="1"/>
  <c r="P764" i="1"/>
  <c r="R770" i="1"/>
  <c r="Q784" i="1"/>
  <c r="K790" i="1"/>
  <c r="M802" i="1"/>
  <c r="O802" i="1"/>
  <c r="Q813" i="1"/>
  <c r="M1885" i="1"/>
  <c r="P1896" i="1"/>
  <c r="Q1822" i="1"/>
  <c r="N1888" i="1"/>
  <c r="N1830" i="1"/>
  <c r="R694" i="1"/>
  <c r="O726" i="1"/>
  <c r="M764" i="1"/>
  <c r="N802" i="1"/>
  <c r="L1885" i="1"/>
  <c r="Q155" i="1"/>
  <c r="B1573" i="1"/>
  <c r="N1573" i="1"/>
  <c r="P1573" i="1"/>
  <c r="B1577" i="1"/>
  <c r="L1577" i="1"/>
  <c r="N1577" i="1"/>
  <c r="N1816" i="1"/>
  <c r="Q1816" i="1"/>
  <c r="J1816" i="1"/>
  <c r="M1851" i="1"/>
  <c r="N1851" i="1"/>
  <c r="P1856" i="1"/>
  <c r="L1856" i="1"/>
  <c r="A1856" i="1"/>
  <c r="K1881" i="1"/>
  <c r="A1881" i="1"/>
  <c r="M1907" i="1"/>
  <c r="B1907" i="1"/>
  <c r="P1907" i="1"/>
  <c r="A153" i="1"/>
  <c r="P153" i="1"/>
  <c r="M1855" i="1"/>
  <c r="N1815" i="1"/>
  <c r="Q1574" i="1"/>
  <c r="K231" i="1"/>
  <c r="A231" i="1"/>
  <c r="Q1643" i="1"/>
  <c r="M74" i="1"/>
  <c r="M217" i="1"/>
  <c r="B663" i="1"/>
  <c r="A1526" i="1"/>
  <c r="A390" i="1"/>
  <c r="L1907" i="1"/>
  <c r="R1881" i="1"/>
  <c r="L1851" i="1"/>
  <c r="L1816" i="1"/>
  <c r="P1577" i="1"/>
  <c r="A1573" i="1"/>
  <c r="P232" i="1"/>
  <c r="N1906" i="1"/>
  <c r="R1915" i="1"/>
  <c r="K153" i="1"/>
  <c r="K194" i="1"/>
  <c r="N1620" i="1"/>
  <c r="L1620" i="1"/>
  <c r="M1620" i="1"/>
  <c r="B1620" i="1"/>
  <c r="K1620" i="1"/>
  <c r="B381" i="1"/>
  <c r="A373" i="1"/>
  <c r="B373" i="1"/>
  <c r="J1855" i="1"/>
  <c r="L1815" i="1"/>
  <c r="L1930" i="1"/>
  <c r="R217" i="1"/>
  <c r="K390" i="1"/>
  <c r="Q348" i="1"/>
  <c r="A232" i="1"/>
  <c r="R1906" i="1"/>
  <c r="P1651" i="1"/>
  <c r="O1915" i="1"/>
  <c r="P574" i="1"/>
  <c r="J574" i="1"/>
  <c r="O348" i="1"/>
  <c r="O1652" i="1"/>
  <c r="Q1906" i="1"/>
  <c r="M1651" i="1"/>
  <c r="L246" i="1"/>
  <c r="M15" i="1"/>
  <c r="R206" i="1"/>
  <c r="B206" i="1"/>
  <c r="L206" i="1"/>
  <c r="R20" i="1"/>
  <c r="B20" i="1"/>
  <c r="L20" i="1"/>
  <c r="A52" i="1"/>
  <c r="R52" i="1"/>
  <c r="N52" i="1"/>
  <c r="B1541" i="1"/>
  <c r="K1541" i="1"/>
  <c r="M672" i="1"/>
  <c r="R672" i="1"/>
  <c r="O640" i="1"/>
  <c r="A640" i="1"/>
  <c r="Q640" i="1"/>
  <c r="K357" i="1"/>
  <c r="P357" i="1"/>
  <c r="P612" i="1"/>
  <c r="A612" i="1"/>
  <c r="P596" i="1"/>
  <c r="J596" i="1"/>
  <c r="R596" i="1"/>
  <c r="K596" i="1"/>
  <c r="B1643" i="1"/>
  <c r="O1643" i="1"/>
  <c r="Q1651" i="1"/>
  <c r="J1651" i="1"/>
  <c r="N1651" i="1"/>
  <c r="N155" i="1"/>
  <c r="K155" i="1"/>
  <c r="M155" i="1"/>
  <c r="J155" i="1"/>
  <c r="P1915" i="1"/>
  <c r="K1915" i="1"/>
  <c r="K1644" i="1"/>
  <c r="B1644" i="1"/>
  <c r="N1652" i="1"/>
  <c r="L1652" i="1"/>
  <c r="M1652" i="1"/>
  <c r="A348" i="1"/>
  <c r="R348" i="1"/>
  <c r="M1850" i="1"/>
  <c r="O1850" i="1"/>
  <c r="Q1850" i="1"/>
  <c r="A1850" i="1"/>
  <c r="L1560" i="1"/>
  <c r="K1560" i="1"/>
  <c r="Q1560" i="1"/>
  <c r="B74" i="1"/>
  <c r="P74" i="1"/>
  <c r="R462" i="1"/>
  <c r="P462" i="1"/>
  <c r="Q390" i="1"/>
  <c r="P390" i="1"/>
  <c r="J390" i="1"/>
  <c r="L15" i="1"/>
  <c r="J15" i="1"/>
  <c r="N1526" i="1"/>
  <c r="O1526" i="1"/>
  <c r="P1526" i="1"/>
  <c r="A194" i="1"/>
  <c r="B194" i="1"/>
  <c r="K675" i="1"/>
  <c r="M675" i="1"/>
  <c r="M669" i="1"/>
  <c r="N669" i="1"/>
  <c r="A669" i="1"/>
  <c r="P663" i="1"/>
  <c r="J663" i="1"/>
  <c r="M1622" i="1"/>
  <c r="B1621" i="1"/>
  <c r="P1621" i="1"/>
  <c r="P165" i="1"/>
  <c r="B576" i="1"/>
  <c r="Q575" i="1"/>
  <c r="M575" i="1"/>
  <c r="A575" i="1"/>
  <c r="K567" i="1"/>
  <c r="J567" i="1"/>
  <c r="L567" i="1"/>
  <c r="M567" i="1"/>
  <c r="O595" i="1"/>
  <c r="L1433" i="1"/>
  <c r="L1521" i="1"/>
  <c r="B168" i="1"/>
  <c r="R168" i="1"/>
  <c r="B372" i="1"/>
  <c r="B603" i="1"/>
  <c r="O603" i="1"/>
  <c r="J603" i="1"/>
  <c r="O1521" i="1"/>
  <c r="A1521" i="1"/>
  <c r="B1521" i="1"/>
  <c r="Q1521" i="1"/>
  <c r="N1513" i="1"/>
  <c r="A1513" i="1"/>
  <c r="Q1513" i="1"/>
  <c r="K1513" i="1"/>
  <c r="L1513" i="1"/>
  <c r="R1505" i="1"/>
  <c r="K1505" i="1"/>
  <c r="L1505" i="1"/>
  <c r="A1505" i="1"/>
  <c r="K1497" i="1"/>
  <c r="L1497" i="1"/>
  <c r="P1497" i="1"/>
  <c r="P1489" i="1"/>
  <c r="O1489" i="1"/>
  <c r="Q1489" i="1"/>
  <c r="J1489" i="1"/>
  <c r="B1481" i="1"/>
  <c r="A1481" i="1"/>
  <c r="R1481" i="1"/>
  <c r="L1481" i="1"/>
  <c r="N1481" i="1"/>
  <c r="P1473" i="1"/>
  <c r="A1473" i="1"/>
  <c r="N1473" i="1"/>
  <c r="R1473" i="1"/>
  <c r="R1465" i="1"/>
  <c r="A1465" i="1"/>
  <c r="J1465" i="1"/>
  <c r="B1465" i="1"/>
  <c r="K1465" i="1"/>
  <c r="M1457" i="1"/>
  <c r="B1457" i="1"/>
  <c r="N1457" i="1"/>
  <c r="Q1457" i="1"/>
  <c r="R1457" i="1"/>
  <c r="Q1449" i="1"/>
  <c r="L1449" i="1"/>
  <c r="J1449" i="1"/>
  <c r="L1441" i="1"/>
  <c r="K1441" i="1"/>
  <c r="O1441" i="1"/>
  <c r="R1441" i="1"/>
  <c r="R1433" i="1"/>
  <c r="K1433" i="1"/>
  <c r="O1433" i="1"/>
  <c r="B1433" i="1"/>
  <c r="B1425" i="1"/>
  <c r="R1425" i="1"/>
  <c r="N1425" i="1"/>
  <c r="J1425" i="1"/>
  <c r="P1425" i="1"/>
  <c r="A1417" i="1"/>
  <c r="P1417" i="1"/>
  <c r="K1417" i="1"/>
  <c r="K1409" i="1"/>
  <c r="J1409" i="1"/>
  <c r="A1409" i="1"/>
  <c r="M1409" i="1"/>
  <c r="P1401" i="1"/>
  <c r="B1401" i="1"/>
  <c r="J1401" i="1"/>
  <c r="N1393" i="1"/>
  <c r="P1393" i="1"/>
  <c r="R1393" i="1"/>
  <c r="N168" i="1"/>
  <c r="P169" i="1"/>
  <c r="O169" i="1"/>
  <c r="B379" i="1"/>
  <c r="A379" i="1"/>
  <c r="A371" i="1"/>
  <c r="B572" i="1"/>
  <c r="O572" i="1"/>
  <c r="P572" i="1"/>
  <c r="N610" i="1"/>
  <c r="B610" i="1"/>
  <c r="K610" i="1"/>
  <c r="A610" i="1"/>
  <c r="M610" i="1"/>
  <c r="L610" i="1"/>
  <c r="B602" i="1"/>
  <c r="Q602" i="1"/>
  <c r="R602" i="1"/>
  <c r="A602" i="1"/>
  <c r="K602" i="1"/>
  <c r="O594" i="1"/>
  <c r="P594" i="1"/>
  <c r="Q594" i="1"/>
  <c r="J594" i="1"/>
  <c r="L586" i="1"/>
  <c r="N586" i="1"/>
  <c r="O586" i="1"/>
  <c r="P586" i="1"/>
  <c r="B1393" i="1"/>
  <c r="B1409" i="1"/>
  <c r="O1449" i="1"/>
  <c r="P1465" i="1"/>
  <c r="K1489" i="1"/>
  <c r="Q1505" i="1"/>
  <c r="A1457" i="1"/>
  <c r="N1401" i="1"/>
  <c r="O1619" i="1"/>
  <c r="M1621" i="1"/>
  <c r="N1622" i="1"/>
  <c r="O1618" i="1"/>
  <c r="N169" i="1"/>
  <c r="Q168" i="1"/>
  <c r="B170" i="1"/>
  <c r="M170" i="1"/>
  <c r="B575" i="1"/>
  <c r="J580" i="1"/>
  <c r="J586" i="1"/>
  <c r="M594" i="1"/>
  <c r="L602" i="1"/>
  <c r="A1393" i="1"/>
  <c r="O1425" i="1"/>
  <c r="M1449" i="1"/>
  <c r="O1465" i="1"/>
  <c r="R1489" i="1"/>
  <c r="P1505" i="1"/>
  <c r="M1473" i="1"/>
  <c r="P1441" i="1"/>
  <c r="B1519" i="1"/>
  <c r="J1519" i="1"/>
  <c r="A1511" i="1"/>
  <c r="L1511" i="1"/>
  <c r="O1511" i="1"/>
  <c r="N1503" i="1"/>
  <c r="B1503" i="1"/>
  <c r="R1487" i="1"/>
  <c r="L1487" i="1"/>
  <c r="M1487" i="1"/>
  <c r="Q1487" i="1"/>
  <c r="B1479" i="1"/>
  <c r="R1479" i="1"/>
  <c r="P1479" i="1"/>
  <c r="K1471" i="1"/>
  <c r="A1471" i="1"/>
  <c r="N1471" i="1"/>
  <c r="R1471" i="1"/>
  <c r="J1471" i="1"/>
  <c r="K1463" i="1"/>
  <c r="L1463" i="1"/>
  <c r="Q1463" i="1"/>
  <c r="N1455" i="1"/>
  <c r="A1455" i="1"/>
  <c r="K1455" i="1"/>
  <c r="Q1455" i="1"/>
  <c r="L1447" i="1"/>
  <c r="M1447" i="1"/>
  <c r="R1439" i="1"/>
  <c r="B1439" i="1"/>
  <c r="K1439" i="1"/>
  <c r="N1439" i="1"/>
  <c r="B1431" i="1"/>
  <c r="J1431" i="1"/>
  <c r="R1423" i="1"/>
  <c r="A1423" i="1"/>
  <c r="B1423" i="1"/>
  <c r="K1423" i="1"/>
  <c r="O1423" i="1"/>
  <c r="R1415" i="1"/>
  <c r="J1415" i="1"/>
  <c r="L1415" i="1"/>
  <c r="B1407" i="1"/>
  <c r="R1407" i="1"/>
  <c r="N1407" i="1"/>
  <c r="L1399" i="1"/>
  <c r="N1399" i="1"/>
  <c r="P1399" i="1"/>
  <c r="J1399" i="1"/>
  <c r="P1391" i="1"/>
  <c r="K1391" i="1"/>
  <c r="A1391" i="1"/>
  <c r="P352" i="1"/>
  <c r="R1641" i="1"/>
  <c r="B1641" i="1"/>
  <c r="P255" i="1"/>
  <c r="M661" i="1"/>
  <c r="O1655" i="1"/>
  <c r="J57" i="1"/>
  <c r="K33" i="1"/>
  <c r="P1813" i="1"/>
  <c r="P49" i="1"/>
  <c r="M353" i="1"/>
  <c r="L1621" i="1"/>
  <c r="P1624" i="1"/>
  <c r="K1624" i="1"/>
  <c r="K173" i="1"/>
  <c r="M169" i="1"/>
  <c r="R170" i="1"/>
  <c r="A168" i="1"/>
  <c r="R576" i="1"/>
  <c r="Q586" i="1"/>
  <c r="L594" i="1"/>
  <c r="R610" i="1"/>
  <c r="J1393" i="1"/>
  <c r="R1409" i="1"/>
  <c r="M1425" i="1"/>
  <c r="K1449" i="1"/>
  <c r="M1465" i="1"/>
  <c r="B1489" i="1"/>
  <c r="B1505" i="1"/>
  <c r="O1417" i="1"/>
  <c r="Q1473" i="1"/>
  <c r="A1441" i="1"/>
  <c r="O352" i="1"/>
  <c r="J1641" i="1"/>
  <c r="A1641" i="1"/>
  <c r="N255" i="1"/>
  <c r="J661" i="1"/>
  <c r="N1655" i="1"/>
  <c r="L57" i="1"/>
  <c r="A33" i="1"/>
  <c r="P438" i="1"/>
  <c r="N49" i="1"/>
  <c r="A353" i="1"/>
  <c r="R1616" i="1"/>
  <c r="K1621" i="1"/>
  <c r="O1624" i="1"/>
  <c r="Q1623" i="1"/>
  <c r="K1623" i="1"/>
  <c r="Q173" i="1"/>
  <c r="O170" i="1"/>
  <c r="B371" i="1"/>
  <c r="O576" i="1"/>
  <c r="N567" i="1"/>
  <c r="Q597" i="1"/>
  <c r="Q587" i="1"/>
  <c r="M586" i="1"/>
  <c r="A594" i="1"/>
  <c r="J610" i="1"/>
  <c r="Q1393" i="1"/>
  <c r="O1409" i="1"/>
  <c r="K1425" i="1"/>
  <c r="P1449" i="1"/>
  <c r="Q1465" i="1"/>
  <c r="A1489" i="1"/>
  <c r="Q1399" i="1"/>
  <c r="J1447" i="1"/>
  <c r="M1417" i="1"/>
  <c r="R1497" i="1"/>
  <c r="M1481" i="1"/>
  <c r="M168" i="1"/>
  <c r="K568" i="1"/>
  <c r="N568" i="1"/>
  <c r="R568" i="1"/>
  <c r="A586" i="1"/>
  <c r="B594" i="1"/>
  <c r="Q610" i="1"/>
  <c r="N614" i="1"/>
  <c r="A614" i="1"/>
  <c r="R590" i="1"/>
  <c r="B590" i="1"/>
  <c r="O1393" i="1"/>
  <c r="Q1409" i="1"/>
  <c r="L1425" i="1"/>
  <c r="N1449" i="1"/>
  <c r="N1465" i="1"/>
  <c r="O1505" i="1"/>
  <c r="J1417" i="1"/>
  <c r="J1497" i="1"/>
  <c r="N1521" i="1"/>
  <c r="Q541" i="1"/>
  <c r="P541" i="1"/>
  <c r="J541" i="1"/>
  <c r="R541" i="1"/>
  <c r="K541" i="1"/>
  <c r="M541" i="1"/>
  <c r="B541" i="1"/>
  <c r="N541" i="1"/>
  <c r="A541" i="1"/>
  <c r="L541" i="1"/>
  <c r="O541" i="1"/>
  <c r="M557" i="1"/>
  <c r="B557" i="1"/>
  <c r="N557" i="1"/>
  <c r="A557" i="1"/>
  <c r="O557" i="1"/>
  <c r="Q557" i="1"/>
  <c r="P557" i="1"/>
  <c r="R557" i="1"/>
  <c r="K557" i="1"/>
  <c r="L557" i="1"/>
  <c r="R549" i="1"/>
  <c r="K549" i="1"/>
  <c r="L549" i="1"/>
  <c r="M549" i="1"/>
  <c r="A549" i="1"/>
  <c r="O549" i="1"/>
  <c r="Q549" i="1"/>
  <c r="P549" i="1"/>
  <c r="B549" i="1"/>
  <c r="J549" i="1"/>
  <c r="N549" i="1"/>
  <c r="J1394" i="1"/>
  <c r="B1520" i="1"/>
  <c r="A1520" i="1"/>
  <c r="P1520" i="1"/>
  <c r="L1512" i="1"/>
  <c r="N1512" i="1"/>
  <c r="J1504" i="1"/>
  <c r="L1504" i="1"/>
  <c r="A1496" i="1"/>
  <c r="R1496" i="1"/>
  <c r="K1488" i="1"/>
  <c r="Q1488" i="1"/>
  <c r="Q1480" i="1"/>
  <c r="A1480" i="1"/>
  <c r="O1480" i="1"/>
  <c r="Q1472" i="1"/>
  <c r="K1472" i="1"/>
  <c r="R1464" i="1"/>
  <c r="M1464" i="1"/>
  <c r="B1456" i="1"/>
  <c r="J1456" i="1"/>
  <c r="M1448" i="1"/>
  <c r="O1448" i="1"/>
  <c r="Q1440" i="1"/>
  <c r="A1440" i="1"/>
  <c r="N1440" i="1"/>
  <c r="A1432" i="1"/>
  <c r="L1432" i="1"/>
  <c r="R1424" i="1"/>
  <c r="M1424" i="1"/>
  <c r="O1416" i="1"/>
  <c r="J1416" i="1"/>
  <c r="J1408" i="1"/>
  <c r="M1408" i="1"/>
  <c r="Q1400" i="1"/>
  <c r="A1400" i="1"/>
  <c r="R1400" i="1"/>
  <c r="B1392" i="1"/>
  <c r="K1392" i="1"/>
  <c r="Q366" i="1"/>
  <c r="K577" i="1"/>
  <c r="J578" i="1"/>
  <c r="K570" i="1"/>
  <c r="B570" i="1"/>
  <c r="A584" i="1"/>
  <c r="N600" i="1"/>
  <c r="M1470" i="1"/>
  <c r="J1494" i="1"/>
  <c r="A1494" i="1"/>
  <c r="M1510" i="1"/>
  <c r="L1390" i="1"/>
  <c r="B1390" i="1"/>
  <c r="O1398" i="1"/>
  <c r="M1406" i="1"/>
  <c r="O1422" i="1"/>
  <c r="P1430" i="1"/>
  <c r="J1446" i="1"/>
  <c r="B1446" i="1"/>
  <c r="Q1462" i="1"/>
  <c r="M1486" i="1"/>
  <c r="N1518" i="1"/>
  <c r="N1392" i="1"/>
  <c r="J1400" i="1"/>
  <c r="Q1408" i="1"/>
  <c r="M1416" i="1"/>
  <c r="K1424" i="1"/>
  <c r="M1432" i="1"/>
  <c r="K1440" i="1"/>
  <c r="N1448" i="1"/>
  <c r="L1456" i="1"/>
  <c r="Q1464" i="1"/>
  <c r="M1472" i="1"/>
  <c r="A1472" i="1"/>
  <c r="P1488" i="1"/>
  <c r="A1488" i="1"/>
  <c r="B1496" i="1"/>
  <c r="B1504" i="1"/>
  <c r="Q1512" i="1"/>
  <c r="J1520" i="1"/>
  <c r="J1442" i="1"/>
  <c r="J557" i="1"/>
  <c r="L1422" i="1"/>
  <c r="N1430" i="1"/>
  <c r="R1446" i="1"/>
  <c r="M1462" i="1"/>
  <c r="A1462" i="1"/>
  <c r="K1486" i="1"/>
  <c r="M1518" i="1"/>
  <c r="O1392" i="1"/>
  <c r="O1400" i="1"/>
  <c r="P1408" i="1"/>
  <c r="R1416" i="1"/>
  <c r="J1424" i="1"/>
  <c r="R1432" i="1"/>
  <c r="M1440" i="1"/>
  <c r="L1448" i="1"/>
  <c r="K1456" i="1"/>
  <c r="P1464" i="1"/>
  <c r="L1472" i="1"/>
  <c r="N1480" i="1"/>
  <c r="O1488" i="1"/>
  <c r="P1496" i="1"/>
  <c r="P1504" i="1"/>
  <c r="A1504" i="1"/>
  <c r="B1512" i="1"/>
  <c r="Q1520" i="1"/>
  <c r="J1508" i="1"/>
  <c r="O1508" i="1"/>
  <c r="J1492" i="1"/>
  <c r="R1492" i="1"/>
  <c r="N1476" i="1"/>
  <c r="O1476" i="1"/>
  <c r="B1468" i="1"/>
  <c r="P1468" i="1"/>
  <c r="K1460" i="1"/>
  <c r="A1460" i="1"/>
  <c r="N1436" i="1"/>
  <c r="P1436" i="1"/>
  <c r="A1428" i="1"/>
  <c r="P1428" i="1"/>
  <c r="R1412" i="1"/>
  <c r="N1412" i="1"/>
  <c r="P578" i="1"/>
  <c r="Q570" i="1"/>
  <c r="J608" i="1"/>
  <c r="R1510" i="1"/>
  <c r="B1510" i="1"/>
  <c r="R1406" i="1"/>
  <c r="A1406" i="1"/>
  <c r="K1422" i="1"/>
  <c r="P1446" i="1"/>
  <c r="R1486" i="1"/>
  <c r="B1486" i="1"/>
  <c r="L1518" i="1"/>
  <c r="M1392" i="1"/>
  <c r="M1400" i="1"/>
  <c r="N1408" i="1"/>
  <c r="Q1416" i="1"/>
  <c r="Q1424" i="1"/>
  <c r="J1432" i="1"/>
  <c r="R1440" i="1"/>
  <c r="R1448" i="1"/>
  <c r="M1456" i="1"/>
  <c r="N1464" i="1"/>
  <c r="P1472" i="1"/>
  <c r="M1480" i="1"/>
  <c r="N1488" i="1"/>
  <c r="O1496" i="1"/>
  <c r="O1504" i="1"/>
  <c r="P1512" i="1"/>
  <c r="A1512" i="1"/>
  <c r="K1466" i="1"/>
  <c r="R1508" i="1"/>
  <c r="Q1428" i="1"/>
  <c r="Q1499" i="1"/>
  <c r="L1499" i="1"/>
  <c r="B811" i="1"/>
  <c r="N811" i="1"/>
  <c r="R811" i="1"/>
  <c r="N805" i="1"/>
  <c r="P805" i="1"/>
  <c r="L805" i="1"/>
  <c r="Q799" i="1"/>
  <c r="L799" i="1"/>
  <c r="P799" i="1"/>
  <c r="K793" i="1"/>
  <c r="A793" i="1"/>
  <c r="N793" i="1"/>
  <c r="P793" i="1"/>
  <c r="J793" i="1"/>
  <c r="N779" i="1"/>
  <c r="L779" i="1"/>
  <c r="O779" i="1"/>
  <c r="K779" i="1"/>
  <c r="K773" i="1"/>
  <c r="M773" i="1"/>
  <c r="A773" i="1"/>
  <c r="L773" i="1"/>
  <c r="P773" i="1"/>
  <c r="J773" i="1"/>
  <c r="N767" i="1"/>
  <c r="P767" i="1"/>
  <c r="Q767" i="1"/>
  <c r="J767" i="1"/>
  <c r="A761" i="1"/>
  <c r="L761" i="1"/>
  <c r="N761" i="1"/>
  <c r="K761" i="1"/>
  <c r="J761" i="1"/>
  <c r="Q747" i="1"/>
  <c r="B747" i="1"/>
  <c r="L747" i="1"/>
  <c r="N747" i="1"/>
  <c r="O747" i="1"/>
  <c r="R747" i="1"/>
  <c r="R741" i="1"/>
  <c r="P741" i="1"/>
  <c r="M741" i="1"/>
  <c r="K741" i="1"/>
  <c r="A735" i="1"/>
  <c r="B735" i="1"/>
  <c r="Q735" i="1"/>
  <c r="L735" i="1"/>
  <c r="O735" i="1"/>
  <c r="P729" i="1"/>
  <c r="B729" i="1"/>
  <c r="Q729" i="1"/>
  <c r="R729" i="1"/>
  <c r="L729" i="1"/>
  <c r="L715" i="1"/>
  <c r="A715" i="1"/>
  <c r="B715" i="1"/>
  <c r="P715" i="1"/>
  <c r="J715" i="1"/>
  <c r="R715" i="1"/>
  <c r="K715" i="1"/>
  <c r="P709" i="1"/>
  <c r="J709" i="1"/>
  <c r="R709" i="1"/>
  <c r="K709" i="1"/>
  <c r="O709" i="1"/>
  <c r="P703" i="1"/>
  <c r="K703" i="1"/>
  <c r="L703" i="1"/>
  <c r="A703" i="1"/>
  <c r="J703" i="1"/>
  <c r="K697" i="1"/>
  <c r="A697" i="1"/>
  <c r="N697" i="1"/>
  <c r="J697" i="1"/>
  <c r="M697" i="1"/>
  <c r="O697" i="1"/>
  <c r="L683" i="1"/>
  <c r="O683" i="1"/>
  <c r="B683" i="1"/>
  <c r="N683" i="1"/>
  <c r="Q683" i="1"/>
  <c r="L1418" i="1"/>
  <c r="J1418" i="1"/>
  <c r="A772" i="1"/>
  <c r="L772" i="1"/>
  <c r="B746" i="1"/>
  <c r="R746" i="1"/>
  <c r="O734" i="1"/>
  <c r="M734" i="1"/>
  <c r="N682" i="1"/>
  <c r="A682" i="1"/>
  <c r="K696" i="1"/>
  <c r="M702" i="1"/>
  <c r="B702" i="1"/>
  <c r="J708" i="1"/>
  <c r="N714" i="1"/>
  <c r="J734" i="1"/>
  <c r="K740" i="1"/>
  <c r="J746" i="1"/>
  <c r="M766" i="1"/>
  <c r="O772" i="1"/>
  <c r="R798" i="1"/>
  <c r="L682" i="1"/>
  <c r="R696" i="1"/>
  <c r="L702" i="1"/>
  <c r="A702" i="1"/>
  <c r="Q708" i="1"/>
  <c r="K714" i="1"/>
  <c r="Q734" i="1"/>
  <c r="J740" i="1"/>
  <c r="Q746" i="1"/>
  <c r="K766" i="1"/>
  <c r="A766" i="1"/>
  <c r="N772" i="1"/>
  <c r="Q798" i="1"/>
  <c r="L1532" i="1"/>
  <c r="K1532" i="1"/>
  <c r="P554" i="1"/>
  <c r="M554" i="1"/>
  <c r="M546" i="1"/>
  <c r="A546" i="1"/>
  <c r="K760" i="1"/>
  <c r="P778" i="1"/>
  <c r="R792" i="1"/>
  <c r="A792" i="1"/>
  <c r="N804" i="1"/>
  <c r="Q810" i="1"/>
  <c r="K682" i="1"/>
  <c r="J696" i="1"/>
  <c r="N702" i="1"/>
  <c r="M708" i="1"/>
  <c r="O708" i="1"/>
  <c r="R714" i="1"/>
  <c r="A734" i="1"/>
  <c r="Q740" i="1"/>
  <c r="P746" i="1"/>
  <c r="L766" i="1"/>
  <c r="B766" i="1"/>
  <c r="M772" i="1"/>
  <c r="P798" i="1"/>
  <c r="O1532" i="1"/>
  <c r="J546" i="1"/>
  <c r="J792" i="1"/>
  <c r="K804" i="1"/>
  <c r="M804" i="1"/>
  <c r="P810" i="1"/>
  <c r="R682" i="1"/>
  <c r="Q696" i="1"/>
  <c r="K702" i="1"/>
  <c r="P708" i="1"/>
  <c r="B708" i="1"/>
  <c r="J714" i="1"/>
  <c r="N734" i="1"/>
  <c r="B734" i="1"/>
  <c r="O740" i="1"/>
  <c r="O746" i="1"/>
  <c r="R766" i="1"/>
  <c r="K772" i="1"/>
  <c r="B772" i="1"/>
  <c r="O798" i="1"/>
  <c r="M1532" i="1"/>
  <c r="L804" i="1"/>
  <c r="J682" i="1"/>
  <c r="P696" i="1"/>
  <c r="O696" i="1"/>
  <c r="R702" i="1"/>
  <c r="L708" i="1"/>
  <c r="A708" i="1"/>
  <c r="Q714" i="1"/>
  <c r="L734" i="1"/>
  <c r="P740" i="1"/>
  <c r="A740" i="1"/>
  <c r="N746" i="1"/>
  <c r="J766" i="1"/>
  <c r="R772" i="1"/>
  <c r="N798" i="1"/>
  <c r="R813" i="1"/>
  <c r="O813" i="1"/>
  <c r="M801" i="1"/>
  <c r="B801" i="1"/>
  <c r="N1532" i="1"/>
  <c r="M696" i="1"/>
  <c r="P714" i="1"/>
  <c r="K734" i="1"/>
  <c r="N740" i="1"/>
  <c r="B740" i="1"/>
  <c r="M746" i="1"/>
  <c r="P766" i="1"/>
  <c r="J772" i="1"/>
  <c r="M798" i="1"/>
  <c r="R1532" i="1"/>
  <c r="P1829" i="1"/>
  <c r="Q1829" i="1"/>
  <c r="R1829" i="1"/>
  <c r="L1895" i="1"/>
  <c r="B1895" i="1"/>
  <c r="M1895" i="1"/>
  <c r="A1887" i="1"/>
  <c r="Q1887" i="1"/>
  <c r="K1887" i="1"/>
  <c r="O559" i="1"/>
  <c r="M560" i="1"/>
  <c r="A1351" i="1"/>
  <c r="B1322" i="1"/>
  <c r="B1290" i="1"/>
  <c r="J560" i="1"/>
  <c r="A1384" i="1"/>
  <c r="A1360" i="1"/>
  <c r="B1354" i="1"/>
  <c r="A1308" i="1"/>
  <c r="A1276" i="1"/>
  <c r="B1386" i="1"/>
  <c r="A1368" i="1"/>
  <c r="B1362" i="1"/>
  <c r="B1358" i="1"/>
  <c r="A1344" i="1"/>
  <c r="B1338" i="1"/>
  <c r="B1306" i="1"/>
  <c r="K544" i="1"/>
  <c r="L1886" i="1"/>
  <c r="B1896" i="1"/>
  <c r="B1822" i="1"/>
  <c r="B1830" i="1"/>
  <c r="Q543" i="1"/>
  <c r="J551" i="1"/>
  <c r="R559" i="1"/>
  <c r="J544" i="1"/>
  <c r="A1352" i="1"/>
  <c r="B1330" i="1"/>
  <c r="B1298" i="1"/>
  <c r="O1558" i="1"/>
  <c r="O1561" i="1"/>
  <c r="O1562" i="1"/>
  <c r="O1559" i="1"/>
  <c r="O1563" i="1"/>
  <c r="O490" i="1"/>
  <c r="O489" i="1"/>
  <c r="F57" i="8"/>
  <c r="F52" i="8"/>
  <c r="F60" i="8"/>
  <c r="F55" i="8"/>
  <c r="F87" i="8"/>
  <c r="F137" i="8"/>
  <c r="F23" i="8"/>
  <c r="F177" i="8"/>
  <c r="F85" i="8"/>
  <c r="F142" i="8"/>
  <c r="F145" i="8"/>
  <c r="F82" i="8"/>
  <c r="F26" i="8"/>
  <c r="F58" i="8"/>
  <c r="F84" i="8"/>
  <c r="F56" i="8"/>
  <c r="F86" i="8"/>
  <c r="F64" i="8"/>
  <c r="F54" i="8"/>
  <c r="L658" i="1"/>
  <c r="Q678" i="1"/>
  <c r="R1541" i="1"/>
  <c r="J1907" i="1"/>
  <c r="M1881" i="1"/>
  <c r="Q1856" i="1"/>
  <c r="P1851" i="1"/>
  <c r="A1851" i="1"/>
  <c r="K1816" i="1"/>
  <c r="M1577" i="1"/>
  <c r="R1573" i="1"/>
  <c r="N627" i="1"/>
  <c r="J659" i="1"/>
  <c r="J624" i="1"/>
  <c r="A1540" i="1"/>
  <c r="B43" i="1"/>
  <c r="R621" i="1"/>
  <c r="L1915" i="1"/>
  <c r="O153" i="1"/>
  <c r="K49" i="1"/>
  <c r="P353" i="1"/>
  <c r="R1570" i="1"/>
  <c r="O237" i="1"/>
  <c r="R237" i="1"/>
  <c r="J345" i="1"/>
  <c r="O345" i="1"/>
  <c r="A243" i="1"/>
  <c r="Q243" i="1"/>
  <c r="B163" i="1"/>
  <c r="O163" i="1"/>
  <c r="B69" i="1"/>
  <c r="K69" i="1"/>
  <c r="P159" i="1"/>
  <c r="M159" i="1"/>
  <c r="O235" i="1"/>
  <c r="M27" i="1"/>
  <c r="J27" i="1"/>
  <c r="B51" i="1"/>
  <c r="L51" i="1"/>
  <c r="K59" i="1"/>
  <c r="J59" i="1"/>
  <c r="O202" i="1"/>
  <c r="B202" i="1"/>
  <c r="L202" i="1"/>
  <c r="N624" i="1"/>
  <c r="O624" i="1"/>
  <c r="N673" i="1"/>
  <c r="P673" i="1"/>
  <c r="O641" i="1"/>
  <c r="B641" i="1"/>
  <c r="L641" i="1"/>
  <c r="R1635" i="1"/>
  <c r="K1635" i="1"/>
  <c r="M300" i="1"/>
  <c r="A300" i="1"/>
  <c r="Q300" i="1"/>
  <c r="A1931" i="1"/>
  <c r="J1931" i="1"/>
  <c r="L36" i="1"/>
  <c r="Q36" i="1"/>
  <c r="J60" i="1"/>
  <c r="P60" i="1"/>
  <c r="N1583" i="1"/>
  <c r="B1583" i="1"/>
  <c r="L625" i="1"/>
  <c r="A625" i="1"/>
  <c r="Q672" i="1"/>
  <c r="K672" i="1"/>
  <c r="O652" i="1"/>
  <c r="L652" i="1"/>
  <c r="B1533" i="1"/>
  <c r="M1533" i="1"/>
  <c r="A301" i="1"/>
  <c r="K301" i="1"/>
  <c r="K1576" i="1"/>
  <c r="R1576" i="1"/>
  <c r="M1568" i="1"/>
  <c r="L1568" i="1"/>
  <c r="R1568" i="1"/>
  <c r="M1842" i="1"/>
  <c r="B1842" i="1"/>
  <c r="P1842" i="1"/>
  <c r="O1904" i="1"/>
  <c r="A1904" i="1"/>
  <c r="J1904" i="1"/>
  <c r="P219" i="1"/>
  <c r="L219" i="1"/>
  <c r="N219" i="1"/>
  <c r="R438" i="1"/>
  <c r="Q438" i="1"/>
  <c r="A438" i="1"/>
  <c r="L354" i="1"/>
  <c r="K354" i="1"/>
  <c r="J354" i="1"/>
  <c r="P1878" i="1"/>
  <c r="R1783" i="1"/>
  <c r="Q1576" i="1"/>
  <c r="O206" i="1"/>
  <c r="L211" i="1"/>
  <c r="N1840" i="1"/>
  <c r="K1916" i="1"/>
  <c r="K1931" i="1"/>
  <c r="B1931" i="1"/>
  <c r="J1941" i="1"/>
  <c r="Q1956" i="1"/>
  <c r="K292" i="1"/>
  <c r="B1636" i="1"/>
  <c r="O626" i="1"/>
  <c r="Q646" i="1"/>
  <c r="K197" i="1"/>
  <c r="P52" i="1"/>
  <c r="P20" i="1"/>
  <c r="R158" i="1"/>
  <c r="B158" i="1"/>
  <c r="Q1881" i="1"/>
  <c r="B1881" i="1"/>
  <c r="R1856" i="1"/>
  <c r="P1816" i="1"/>
  <c r="Q1577" i="1"/>
  <c r="B300" i="1"/>
  <c r="B1635" i="1"/>
  <c r="P627" i="1"/>
  <c r="P641" i="1"/>
  <c r="N659" i="1"/>
  <c r="O673" i="1"/>
  <c r="K624" i="1"/>
  <c r="Q1540" i="1"/>
  <c r="Q202" i="1"/>
  <c r="O59" i="1"/>
  <c r="L43" i="1"/>
  <c r="N27" i="1"/>
  <c r="O621" i="1"/>
  <c r="L352" i="1"/>
  <c r="J1850" i="1"/>
  <c r="R153" i="1"/>
  <c r="O1813" i="1"/>
  <c r="N15" i="1"/>
  <c r="O354" i="1"/>
  <c r="L1859" i="1"/>
  <c r="R675" i="1"/>
  <c r="O219" i="1"/>
  <c r="P202" i="1"/>
  <c r="P59" i="1"/>
  <c r="P43" i="1"/>
  <c r="P27" i="1"/>
  <c r="M621" i="1"/>
  <c r="N1813" i="1"/>
  <c r="B354" i="1"/>
  <c r="K1859" i="1"/>
  <c r="N1570" i="1"/>
  <c r="L1644" i="1"/>
  <c r="P1644" i="1"/>
  <c r="R1652" i="1"/>
  <c r="J1652" i="1"/>
  <c r="N232" i="1"/>
  <c r="Q232" i="1"/>
  <c r="N348" i="1"/>
  <c r="M348" i="1"/>
  <c r="A1574" i="1"/>
  <c r="R1574" i="1"/>
  <c r="K1855" i="1"/>
  <c r="L1855" i="1"/>
  <c r="M1906" i="1"/>
  <c r="A1906" i="1"/>
  <c r="B217" i="1"/>
  <c r="L217" i="1"/>
  <c r="Q246" i="1"/>
  <c r="J246" i="1"/>
  <c r="A74" i="1"/>
  <c r="O74" i="1"/>
  <c r="B31" i="1"/>
  <c r="K31" i="1"/>
  <c r="L31" i="1"/>
  <c r="L47" i="1"/>
  <c r="A47" i="1"/>
  <c r="Q47" i="1"/>
  <c r="P194" i="1"/>
  <c r="L194" i="1"/>
  <c r="L669" i="1"/>
  <c r="K669" i="1"/>
  <c r="A663" i="1"/>
  <c r="O663" i="1"/>
  <c r="O1568" i="1"/>
  <c r="A1859" i="1"/>
  <c r="M1570" i="1"/>
  <c r="O1573" i="1"/>
  <c r="Q1573" i="1"/>
  <c r="A1577" i="1"/>
  <c r="R1577" i="1"/>
  <c r="J1851" i="1"/>
  <c r="Q1851" i="1"/>
  <c r="A1907" i="1"/>
  <c r="N1907" i="1"/>
  <c r="B153" i="1"/>
  <c r="M153" i="1"/>
  <c r="B1930" i="1"/>
  <c r="K1930" i="1"/>
  <c r="Q1915" i="1"/>
  <c r="A1915" i="1"/>
  <c r="M1915" i="1"/>
  <c r="R673" i="1"/>
  <c r="A673" i="1"/>
  <c r="B624" i="1"/>
  <c r="K1540" i="1"/>
  <c r="M202" i="1"/>
  <c r="Q59" i="1"/>
  <c r="J43" i="1"/>
  <c r="K27" i="1"/>
  <c r="J621" i="1"/>
  <c r="N1915" i="1"/>
  <c r="P1904" i="1"/>
  <c r="N1568" i="1"/>
  <c r="O438" i="1"/>
  <c r="K1842" i="1"/>
  <c r="K353" i="1"/>
  <c r="L1570" i="1"/>
  <c r="N352" i="1"/>
  <c r="M352" i="1"/>
  <c r="L33" i="1"/>
  <c r="M33" i="1"/>
  <c r="Q49" i="1"/>
  <c r="L49" i="1"/>
  <c r="A57" i="1"/>
  <c r="O57" i="1"/>
  <c r="K57" i="1"/>
  <c r="B191" i="1"/>
  <c r="N191" i="1"/>
  <c r="P1655" i="1"/>
  <c r="A1655" i="1"/>
  <c r="K1655" i="1"/>
  <c r="J629" i="1"/>
  <c r="Q667" i="1"/>
  <c r="O255" i="1"/>
  <c r="A255" i="1"/>
  <c r="R661" i="1"/>
  <c r="Q1617" i="1"/>
  <c r="P172" i="1"/>
  <c r="L166" i="1"/>
  <c r="P166" i="1"/>
  <c r="J1625" i="1"/>
  <c r="P164" i="1"/>
  <c r="A377" i="1"/>
  <c r="B377" i="1"/>
  <c r="B369" i="1"/>
  <c r="P1616" i="1"/>
  <c r="K1616" i="1"/>
  <c r="L1616" i="1"/>
  <c r="M1616" i="1"/>
  <c r="N1616" i="1"/>
  <c r="N1619" i="1"/>
  <c r="B1619" i="1"/>
  <c r="Q1619" i="1"/>
  <c r="J1619" i="1"/>
  <c r="L1619" i="1"/>
  <c r="Q1625" i="1"/>
  <c r="A1625" i="1"/>
  <c r="B1625" i="1"/>
  <c r="M1625" i="1"/>
  <c r="N1625" i="1"/>
  <c r="O1625" i="1"/>
  <c r="L1617" i="1"/>
  <c r="M1617" i="1"/>
  <c r="N1617" i="1"/>
  <c r="O1617" i="1"/>
  <c r="P1617" i="1"/>
  <c r="Q164" i="1"/>
  <c r="M164" i="1"/>
  <c r="J164" i="1"/>
  <c r="R164" i="1"/>
  <c r="K164" i="1"/>
  <c r="O164" i="1"/>
  <c r="J172" i="1"/>
  <c r="L172" i="1"/>
  <c r="M172" i="1"/>
  <c r="N172" i="1"/>
  <c r="O172" i="1"/>
  <c r="J1620" i="1"/>
  <c r="A1621" i="1"/>
  <c r="P1622" i="1"/>
  <c r="J1623" i="1"/>
  <c r="J173" i="1"/>
  <c r="Q171" i="1"/>
  <c r="J169" i="1"/>
  <c r="J165" i="1"/>
  <c r="L170" i="1"/>
  <c r="O168" i="1"/>
  <c r="A366" i="1"/>
  <c r="A380" i="1"/>
  <c r="A368" i="1"/>
  <c r="M568" i="1"/>
  <c r="M576" i="1"/>
  <c r="A576" i="1"/>
  <c r="N579" i="1"/>
  <c r="N572" i="1"/>
  <c r="B580" i="1"/>
  <c r="L584" i="1"/>
  <c r="M592" i="1"/>
  <c r="A592" i="1"/>
  <c r="O608" i="1"/>
  <c r="A608" i="1"/>
  <c r="P588" i="1"/>
  <c r="L604" i="1"/>
  <c r="O589" i="1"/>
  <c r="Q1511" i="1"/>
  <c r="R1626" i="1"/>
  <c r="O1622" i="1"/>
  <c r="O173" i="1"/>
  <c r="Q169" i="1"/>
  <c r="B165" i="1"/>
  <c r="A370" i="1"/>
  <c r="M579" i="1"/>
  <c r="M572" i="1"/>
  <c r="R573" i="1"/>
  <c r="M577" i="1"/>
  <c r="L577" i="1"/>
  <c r="B569" i="1"/>
  <c r="K569" i="1"/>
  <c r="P597" i="1"/>
  <c r="O588" i="1"/>
  <c r="N173" i="1"/>
  <c r="A165" i="1"/>
  <c r="B370" i="1"/>
  <c r="L566" i="1"/>
  <c r="P576" i="1"/>
  <c r="K576" i="1"/>
  <c r="B568" i="1"/>
  <c r="J568" i="1"/>
  <c r="O597" i="1"/>
  <c r="Q612" i="1"/>
  <c r="N605" i="1"/>
  <c r="Q608" i="1"/>
  <c r="N608" i="1"/>
  <c r="B600" i="1"/>
  <c r="A600" i="1"/>
  <c r="M600" i="1"/>
  <c r="J592" i="1"/>
  <c r="K592" i="1"/>
  <c r="O584" i="1"/>
  <c r="J584" i="1"/>
  <c r="L1622" i="1"/>
  <c r="B1622" i="1"/>
  <c r="N1623" i="1"/>
  <c r="M173" i="1"/>
  <c r="K171" i="1"/>
  <c r="B169" i="1"/>
  <c r="L168" i="1"/>
  <c r="A378" i="1"/>
  <c r="Q568" i="1"/>
  <c r="J576" i="1"/>
  <c r="J577" i="1"/>
  <c r="J571" i="1"/>
  <c r="M569" i="1"/>
  <c r="Q580" i="1"/>
  <c r="P575" i="1"/>
  <c r="K575" i="1"/>
  <c r="P567" i="1"/>
  <c r="R567" i="1"/>
  <c r="Q584" i="1"/>
  <c r="Q592" i="1"/>
  <c r="J600" i="1"/>
  <c r="K608" i="1"/>
  <c r="R597" i="1"/>
  <c r="P581" i="1"/>
  <c r="Q596" i="1"/>
  <c r="K612" i="1"/>
  <c r="A607" i="1"/>
  <c r="J607" i="1"/>
  <c r="J599" i="1"/>
  <c r="O599" i="1"/>
  <c r="O591" i="1"/>
  <c r="A591" i="1"/>
  <c r="M591" i="1"/>
  <c r="K583" i="1"/>
  <c r="L583" i="1"/>
  <c r="K1622" i="1"/>
  <c r="B378" i="1"/>
  <c r="P568" i="1"/>
  <c r="Q576" i="1"/>
  <c r="R571" i="1"/>
  <c r="P580" i="1"/>
  <c r="P584" i="1"/>
  <c r="P592" i="1"/>
  <c r="Q600" i="1"/>
  <c r="R608" i="1"/>
  <c r="P571" i="1"/>
  <c r="O566" i="1"/>
  <c r="N566" i="1"/>
  <c r="B613" i="1"/>
  <c r="O613" i="1"/>
  <c r="Q605" i="1"/>
  <c r="O605" i="1"/>
  <c r="M597" i="1"/>
  <c r="B597" i="1"/>
  <c r="M589" i="1"/>
  <c r="J589" i="1"/>
  <c r="B589" i="1"/>
  <c r="L581" i="1"/>
  <c r="Q581" i="1"/>
  <c r="A581" i="1"/>
  <c r="A1519" i="1"/>
  <c r="O1519" i="1"/>
  <c r="R1519" i="1"/>
  <c r="M1519" i="1"/>
  <c r="N1519" i="1"/>
  <c r="B1511" i="1"/>
  <c r="P1511" i="1"/>
  <c r="K1511" i="1"/>
  <c r="M1511" i="1"/>
  <c r="N1511" i="1"/>
  <c r="J1511" i="1"/>
  <c r="R1511" i="1"/>
  <c r="M1503" i="1"/>
  <c r="L1503" i="1"/>
  <c r="O1503" i="1"/>
  <c r="A1503" i="1"/>
  <c r="P1503" i="1"/>
  <c r="R1503" i="1"/>
  <c r="K1503" i="1"/>
  <c r="M1495" i="1"/>
  <c r="J1495" i="1"/>
  <c r="K1495" i="1"/>
  <c r="L1495" i="1"/>
  <c r="A1495" i="1"/>
  <c r="P1495" i="1"/>
  <c r="B1495" i="1"/>
  <c r="Q1495" i="1"/>
  <c r="K571" i="1"/>
  <c r="K572" i="1"/>
  <c r="A572" i="1"/>
  <c r="N613" i="1"/>
  <c r="M612" i="1"/>
  <c r="O612" i="1"/>
  <c r="B612" i="1"/>
  <c r="J612" i="1"/>
  <c r="J604" i="1"/>
  <c r="M604" i="1"/>
  <c r="N604" i="1"/>
  <c r="N596" i="1"/>
  <c r="B596" i="1"/>
  <c r="K588" i="1"/>
  <c r="M588" i="1"/>
  <c r="A588" i="1"/>
  <c r="B588" i="1"/>
  <c r="K601" i="1"/>
  <c r="R1391" i="1"/>
  <c r="N1391" i="1"/>
  <c r="R1399" i="1"/>
  <c r="L1407" i="1"/>
  <c r="A1407" i="1"/>
  <c r="J1423" i="1"/>
  <c r="N1431" i="1"/>
  <c r="O1439" i="1"/>
  <c r="Q1447" i="1"/>
  <c r="B1447" i="1"/>
  <c r="J1455" i="1"/>
  <c r="R1463" i="1"/>
  <c r="M1479" i="1"/>
  <c r="O1487" i="1"/>
  <c r="N1387" i="1"/>
  <c r="K1403" i="1"/>
  <c r="R1443" i="1"/>
  <c r="K1459" i="1"/>
  <c r="R1491" i="1"/>
  <c r="K1523" i="1"/>
  <c r="Q1415" i="1"/>
  <c r="B1415" i="1"/>
  <c r="P1471" i="1"/>
  <c r="J1411" i="1"/>
  <c r="J1499" i="1"/>
  <c r="L1458" i="1"/>
  <c r="M1482" i="1"/>
  <c r="N1506" i="1"/>
  <c r="N1451" i="1"/>
  <c r="M1391" i="1"/>
  <c r="B1391" i="1"/>
  <c r="O1399" i="1"/>
  <c r="J1407" i="1"/>
  <c r="L1423" i="1"/>
  <c r="P1423" i="1"/>
  <c r="K1431" i="1"/>
  <c r="M1439" i="1"/>
  <c r="O1447" i="1"/>
  <c r="A1447" i="1"/>
  <c r="B1455" i="1"/>
  <c r="J1463" i="1"/>
  <c r="L1479" i="1"/>
  <c r="N1487" i="1"/>
  <c r="O1415" i="1"/>
  <c r="L1471" i="1"/>
  <c r="B1471" i="1"/>
  <c r="N1394" i="1"/>
  <c r="Q1418" i="1"/>
  <c r="Q1442" i="1"/>
  <c r="O1506" i="1"/>
  <c r="P1523" i="1"/>
  <c r="Q1523" i="1"/>
  <c r="Q1515" i="1"/>
  <c r="O1515" i="1"/>
  <c r="J1507" i="1"/>
  <c r="N1507" i="1"/>
  <c r="P1507" i="1"/>
  <c r="M1507" i="1"/>
  <c r="P1499" i="1"/>
  <c r="B1499" i="1"/>
  <c r="M1499" i="1"/>
  <c r="B1491" i="1"/>
  <c r="O1491" i="1"/>
  <c r="O1483" i="1"/>
  <c r="L1483" i="1"/>
  <c r="M1483" i="1"/>
  <c r="P1475" i="1"/>
  <c r="A1475" i="1"/>
  <c r="N1475" i="1"/>
  <c r="R1475" i="1"/>
  <c r="A1467" i="1"/>
  <c r="Q1467" i="1"/>
  <c r="K1467" i="1"/>
  <c r="R1459" i="1"/>
  <c r="B1459" i="1"/>
  <c r="Q1459" i="1"/>
  <c r="J1451" i="1"/>
  <c r="M1451" i="1"/>
  <c r="N1443" i="1"/>
  <c r="M1443" i="1"/>
  <c r="L1435" i="1"/>
  <c r="B1435" i="1"/>
  <c r="R1435" i="1"/>
  <c r="K1435" i="1"/>
  <c r="B1427" i="1"/>
  <c r="O1427" i="1"/>
  <c r="J1427" i="1"/>
  <c r="K1427" i="1"/>
  <c r="L1419" i="1"/>
  <c r="A1419" i="1"/>
  <c r="B1419" i="1"/>
  <c r="K1419" i="1"/>
  <c r="B1411" i="1"/>
  <c r="M1411" i="1"/>
  <c r="A1403" i="1"/>
  <c r="N1403" i="1"/>
  <c r="P1395" i="1"/>
  <c r="M1395" i="1"/>
  <c r="P1387" i="1"/>
  <c r="L1387" i="1"/>
  <c r="O1522" i="1"/>
  <c r="M1522" i="1"/>
  <c r="B1522" i="1"/>
  <c r="K1514" i="1"/>
  <c r="O1514" i="1"/>
  <c r="P1514" i="1"/>
  <c r="R1514" i="1"/>
  <c r="Q1506" i="1"/>
  <c r="P1506" i="1"/>
  <c r="K1506" i="1"/>
  <c r="L1506" i="1"/>
  <c r="B1498" i="1"/>
  <c r="L1498" i="1"/>
  <c r="A1498" i="1"/>
  <c r="R1490" i="1"/>
  <c r="B1490" i="1"/>
  <c r="O1490" i="1"/>
  <c r="J1490" i="1"/>
  <c r="P1482" i="1"/>
  <c r="O1482" i="1"/>
  <c r="R1482" i="1"/>
  <c r="K1482" i="1"/>
  <c r="N1482" i="1"/>
  <c r="B1474" i="1"/>
  <c r="K1474" i="1"/>
  <c r="Q1466" i="1"/>
  <c r="B1466" i="1"/>
  <c r="A1466" i="1"/>
  <c r="O1466" i="1"/>
  <c r="M1458" i="1"/>
  <c r="A1458" i="1"/>
  <c r="K1458" i="1"/>
  <c r="R1458" i="1"/>
  <c r="N1458" i="1"/>
  <c r="L1450" i="1"/>
  <c r="J1450" i="1"/>
  <c r="R1450" i="1"/>
  <c r="P1442" i="1"/>
  <c r="B1442" i="1"/>
  <c r="O1442" i="1"/>
  <c r="A1434" i="1"/>
  <c r="B1434" i="1"/>
  <c r="P1434" i="1"/>
  <c r="K1434" i="1"/>
  <c r="N1434" i="1"/>
  <c r="R1426" i="1"/>
  <c r="K1426" i="1"/>
  <c r="N1426" i="1"/>
  <c r="Q1426" i="1"/>
  <c r="O1418" i="1"/>
  <c r="R1418" i="1"/>
  <c r="M1418" i="1"/>
  <c r="B1410" i="1"/>
  <c r="O1410" i="1"/>
  <c r="P1410" i="1"/>
  <c r="J1410" i="1"/>
  <c r="N1402" i="1"/>
  <c r="L1402" i="1"/>
  <c r="R1402" i="1"/>
  <c r="J1402" i="1"/>
  <c r="K1394" i="1"/>
  <c r="P1394" i="1"/>
  <c r="A1394" i="1"/>
  <c r="Q1391" i="1"/>
  <c r="M1399" i="1"/>
  <c r="B1399" i="1"/>
  <c r="P1407" i="1"/>
  <c r="M1423" i="1"/>
  <c r="Q1431" i="1"/>
  <c r="P1431" i="1"/>
  <c r="J1439" i="1"/>
  <c r="K1447" i="1"/>
  <c r="M1455" i="1"/>
  <c r="O1463" i="1"/>
  <c r="A1463" i="1"/>
  <c r="J1479" i="1"/>
  <c r="K1487" i="1"/>
  <c r="Q1387" i="1"/>
  <c r="A1387" i="1"/>
  <c r="B1403" i="1"/>
  <c r="B1443" i="1"/>
  <c r="L1459" i="1"/>
  <c r="N1491" i="1"/>
  <c r="N1523" i="1"/>
  <c r="K1415" i="1"/>
  <c r="Q1471" i="1"/>
  <c r="A1411" i="1"/>
  <c r="A1499" i="1"/>
  <c r="M1475" i="1"/>
  <c r="B1394" i="1"/>
  <c r="A1418" i="1"/>
  <c r="M1442" i="1"/>
  <c r="P1466" i="1"/>
  <c r="Q1490" i="1"/>
  <c r="J1514" i="1"/>
  <c r="R1395" i="1"/>
  <c r="N1483" i="1"/>
  <c r="L1515" i="1"/>
  <c r="R1521" i="1"/>
  <c r="J1521" i="1"/>
  <c r="K1521" i="1"/>
  <c r="M1521" i="1"/>
  <c r="J1513" i="1"/>
  <c r="B1513" i="1"/>
  <c r="O1513" i="1"/>
  <c r="P1513" i="1"/>
  <c r="R1513" i="1"/>
  <c r="B1497" i="1"/>
  <c r="M1497" i="1"/>
  <c r="A1497" i="1"/>
  <c r="O1497" i="1"/>
  <c r="Q1497" i="1"/>
  <c r="P1481" i="1"/>
  <c r="Q1481" i="1"/>
  <c r="J1481" i="1"/>
  <c r="K1481" i="1"/>
  <c r="J1473" i="1"/>
  <c r="K1473" i="1"/>
  <c r="L1473" i="1"/>
  <c r="B1473" i="1"/>
  <c r="O1473" i="1"/>
  <c r="P1457" i="1"/>
  <c r="L1457" i="1"/>
  <c r="K1457" i="1"/>
  <c r="O1457" i="1"/>
  <c r="M1441" i="1"/>
  <c r="B1441" i="1"/>
  <c r="J1441" i="1"/>
  <c r="N1441" i="1"/>
  <c r="Q1441" i="1"/>
  <c r="A1433" i="1"/>
  <c r="P1433" i="1"/>
  <c r="Q1433" i="1"/>
  <c r="J1433" i="1"/>
  <c r="L1417" i="1"/>
  <c r="B1417" i="1"/>
  <c r="R1417" i="1"/>
  <c r="N1417" i="1"/>
  <c r="Q1417" i="1"/>
  <c r="R1401" i="1"/>
  <c r="M1401" i="1"/>
  <c r="A1401" i="1"/>
  <c r="O1401" i="1"/>
  <c r="L1401" i="1"/>
  <c r="O1391" i="1"/>
  <c r="K1399" i="1"/>
  <c r="A1399" i="1"/>
  <c r="M1407" i="1"/>
  <c r="N1423" i="1"/>
  <c r="O1431" i="1"/>
  <c r="A1431" i="1"/>
  <c r="P1439" i="1"/>
  <c r="R1447" i="1"/>
  <c r="M1463" i="1"/>
  <c r="Q1479" i="1"/>
  <c r="J1487" i="1"/>
  <c r="O1471" i="1"/>
  <c r="K1475" i="1"/>
  <c r="M1402" i="1"/>
  <c r="P1426" i="1"/>
  <c r="K1450" i="1"/>
  <c r="R1474" i="1"/>
  <c r="K1498" i="1"/>
  <c r="L1522" i="1"/>
  <c r="M1419" i="1"/>
  <c r="B1483" i="1"/>
  <c r="P1515" i="1"/>
  <c r="K561" i="1"/>
  <c r="R561" i="1"/>
  <c r="N561" i="1"/>
  <c r="B553" i="1"/>
  <c r="A553" i="1"/>
  <c r="L553" i="1"/>
  <c r="P545" i="1"/>
  <c r="O545" i="1"/>
  <c r="J545" i="1"/>
  <c r="K545" i="1"/>
  <c r="A1479" i="1"/>
  <c r="O1479" i="1"/>
  <c r="P1455" i="1"/>
  <c r="L1455" i="1"/>
  <c r="A1415" i="1"/>
  <c r="M1415" i="1"/>
  <c r="O1407" i="1"/>
  <c r="L1431" i="1"/>
  <c r="Q1439" i="1"/>
  <c r="A1439" i="1"/>
  <c r="P1447" i="1"/>
  <c r="R1455" i="1"/>
  <c r="N1463" i="1"/>
  <c r="N1479" i="1"/>
  <c r="P1487" i="1"/>
  <c r="A1487" i="1"/>
  <c r="K1387" i="1"/>
  <c r="O1403" i="1"/>
  <c r="K1443" i="1"/>
  <c r="M1459" i="1"/>
  <c r="K1491" i="1"/>
  <c r="L1523" i="1"/>
  <c r="P1415" i="1"/>
  <c r="M1471" i="1"/>
  <c r="R1411" i="1"/>
  <c r="R1499" i="1"/>
  <c r="B1402" i="1"/>
  <c r="A1426" i="1"/>
  <c r="M1450" i="1"/>
  <c r="P1474" i="1"/>
  <c r="Q1498" i="1"/>
  <c r="J1522" i="1"/>
  <c r="O1451" i="1"/>
  <c r="B1311" i="1"/>
  <c r="A1311" i="1"/>
  <c r="B1279" i="1"/>
  <c r="A1279" i="1"/>
  <c r="M542" i="1"/>
  <c r="N546" i="1"/>
  <c r="Q1492" i="1"/>
  <c r="Q1412" i="1"/>
  <c r="R1460" i="1"/>
  <c r="J1388" i="1"/>
  <c r="L1436" i="1"/>
  <c r="K1508" i="1"/>
  <c r="A1508" i="1"/>
  <c r="M1428" i="1"/>
  <c r="P1476" i="1"/>
  <c r="N722" i="1"/>
  <c r="B722" i="1"/>
  <c r="M748" i="1"/>
  <c r="P768" i="1"/>
  <c r="Q786" i="1"/>
  <c r="K786" i="1"/>
  <c r="N800" i="1"/>
  <c r="R684" i="1"/>
  <c r="R710" i="1"/>
  <c r="R736" i="1"/>
  <c r="R1835" i="1"/>
  <c r="L1835" i="1"/>
  <c r="N1835" i="1"/>
  <c r="Q1827" i="1"/>
  <c r="R1827" i="1"/>
  <c r="B1901" i="1"/>
  <c r="O1901" i="1"/>
  <c r="P1901" i="1"/>
  <c r="M1901" i="1"/>
  <c r="K1893" i="1"/>
  <c r="M1893" i="1"/>
  <c r="A1893" i="1"/>
  <c r="A1885" i="1"/>
  <c r="P1885" i="1"/>
  <c r="R1885" i="1"/>
  <c r="B1335" i="1"/>
  <c r="A1335" i="1"/>
  <c r="B1303" i="1"/>
  <c r="A1303" i="1"/>
  <c r="R1834" i="1"/>
  <c r="Q1834" i="1"/>
  <c r="M1834" i="1"/>
  <c r="M1826" i="1"/>
  <c r="Q1826" i="1"/>
  <c r="J1826" i="1"/>
  <c r="B1900" i="1"/>
  <c r="Q1900" i="1"/>
  <c r="M1892" i="1"/>
  <c r="P1892" i="1"/>
  <c r="J558" i="1"/>
  <c r="L558" i="1"/>
  <c r="N558" i="1"/>
  <c r="O558" i="1"/>
  <c r="B558" i="1"/>
  <c r="A558" i="1"/>
  <c r="P550" i="1"/>
  <c r="Q550" i="1"/>
  <c r="J550" i="1"/>
  <c r="P542" i="1"/>
  <c r="J542" i="1"/>
  <c r="R542" i="1"/>
  <c r="A1359" i="1"/>
  <c r="O1492" i="1"/>
  <c r="M1412" i="1"/>
  <c r="Q1460" i="1"/>
  <c r="K1388" i="1"/>
  <c r="Q1436" i="1"/>
  <c r="Q1508" i="1"/>
  <c r="O1428" i="1"/>
  <c r="B1428" i="1"/>
  <c r="M1476" i="1"/>
  <c r="J722" i="1"/>
  <c r="Q748" i="1"/>
  <c r="K748" i="1"/>
  <c r="N768" i="1"/>
  <c r="J786" i="1"/>
  <c r="A786" i="1"/>
  <c r="L800" i="1"/>
  <c r="O710" i="1"/>
  <c r="K736" i="1"/>
  <c r="L1834" i="1"/>
  <c r="B1889" i="1"/>
  <c r="Q562" i="1"/>
  <c r="B1327" i="1"/>
  <c r="A1327" i="1"/>
  <c r="B1295" i="1"/>
  <c r="A1295" i="1"/>
  <c r="N1492" i="1"/>
  <c r="K1412" i="1"/>
  <c r="N1460" i="1"/>
  <c r="Q1388" i="1"/>
  <c r="M1436" i="1"/>
  <c r="P1508" i="1"/>
  <c r="L1428" i="1"/>
  <c r="L1476" i="1"/>
  <c r="B1476" i="1"/>
  <c r="R748" i="1"/>
  <c r="Q800" i="1"/>
  <c r="R801" i="1"/>
  <c r="K801" i="1"/>
  <c r="L801" i="1"/>
  <c r="N801" i="1"/>
  <c r="Q801" i="1"/>
  <c r="L1900" i="1"/>
  <c r="M1823" i="1"/>
  <c r="Q554" i="1"/>
  <c r="P562" i="1"/>
  <c r="A1367" i="1"/>
  <c r="B812" i="1"/>
  <c r="R812" i="1"/>
  <c r="K812" i="1"/>
  <c r="Q812" i="1"/>
  <c r="L812" i="1"/>
  <c r="N812" i="1"/>
  <c r="O812" i="1"/>
  <c r="L774" i="1"/>
  <c r="M774" i="1"/>
  <c r="N774" i="1"/>
  <c r="P774" i="1"/>
  <c r="A774" i="1"/>
  <c r="J774" i="1"/>
  <c r="Q742" i="1"/>
  <c r="R742" i="1"/>
  <c r="J742" i="1"/>
  <c r="B742" i="1"/>
  <c r="N742" i="1"/>
  <c r="M742" i="1"/>
  <c r="L742" i="1"/>
  <c r="M736" i="1"/>
  <c r="J736" i="1"/>
  <c r="O736" i="1"/>
  <c r="P736" i="1"/>
  <c r="L736" i="1"/>
  <c r="N736" i="1"/>
  <c r="P710" i="1"/>
  <c r="Q710" i="1"/>
  <c r="L710" i="1"/>
  <c r="A710" i="1"/>
  <c r="K710" i="1"/>
  <c r="B710" i="1"/>
  <c r="N710" i="1"/>
  <c r="B704" i="1"/>
  <c r="N704" i="1"/>
  <c r="M704" i="1"/>
  <c r="R704" i="1"/>
  <c r="O704" i="1"/>
  <c r="Q704" i="1"/>
  <c r="L704" i="1"/>
  <c r="O690" i="1"/>
  <c r="P690" i="1"/>
  <c r="Q690" i="1"/>
  <c r="R690" i="1"/>
  <c r="A690" i="1"/>
  <c r="L690" i="1"/>
  <c r="A684" i="1"/>
  <c r="L684" i="1"/>
  <c r="B684" i="1"/>
  <c r="K684" i="1"/>
  <c r="M684" i="1"/>
  <c r="N684" i="1"/>
  <c r="P684" i="1"/>
  <c r="Q684" i="1"/>
  <c r="K1900" i="1"/>
  <c r="B1319" i="1"/>
  <c r="A1319" i="1"/>
  <c r="B1287" i="1"/>
  <c r="A1287" i="1"/>
  <c r="K558" i="1"/>
  <c r="M550" i="1"/>
  <c r="B562" i="1"/>
  <c r="J562" i="1"/>
  <c r="A562" i="1"/>
  <c r="R562" i="1"/>
  <c r="L562" i="1"/>
  <c r="K562" i="1"/>
  <c r="N562" i="1"/>
  <c r="O562" i="1"/>
  <c r="A554" i="1"/>
  <c r="J554" i="1"/>
  <c r="B554" i="1"/>
  <c r="R554" i="1"/>
  <c r="L554" i="1"/>
  <c r="K554" i="1"/>
  <c r="N554" i="1"/>
  <c r="O554" i="1"/>
  <c r="O546" i="1"/>
  <c r="P546" i="1"/>
  <c r="Q546" i="1"/>
  <c r="B546" i="1"/>
  <c r="R546" i="1"/>
  <c r="L546" i="1"/>
  <c r="K546" i="1"/>
  <c r="A1375" i="1"/>
  <c r="A1343" i="1"/>
  <c r="B1333" i="1"/>
  <c r="B1325" i="1"/>
  <c r="B1317" i="1"/>
  <c r="B1309" i="1"/>
  <c r="B1301" i="1"/>
  <c r="B1293" i="1"/>
  <c r="B1285" i="1"/>
  <c r="B1277" i="1"/>
  <c r="R799" i="1"/>
  <c r="A805" i="1"/>
  <c r="J1532" i="1"/>
  <c r="K1825" i="1"/>
  <c r="B1337" i="1"/>
  <c r="B1329" i="1"/>
  <c r="B1321" i="1"/>
  <c r="B1313" i="1"/>
  <c r="B1305" i="1"/>
  <c r="B1297" i="1"/>
  <c r="B1289" i="1"/>
  <c r="B1281" i="1"/>
  <c r="B1381" i="1"/>
  <c r="B1373" i="1"/>
  <c r="B1365" i="1"/>
  <c r="B1357" i="1"/>
  <c r="B1349" i="1"/>
  <c r="B1341" i="1"/>
  <c r="N799" i="1"/>
  <c r="K811" i="1"/>
  <c r="A1336" i="1"/>
  <c r="A1328" i="1"/>
  <c r="A1320" i="1"/>
  <c r="A1312" i="1"/>
  <c r="A1304" i="1"/>
  <c r="A1296" i="1"/>
  <c r="A1288" i="1"/>
  <c r="A1280" i="1"/>
  <c r="A1831" i="1"/>
  <c r="B799" i="1"/>
  <c r="L811" i="1"/>
  <c r="J206" i="1"/>
  <c r="M301" i="1"/>
  <c r="P292" i="1"/>
  <c r="Q292" i="1"/>
  <c r="N1533" i="1"/>
  <c r="A1533" i="1"/>
  <c r="Q1636" i="1"/>
  <c r="K1628" i="1"/>
  <c r="R357" i="1"/>
  <c r="M626" i="1"/>
  <c r="N640" i="1"/>
  <c r="R646" i="1"/>
  <c r="A646" i="1"/>
  <c r="N652" i="1"/>
  <c r="Q658" i="1"/>
  <c r="P672" i="1"/>
  <c r="R678" i="1"/>
  <c r="J625" i="1"/>
  <c r="O625" i="1"/>
  <c r="M1541" i="1"/>
  <c r="A1541" i="1"/>
  <c r="M1583" i="1"/>
  <c r="M197" i="1"/>
  <c r="O198" i="1"/>
  <c r="B198" i="1"/>
  <c r="O60" i="1"/>
  <c r="K52" i="1"/>
  <c r="M44" i="1"/>
  <c r="P44" i="1"/>
  <c r="R36" i="1"/>
  <c r="O28" i="1"/>
  <c r="A28" i="1"/>
  <c r="O20" i="1"/>
  <c r="R622" i="1"/>
  <c r="Q1644" i="1"/>
  <c r="P1906" i="1"/>
  <c r="B1906" i="1"/>
  <c r="L1850" i="1"/>
  <c r="R246" i="1"/>
  <c r="A246" i="1"/>
  <c r="L1904" i="1"/>
  <c r="P1568" i="1"/>
  <c r="R235" i="1"/>
  <c r="A235" i="1"/>
  <c r="B669" i="1"/>
  <c r="N194" i="1"/>
  <c r="N31" i="1"/>
  <c r="P15" i="1"/>
  <c r="M462" i="1"/>
  <c r="B462" i="1"/>
  <c r="J438" i="1"/>
  <c r="N1859" i="1"/>
  <c r="N1560" i="1"/>
  <c r="N1842" i="1"/>
  <c r="N675" i="1"/>
  <c r="A675" i="1"/>
  <c r="M47" i="1"/>
  <c r="Q353" i="1"/>
  <c r="J219" i="1"/>
  <c r="P1570" i="1"/>
  <c r="M345" i="1"/>
  <c r="L345" i="1"/>
  <c r="P206" i="1"/>
  <c r="Q206" i="1"/>
  <c r="L301" i="1"/>
  <c r="O292" i="1"/>
  <c r="B292" i="1"/>
  <c r="L1533" i="1"/>
  <c r="O1636" i="1"/>
  <c r="P1636" i="1"/>
  <c r="R1628" i="1"/>
  <c r="J357" i="1"/>
  <c r="K626" i="1"/>
  <c r="M640" i="1"/>
  <c r="J646" i="1"/>
  <c r="K652" i="1"/>
  <c r="M652" i="1"/>
  <c r="P658" i="1"/>
  <c r="O672" i="1"/>
  <c r="J678" i="1"/>
  <c r="K625" i="1"/>
  <c r="B625" i="1"/>
  <c r="L1541" i="1"/>
  <c r="K1583" i="1"/>
  <c r="L1583" i="1"/>
  <c r="L197" i="1"/>
  <c r="N198" i="1"/>
  <c r="A198" i="1"/>
  <c r="Q60" i="1"/>
  <c r="O52" i="1"/>
  <c r="K44" i="1"/>
  <c r="B44" i="1"/>
  <c r="J36" i="1"/>
  <c r="J28" i="1"/>
  <c r="K20" i="1"/>
  <c r="N20" i="1"/>
  <c r="P622" i="1"/>
  <c r="J622" i="1"/>
  <c r="P246" i="1"/>
  <c r="B246" i="1"/>
  <c r="L235" i="1"/>
  <c r="M31" i="1"/>
  <c r="O15" i="1"/>
  <c r="L462" i="1"/>
  <c r="M1560" i="1"/>
  <c r="L1842" i="1"/>
  <c r="O675" i="1"/>
  <c r="P47" i="1"/>
  <c r="B47" i="1"/>
  <c r="Q219" i="1"/>
  <c r="B1570" i="1"/>
  <c r="O1570" i="1"/>
  <c r="K621" i="1"/>
  <c r="N621" i="1"/>
  <c r="Q43" i="1"/>
  <c r="O43" i="1"/>
  <c r="B1540" i="1"/>
  <c r="M1540" i="1"/>
  <c r="A659" i="1"/>
  <c r="K659" i="1"/>
  <c r="K627" i="1"/>
  <c r="Q627" i="1"/>
  <c r="N206" i="1"/>
  <c r="A206" i="1"/>
  <c r="R301" i="1"/>
  <c r="M292" i="1"/>
  <c r="K1533" i="1"/>
  <c r="M1636" i="1"/>
  <c r="A1636" i="1"/>
  <c r="Q1628" i="1"/>
  <c r="O357" i="1"/>
  <c r="B357" i="1"/>
  <c r="R626" i="1"/>
  <c r="J640" i="1"/>
  <c r="L640" i="1"/>
  <c r="P646" i="1"/>
  <c r="R652" i="1"/>
  <c r="A652" i="1"/>
  <c r="N658" i="1"/>
  <c r="N672" i="1"/>
  <c r="B672" i="1"/>
  <c r="P678" i="1"/>
  <c r="Q625" i="1"/>
  <c r="Q1541" i="1"/>
  <c r="J1583" i="1"/>
  <c r="A1583" i="1"/>
  <c r="R197" i="1"/>
  <c r="L198" i="1"/>
  <c r="R60" i="1"/>
  <c r="B60" i="1"/>
  <c r="J52" i="1"/>
  <c r="N44" i="1"/>
  <c r="M36" i="1"/>
  <c r="P36" i="1"/>
  <c r="M28" i="1"/>
  <c r="Q20" i="1"/>
  <c r="A20" i="1"/>
  <c r="N622" i="1"/>
  <c r="A622" i="1"/>
  <c r="N235" i="1"/>
  <c r="R1560" i="1"/>
  <c r="B1560" i="1"/>
  <c r="A1813" i="1"/>
  <c r="L1813" i="1"/>
  <c r="A354" i="1"/>
  <c r="R354" i="1"/>
  <c r="M206" i="1"/>
  <c r="J301" i="1"/>
  <c r="L292" i="1"/>
  <c r="R1533" i="1"/>
  <c r="L1636" i="1"/>
  <c r="O1628" i="1"/>
  <c r="P1628" i="1"/>
  <c r="N357" i="1"/>
  <c r="A357" i="1"/>
  <c r="Q626" i="1"/>
  <c r="K640" i="1"/>
  <c r="B640" i="1"/>
  <c r="O646" i="1"/>
  <c r="J652" i="1"/>
  <c r="K658" i="1"/>
  <c r="M658" i="1"/>
  <c r="L672" i="1"/>
  <c r="A672" i="1"/>
  <c r="O678" i="1"/>
  <c r="P625" i="1"/>
  <c r="N1541" i="1"/>
  <c r="Q1583" i="1"/>
  <c r="Q197" i="1"/>
  <c r="J197" i="1"/>
  <c r="K198" i="1"/>
  <c r="M60" i="1"/>
  <c r="A60" i="1"/>
  <c r="Q52" i="1"/>
  <c r="O44" i="1"/>
  <c r="N36" i="1"/>
  <c r="B36" i="1"/>
  <c r="L28" i="1"/>
  <c r="M20" i="1"/>
  <c r="M622" i="1"/>
  <c r="J348" i="1"/>
  <c r="K1652" i="1"/>
  <c r="K1906" i="1"/>
  <c r="M246" i="1"/>
  <c r="Q1904" i="1"/>
  <c r="M1813" i="1"/>
  <c r="B1813" i="1"/>
  <c r="K1568" i="1"/>
  <c r="M235" i="1"/>
  <c r="R194" i="1"/>
  <c r="O31" i="1"/>
  <c r="K15" i="1"/>
  <c r="Q462" i="1"/>
  <c r="P354" i="1"/>
  <c r="N438" i="1"/>
  <c r="R1859" i="1"/>
  <c r="B1859" i="1"/>
  <c r="N345" i="1"/>
  <c r="J1560" i="1"/>
  <c r="A1560" i="1"/>
  <c r="J1842" i="1"/>
  <c r="K47" i="1"/>
  <c r="L353" i="1"/>
  <c r="B353" i="1"/>
  <c r="M219" i="1"/>
  <c r="K1570" i="1"/>
  <c r="B1651" i="1"/>
  <c r="O1651" i="1"/>
  <c r="A155" i="1"/>
  <c r="O155" i="1"/>
  <c r="K235" i="1"/>
  <c r="A1644" i="1"/>
  <c r="M1644" i="1"/>
  <c r="L232" i="1"/>
  <c r="O232" i="1"/>
  <c r="K1850" i="1"/>
  <c r="R1850" i="1"/>
  <c r="A31" i="1"/>
  <c r="Q31" i="1"/>
  <c r="P675" i="1"/>
  <c r="Q675" i="1"/>
  <c r="P669" i="1"/>
  <c r="Q669" i="1"/>
  <c r="K206" i="1"/>
  <c r="O301" i="1"/>
  <c r="B301" i="1"/>
  <c r="R292" i="1"/>
  <c r="P1533" i="1"/>
  <c r="Q1533" i="1"/>
  <c r="R1636" i="1"/>
  <c r="M1628" i="1"/>
  <c r="A1628" i="1"/>
  <c r="L357" i="1"/>
  <c r="P626" i="1"/>
  <c r="B626" i="1"/>
  <c r="P640" i="1"/>
  <c r="K646" i="1"/>
  <c r="M646" i="1"/>
  <c r="P652" i="1"/>
  <c r="R658" i="1"/>
  <c r="A658" i="1"/>
  <c r="J672" i="1"/>
  <c r="K678" i="1"/>
  <c r="B678" i="1"/>
  <c r="M625" i="1"/>
  <c r="P1541" i="1"/>
  <c r="J1541" i="1"/>
  <c r="O1583" i="1"/>
  <c r="O197" i="1"/>
  <c r="A197" i="1"/>
  <c r="J198" i="1"/>
  <c r="K60" i="1"/>
  <c r="M52" i="1"/>
  <c r="B52" i="1"/>
  <c r="J44" i="1"/>
  <c r="O36" i="1"/>
  <c r="Q28" i="1"/>
  <c r="N28" i="1"/>
  <c r="J20" i="1"/>
  <c r="K622" i="1"/>
  <c r="P348" i="1"/>
  <c r="B348" i="1"/>
  <c r="B232" i="1"/>
  <c r="Q1652" i="1"/>
  <c r="R1644" i="1"/>
  <c r="J1906" i="1"/>
  <c r="P1850" i="1"/>
  <c r="K246" i="1"/>
  <c r="N1904" i="1"/>
  <c r="R1813" i="1"/>
  <c r="J1568" i="1"/>
  <c r="A1568" i="1"/>
  <c r="Q235" i="1"/>
  <c r="R669" i="1"/>
  <c r="Q194" i="1"/>
  <c r="J31" i="1"/>
  <c r="Q15" i="1"/>
  <c r="A15" i="1"/>
  <c r="O462" i="1"/>
  <c r="N354" i="1"/>
  <c r="M438" i="1"/>
  <c r="Q1859" i="1"/>
  <c r="K345" i="1"/>
  <c r="A345" i="1"/>
  <c r="P1560" i="1"/>
  <c r="Q1842" i="1"/>
  <c r="A1842" i="1"/>
  <c r="J675" i="1"/>
  <c r="O47" i="1"/>
  <c r="R353" i="1"/>
  <c r="K219" i="1"/>
  <c r="B219" i="1"/>
  <c r="J1570" i="1"/>
  <c r="J153" i="1"/>
  <c r="Q153" i="1"/>
  <c r="N301" i="1"/>
  <c r="O1533" i="1"/>
  <c r="N626" i="1"/>
  <c r="L646" i="1"/>
  <c r="L678" i="1"/>
  <c r="O1541" i="1"/>
  <c r="P198" i="1"/>
  <c r="L52" i="1"/>
  <c r="R28" i="1"/>
  <c r="N153" i="1"/>
  <c r="O246" i="1"/>
  <c r="M1904" i="1"/>
  <c r="J1813" i="1"/>
  <c r="Q1568" i="1"/>
  <c r="J235" i="1"/>
  <c r="B235" i="1"/>
  <c r="J669" i="1"/>
  <c r="O194" i="1"/>
  <c r="P31" i="1"/>
  <c r="R15" i="1"/>
  <c r="N462" i="1"/>
  <c r="A462" i="1"/>
  <c r="M354" i="1"/>
  <c r="L438" i="1"/>
  <c r="O1859" i="1"/>
  <c r="R345" i="1"/>
  <c r="O1560" i="1"/>
  <c r="O1842" i="1"/>
  <c r="B675" i="1"/>
  <c r="N47" i="1"/>
  <c r="R155" i="1"/>
  <c r="J353" i="1"/>
  <c r="R219" i="1"/>
  <c r="A219" i="1"/>
  <c r="Q1570" i="1"/>
  <c r="Q1621" i="1"/>
  <c r="L1626" i="1"/>
  <c r="Q1618" i="1"/>
  <c r="A1618" i="1"/>
  <c r="B1624" i="1"/>
  <c r="P1620" i="1"/>
  <c r="O1620" i="1"/>
  <c r="Q1620" i="1"/>
  <c r="M166" i="1"/>
  <c r="M171" i="1"/>
  <c r="R169" i="1"/>
  <c r="L164" i="1"/>
  <c r="N164" i="1"/>
  <c r="R172" i="1"/>
  <c r="K172" i="1"/>
  <c r="A381" i="1"/>
  <c r="M573" i="1"/>
  <c r="O574" i="1"/>
  <c r="M590" i="1"/>
  <c r="Q614" i="1"/>
  <c r="Q1616" i="1"/>
  <c r="A1616" i="1"/>
  <c r="J1616" i="1"/>
  <c r="R1619" i="1"/>
  <c r="K1619" i="1"/>
  <c r="K165" i="1"/>
  <c r="M165" i="1"/>
  <c r="Q165" i="1"/>
  <c r="A173" i="1"/>
  <c r="P173" i="1"/>
  <c r="B173" i="1"/>
  <c r="R173" i="1"/>
  <c r="B380" i="1"/>
  <c r="A372" i="1"/>
  <c r="R574" i="1"/>
  <c r="A1626" i="1"/>
  <c r="O1626" i="1"/>
  <c r="B1626" i="1"/>
  <c r="P1626" i="1"/>
  <c r="K1618" i="1"/>
  <c r="L1618" i="1"/>
  <c r="A166" i="1"/>
  <c r="R166" i="1"/>
  <c r="K166" i="1"/>
  <c r="J166" i="1"/>
  <c r="L614" i="1"/>
  <c r="M614" i="1"/>
  <c r="J614" i="1"/>
  <c r="B614" i="1"/>
  <c r="O614" i="1"/>
  <c r="P614" i="1"/>
  <c r="R614" i="1"/>
  <c r="K614" i="1"/>
  <c r="A606" i="1"/>
  <c r="O606" i="1"/>
  <c r="P606" i="1"/>
  <c r="Q606" i="1"/>
  <c r="R606" i="1"/>
  <c r="K606" i="1"/>
  <c r="M606" i="1"/>
  <c r="B606" i="1"/>
  <c r="N606" i="1"/>
  <c r="K598" i="1"/>
  <c r="L598" i="1"/>
  <c r="A598" i="1"/>
  <c r="N598" i="1"/>
  <c r="P598" i="1"/>
  <c r="O598" i="1"/>
  <c r="J598" i="1"/>
  <c r="R598" i="1"/>
  <c r="Q590" i="1"/>
  <c r="J590" i="1"/>
  <c r="K590" i="1"/>
  <c r="L590" i="1"/>
  <c r="A590" i="1"/>
  <c r="N590" i="1"/>
  <c r="P590" i="1"/>
  <c r="O590" i="1"/>
  <c r="B582" i="1"/>
  <c r="M582" i="1"/>
  <c r="A582" i="1"/>
  <c r="N582" i="1"/>
  <c r="Q582" i="1"/>
  <c r="J582" i="1"/>
  <c r="K582" i="1"/>
  <c r="L582" i="1"/>
  <c r="P1619" i="1"/>
  <c r="A1619" i="1"/>
  <c r="B1616" i="1"/>
  <c r="A1620" i="1"/>
  <c r="J1626" i="1"/>
  <c r="N1618" i="1"/>
  <c r="K1625" i="1"/>
  <c r="R1625" i="1"/>
  <c r="L1625" i="1"/>
  <c r="B1617" i="1"/>
  <c r="J1617" i="1"/>
  <c r="K1617" i="1"/>
  <c r="R1617" i="1"/>
  <c r="Q172" i="1"/>
  <c r="A172" i="1"/>
  <c r="B164" i="1"/>
  <c r="B166" i="1"/>
  <c r="L165" i="1"/>
  <c r="M598" i="1"/>
  <c r="M1618" i="1"/>
  <c r="Q1624" i="1"/>
  <c r="A1624" i="1"/>
  <c r="J1624" i="1"/>
  <c r="B574" i="1"/>
  <c r="M574" i="1"/>
  <c r="A574" i="1"/>
  <c r="N574" i="1"/>
  <c r="Q574" i="1"/>
  <c r="K574" i="1"/>
  <c r="L574" i="1"/>
  <c r="Q598" i="1"/>
  <c r="Q1626" i="1"/>
  <c r="R1618" i="1"/>
  <c r="Q166" i="1"/>
  <c r="K169" i="1"/>
  <c r="A169" i="1"/>
  <c r="L169" i="1"/>
  <c r="R566" i="1"/>
  <c r="K566" i="1"/>
  <c r="B566" i="1"/>
  <c r="M566" i="1"/>
  <c r="Q566" i="1"/>
  <c r="J566" i="1"/>
  <c r="Q573" i="1"/>
  <c r="P573" i="1"/>
  <c r="J573" i="1"/>
  <c r="K573" i="1"/>
  <c r="A573" i="1"/>
  <c r="N573" i="1"/>
  <c r="B573" i="1"/>
  <c r="O573" i="1"/>
  <c r="O582" i="1"/>
  <c r="B598" i="1"/>
  <c r="Q611" i="1"/>
  <c r="A611" i="1"/>
  <c r="J611" i="1"/>
  <c r="K611" i="1"/>
  <c r="R611" i="1"/>
  <c r="M611" i="1"/>
  <c r="O611" i="1"/>
  <c r="P611" i="1"/>
  <c r="M603" i="1"/>
  <c r="N603" i="1"/>
  <c r="P603" i="1"/>
  <c r="A603" i="1"/>
  <c r="Q603" i="1"/>
  <c r="K603" i="1"/>
  <c r="R603" i="1"/>
  <c r="L603" i="1"/>
  <c r="B595" i="1"/>
  <c r="J595" i="1"/>
  <c r="K595" i="1"/>
  <c r="R595" i="1"/>
  <c r="M595" i="1"/>
  <c r="N595" i="1"/>
  <c r="P595" i="1"/>
  <c r="A595" i="1"/>
  <c r="Q595" i="1"/>
  <c r="O587" i="1"/>
  <c r="P587" i="1"/>
  <c r="B587" i="1"/>
  <c r="J587" i="1"/>
  <c r="K587" i="1"/>
  <c r="R587" i="1"/>
  <c r="M587" i="1"/>
  <c r="N587" i="1"/>
  <c r="N1626" i="1"/>
  <c r="J1618" i="1"/>
  <c r="O166" i="1"/>
  <c r="A375" i="1"/>
  <c r="B375" i="1"/>
  <c r="R582" i="1"/>
  <c r="L606" i="1"/>
  <c r="M1626" i="1"/>
  <c r="B1618" i="1"/>
  <c r="J1621" i="1"/>
  <c r="R1621" i="1"/>
  <c r="N166" i="1"/>
  <c r="J171" i="1"/>
  <c r="L171" i="1"/>
  <c r="N366" i="1"/>
  <c r="O366" i="1"/>
  <c r="B366" i="1"/>
  <c r="K366" i="1"/>
  <c r="M366" i="1"/>
  <c r="L366" i="1"/>
  <c r="B374" i="1"/>
  <c r="A374" i="1"/>
  <c r="A566" i="1"/>
  <c r="A579" i="1"/>
  <c r="Q579" i="1"/>
  <c r="B579" i="1"/>
  <c r="J579" i="1"/>
  <c r="L579" i="1"/>
  <c r="O579" i="1"/>
  <c r="P579" i="1"/>
  <c r="N571" i="1"/>
  <c r="O571" i="1"/>
  <c r="A571" i="1"/>
  <c r="Q571" i="1"/>
  <c r="L571" i="1"/>
  <c r="M571" i="1"/>
  <c r="A587" i="1"/>
  <c r="B611" i="1"/>
  <c r="P582" i="1"/>
  <c r="J606" i="1"/>
  <c r="R572" i="1"/>
  <c r="M580" i="1"/>
  <c r="L597" i="1"/>
  <c r="K581" i="1"/>
  <c r="K613" i="1"/>
  <c r="A613" i="1"/>
  <c r="R588" i="1"/>
  <c r="M596" i="1"/>
  <c r="P604" i="1"/>
  <c r="B604" i="1"/>
  <c r="L612" i="1"/>
  <c r="L589" i="1"/>
  <c r="J605" i="1"/>
  <c r="B605" i="1"/>
  <c r="Q572" i="1"/>
  <c r="J572" i="1"/>
  <c r="L580" i="1"/>
  <c r="K597" i="1"/>
  <c r="R581" i="1"/>
  <c r="J613" i="1"/>
  <c r="Q588" i="1"/>
  <c r="J588" i="1"/>
  <c r="L596" i="1"/>
  <c r="O604" i="1"/>
  <c r="A604" i="1"/>
  <c r="R612" i="1"/>
  <c r="K589" i="1"/>
  <c r="R605" i="1"/>
  <c r="A605" i="1"/>
  <c r="A1502" i="1"/>
  <c r="Q1502" i="1"/>
  <c r="K1478" i="1"/>
  <c r="R1478" i="1"/>
  <c r="B1462" i="1"/>
  <c r="R1462" i="1"/>
  <c r="A1438" i="1"/>
  <c r="P1438" i="1"/>
  <c r="Q1430" i="1"/>
  <c r="M1430" i="1"/>
  <c r="A1398" i="1"/>
  <c r="L1398" i="1"/>
  <c r="O581" i="1"/>
  <c r="B581" i="1"/>
  <c r="M613" i="1"/>
  <c r="P589" i="1"/>
  <c r="Q589" i="1"/>
  <c r="M605" i="1"/>
  <c r="P170" i="1"/>
  <c r="A170" i="1"/>
  <c r="L572" i="1"/>
  <c r="O580" i="1"/>
  <c r="A580" i="1"/>
  <c r="Q567" i="1"/>
  <c r="N597" i="1"/>
  <c r="A597" i="1"/>
  <c r="M581" i="1"/>
  <c r="R613" i="1"/>
  <c r="Q613" i="1"/>
  <c r="L588" i="1"/>
  <c r="O596" i="1"/>
  <c r="A596" i="1"/>
  <c r="R604" i="1"/>
  <c r="N612" i="1"/>
  <c r="N589" i="1"/>
  <c r="A589" i="1"/>
  <c r="K605" i="1"/>
  <c r="L167" i="1"/>
  <c r="N170" i="1"/>
  <c r="L568" i="1"/>
  <c r="K578" i="1"/>
  <c r="R570" i="1"/>
  <c r="N591" i="1"/>
  <c r="M607" i="1"/>
  <c r="L600" i="1"/>
  <c r="K586" i="1"/>
  <c r="J602" i="1"/>
  <c r="P613" i="1"/>
  <c r="Q604" i="1"/>
  <c r="P605" i="1"/>
  <c r="A817" i="1"/>
  <c r="K817" i="1"/>
  <c r="N817" i="1"/>
  <c r="L817" i="1"/>
  <c r="Q817" i="1"/>
  <c r="N803" i="1"/>
  <c r="L803" i="1"/>
  <c r="P803" i="1"/>
  <c r="R803" i="1"/>
  <c r="R797" i="1"/>
  <c r="B797" i="1"/>
  <c r="M797" i="1"/>
  <c r="P797" i="1"/>
  <c r="P791" i="1"/>
  <c r="J791" i="1"/>
  <c r="B791" i="1"/>
  <c r="M791" i="1"/>
  <c r="B785" i="1"/>
  <c r="M785" i="1"/>
  <c r="O785" i="1"/>
  <c r="J785" i="1"/>
  <c r="O771" i="1"/>
  <c r="Q771" i="1"/>
  <c r="A771" i="1"/>
  <c r="K771" i="1"/>
  <c r="A765" i="1"/>
  <c r="K765" i="1"/>
  <c r="N765" i="1"/>
  <c r="L765" i="1"/>
  <c r="Q765" i="1"/>
  <c r="Q759" i="1"/>
  <c r="R759" i="1"/>
  <c r="N759" i="1"/>
  <c r="L759" i="1"/>
  <c r="N753" i="1"/>
  <c r="L753" i="1"/>
  <c r="P753" i="1"/>
  <c r="R753" i="1"/>
  <c r="R739" i="1"/>
  <c r="Q739" i="1"/>
  <c r="B739" i="1"/>
  <c r="O739" i="1"/>
  <c r="J733" i="1"/>
  <c r="M733" i="1"/>
  <c r="A727" i="1"/>
  <c r="Q727" i="1"/>
  <c r="J727" i="1"/>
  <c r="K721" i="1"/>
  <c r="A721" i="1"/>
  <c r="M721" i="1"/>
  <c r="O707" i="1"/>
  <c r="P707" i="1"/>
  <c r="Q707" i="1"/>
  <c r="R701" i="1"/>
  <c r="O701" i="1"/>
  <c r="B695" i="1"/>
  <c r="N695" i="1"/>
  <c r="R695" i="1"/>
  <c r="L689" i="1"/>
  <c r="B689" i="1"/>
  <c r="Q689" i="1"/>
  <c r="A1528" i="1"/>
  <c r="K1528" i="1"/>
  <c r="L1528" i="1"/>
  <c r="O1528" i="1"/>
  <c r="R1528" i="1"/>
  <c r="N1832" i="1"/>
  <c r="J1832" i="1"/>
  <c r="A1832" i="1"/>
  <c r="R1832" i="1"/>
  <c r="B1832" i="1"/>
  <c r="M1832" i="1"/>
  <c r="K1824" i="1"/>
  <c r="P1824" i="1"/>
  <c r="Q1824" i="1"/>
  <c r="R1824" i="1"/>
  <c r="L1824" i="1"/>
  <c r="B1898" i="1"/>
  <c r="M1898" i="1"/>
  <c r="N1898" i="1"/>
  <c r="P1898" i="1"/>
  <c r="R1898" i="1"/>
  <c r="A1890" i="1"/>
  <c r="O1890" i="1"/>
  <c r="M1890" i="1"/>
  <c r="N1890" i="1"/>
  <c r="P1890" i="1"/>
  <c r="R1890" i="1"/>
  <c r="A564" i="1"/>
  <c r="O564" i="1"/>
  <c r="P564" i="1"/>
  <c r="B564" i="1"/>
  <c r="Q564" i="1"/>
  <c r="J564" i="1"/>
  <c r="L564" i="1"/>
  <c r="L556" i="1"/>
  <c r="N556" i="1"/>
  <c r="O556" i="1"/>
  <c r="A556" i="1"/>
  <c r="P556" i="1"/>
  <c r="R556" i="1"/>
  <c r="J548" i="1"/>
  <c r="Q548" i="1"/>
  <c r="L548" i="1"/>
  <c r="M548" i="1"/>
  <c r="N548" i="1"/>
  <c r="B548" i="1"/>
  <c r="A689" i="1"/>
  <c r="A695" i="1"/>
  <c r="B701" i="1"/>
  <c r="B707" i="1"/>
  <c r="P721" i="1"/>
  <c r="P727" i="1"/>
  <c r="P733" i="1"/>
  <c r="P739" i="1"/>
  <c r="M759" i="1"/>
  <c r="R765" i="1"/>
  <c r="J771" i="1"/>
  <c r="N785" i="1"/>
  <c r="A791" i="1"/>
  <c r="M803" i="1"/>
  <c r="J817" i="1"/>
  <c r="P1832" i="1"/>
  <c r="B1890" i="1"/>
  <c r="A1824" i="1"/>
  <c r="R1831" i="1"/>
  <c r="Q1831" i="1"/>
  <c r="K1831" i="1"/>
  <c r="M1831" i="1"/>
  <c r="R1823" i="1"/>
  <c r="K1823" i="1"/>
  <c r="B1823" i="1"/>
  <c r="N1823" i="1"/>
  <c r="N1897" i="1"/>
  <c r="P1897" i="1"/>
  <c r="A1897" i="1"/>
  <c r="Q1897" i="1"/>
  <c r="B1897" i="1"/>
  <c r="L1897" i="1"/>
  <c r="L1889" i="1"/>
  <c r="P1889" i="1"/>
  <c r="Q1889" i="1"/>
  <c r="A1889" i="1"/>
  <c r="K1889" i="1"/>
  <c r="P548" i="1"/>
  <c r="J556" i="1"/>
  <c r="P563" i="1"/>
  <c r="L563" i="1"/>
  <c r="M563" i="1"/>
  <c r="N563" i="1"/>
  <c r="A563" i="1"/>
  <c r="J563" i="1"/>
  <c r="M555" i="1"/>
  <c r="A555" i="1"/>
  <c r="R555" i="1"/>
  <c r="K555" i="1"/>
  <c r="L555" i="1"/>
  <c r="P555" i="1"/>
  <c r="B547" i="1"/>
  <c r="J547" i="1"/>
  <c r="Q547" i="1"/>
  <c r="A547" i="1"/>
  <c r="R547" i="1"/>
  <c r="K547" i="1"/>
  <c r="N547" i="1"/>
  <c r="R1427" i="1"/>
  <c r="L1475" i="1"/>
  <c r="B1475" i="1"/>
  <c r="L1394" i="1"/>
  <c r="O1402" i="1"/>
  <c r="K1402" i="1"/>
  <c r="K1410" i="1"/>
  <c r="N1418" i="1"/>
  <c r="B1418" i="1"/>
  <c r="O1426" i="1"/>
  <c r="J1434" i="1"/>
  <c r="N1442" i="1"/>
  <c r="A1442" i="1"/>
  <c r="P1450" i="1"/>
  <c r="J1458" i="1"/>
  <c r="N1466" i="1"/>
  <c r="M1466" i="1"/>
  <c r="J1474" i="1"/>
  <c r="L1482" i="1"/>
  <c r="B1482" i="1"/>
  <c r="P1490" i="1"/>
  <c r="R1498" i="1"/>
  <c r="M1506" i="1"/>
  <c r="B1506" i="1"/>
  <c r="Q1514" i="1"/>
  <c r="K1522" i="1"/>
  <c r="L1395" i="1"/>
  <c r="Q1419" i="1"/>
  <c r="P1451" i="1"/>
  <c r="L1451" i="1"/>
  <c r="R1467" i="1"/>
  <c r="K1483" i="1"/>
  <c r="A1483" i="1"/>
  <c r="O1507" i="1"/>
  <c r="Q1435" i="1"/>
  <c r="M1515" i="1"/>
  <c r="N1515" i="1"/>
  <c r="N689" i="1"/>
  <c r="Q695" i="1"/>
  <c r="M701" i="1"/>
  <c r="A701" i="1"/>
  <c r="A707" i="1"/>
  <c r="B721" i="1"/>
  <c r="B727" i="1"/>
  <c r="B733" i="1"/>
  <c r="A739" i="1"/>
  <c r="M753" i="1"/>
  <c r="K759" i="1"/>
  <c r="J765" i="1"/>
  <c r="P771" i="1"/>
  <c r="A785" i="1"/>
  <c r="L797" i="1"/>
  <c r="K803" i="1"/>
  <c r="P817" i="1"/>
  <c r="Q1528" i="1"/>
  <c r="L1832" i="1"/>
  <c r="O1897" i="1"/>
  <c r="P1831" i="1"/>
  <c r="L1898" i="1"/>
  <c r="N555" i="1"/>
  <c r="O548" i="1"/>
  <c r="B556" i="1"/>
  <c r="Q560" i="1"/>
  <c r="O689" i="1"/>
  <c r="O695" i="1"/>
  <c r="Q701" i="1"/>
  <c r="N707" i="1"/>
  <c r="Q721" i="1"/>
  <c r="M727" i="1"/>
  <c r="L733" i="1"/>
  <c r="A733" i="1"/>
  <c r="K753" i="1"/>
  <c r="J759" i="1"/>
  <c r="P765" i="1"/>
  <c r="N771" i="1"/>
  <c r="L791" i="1"/>
  <c r="K797" i="1"/>
  <c r="J803" i="1"/>
  <c r="O817" i="1"/>
  <c r="M1528" i="1"/>
  <c r="K1832" i="1"/>
  <c r="M1897" i="1"/>
  <c r="N1831" i="1"/>
  <c r="K1898" i="1"/>
  <c r="P547" i="1"/>
  <c r="B555" i="1"/>
  <c r="K548" i="1"/>
  <c r="N564" i="1"/>
  <c r="Q561" i="1"/>
  <c r="O561" i="1"/>
  <c r="P561" i="1"/>
  <c r="J561" i="1"/>
  <c r="A561" i="1"/>
  <c r="L561" i="1"/>
  <c r="N553" i="1"/>
  <c r="M553" i="1"/>
  <c r="O553" i="1"/>
  <c r="P553" i="1"/>
  <c r="R553" i="1"/>
  <c r="B545" i="1"/>
  <c r="R545" i="1"/>
  <c r="A545" i="1"/>
  <c r="L545" i="1"/>
  <c r="M545" i="1"/>
  <c r="N545" i="1"/>
  <c r="Q545" i="1"/>
  <c r="N1395" i="1"/>
  <c r="J1395" i="1"/>
  <c r="J1419" i="1"/>
  <c r="K1451" i="1"/>
  <c r="A1451" i="1"/>
  <c r="O1467" i="1"/>
  <c r="J1483" i="1"/>
  <c r="L1507" i="1"/>
  <c r="B1507" i="1"/>
  <c r="J1435" i="1"/>
  <c r="K1515" i="1"/>
  <c r="A1515" i="1"/>
  <c r="M689" i="1"/>
  <c r="M695" i="1"/>
  <c r="N701" i="1"/>
  <c r="M707" i="1"/>
  <c r="N721" i="1"/>
  <c r="N727" i="1"/>
  <c r="Q733" i="1"/>
  <c r="N739" i="1"/>
  <c r="J753" i="1"/>
  <c r="P759" i="1"/>
  <c r="O765" i="1"/>
  <c r="B771" i="1"/>
  <c r="L785" i="1"/>
  <c r="K791" i="1"/>
  <c r="J797" i="1"/>
  <c r="Q803" i="1"/>
  <c r="B817" i="1"/>
  <c r="J1528" i="1"/>
  <c r="K1897" i="1"/>
  <c r="L1831" i="1"/>
  <c r="Q1898" i="1"/>
  <c r="R548" i="1"/>
  <c r="M564" i="1"/>
  <c r="A560" i="1"/>
  <c r="K560" i="1"/>
  <c r="L560" i="1"/>
  <c r="N560" i="1"/>
  <c r="O560" i="1"/>
  <c r="P560" i="1"/>
  <c r="R560" i="1"/>
  <c r="Q552" i="1"/>
  <c r="R552" i="1"/>
  <c r="B552" i="1"/>
  <c r="N552" i="1"/>
  <c r="O552" i="1"/>
  <c r="K552" i="1"/>
  <c r="N544" i="1"/>
  <c r="M544" i="1"/>
  <c r="Q544" i="1"/>
  <c r="A544" i="1"/>
  <c r="B544" i="1"/>
  <c r="O544" i="1"/>
  <c r="R544" i="1"/>
  <c r="O1823" i="1"/>
  <c r="N1427" i="1"/>
  <c r="J1475" i="1"/>
  <c r="Q1394" i="1"/>
  <c r="P1402" i="1"/>
  <c r="Q1410" i="1"/>
  <c r="M1410" i="1"/>
  <c r="K1418" i="1"/>
  <c r="L1426" i="1"/>
  <c r="B1426" i="1"/>
  <c r="O1434" i="1"/>
  <c r="R1442" i="1"/>
  <c r="Q1450" i="1"/>
  <c r="A1450" i="1"/>
  <c r="P1458" i="1"/>
  <c r="J1466" i="1"/>
  <c r="N1474" i="1"/>
  <c r="O1474" i="1"/>
  <c r="J1482" i="1"/>
  <c r="L1490" i="1"/>
  <c r="A1490" i="1"/>
  <c r="P1498" i="1"/>
  <c r="R1506" i="1"/>
  <c r="M1514" i="1"/>
  <c r="B1514" i="1"/>
  <c r="Q1522" i="1"/>
  <c r="Q1395" i="1"/>
  <c r="B1395" i="1"/>
  <c r="O1419" i="1"/>
  <c r="Q1451" i="1"/>
  <c r="P1467" i="1"/>
  <c r="L1467" i="1"/>
  <c r="Q1483" i="1"/>
  <c r="K1507" i="1"/>
  <c r="A1507" i="1"/>
  <c r="O1435" i="1"/>
  <c r="R1515" i="1"/>
  <c r="K689" i="1"/>
  <c r="L695" i="1"/>
  <c r="L701" i="1"/>
  <c r="L707" i="1"/>
  <c r="O721" i="1"/>
  <c r="O727" i="1"/>
  <c r="O733" i="1"/>
  <c r="M739" i="1"/>
  <c r="Q753" i="1"/>
  <c r="O759" i="1"/>
  <c r="B765" i="1"/>
  <c r="K785" i="1"/>
  <c r="R791" i="1"/>
  <c r="Q797" i="1"/>
  <c r="O803" i="1"/>
  <c r="P1528" i="1"/>
  <c r="R1897" i="1"/>
  <c r="B1831" i="1"/>
  <c r="A1898" i="1"/>
  <c r="B1835" i="1"/>
  <c r="O1835" i="1"/>
  <c r="K1835" i="1"/>
  <c r="M1835" i="1"/>
  <c r="P1835" i="1"/>
  <c r="N1827" i="1"/>
  <c r="K1827" i="1"/>
  <c r="M1827" i="1"/>
  <c r="P1827" i="1"/>
  <c r="K1901" i="1"/>
  <c r="Q1901" i="1"/>
  <c r="L1901" i="1"/>
  <c r="N1901" i="1"/>
  <c r="R1893" i="1"/>
  <c r="Q1893" i="1"/>
  <c r="L1893" i="1"/>
  <c r="B1893" i="1"/>
  <c r="Q1885" i="1"/>
  <c r="J1885" i="1"/>
  <c r="K1885" i="1"/>
  <c r="B1885" i="1"/>
  <c r="M547" i="1"/>
  <c r="Q563" i="1"/>
  <c r="A548" i="1"/>
  <c r="K564" i="1"/>
  <c r="K553" i="1"/>
  <c r="M561" i="1"/>
  <c r="J552" i="1"/>
  <c r="Q1427" i="1"/>
  <c r="L1427" i="1"/>
  <c r="Q1475" i="1"/>
  <c r="M1394" i="1"/>
  <c r="Q1402" i="1"/>
  <c r="N1410" i="1"/>
  <c r="A1410" i="1"/>
  <c r="P1418" i="1"/>
  <c r="J1426" i="1"/>
  <c r="R1434" i="1"/>
  <c r="M1434" i="1"/>
  <c r="K1442" i="1"/>
  <c r="N1450" i="1"/>
  <c r="B1450" i="1"/>
  <c r="O1458" i="1"/>
  <c r="R1466" i="1"/>
  <c r="M1474" i="1"/>
  <c r="A1474" i="1"/>
  <c r="Q1482" i="1"/>
  <c r="K1490" i="1"/>
  <c r="N1498" i="1"/>
  <c r="O1498" i="1"/>
  <c r="J1506" i="1"/>
  <c r="L1514" i="1"/>
  <c r="A1514" i="1"/>
  <c r="P1522" i="1"/>
  <c r="O1395" i="1"/>
  <c r="A1395" i="1"/>
  <c r="N1419" i="1"/>
  <c r="R1451" i="1"/>
  <c r="N1467" i="1"/>
  <c r="B1467" i="1"/>
  <c r="P1483" i="1"/>
  <c r="R1507" i="1"/>
  <c r="N1435" i="1"/>
  <c r="J1515" i="1"/>
  <c r="R689" i="1"/>
  <c r="K695" i="1"/>
  <c r="K701" i="1"/>
  <c r="K707" i="1"/>
  <c r="L721" i="1"/>
  <c r="L727" i="1"/>
  <c r="N733" i="1"/>
  <c r="L739" i="1"/>
  <c r="O753" i="1"/>
  <c r="B759" i="1"/>
  <c r="L771" i="1"/>
  <c r="R785" i="1"/>
  <c r="Q791" i="1"/>
  <c r="O797" i="1"/>
  <c r="B803" i="1"/>
  <c r="P811" i="1"/>
  <c r="Q811" i="1"/>
  <c r="A811" i="1"/>
  <c r="J811" i="1"/>
  <c r="M811" i="1"/>
  <c r="M805" i="1"/>
  <c r="O805" i="1"/>
  <c r="Q805" i="1"/>
  <c r="B805" i="1"/>
  <c r="R805" i="1"/>
  <c r="A799" i="1"/>
  <c r="K799" i="1"/>
  <c r="M799" i="1"/>
  <c r="O799" i="1"/>
  <c r="J799" i="1"/>
  <c r="O793" i="1"/>
  <c r="B793" i="1"/>
  <c r="R793" i="1"/>
  <c r="M793" i="1"/>
  <c r="Q793" i="1"/>
  <c r="Q779" i="1"/>
  <c r="P779" i="1"/>
  <c r="A779" i="1"/>
  <c r="J779" i="1"/>
  <c r="M779" i="1"/>
  <c r="N773" i="1"/>
  <c r="O773" i="1"/>
  <c r="Q773" i="1"/>
  <c r="B773" i="1"/>
  <c r="R773" i="1"/>
  <c r="B767" i="1"/>
  <c r="R767" i="1"/>
  <c r="M767" i="1"/>
  <c r="O767" i="1"/>
  <c r="K767" i="1"/>
  <c r="P761" i="1"/>
  <c r="B761" i="1"/>
  <c r="R761" i="1"/>
  <c r="M761" i="1"/>
  <c r="Q761" i="1"/>
  <c r="A747" i="1"/>
  <c r="K747" i="1"/>
  <c r="P747" i="1"/>
  <c r="J747" i="1"/>
  <c r="M747" i="1"/>
  <c r="L741" i="1"/>
  <c r="Q741" i="1"/>
  <c r="O741" i="1"/>
  <c r="B741" i="1"/>
  <c r="J741" i="1"/>
  <c r="N735" i="1"/>
  <c r="P735" i="1"/>
  <c r="J735" i="1"/>
  <c r="M735" i="1"/>
  <c r="A729" i="1"/>
  <c r="O729" i="1"/>
  <c r="N729" i="1"/>
  <c r="K729" i="1"/>
  <c r="J729" i="1"/>
  <c r="N715" i="1"/>
  <c r="O715" i="1"/>
  <c r="Q715" i="1"/>
  <c r="M715" i="1"/>
  <c r="M709" i="1"/>
  <c r="B709" i="1"/>
  <c r="L709" i="1"/>
  <c r="Q709" i="1"/>
  <c r="Q703" i="1"/>
  <c r="R703" i="1"/>
  <c r="B703" i="1"/>
  <c r="O703" i="1"/>
  <c r="B697" i="1"/>
  <c r="L697" i="1"/>
  <c r="P697" i="1"/>
  <c r="R697" i="1"/>
  <c r="P683" i="1"/>
  <c r="J683" i="1"/>
  <c r="A683" i="1"/>
  <c r="M683" i="1"/>
  <c r="N1528" i="1"/>
  <c r="N1889" i="1"/>
  <c r="Q1823" i="1"/>
  <c r="L1890" i="1"/>
  <c r="N1824" i="1"/>
  <c r="N1834" i="1"/>
  <c r="P1834" i="1"/>
  <c r="B1834" i="1"/>
  <c r="K1834" i="1"/>
  <c r="R1826" i="1"/>
  <c r="N1826" i="1"/>
  <c r="P1826" i="1"/>
  <c r="B1826" i="1"/>
  <c r="K1826" i="1"/>
  <c r="A1900" i="1"/>
  <c r="N1900" i="1"/>
  <c r="P1900" i="1"/>
  <c r="R1900" i="1"/>
  <c r="M1900" i="1"/>
  <c r="L1892" i="1"/>
  <c r="N1892" i="1"/>
  <c r="A1892" i="1"/>
  <c r="B1892" i="1"/>
  <c r="R1892" i="1"/>
  <c r="L547" i="1"/>
  <c r="O563" i="1"/>
  <c r="Q556" i="1"/>
  <c r="R564" i="1"/>
  <c r="J553" i="1"/>
  <c r="B561" i="1"/>
  <c r="P552" i="1"/>
  <c r="M1403" i="1"/>
  <c r="L1491" i="1"/>
  <c r="P1411" i="1"/>
  <c r="L1392" i="1"/>
  <c r="K1416" i="1"/>
  <c r="N1432" i="1"/>
  <c r="N1456" i="1"/>
  <c r="P1480" i="1"/>
  <c r="N1496" i="1"/>
  <c r="O1520" i="1"/>
  <c r="M1433" i="1"/>
  <c r="N1497" i="1"/>
  <c r="O1481" i="1"/>
  <c r="P1427" i="1"/>
  <c r="O1460" i="1"/>
  <c r="R1394" i="1"/>
  <c r="L1410" i="1"/>
  <c r="Q1434" i="1"/>
  <c r="Q1458" i="1"/>
  <c r="L1474" i="1"/>
  <c r="M1498" i="1"/>
  <c r="N1522" i="1"/>
  <c r="P1419" i="1"/>
  <c r="M1467" i="1"/>
  <c r="P1388" i="1"/>
  <c r="P1435" i="1"/>
  <c r="J1428" i="1"/>
  <c r="J689" i="1"/>
  <c r="J695" i="1"/>
  <c r="J701" i="1"/>
  <c r="R707" i="1"/>
  <c r="R721" i="1"/>
  <c r="K727" i="1"/>
  <c r="K733" i="1"/>
  <c r="K739" i="1"/>
  <c r="B753" i="1"/>
  <c r="A759" i="1"/>
  <c r="M771" i="1"/>
  <c r="Q785" i="1"/>
  <c r="O791" i="1"/>
  <c r="N797" i="1"/>
  <c r="A803" i="1"/>
  <c r="M817" i="1"/>
  <c r="K683" i="1"/>
  <c r="Q697" i="1"/>
  <c r="N703" i="1"/>
  <c r="A709" i="1"/>
  <c r="M729" i="1"/>
  <c r="K735" i="1"/>
  <c r="N741" i="1"/>
  <c r="O761" i="1"/>
  <c r="L767" i="1"/>
  <c r="R779" i="1"/>
  <c r="L793" i="1"/>
  <c r="J805" i="1"/>
  <c r="O811" i="1"/>
  <c r="B1528" i="1"/>
  <c r="M1889" i="1"/>
  <c r="P1823" i="1"/>
  <c r="K1890" i="1"/>
  <c r="M1824" i="1"/>
  <c r="J555" i="1"/>
  <c r="K563" i="1"/>
  <c r="M556" i="1"/>
  <c r="Q553" i="1"/>
  <c r="L544" i="1"/>
  <c r="A552" i="1"/>
  <c r="A801" i="1"/>
  <c r="O801" i="1"/>
  <c r="R1887" i="1"/>
  <c r="R1895" i="1"/>
  <c r="L1821" i="1"/>
  <c r="K1829" i="1"/>
  <c r="P1830" i="1"/>
  <c r="M558" i="1"/>
  <c r="N543" i="1"/>
  <c r="A543" i="1"/>
  <c r="Q559" i="1"/>
  <c r="K542" i="1"/>
  <c r="R550" i="1"/>
  <c r="N1887" i="1"/>
  <c r="N1895" i="1"/>
  <c r="Q1821" i="1"/>
  <c r="N1829" i="1"/>
  <c r="A1888" i="1"/>
  <c r="J1888" i="1"/>
  <c r="R558" i="1"/>
  <c r="O551" i="1"/>
  <c r="N551" i="1"/>
  <c r="J1825" i="1"/>
  <c r="B550" i="1"/>
  <c r="N550" i="1"/>
  <c r="L550" i="1"/>
  <c r="L542" i="1"/>
  <c r="Q542" i="1"/>
  <c r="L1887" i="1"/>
  <c r="A1895" i="1"/>
  <c r="B1821" i="1"/>
  <c r="K1830" i="1"/>
  <c r="P558" i="1"/>
  <c r="O542" i="1"/>
  <c r="A542" i="1"/>
  <c r="O550" i="1"/>
  <c r="B19" i="10" a="1"/>
  <c r="B19" i="10" s="1"/>
  <c r="A1379" i="1"/>
  <c r="B1379" i="1"/>
  <c r="A1371" i="1"/>
  <c r="B1371" i="1"/>
  <c r="A1363" i="1"/>
  <c r="B1363" i="1"/>
  <c r="A1355" i="1"/>
  <c r="B1355" i="1"/>
  <c r="A1347" i="1"/>
  <c r="B1347" i="1"/>
  <c r="A1339" i="1"/>
  <c r="B1339" i="1"/>
  <c r="A1331" i="1"/>
  <c r="B1331" i="1"/>
  <c r="A1323" i="1"/>
  <c r="B1323" i="1"/>
  <c r="A1315" i="1"/>
  <c r="B1315" i="1"/>
  <c r="A1307" i="1"/>
  <c r="B1307" i="1"/>
  <c r="A1299" i="1"/>
  <c r="B1299" i="1"/>
  <c r="A1291" i="1"/>
  <c r="B1291" i="1"/>
  <c r="A1283" i="1"/>
  <c r="B1283" i="1"/>
  <c r="A1275" i="1"/>
  <c r="B1275" i="1"/>
  <c r="O1889" i="1"/>
  <c r="B1380" i="1"/>
  <c r="B1372" i="1"/>
  <c r="B1364" i="1"/>
  <c r="B1356" i="1"/>
  <c r="B1348" i="1"/>
  <c r="B1340" i="1"/>
  <c r="B1334" i="1"/>
  <c r="B1326" i="1"/>
  <c r="B1318" i="1"/>
  <c r="B1310" i="1"/>
  <c r="B1302" i="1"/>
  <c r="B1294" i="1"/>
  <c r="B1286" i="1"/>
  <c r="B1278" i="1"/>
  <c r="A1835" i="1"/>
  <c r="O1900" i="1"/>
  <c r="O1887" i="1"/>
  <c r="J1895" i="1"/>
  <c r="O1821" i="1"/>
  <c r="J1829" i="1"/>
  <c r="J1896" i="1"/>
  <c r="O1822" i="1"/>
  <c r="O1892" i="1"/>
  <c r="O1826" i="1"/>
  <c r="O1831" i="1"/>
  <c r="J1898" i="1"/>
  <c r="O1824" i="1"/>
  <c r="J1899" i="1"/>
  <c r="O1885" i="1"/>
  <c r="J1893" i="1"/>
  <c r="J1827" i="1"/>
  <c r="A1820" i="1"/>
  <c r="O1832" i="1"/>
  <c r="A1826" i="1"/>
  <c r="O1894" i="1"/>
  <c r="O1828" i="1"/>
  <c r="J1836" i="1"/>
  <c r="A1821" i="1"/>
  <c r="J1834" i="1"/>
  <c r="O1888" i="1"/>
  <c r="J1889" i="1"/>
  <c r="J1823" i="1"/>
  <c r="A1823" i="1"/>
  <c r="O1898" i="1"/>
  <c r="O1899" i="1"/>
  <c r="O1827" i="1"/>
  <c r="O1895" i="1"/>
  <c r="O1829" i="1"/>
  <c r="O1896" i="1"/>
  <c r="A1830" i="1"/>
  <c r="O1893" i="1"/>
  <c r="J1901" i="1"/>
  <c r="J1835" i="1"/>
  <c r="J1886" i="1"/>
  <c r="J1820" i="1"/>
  <c r="A1828" i="1"/>
  <c r="A1822" i="1"/>
  <c r="O1834" i="1"/>
  <c r="J1830" i="1"/>
  <c r="J1833" i="1"/>
  <c r="A1827" i="1"/>
  <c r="O1836" i="1"/>
  <c r="J1900" i="1"/>
  <c r="J1887" i="1"/>
  <c r="J1821" i="1"/>
  <c r="A1829" i="1"/>
  <c r="J1822" i="1"/>
  <c r="J1892" i="1"/>
  <c r="A1834" i="1"/>
  <c r="A1833" i="1"/>
  <c r="J1897" i="1"/>
  <c r="J1831" i="1"/>
  <c r="J1890" i="1"/>
  <c r="J1824" i="1"/>
  <c r="I688" i="15" l="1"/>
  <c r="I689" i="15"/>
  <c r="E689" i="15"/>
  <c r="E678" i="15"/>
  <c r="E688" i="15" s="1"/>
  <c r="F689" i="15"/>
  <c r="F678" i="15"/>
  <c r="F688" i="15" s="1"/>
  <c r="C678" i="15"/>
  <c r="C688" i="15" s="1"/>
  <c r="J688" i="15" s="1"/>
  <c r="C689" i="15"/>
  <c r="D678" i="15"/>
  <c r="D688" i="15" s="1"/>
  <c r="D689" i="15"/>
  <c r="G678" i="15"/>
  <c r="G688" i="15" s="1"/>
  <c r="G689" i="15"/>
  <c r="B712" i="15"/>
  <c r="I693" i="15"/>
  <c r="B710" i="15"/>
  <c r="J694" i="15"/>
  <c r="J696" i="15"/>
  <c r="B711" i="15"/>
  <c r="J689" i="15" l="1"/>
  <c r="B703" i="15"/>
  <c r="J693" i="15"/>
  <c r="B709"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tc={F601AB12-684E-4E95-8C1E-B144486F847D}</author>
    <author>tc={A645F5AA-7A90-4A35-968A-CE10D0FAB4B0}</author>
    <author>tc={746FF03D-5804-4E4E-B458-37BB59B9E142}</author>
    <author>tc={9EC6115E-EDF0-4A53-BA39-6E38927B0C70}</author>
    <author>tc={AB2AEDA0-791A-4901-BF44-CCC69230B04C}</author>
    <author>tc={C2983161-1E33-4DB9-8522-CBCD17E9BF44}</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29"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29"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7"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8"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5"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82"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84"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5"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6"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6"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11" shapeId="0" xr:uid="{F601AB12-684E-4E95-8C1E-B144486F847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0" authorId="12" shapeId="0" xr:uid="{A645F5AA-7A90-4A35-968A-CE10D0FAB4B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3" shapeId="0" xr:uid="{746FF03D-5804-4E4E-B458-37BB59B9E14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1" authorId="14" shapeId="0" xr:uid="{9EC6115E-EDF0-4A53-BA39-6E38927B0C7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5" shapeId="0" xr:uid="{AB2AEDA0-791A-4901-BF44-CCC69230B04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2" authorId="16" shapeId="0" xr:uid="{C2983161-1E33-4DB9-8522-CBCD17E9BF4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93" authorId="17"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100" authorId="18"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105" authorId="1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6" authorId="2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7" authorId="2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9" authorId="2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0" authorId="2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1" authorId="2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2" authorId="2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4" authorId="2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5" authorId="2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6" authorId="2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7" authorId="29"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7" authorId="30"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7" authorId="0" shapeId="0" xr:uid="{5889F7CF-B0E2-466A-A51A-2320A2851567}">
      <text>
        <r>
          <rPr>
            <sz val="11"/>
            <color theme="1"/>
            <rFont val="Calibri"/>
            <family val="2"/>
            <scheme val="minor"/>
          </rPr>
          <t xml:space="preserve">Evaporative Emissions are accounted for in on-road transportation emissions
</t>
        </r>
      </text>
    </comment>
    <comment ref="G267" authorId="0" shapeId="0" xr:uid="{C1983F7D-73F8-40B3-A164-C32453EEB8AE}">
      <text>
        <r>
          <rPr>
            <sz val="11"/>
            <color theme="1"/>
            <rFont val="Calibri"/>
            <family val="2"/>
            <scheme val="minor"/>
          </rPr>
          <t xml:space="preserve">Evaporative Emissions are accounted for in on-road transportation emissions
</t>
        </r>
      </text>
    </comment>
    <comment ref="B268" authorId="0" shapeId="0" xr:uid="{AACE97B5-0CF8-4F7A-A27B-2F86EE6FAE40}">
      <text>
        <r>
          <rPr>
            <sz val="11"/>
            <color theme="1"/>
            <rFont val="Calibri"/>
            <family val="2"/>
            <scheme val="minor"/>
          </rPr>
          <t xml:space="preserve">Evaporative Emissions are accounted for in on-road transportation emissions
</t>
        </r>
      </text>
    </comment>
    <comment ref="G268" authorId="0" shapeId="0" xr:uid="{6BD48DCB-E79A-4A73-A77D-76C602452B1B}">
      <text>
        <r>
          <rPr>
            <sz val="11"/>
            <color theme="1"/>
            <rFont val="Calibri"/>
            <family val="2"/>
            <scheme val="minor"/>
          </rPr>
          <t xml:space="preserve">Evaporative Emissions are accounted for in on-road transportation emissions
</t>
        </r>
      </text>
    </comment>
    <comment ref="B269" authorId="0" shapeId="0" xr:uid="{E58BCD1F-C84B-4199-8049-EA6C048DA960}">
      <text>
        <r>
          <rPr>
            <sz val="11"/>
            <color theme="1"/>
            <rFont val="Calibri"/>
            <family val="2"/>
            <scheme val="minor"/>
          </rPr>
          <t xml:space="preserve">Evaporative Emissions are accounted for in on-road transportation emissions
</t>
        </r>
      </text>
    </comment>
    <comment ref="G269" authorId="0" shapeId="0" xr:uid="{B19E8978-CF1D-42C9-A83D-63750E458973}">
      <text>
        <r>
          <rPr>
            <sz val="11"/>
            <color theme="1"/>
            <rFont val="Calibri"/>
            <family val="2"/>
            <scheme val="minor"/>
          </rPr>
          <t xml:space="preserve">Evaporative Emissions are accounted for in on-road transportation emissions
</t>
        </r>
      </text>
    </comment>
    <comment ref="B270" authorId="0" shapeId="0" xr:uid="{0CEBC701-0F0D-46B3-8346-AC6FA09CDBDB}">
      <text>
        <r>
          <rPr>
            <sz val="11"/>
            <color theme="1"/>
            <rFont val="Calibri"/>
            <family val="2"/>
            <scheme val="minor"/>
          </rPr>
          <t xml:space="preserve">Evaporative Emissions are accounted for in on-road transportation emissions
</t>
        </r>
      </text>
    </comment>
    <comment ref="G270" authorId="0" shapeId="0" xr:uid="{960981B2-E60D-464B-BC08-E29C021CDA06}">
      <text>
        <r>
          <rPr>
            <sz val="11"/>
            <color theme="1"/>
            <rFont val="Calibri"/>
            <family val="2"/>
            <scheme val="minor"/>
          </rPr>
          <t xml:space="preserve">Evaporative Emissions are accounted for in on-road transportation emissions
</t>
        </r>
      </text>
    </comment>
    <comment ref="B271" authorId="0" shapeId="0" xr:uid="{31FD2A45-206F-43F9-88CD-DF7E39D6C2F5}">
      <text>
        <r>
          <rPr>
            <sz val="11"/>
            <color theme="1"/>
            <rFont val="Calibri"/>
            <family val="2"/>
            <scheme val="minor"/>
          </rPr>
          <t xml:space="preserve">Evaporative Emissions are accounted for in on-road transportation emissions
</t>
        </r>
      </text>
    </comment>
    <comment ref="G271" authorId="0" shapeId="0" xr:uid="{3DE385C7-2147-4894-BA5A-2A3847322E90}">
      <text>
        <r>
          <rPr>
            <sz val="11"/>
            <color theme="1"/>
            <rFont val="Calibri"/>
            <family val="2"/>
            <scheme val="minor"/>
          </rPr>
          <t xml:space="preserve">Evaporative Emissions are accounted for in on-road transportation emissions
</t>
        </r>
      </text>
    </comment>
    <comment ref="B272" authorId="0" shapeId="0" xr:uid="{4693BBB6-8534-4577-B12A-97C7F2B20B0F}">
      <text>
        <r>
          <rPr>
            <sz val="11"/>
            <color theme="1"/>
            <rFont val="Calibri"/>
            <family val="2"/>
            <scheme val="minor"/>
          </rPr>
          <t xml:space="preserve">Evaporative Emissions are accounted for in on-road transportation emissions
</t>
        </r>
      </text>
    </comment>
    <comment ref="G272" authorId="0" shapeId="0" xr:uid="{F6DB5FDC-B2CF-4375-B614-A85CF2C8E014}">
      <text>
        <r>
          <rPr>
            <sz val="11"/>
            <color theme="1"/>
            <rFont val="Calibri"/>
            <family val="2"/>
            <scheme val="minor"/>
          </rPr>
          <t xml:space="preserve">Evaporative Emissions are accounted for in on-road transportation emissions
</t>
        </r>
      </text>
    </comment>
    <comment ref="B273" authorId="0" shapeId="0" xr:uid="{C3A15840-A595-4DF4-A019-C05E6A168B72}">
      <text>
        <r>
          <rPr>
            <sz val="11"/>
            <color theme="1"/>
            <rFont val="Calibri"/>
            <family val="2"/>
            <scheme val="minor"/>
          </rPr>
          <t xml:space="preserve">Evaporative Emissions are accounted for in on-road transportation emissions
</t>
        </r>
      </text>
    </comment>
    <comment ref="G273" authorId="0" shapeId="0" xr:uid="{F69F081F-F098-4F47-AA0A-0D874F71BA7C}">
      <text>
        <r>
          <rPr>
            <sz val="11"/>
            <color theme="1"/>
            <rFont val="Calibri"/>
            <family val="2"/>
            <scheme val="minor"/>
          </rPr>
          <t xml:space="preserve">Evaporative Emissions are accounted for in on-road transportation emissions
</t>
        </r>
      </text>
    </comment>
    <comment ref="H273" authorId="0" shapeId="0" xr:uid="{A4F3E8B2-6B91-43CB-90F3-E2D97C13CE7D}">
      <text>
        <r>
          <rPr>
            <sz val="11"/>
            <color theme="1"/>
            <rFont val="Calibri"/>
            <family val="2"/>
            <scheme val="minor"/>
          </rPr>
          <t xml:space="preserve">Evaporative Emissions are accounted for in on-road transportation emissions
</t>
        </r>
      </text>
    </comment>
    <comment ref="I273" authorId="0" shapeId="0" xr:uid="{B20BC8ED-16E2-4C68-9AAF-51A707540B77}">
      <text>
        <r>
          <rPr>
            <sz val="11"/>
            <color theme="1"/>
            <rFont val="Calibri"/>
            <family val="2"/>
            <scheme val="minor"/>
          </rPr>
          <t xml:space="preserve">Evaporative Emissions are accounted for in on-road transportation emissions
</t>
        </r>
      </text>
    </comment>
    <comment ref="E591" authorId="0" shapeId="0" xr:uid="{EC48BB8E-39D5-423F-BB94-2CE2BA08FDFB}">
      <text>
        <r>
          <rPr>
            <sz val="11"/>
            <color theme="1"/>
            <rFont val="Calibri"/>
            <family val="2"/>
            <scheme val="minor"/>
          </rPr>
          <t>Reported under Grassland Remaining Grassland in the LULUCF Sector</t>
        </r>
      </text>
    </comment>
    <comment ref="F591" authorId="0" shapeId="0" xr:uid="{8746249B-6B4D-4B53-B358-ED6DAC43FDCF}">
      <text>
        <r>
          <rPr>
            <sz val="11"/>
            <color theme="1"/>
            <rFont val="Calibri"/>
            <family val="2"/>
            <scheme val="minor"/>
          </rPr>
          <t>Reported under Grassland Remaining Grassland in the LULUCF Sector.</t>
        </r>
      </text>
    </comment>
    <comment ref="G609" authorId="0" shapeId="0" xr:uid="{18FFB445-C829-4CAF-8682-6E64B2F5EEEA}">
      <text>
        <r>
          <rPr>
            <sz val="11"/>
            <color theme="1"/>
            <rFont val="Calibri"/>
            <family val="2"/>
            <scheme val="minor"/>
          </rPr>
          <t>VOCs are not estimated in the forest land category.</t>
        </r>
      </text>
    </comment>
    <comment ref="E621" authorId="0" shapeId="0" xr:uid="{F6B86720-95F1-4F35-8302-A5963AB6B8F5}">
      <text>
        <r>
          <rPr>
            <sz val="11"/>
            <color theme="1"/>
            <rFont val="Calibri"/>
            <family val="2"/>
            <scheme val="minor"/>
          </rPr>
          <t>Activity data not available on biomass burning in settlements.</t>
        </r>
      </text>
    </comment>
    <comment ref="F621" authorId="0" shapeId="0" xr:uid="{2725CA7D-0F46-4231-A1FB-2DE8E08A65FF}">
      <text>
        <r>
          <rPr>
            <sz val="11"/>
            <color theme="1"/>
            <rFont val="Calibri"/>
            <family val="2"/>
            <scheme val="minor"/>
          </rPr>
          <t>Activity data not available on biomass burning in settlements.</t>
        </r>
      </text>
    </comment>
    <comment ref="E622" authorId="0" shapeId="0" xr:uid="{D1469AF3-3856-412F-832E-431F0E6CB1E1}">
      <text>
        <r>
          <rPr>
            <sz val="11"/>
            <color theme="1"/>
            <rFont val="Calibri"/>
            <family val="2"/>
            <scheme val="minor"/>
          </rPr>
          <t>Activity data not available.</t>
        </r>
      </text>
    </comment>
    <comment ref="F622" authorId="0" shapeId="0" xr:uid="{F9F9DB26-B580-4C7F-8FC7-B5052CBC0A34}">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<sst xmlns="http://schemas.openxmlformats.org/spreadsheetml/2006/main" count="18726" uniqueCount="3826">
  <si>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</si>
  <si>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</si>
  <si>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</si>
  <si>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</si>
  <si>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</si>
  <si>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</si>
  <si>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</si>
  <si>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</si>
  <si>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</si>
  <si>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</si>
  <si>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</si>
  <si>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</si>
  <si>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</si>
  <si>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</si>
  <si>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</si>
  <si>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</si>
  <si>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</si>
  <si>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</si>
  <si>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</si>
  <si>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</si>
  <si>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</si>
  <si>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</si>
  <si>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</si>
  <si>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</si>
  <si>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</si>
  <si>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</si>
  <si>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</si>
  <si>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</si>
  <si>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</si>
  <si>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</si>
  <si>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</si>
  <si>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</si>
  <si>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</si>
  <si>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</si>
  <si>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</si>
  <si>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</si>
  <si>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</si>
  <si>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</si>
  <si>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</si>
  <si>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</si>
  <si>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</si>
  <si>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</si>
  <si>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</si>
  <si>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</si>
  <si>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</si>
  <si>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</si>
  <si>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</si>
  <si>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</si>
  <si>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</si>
  <si>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</si>
  <si>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</si>
  <si>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</si>
  <si>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</si>
  <si>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</si>
  <si>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</si>
  <si>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</si>
  <si>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</si>
  <si>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</si>
  <si>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</si>
  <si>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</si>
  <si>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</si>
  <si>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</si>
  <si>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</si>
  <si>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</si>
  <si>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</si>
  <si>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</si>
  <si>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</si>
  <si>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</si>
  <si>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</si>
  <si>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</si>
  <si>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</si>
  <si>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</si>
  <si>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</si>
  <si>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</si>
  <si>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</si>
  <si>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</si>
  <si>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</si>
  <si>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</si>
  <si>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</si>
  <si>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</si>
  <si>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</si>
  <si>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</si>
  <si>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</si>
  <si>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</si>
  <si>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</si>
  <si>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</si>
  <si>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</si>
  <si>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</si>
  <si>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</si>
  <si>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</si>
  <si>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</si>
  <si>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</si>
  <si>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</si>
  <si>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</si>
  <si>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</si>
  <si>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</si>
  <si>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</si>
  <si>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</si>
  <si>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</si>
  <si>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</si>
  <si>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</si>
  <si>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</si>
  <si>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</si>
  <si>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</si>
  <si>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</si>
  <si>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</si>
  <si>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</si>
  <si>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</si>
  <si>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</si>
  <si>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</si>
  <si>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</si>
  <si>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</si>
  <si>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</si>
  <si>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</si>
  <si>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</si>
  <si>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</si>
  <si>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</si>
  <si>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</si>
  <si>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</si>
  <si>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</si>
  <si>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</si>
  <si>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</si>
  <si>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</si>
  <si>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</si>
  <si>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</si>
  <si>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</si>
  <si>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</si>
  <si>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</si>
  <si>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</si>
  <si>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</si>
  <si>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</si>
  <si>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</si>
  <si>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</si>
  <si>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</si>
  <si>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</si>
  <si>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</si>
  <si>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</si>
  <si>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</si>
  <si>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</si>
  <si>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</si>
  <si>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</si>
  <si>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</si>
  <si>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</si>
  <si>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</si>
  <si>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</si>
  <si>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</si>
  <si>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</si>
  <si>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</si>
  <si>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</si>
  <si>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</si>
  <si>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</si>
  <si>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</si>
  <si>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</si>
  <si>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</si>
  <si>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</si>
  <si>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</si>
  <si>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</si>
  <si>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</si>
  <si>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</si>
  <si>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</si>
  <si>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</si>
  <si>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</si>
  <si>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</si>
  <si>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</si>
  <si>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</si>
  <si>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</si>
  <si>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</si>
  <si>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</si>
  <si>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</si>
  <si>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</si>
  <si>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</si>
  <si>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</si>
  <si>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</si>
  <si>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</si>
  <si>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</si>
  <si>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</si>
  <si>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</si>
  <si>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</si>
  <si>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</si>
  <si>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</si>
  <si>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</si>
  <si>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</si>
  <si>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</si>
  <si>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</si>
  <si>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</si>
  <si>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</si>
  <si>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</si>
  <si>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</si>
  <si>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</si>
  <si>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</si>
  <si>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</si>
  <si>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</si>
  <si>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</si>
  <si>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</si>
  <si>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</si>
  <si>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</si>
  <si>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</si>
  <si>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</si>
  <si>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</si>
  <si>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</si>
  <si>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</si>
  <si>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</si>
  <si>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</si>
  <si>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</si>
  <si>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</si>
  <si>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</si>
  <si>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</si>
  <si>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</si>
  <si>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</si>
  <si>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</si>
  <si>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</si>
  <si>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</si>
  <si>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</si>
  <si>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</si>
  <si>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</si>
  <si>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</si>
  <si>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</si>
  <si>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</si>
  <si>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</si>
  <si>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</si>
  <si>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</si>
  <si>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</si>
  <si>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</si>
  <si>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</si>
  <si>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</si>
  <si>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</si>
  <si>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</si>
  <si>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</si>
  <si>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</si>
  <si>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</si>
  <si>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</si>
  <si>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</si>
  <si>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</si>
  <si>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</si>
  <si>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</si>
  <si>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</si>
  <si>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</si>
  <si>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</si>
  <si>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</si>
  <si>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</si>
  <si>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</si>
  <si>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</si>
  <si>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</si>
  <si>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</si>
  <si>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</si>
  <si>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</si>
  <si>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</si>
  <si>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</si>
  <si>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</si>
  <si>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</si>
  <si>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</si>
  <si>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</si>
  <si>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</si>
  <si>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</si>
  <si>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</si>
  <si>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</si>
  <si>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</si>
  <si>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</si>
  <si>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</si>
  <si>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</si>
  <si>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</si>
  <si>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</si>
  <si>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</si>
  <si>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</si>
  <si>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</si>
  <si>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</si>
  <si>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</si>
  <si>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</si>
  <si>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</si>
  <si>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</si>
  <si>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</si>
  <si>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</si>
  <si>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</si>
  <si>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</si>
  <si>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</si>
  <si>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</si>
  <si>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</si>
  <si>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</si>
  <si>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</si>
  <si>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</si>
  <si>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</si>
  <si>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</si>
  <si>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</si>
  <si>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</si>
  <si>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</si>
  <si>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</si>
  <si>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</si>
  <si>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</si>
  <si>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</si>
  <si>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</si>
  <si>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</si>
  <si>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</si>
  <si>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</si>
  <si>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</si>
  <si>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</si>
  <si>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</si>
  <si>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</si>
  <si>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</si>
  <si>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</si>
  <si>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</si>
  <si>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</si>
  <si>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</si>
  <si>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</si>
  <si>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</si>
  <si>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</si>
  <si>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</si>
  <si>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</si>
  <si>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</si>
  <si>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</si>
  <si>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</si>
  <si>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Petroleum</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</si>
  <si>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</si>
  <si>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</si>
  <si>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</si>
  <si>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</si>
  <si>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</si>
  <si>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</si>
  <si>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</si>
  <si>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</si>
  <si>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</si>
  <si>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</si>
  <si>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</si>
  <si>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</si>
  <si>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</si>
  <si>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</si>
  <si>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</si>
  <si>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</si>
  <si>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</si>
  <si>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</si>
  <si>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</si>
  <si>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</si>
  <si>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</si>
  <si>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</si>
  <si>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</si>
  <si>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</si>
  <si>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</si>
  <si>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</si>
  <si>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</si>
  <si>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</si>
  <si>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</si>
  <si>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</si>
  <si>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</si>
  <si>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</si>
  <si>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</si>
  <si>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</si>
  <si>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</si>
  <si>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</si>
  <si>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</si>
  <si>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</si>
  <si>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</si>
  <si>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</si>
  <si>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</si>
  <si>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</si>
  <si>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</si>
  <si>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</si>
  <si>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</si>
  <si>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</si>
  <si>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</si>
  <si>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</si>
  <si>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</si>
  <si>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</si>
  <si>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</si>
  <si>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</si>
  <si>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</si>
  <si>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</si>
  <si>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</si>
  <si>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</si>
  <si>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</si>
  <si>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</si>
  <si>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</si>
  <si>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</si>
  <si>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</si>
  <si>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</si>
  <si>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</si>
  <si>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</si>
  <si>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</si>
  <si>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</si>
  <si>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</si>
  <si>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</si>
  <si>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</si>
  <si>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</si>
  <si>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</si>
  <si>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</si>
  <si>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</si>
  <si>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</si>
  <si>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</si>
  <si>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</si>
  <si>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</si>
  <si>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</si>
  <si>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</si>
  <si>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</si>
  <si>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</si>
  <si>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</si>
  <si>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</si>
  <si>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</si>
  <si>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</si>
  <si>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</si>
  <si>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</si>
  <si>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</si>
  <si>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</si>
  <si>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</si>
  <si>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</si>
  <si>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</si>
  <si>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</si>
  <si>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</si>
  <si>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</si>
  <si>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</si>
  <si>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</si>
  <si>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</si>
  <si>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</si>
  <si>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</si>
  <si>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</si>
  <si>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</si>
  <si>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</si>
  <si>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</si>
  <si>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</si>
  <si>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</si>
  <si>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</si>
  <si>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</si>
  <si>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</si>
  <si>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</si>
  <si>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</si>
  <si>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</si>
  <si>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</si>
  <si>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</si>
  <si>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</si>
  <si>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</si>
  <si>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</si>
  <si>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</si>
  <si>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</si>
  <si>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</si>
  <si>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</si>
  <si>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</si>
  <si>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</si>
  <si>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</si>
  <si>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</si>
  <si>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</si>
  <si>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</si>
  <si>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</si>
  <si>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</si>
  <si>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</si>
  <si>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</si>
  <si>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</si>
  <si>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</si>
  <si>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</si>
  <si>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</si>
  <si>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</si>
  <si>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</si>
  <si>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</si>
  <si>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</si>
  <si>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</si>
  <si>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</si>
  <si>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</si>
  <si>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</si>
  <si>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</si>
  <si>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</si>
  <si>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</si>
  <si>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</si>
  <si>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</si>
  <si>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</si>
  <si>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</si>
  <si>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https://www.fueleconomy.gov/feg/taxevb.shtml plus Chevrolet and Tesla websites</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</si>
  <si>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</si>
  <si>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</si>
  <si>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</si>
  <si>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</si>
  <si>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</si>
  <si>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</si>
  <si>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</si>
  <si>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</si>
  <si>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</si>
  <si>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</si>
  <si>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</si>
  <si>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</si>
  <si>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</si>
  <si>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</si>
  <si>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</si>
  <si>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</si>
  <si>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</si>
  <si>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</si>
  <si>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</si>
  <si>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</si>
  <si>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</si>
  <si>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</si>
  <si>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</si>
  <si>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</si>
  <si>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</si>
  <si>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</si>
  <si>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</si>
  <si>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</si>
  <si>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</si>
  <si>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</si>
  <si>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</si>
  <si>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</si>
  <si>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</si>
  <si>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</si>
  <si>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</si>
  <si>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</si>
  <si>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</si>
  <si>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</si>
  <si>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</si>
  <si>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</si>
  <si>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</si>
  <si>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</si>
  <si>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</si>
  <si>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</si>
  <si>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</si>
  <si>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</si>
  <si>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</si>
  <si>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</si>
  <si>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</si>
  <si>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</si>
  <si>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</si>
  <si>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</si>
  <si>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</si>
  <si>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</si>
  <si>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</si>
  <si>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</si>
  <si>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</si>
  <si>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</si>
  <si>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</si>
  <si>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</si>
  <si>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</si>
  <si>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</si>
  <si>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</si>
  <si>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</si>
  <si>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</si>
  <si>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</si>
  <si>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</si>
  <si>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</si>
  <si>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</si>
  <si>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</si>
  <si>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</si>
  <si>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</si>
  <si>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</si>
  <si>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</si>
  <si>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</si>
  <si>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</si>
  <si>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</si>
  <si>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</si>
  <si>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</si>
  <si>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</si>
  <si>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</si>
  <si>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</si>
  <si>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</si>
  <si>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</si>
  <si>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</si>
  <si>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</si>
  <si>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</si>
  <si>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</si>
  <si>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</si>
  <si>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</si>
  <si>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</si>
  <si>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</si>
  <si>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</si>
  <si>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</si>
  <si>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</si>
  <si>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</si>
  <si>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</si>
  <si>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</si>
  <si>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</si>
  <si>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</si>
  <si>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</si>
  <si>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</si>
  <si>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</si>
  <si>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</si>
  <si>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</si>
  <si>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</si>
  <si>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</si>
  <si>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</si>
  <si>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</si>
  <si>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</si>
  <si>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</si>
  <si>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</si>
  <si>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</si>
  <si>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</si>
  <si>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</si>
  <si>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</si>
  <si>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</si>
  <si>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</si>
  <si>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</si>
  <si>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</si>
  <si>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</si>
  <si>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</si>
  <si>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</si>
  <si>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</si>
  <si>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</si>
  <si>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</si>
  <si>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</si>
  <si>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</si>
  <si>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</si>
  <si>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</si>
  <si>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</si>
  <si>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</si>
  <si>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</si>
  <si>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</si>
  <si>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</si>
  <si>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</si>
  <si>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</si>
  <si>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</si>
  <si>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</si>
  <si>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</si>
  <si>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</si>
  <si>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</si>
  <si>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</si>
  <si>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</si>
  <si>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</si>
  <si>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</si>
  <si>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</si>
  <si>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</si>
  <si>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</si>
  <si>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</si>
  <si>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</si>
  <si>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</si>
  <si>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</si>
  <si>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</si>
  <si>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</si>
  <si>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</si>
  <si>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</si>
  <si>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</si>
  <si>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</si>
  <si>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</si>
  <si>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</si>
  <si>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</si>
  <si>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</si>
  <si>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</si>
  <si>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</si>
  <si>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</si>
  <si>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</si>
  <si>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</si>
  <si>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</si>
  <si>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</si>
  <si>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</si>
  <si>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</si>
  <si>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</si>
  <si>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</si>
  <si>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</si>
  <si>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</si>
  <si>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</si>
  <si>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</si>
  <si>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</si>
  <si>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</si>
  <si>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</si>
  <si>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</si>
  <si>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</si>
  <si>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</si>
  <si>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</si>
  <si>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</si>
  <si>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</si>
  <si>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</si>
  <si>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</si>
  <si>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</si>
  <si>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</si>
  <si>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</si>
  <si>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</si>
  <si>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</si>
  <si>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</si>
  <si>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</si>
  <si>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</si>
  <si>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</si>
  <si>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</si>
  <si>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</si>
  <si>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</si>
  <si>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</si>
  <si>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</si>
  <si>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</si>
  <si>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</si>
  <si>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</si>
  <si>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</si>
  <si>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</si>
  <si>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</si>
  <si>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</si>
  <si>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</si>
  <si>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</si>
  <si>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</si>
  <si>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</si>
  <si>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</si>
  <si>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</si>
  <si>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</si>
  <si>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</si>
  <si>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</si>
  <si>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</si>
  <si>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</si>
  <si>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</si>
  <si>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</si>
  <si>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</si>
  <si>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</si>
  <si>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</si>
  <si>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</si>
  <si>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</si>
  <si>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</si>
  <si>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</si>
  <si>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</si>
  <si>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</si>
  <si>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</si>
  <si>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</si>
  <si>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</si>
  <si>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</si>
  <si>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</si>
  <si>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</si>
  <si>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</si>
  <si>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</si>
  <si>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</si>
  <si>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</si>
  <si>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</si>
  <si>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</si>
  <si>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</si>
  <si>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</si>
  <si>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</si>
  <si>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</si>
  <si>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</si>
  <si>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</si>
  <si>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</si>
  <si>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</si>
  <si>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</si>
  <si>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</si>
  <si>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</si>
  <si>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</si>
  <si>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</si>
  <si>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</si>
  <si>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</si>
  <si>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</si>
  <si>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</si>
  <si>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</si>
  <si>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</si>
  <si>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</si>
  <si>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</si>
  <si>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</si>
  <si>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</si>
  <si>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</si>
  <si>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</si>
  <si>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</si>
  <si>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</si>
  <si>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</si>
  <si>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</si>
  <si>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</si>
  <si>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</si>
  <si>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</si>
  <si>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</si>
  <si>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</si>
  <si>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</si>
  <si>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</si>
  <si>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</si>
  <si>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</si>
  <si>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</si>
  <si>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</si>
  <si>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</si>
  <si>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</si>
  <si>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</si>
  <si>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</si>
  <si>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</si>
  <si>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</si>
  <si>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</si>
  <si>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</si>
  <si>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</si>
  <si>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</si>
  <si>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</si>
  <si>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</si>
  <si>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</si>
  <si>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</si>
  <si>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</si>
  <si>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</si>
  <si>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</si>
  <si>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</si>
  <si>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</si>
  <si>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</si>
  <si>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</si>
  <si>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</si>
  <si>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</si>
  <si>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</si>
  <si>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</si>
  <si>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</si>
  <si>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</si>
  <si>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</si>
  <si>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</si>
  <si>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</si>
  <si>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</si>
  <si>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</si>
  <si>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</si>
  <si>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</si>
  <si>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</si>
  <si>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</si>
  <si>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</si>
  <si>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</si>
  <si>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</si>
  <si>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</si>
  <si>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</si>
  <si>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</si>
  <si>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</si>
  <si>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</si>
  <si>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</si>
  <si>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</si>
  <si>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</si>
  <si>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</si>
  <si>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</si>
  <si>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</si>
  <si>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</si>
  <si>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</si>
  <si>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</si>
  <si>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</si>
  <si>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</si>
  <si>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</si>
  <si>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</si>
  <si>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</si>
  <si>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</si>
  <si>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</si>
  <si>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</si>
  <si>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</si>
  <si>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</si>
  <si>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</si>
  <si>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</si>
  <si>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</si>
  <si>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</si>
  <si>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</si>
  <si>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</si>
  <si>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</si>
  <si>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</si>
  <si>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</si>
  <si>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</si>
  <si>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</si>
  <si>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</si>
  <si>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</si>
  <si>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</si>
  <si>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</si>
  <si>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</si>
  <si>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</si>
  <si>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</si>
  <si>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</si>
  <si>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</si>
  <si>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</si>
  <si>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</si>
  <si>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</si>
  <si>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</si>
  <si>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</si>
  <si>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</si>
  <si>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</si>
  <si>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</si>
  <si>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</si>
  <si>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</si>
  <si>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</si>
  <si>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</si>
  <si>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</si>
  <si>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</si>
  <si>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</si>
  <si>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</si>
  <si>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</si>
  <si>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</si>
  <si>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</si>
  <si>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</si>
  <si>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</si>
  <si>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</si>
  <si>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</si>
  <si>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</si>
  <si>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</si>
  <si>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</si>
  <si>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</si>
  <si>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</si>
  <si>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</si>
  <si>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</si>
  <si>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</si>
  <si>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</si>
  <si>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</si>
  <si>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</si>
  <si>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</si>
  <si>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</si>
  <si>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</si>
  <si>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</si>
  <si>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</si>
  <si>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</si>
  <si>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</si>
  <si>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</si>
  <si>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</si>
  <si>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</si>
  <si>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</si>
  <si>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</si>
  <si>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</si>
  <si>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</si>
  <si>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</si>
  <si>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</si>
  <si>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</si>
  <si>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</si>
  <si>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</si>
  <si>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</si>
  <si>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</si>
  <si>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</si>
  <si>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</si>
  <si>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</si>
  <si>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</si>
  <si>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</si>
  <si>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</si>
  <si>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</si>
  <si>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</si>
  <si>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</si>
  <si>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</si>
  <si>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</si>
  <si>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</si>
  <si>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</si>
  <si>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</si>
  <si>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</si>
  <si>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</si>
  <si>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</si>
  <si>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</si>
  <si>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</si>
  <si>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</si>
  <si>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</si>
  <si>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</si>
  <si>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</si>
  <si>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</si>
  <si>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</si>
  <si>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</si>
  <si>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</si>
  <si>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</si>
  <si>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</si>
  <si>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</si>
  <si>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</si>
  <si>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</si>
  <si>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</si>
  <si>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</si>
  <si>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</si>
  <si>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</si>
  <si>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</si>
  <si>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</si>
  <si>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</si>
  <si>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</si>
  <si>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</si>
  <si>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</si>
  <si>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</si>
  <si>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</si>
  <si>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</si>
  <si>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</si>
  <si>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</si>
  <si>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</si>
  <si>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</si>
  <si>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</si>
  <si>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</si>
  <si>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</si>
  <si>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</si>
  <si>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</si>
  <si>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</si>
  <si>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</si>
  <si>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</si>
  <si>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</si>
  <si>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</si>
  <si>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</si>
  <si>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</si>
  <si>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</si>
  <si>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</si>
  <si>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</si>
  <si>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</si>
  <si>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</si>
  <si>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</si>
  <si>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</si>
  <si>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</si>
  <si>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</si>
  <si>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</si>
  <si>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</si>
  <si>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</si>
  <si>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</si>
  <si>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</si>
  <si>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</si>
  <si>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</si>
  <si>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</si>
  <si>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</si>
  <si>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</si>
  <si>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</si>
  <si>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</si>
  <si>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</si>
  <si>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</si>
  <si>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</si>
  <si>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</si>
  <si>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</si>
  <si>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</si>
  <si>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</si>
  <si>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</si>
  <si>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</si>
  <si>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</si>
  <si>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</si>
  <si>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</si>
  <si>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</si>
  <si>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</si>
  <si>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</si>
  <si>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</si>
  <si>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</si>
  <si>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</si>
  <si>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</si>
  <si>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</si>
  <si>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</si>
  <si>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</si>
  <si>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</si>
  <si>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</si>
  <si>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</si>
  <si>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</si>
  <si>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</si>
  <si>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</si>
  <si>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</si>
  <si>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</si>
  <si>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</si>
  <si>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</si>
  <si>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</si>
  <si>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</si>
  <si>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</si>
  <si>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</si>
  <si>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</si>
  <si>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</si>
  <si>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</si>
  <si>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</si>
  <si>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</si>
  <si>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</si>
  <si>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</si>
  <si>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</si>
  <si>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</si>
  <si>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</si>
  <si>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</si>
  <si>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</si>
  <si>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</si>
  <si>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</si>
  <si>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</si>
  <si>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</si>
  <si>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</si>
  <si>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</si>
  <si>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</si>
  <si>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</si>
  <si>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</si>
  <si>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</si>
  <si>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</si>
  <si>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</si>
  <si>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</si>
  <si>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</si>
  <si>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</si>
  <si>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</si>
  <si>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</si>
  <si>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</si>
  <si>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</si>
  <si>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</si>
  <si>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</si>
  <si>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</si>
  <si>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</si>
  <si>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</si>
  <si>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</si>
  <si>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</si>
  <si>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</si>
  <si>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</si>
  <si>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</si>
  <si>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</si>
  <si>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</si>
  <si>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</si>
  <si>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</si>
  <si>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</si>
  <si>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</si>
  <si>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</si>
  <si>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</si>
  <si>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</si>
  <si>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</si>
  <si>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</si>
  <si>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</si>
  <si>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</si>
  <si>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</si>
  <si>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</si>
  <si>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</si>
  <si>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</si>
  <si>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</si>
  <si>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</si>
  <si>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</si>
  <si>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</si>
  <si>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</si>
  <si>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</si>
  <si>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</si>
  <si>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</si>
  <si>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</si>
  <si>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</si>
  <si>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</si>
  <si>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</si>
  <si>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</si>
  <si>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</si>
  <si>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</si>
  <si>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</si>
  <si>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</si>
  <si>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</si>
  <si>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</si>
  <si>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</si>
  <si>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</si>
  <si>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</si>
  <si>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</si>
  <si>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</si>
  <si>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</si>
  <si>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</si>
  <si>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</si>
  <si>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</si>
  <si>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</si>
  <si>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</si>
  <si>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</si>
  <si>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</si>
  <si>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</si>
  <si>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</si>
  <si>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</si>
  <si>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</si>
  <si>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</si>
  <si>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</si>
  <si>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</si>
  <si>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</si>
  <si>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</si>
  <si>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</si>
  <si>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</si>
  <si>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</si>
  <si>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</si>
  <si>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</si>
  <si>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</si>
  <si>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</si>
  <si>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</si>
  <si>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</si>
  <si>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</si>
  <si>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</si>
  <si>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</si>
  <si>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</si>
  <si>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</si>
  <si>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</si>
  <si>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</si>
  <si>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</si>
  <si>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</si>
  <si>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</si>
  <si>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</si>
  <si>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</si>
  <si>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</si>
  <si>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</si>
  <si>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</si>
  <si>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</si>
  <si>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</si>
  <si>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</si>
  <si>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</si>
  <si>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</si>
  <si>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</si>
  <si>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</si>
  <si>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</si>
  <si>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</si>
  <si>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</si>
  <si>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</si>
  <si>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</si>
  <si>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</si>
  <si>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</si>
  <si>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</si>
  <si>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</si>
  <si>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</si>
  <si>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</si>
  <si>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</si>
  <si>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</si>
  <si>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</si>
  <si>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</si>
  <si>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</si>
  <si>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</si>
  <si>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</si>
  <si>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</si>
  <si>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</si>
  <si>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</si>
  <si>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</si>
  <si>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</si>
  <si>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</si>
  <si>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</si>
  <si>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</si>
  <si>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</si>
  <si>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</si>
  <si>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</si>
  <si>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</si>
  <si>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</si>
  <si>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</si>
  <si>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</si>
  <si>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</si>
  <si>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</si>
  <si>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</si>
  <si>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</si>
  <si>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</si>
  <si>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</si>
  <si>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</si>
  <si>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</si>
  <si>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</si>
  <si>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</si>
  <si>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</si>
  <si>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</si>
  <si>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</si>
  <si>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</si>
  <si>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</si>
  <si>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</si>
  <si>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</si>
  <si>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</si>
  <si>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</si>
  <si>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</si>
  <si>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</si>
  <si>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</si>
  <si>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</si>
  <si>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</si>
  <si>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</si>
  <si>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</si>
  <si>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</si>
  <si>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</si>
  <si>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</si>
  <si>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</si>
  <si>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</si>
  <si>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</si>
  <si>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</si>
  <si>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</si>
  <si>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</si>
  <si>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</si>
  <si>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</si>
  <si>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</si>
  <si>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</si>
  <si>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</si>
  <si>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</si>
  <si>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</si>
  <si>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</si>
  <si>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</si>
  <si>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</si>
  <si>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</si>
  <si>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</si>
  <si>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</si>
  <si>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</si>
  <si>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</si>
  <si>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</si>
  <si>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</si>
  <si>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</si>
  <si>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</si>
  <si>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</si>
  <si>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</si>
  <si>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</si>
  <si>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</si>
  <si>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</si>
  <si>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</si>
  <si>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</si>
  <si>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</si>
  <si>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</si>
  <si>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</si>
  <si>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</si>
  <si>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</si>
  <si>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</si>
  <si>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</si>
  <si>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</si>
  <si>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</si>
  <si>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</si>
  <si>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</si>
  <si>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</si>
  <si>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</si>
  <si>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</si>
  <si>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</si>
  <si>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</si>
  <si>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</si>
  <si>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</si>
  <si>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</si>
  <si>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</si>
  <si>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</si>
  <si>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</si>
  <si>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</si>
  <si>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</si>
  <si>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</si>
  <si>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</si>
  <si>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</si>
  <si>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</si>
  <si>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</si>
  <si>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</si>
  <si>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</si>
  <si>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</si>
  <si>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</si>
  <si>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</si>
  <si>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</si>
  <si>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</si>
  <si>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</si>
  <si>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</si>
  <si>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</si>
  <si>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</si>
  <si>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</si>
  <si>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</si>
  <si>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</si>
  <si>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</si>
  <si>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</si>
  <si>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</si>
  <si>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</si>
  <si>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</si>
  <si>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</si>
  <si>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</si>
  <si>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</si>
  <si>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</si>
  <si>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</si>
  <si>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</si>
  <si>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</si>
  <si>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</si>
  <si>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</si>
  <si>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</si>
  <si>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</si>
  <si>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</si>
  <si>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</si>
  <si>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</si>
  <si>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</si>
  <si>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</si>
  <si>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</si>
  <si>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</si>
  <si>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</si>
  <si>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</si>
  <si>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</si>
  <si>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</si>
  <si>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</si>
  <si>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</si>
  <si>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</si>
  <si>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</si>
  <si>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</si>
  <si>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</si>
  <si>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</si>
  <si>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</si>
  <si>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</si>
  <si>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</si>
  <si>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</si>
  <si>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</si>
  <si>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</si>
  <si>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</si>
  <si>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</si>
  <si>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</si>
  <si>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</si>
  <si>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</si>
  <si>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</si>
  <si>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</si>
  <si>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</si>
  <si>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</si>
  <si>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</si>
  <si>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</si>
  <si>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</si>
  <si>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</si>
  <si>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</si>
  <si>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</si>
  <si>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</si>
  <si>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</si>
  <si>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</si>
  <si>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</si>
  <si>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</si>
  <si>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</si>
  <si>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</si>
  <si>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</si>
  <si>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</si>
  <si>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</si>
  <si>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</si>
  <si>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</si>
  <si>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</si>
  <si>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</si>
  <si>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</si>
  <si>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</si>
  <si>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</si>
  <si>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</si>
  <si>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</si>
  <si>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</si>
  <si>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</si>
  <si>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</si>
  <si>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</si>
  <si>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</si>
  <si>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</si>
  <si>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</si>
  <si>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</si>
  <si>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</si>
  <si>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</si>
  <si>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</si>
  <si>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</si>
  <si>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</si>
  <si>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</si>
  <si>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</si>
  <si>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</si>
  <si>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</si>
  <si>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</si>
  <si>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</si>
  <si>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</si>
  <si>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</si>
  <si>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</si>
  <si>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</si>
  <si>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</si>
  <si>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</si>
  <si>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</si>
  <si>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</si>
  <si>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</si>
  <si>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</si>
  <si>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</si>
  <si>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</si>
  <si>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</si>
  <si>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</si>
  <si>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</si>
  <si>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</si>
  <si>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</si>
  <si>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</si>
  <si>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</si>
  <si>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</si>
  <si>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</si>
  <si>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</si>
  <si>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</si>
  <si>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</si>
  <si>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</si>
  <si>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</si>
  <si>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</si>
  <si>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</si>
  <si>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</si>
  <si>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</si>
  <si>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</si>
  <si>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</si>
  <si>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</si>
  <si>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</si>
  <si>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</si>
  <si>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</si>
  <si>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</si>
  <si>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</si>
  <si>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</si>
  <si>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</si>
  <si>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</si>
  <si>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</si>
  <si>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</si>
  <si>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</si>
  <si>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</si>
  <si>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</si>
  <si>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</si>
  <si>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</si>
  <si>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</si>
  <si>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</si>
  <si>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</si>
  <si>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</si>
  <si>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</si>
  <si>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</si>
  <si>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</si>
  <si>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</si>
  <si>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</si>
  <si>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</si>
  <si>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</si>
  <si>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</si>
  <si>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</si>
  <si>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</si>
  <si>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</si>
  <si>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</si>
  <si>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</si>
  <si>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</si>
  <si>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</si>
  <si>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</si>
  <si>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</si>
  <si>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</si>
  <si>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</si>
  <si>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</si>
  <si>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</si>
  <si>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</si>
  <si>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</si>
  <si>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</si>
  <si>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</si>
  <si>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</si>
  <si>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</si>
  <si>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</si>
  <si>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</si>
  <si>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</si>
  <si>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</si>
  <si>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</si>
  <si>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</si>
  <si>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</si>
  <si>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</si>
  <si>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</si>
  <si>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</si>
  <si>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</si>
  <si>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</si>
  <si>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</si>
  <si>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</si>
  <si>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</si>
  <si>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</si>
  <si>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</si>
  <si>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</si>
  <si>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</si>
  <si>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</si>
  <si>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</si>
  <si>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</si>
  <si>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</si>
  <si>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</si>
  <si>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</si>
  <si>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</si>
  <si>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</si>
  <si>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</si>
  <si>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</si>
  <si>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</si>
  <si>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</si>
  <si>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</si>
  <si>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</si>
  <si>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</si>
  <si>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</si>
  <si>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</si>
  <si>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</si>
  <si>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</si>
  <si>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</si>
  <si>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</si>
  <si>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</si>
  <si>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</si>
  <si>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</si>
  <si>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</si>
  <si>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</si>
  <si>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</si>
  <si>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</si>
  <si>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</si>
  <si>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</si>
  <si>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</si>
  <si>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</si>
  <si>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</si>
  <si>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</si>
  <si>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</si>
  <si>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</si>
  <si>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</si>
  <si>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</si>
  <si>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</si>
  <si>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</si>
  <si>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</si>
  <si>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</si>
  <si>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</si>
  <si>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</si>
  <si>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</si>
  <si>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</si>
  <si>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</si>
  <si>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</si>
  <si>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</si>
  <si>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</si>
  <si>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</si>
  <si>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</si>
  <si>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</si>
  <si>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</si>
  <si>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</si>
  <si>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</si>
  <si>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</si>
  <si>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</si>
  <si>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</si>
  <si>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</si>
  <si>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</si>
  <si>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</si>
  <si>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</si>
  <si>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</si>
  <si>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</si>
  <si>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</si>
  <si>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</si>
  <si>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</si>
  <si>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</si>
  <si>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</si>
  <si>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</si>
  <si>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</si>
  <si>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</si>
  <si>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</si>
  <si>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</si>
  <si>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</si>
  <si>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</si>
  <si>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</si>
  <si>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</si>
  <si>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</si>
  <si>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</si>
  <si>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</si>
  <si>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</si>
  <si>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</si>
  <si>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</si>
  <si>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</si>
  <si>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</si>
  <si>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</si>
  <si>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</si>
  <si>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</si>
  <si>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</si>
  <si>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</si>
  <si>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</si>
  <si>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</si>
  <si>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</si>
  <si>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</si>
  <si>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</si>
  <si>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</si>
  <si>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</si>
  <si>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</si>
  <si>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</si>
  <si>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</si>
  <si>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</si>
  <si>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</si>
  <si>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</si>
  <si>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</si>
  <si>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</si>
  <si>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</si>
  <si>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</si>
  <si>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</si>
  <si>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</si>
  <si>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</si>
  <si>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</si>
  <si>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</si>
  <si>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</si>
  <si>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</si>
  <si>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</si>
  <si>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</si>
  <si>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</si>
  <si>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</si>
  <si>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</si>
  <si>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</si>
  <si>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</si>
  <si>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</si>
  <si>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</si>
  <si>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</si>
  <si>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</si>
  <si>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</si>
  <si>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</si>
  <si>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</si>
  <si>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</si>
  <si>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</si>
  <si>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</si>
  <si>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</si>
  <si>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</si>
  <si>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</si>
  <si>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</si>
  <si>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</si>
  <si>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</si>
  <si>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</si>
  <si>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</si>
  <si>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</si>
  <si>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</si>
  <si>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</si>
  <si>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</si>
  <si>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</si>
  <si>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</si>
  <si>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</si>
  <si>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</si>
  <si>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</si>
  <si>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</si>
  <si>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</si>
  <si>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</si>
  <si>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</si>
  <si>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</si>
  <si>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</si>
  <si>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</si>
  <si>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</si>
  <si>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</si>
  <si>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</si>
  <si>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</si>
  <si>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</si>
  <si>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</si>
  <si>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</si>
  <si>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</si>
  <si>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</si>
  <si>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</si>
  <si>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</si>
  <si>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</si>
  <si>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</si>
  <si>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</si>
  <si>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</si>
  <si>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</si>
  <si>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</si>
  <si>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</si>
  <si>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</si>
  <si>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</si>
  <si>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</si>
  <si>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</si>
  <si>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</si>
  <si>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</si>
  <si>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</si>
  <si>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</si>
  <si>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</si>
  <si>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</si>
  <si>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</si>
  <si>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</si>
  <si>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</si>
  <si>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</si>
  <si>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</si>
  <si>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</si>
  <si>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</si>
  <si>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</si>
  <si>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</si>
  <si>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</si>
  <si>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</si>
  <si>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</si>
  <si>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</si>
  <si>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</si>
  <si>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</si>
  <si>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</si>
  <si>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</si>
  <si>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</si>
  <si>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</si>
  <si>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</si>
  <si>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</si>
  <si>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</si>
  <si>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</si>
  <si>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</si>
  <si>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</si>
  <si>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</si>
  <si>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</si>
  <si>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</si>
  <si>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</si>
  <si>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</si>
  <si>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</si>
  <si>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</si>
  <si>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</si>
  <si>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</si>
  <si>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</si>
  <si>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</si>
  <si>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</si>
  <si>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</si>
  <si>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</si>
  <si>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</si>
  <si>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</si>
  <si>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</si>
  <si>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</si>
  <si>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</si>
  <si>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</si>
  <si>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</si>
  <si>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</si>
  <si>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</si>
  <si>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</si>
  <si>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</si>
  <si>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</si>
  <si>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</si>
  <si>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</si>
  <si>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</si>
  <si>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</si>
  <si>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</si>
  <si>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</si>
  <si>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</si>
  <si>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</si>
  <si>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</si>
  <si>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</si>
  <si>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</si>
  <si>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</si>
  <si>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</si>
  <si>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</si>
  <si>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</si>
  <si>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</si>
  <si>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</si>
  <si>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</si>
  <si>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</si>
  <si>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</si>
  <si>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</si>
  <si>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</si>
  <si>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</si>
  <si>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</si>
  <si>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</si>
  <si>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</si>
  <si>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</si>
  <si>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</si>
  <si>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</si>
  <si>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</si>
  <si>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</si>
  <si>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</si>
  <si>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</si>
  <si>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</si>
  <si>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</si>
  <si>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</si>
  <si>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</si>
  <si>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</si>
  <si>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</si>
  <si>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</si>
  <si>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</si>
  <si>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</si>
  <si>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</si>
  <si>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</si>
  <si>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</si>
  <si>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</si>
  <si>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</si>
  <si>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</si>
  <si>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</si>
  <si>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</si>
  <si>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</si>
  <si>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</si>
  <si>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</si>
  <si>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</si>
  <si>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</si>
  <si>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</si>
  <si>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</si>
  <si>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</si>
  <si>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</si>
  <si>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</si>
  <si>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</si>
  <si>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</si>
  <si>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</si>
  <si>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</si>
  <si>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</si>
  <si>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</si>
  <si>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</si>
  <si>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</si>
  <si>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</si>
  <si>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</si>
  <si>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</si>
  <si>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</si>
  <si>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</si>
  <si>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</si>
  <si>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</si>
  <si>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</si>
  <si>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</si>
  <si>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</si>
  <si>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</si>
  <si>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</si>
  <si>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</si>
  <si>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</si>
  <si>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</si>
  <si>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</si>
  <si>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</si>
  <si>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</si>
  <si>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</si>
  <si>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</si>
  <si>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</si>
  <si>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</si>
  <si>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</si>
  <si>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</si>
  <si>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</si>
  <si>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</si>
  <si>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</si>
  <si>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</si>
  <si>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</si>
  <si>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</si>
  <si>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</si>
  <si>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</si>
  <si>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</si>
  <si>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</si>
  <si>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</si>
  <si>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</si>
  <si>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</si>
  <si>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</si>
  <si>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</si>
  <si>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</si>
  <si>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</si>
  <si>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</si>
  <si>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</si>
  <si>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</si>
  <si>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</si>
  <si>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</si>
  <si>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</si>
  <si>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</si>
  <si>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</si>
  <si>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</si>
  <si>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</si>
  <si>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</si>
  <si>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</si>
  <si>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</si>
  <si>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</si>
  <si>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</si>
  <si>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</si>
  <si>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</si>
  <si>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</si>
  <si>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</si>
  <si>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</si>
  <si>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</si>
  <si>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</si>
  <si>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</si>
  <si>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</si>
  <si>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</si>
  <si>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</si>
  <si>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</si>
  <si>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</si>
  <si>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</si>
  <si>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</si>
  <si>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</si>
  <si>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</si>
  <si>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</si>
  <si>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</si>
  <si>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</si>
  <si>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</si>
  <si>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</si>
  <si>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</si>
  <si>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</si>
  <si>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</si>
  <si>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</si>
  <si>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</si>
  <si>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</si>
  <si>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</si>
  <si>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</si>
  <si>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</si>
  <si>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</si>
  <si>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</si>
  <si>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</si>
  <si>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</si>
  <si>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</si>
  <si>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</si>
  <si>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</si>
  <si>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</si>
  <si>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</si>
  <si>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</si>
  <si>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</si>
  <si>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</si>
  <si>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</si>
  <si>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</si>
  <si>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</si>
  <si>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</si>
  <si>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</si>
  <si>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</si>
  <si>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</si>
  <si>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</si>
  <si>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</si>
  <si>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</si>
  <si>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</si>
  <si>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</si>
  <si>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</si>
  <si>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</si>
  <si>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</si>
  <si>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</si>
  <si>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</si>
  <si>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</si>
  <si>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</si>
  <si>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</si>
  <si>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</si>
  <si>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</si>
  <si>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</si>
  <si>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</si>
  <si>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</si>
  <si>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</si>
  <si>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</si>
  <si>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</si>
  <si>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</si>
  <si>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</si>
  <si>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</si>
  <si>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</si>
  <si>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</si>
  <si>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</si>
  <si>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</si>
  <si>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</si>
  <si>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</si>
  <si>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</si>
  <si>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</si>
  <si>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</si>
  <si>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</si>
  <si>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</si>
  <si>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</si>
  <si>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</si>
  <si>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</si>
  <si>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</si>
  <si>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</si>
  <si>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</si>
  <si>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</si>
  <si>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</si>
  <si>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</si>
  <si>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</si>
  <si>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</si>
  <si>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</si>
  <si>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</si>
  <si>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</si>
  <si>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</si>
  <si>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</si>
  <si>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</si>
  <si>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</si>
  <si>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</si>
  <si>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</si>
  <si>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</si>
  <si>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</si>
  <si>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</si>
  <si>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</si>
  <si>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</si>
  <si>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</si>
  <si>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</si>
  <si>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</si>
  <si>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</si>
  <si>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</si>
  <si>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</si>
  <si>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</si>
  <si>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</si>
  <si>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</si>
  <si>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</si>
  <si>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</si>
  <si>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</si>
  <si>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</si>
  <si>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</si>
  <si>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</si>
  <si>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</si>
  <si>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</si>
  <si>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</si>
  <si>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</si>
  <si>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</si>
  <si>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</si>
  <si>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</si>
  <si>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</si>
  <si>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</si>
  <si>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</si>
  <si>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</si>
  <si>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</si>
  <si>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</si>
  <si>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</si>
  <si>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</si>
  <si>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</si>
  <si>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</si>
  <si>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</si>
  <si>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</si>
  <si>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</si>
  <si>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</si>
  <si>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</si>
  <si>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</si>
  <si>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</si>
  <si>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</si>
  <si>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</si>
  <si>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</si>
  <si>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</si>
  <si>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</si>
  <si>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</si>
  <si>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</si>
  <si>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</si>
  <si>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</si>
  <si>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</si>
  <si>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</si>
  <si>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</si>
  <si>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</si>
  <si>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</si>
  <si>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</si>
  <si>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</si>
  <si>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</si>
  <si>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</si>
  <si>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</si>
  <si>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</si>
  <si>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</si>
  <si>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</si>
  <si>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</si>
  <si>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</si>
  <si>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</si>
  <si>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</si>
  <si>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</si>
  <si>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</si>
  <si>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</si>
  <si>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</si>
  <si>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</si>
  <si>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</si>
  <si>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</si>
  <si>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</si>
  <si>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</si>
  <si>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</si>
  <si>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</si>
  <si>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</si>
  <si>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</si>
  <si>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</si>
  <si>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</si>
  <si>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</si>
  <si>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</si>
  <si>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</si>
  <si>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</si>
  <si>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</si>
  <si>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</si>
  <si>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</si>
  <si>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</si>
  <si>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</si>
  <si>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</si>
  <si>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</si>
  <si>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</si>
  <si>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</si>
  <si>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</si>
  <si>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</si>
  <si>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</si>
  <si>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</si>
  <si>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</si>
  <si>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</si>
  <si>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</si>
  <si>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</si>
  <si>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</si>
  <si>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</si>
  <si>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</si>
  <si>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</si>
  <si>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</si>
  <si>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</si>
  <si>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</si>
  <si>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</si>
  <si>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</si>
  <si>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</si>
  <si>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</si>
  <si>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</si>
  <si>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</si>
  <si>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</si>
  <si>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</si>
  <si>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</si>
  <si>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</si>
  <si>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</si>
  <si>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</si>
  <si>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</si>
  <si>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</si>
  <si>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</si>
  <si>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</si>
  <si>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</si>
  <si>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</si>
  <si>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</si>
  <si>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</si>
  <si>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</si>
  <si>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</si>
  <si>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</si>
  <si>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</si>
  <si>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</si>
  <si>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</si>
  <si>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</si>
  <si>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</si>
  <si>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</si>
  <si>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</si>
  <si>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</si>
  <si>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</si>
  <si>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</si>
  <si>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</si>
  <si>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</si>
  <si>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</si>
  <si>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</si>
  <si>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</si>
  <si>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</si>
  <si>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</si>
  <si>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</si>
  <si>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</si>
  <si>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</si>
  <si>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</si>
  <si>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</si>
  <si>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</si>
  <si>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</si>
  <si>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</si>
  <si>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</si>
  <si>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</si>
  <si>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</si>
  <si>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</si>
  <si>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</si>
  <si>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</si>
  <si>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</si>
  <si>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</si>
  <si>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</si>
  <si>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</si>
  <si>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</si>
  <si>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</si>
  <si>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</si>
  <si>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</si>
  <si>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</si>
  <si>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</si>
  <si>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</si>
  <si>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</si>
  <si>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</si>
  <si>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</si>
  <si>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</si>
  <si>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</si>
  <si>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</si>
  <si>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</si>
  <si>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</si>
  <si>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</si>
  <si>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</si>
  <si>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</si>
  <si>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</si>
  <si>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</si>
  <si>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</si>
  <si>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</si>
  <si>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</si>
  <si>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</si>
  <si>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</si>
  <si>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</si>
  <si>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</si>
  <si>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</si>
  <si>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</si>
  <si>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</si>
  <si>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</si>
  <si>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</si>
  <si>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</si>
  <si>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</si>
  <si>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</si>
  <si>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</si>
  <si>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</si>
  <si>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</si>
  <si>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</si>
  <si>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</si>
  <si>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</si>
  <si>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</si>
  <si>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</si>
  <si>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</si>
  <si>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</si>
  <si>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</si>
  <si>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</si>
  <si>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</si>
  <si>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</si>
  <si>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</si>
  <si>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</si>
  <si>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</si>
  <si>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</si>
  <si>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</si>
  <si>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</si>
  <si>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</si>
  <si>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</si>
  <si>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</si>
  <si>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</si>
  <si>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</si>
  <si>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</si>
  <si>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</si>
  <si>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</si>
  <si>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</si>
  <si>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</si>
  <si>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</si>
  <si>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</si>
  <si>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</si>
  <si>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</si>
  <si>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</si>
  <si>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</si>
  <si>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</si>
  <si>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</si>
  <si>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</si>
  <si>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</si>
  <si>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</si>
  <si>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</si>
  <si>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</si>
  <si>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</si>
  <si>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</si>
  <si>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</si>
  <si>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</si>
  <si>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</si>
  <si>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</si>
  <si>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</si>
  <si>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</si>
  <si>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</si>
  <si>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</si>
  <si>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</si>
  <si>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</si>
  <si>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</si>
  <si>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</si>
  <si>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</si>
  <si>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</si>
  <si>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</si>
  <si>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</si>
  <si>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</si>
  <si>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</si>
  <si>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</si>
  <si>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</si>
  <si>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</si>
  <si>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</si>
  <si>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</si>
  <si>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</si>
  <si>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</si>
  <si>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</si>
  <si>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</si>
  <si>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</si>
  <si>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</si>
  <si>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</si>
  <si>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</si>
  <si>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</si>
  <si>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</si>
  <si>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</si>
  <si>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</si>
  <si>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</si>
  <si>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</si>
  <si>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</si>
  <si>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</si>
  <si>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</si>
  <si>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</si>
  <si>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</si>
  <si>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</si>
  <si>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</si>
  <si>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</si>
  <si>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</si>
  <si>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</si>
  <si>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</si>
  <si>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</si>
  <si>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</si>
  <si>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</si>
  <si>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</si>
  <si>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</si>
  <si>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</si>
  <si>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</si>
  <si>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</si>
  <si>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</si>
  <si>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</si>
  <si>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</si>
  <si>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</si>
  <si>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</si>
  <si>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</si>
  <si>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</si>
  <si>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</si>
  <si>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</si>
  <si>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</si>
  <si>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</si>
  <si>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</si>
  <si>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</si>
  <si>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</si>
  <si>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</si>
  <si>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</si>
  <si>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</si>
  <si>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</si>
  <si>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</si>
  <si>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</si>
  <si>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</si>
  <si>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</si>
  <si>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</si>
  <si>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</si>
  <si>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</si>
  <si>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Peaker</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</si>
  <si>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</si>
  <si>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</si>
  <si>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</si>
  <si>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</si>
  <si>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</si>
  <si>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</si>
  <si>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</si>
  <si>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</si>
  <si>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</si>
  <si>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</si>
  <si>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</si>
  <si>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</si>
  <si>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</si>
  <si>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</si>
  <si>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</si>
  <si>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</si>
  <si>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</si>
  <si>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</si>
  <si>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</si>
  <si>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</si>
  <si>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</si>
  <si>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</si>
  <si>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</si>
  <si>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</si>
  <si>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</si>
  <si>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</si>
  <si>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</si>
  <si>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</si>
  <si>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</si>
  <si>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</si>
  <si>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</si>
  <si>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</si>
  <si>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</si>
  <si>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</si>
  <si>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</si>
  <si>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</si>
  <si>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</si>
  <si>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</si>
  <si>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</si>
  <si>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</si>
  <si>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</si>
  <si>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</si>
  <si>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</si>
  <si>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</si>
  <si>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</si>
  <si>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</si>
  <si>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</si>
  <si>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</si>
  <si>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</si>
  <si>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</si>
  <si>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</si>
  <si>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</si>
  <si>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</si>
  <si>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</si>
  <si>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</si>
  <si>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</si>
  <si>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</si>
  <si>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</si>
  <si>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</si>
  <si>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</si>
  <si>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</si>
  <si>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</si>
  <si>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</si>
  <si>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</si>
  <si>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</si>
  <si>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</si>
  <si>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</si>
  <si>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</si>
  <si>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</si>
  <si>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</si>
  <si>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</si>
  <si>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</si>
  <si>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</si>
  <si>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</si>
  <si>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</si>
  <si>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</si>
  <si>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</si>
  <si>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</si>
  <si>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</si>
  <si>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</si>
  <si>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</si>
  <si>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</si>
  <si>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</si>
  <si>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</si>
  <si>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</si>
  <si>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</si>
  <si>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</si>
  <si>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</si>
  <si>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</si>
  <si>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</si>
  <si>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</si>
  <si>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</si>
  <si>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</si>
  <si>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</si>
  <si>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</si>
  <si>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</si>
  <si>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</si>
  <si>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</si>
  <si>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</si>
  <si>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</si>
  <si>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</si>
  <si>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</si>
  <si>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</si>
  <si>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</si>
  <si>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</si>
  <si>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</si>
  <si>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</si>
  <si>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</si>
  <si>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</si>
  <si>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</si>
  <si>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</si>
  <si>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</si>
  <si>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</si>
  <si>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</si>
  <si>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</si>
  <si>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</si>
  <si>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</si>
  <si>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</si>
  <si>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</si>
  <si>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</si>
  <si>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</si>
  <si>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</si>
  <si>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</si>
  <si>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</si>
  <si>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</si>
  <si>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</si>
  <si>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</si>
  <si>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</si>
  <si>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</si>
  <si>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</si>
  <si>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</si>
  <si>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</si>
  <si>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</si>
  <si>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</si>
  <si>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</si>
  <si>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</si>
  <si>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</si>
  <si>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</si>
  <si>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</si>
  <si>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</si>
  <si>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</si>
  <si>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</si>
  <si>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</si>
  <si>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</si>
  <si>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</si>
  <si>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</si>
  <si>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</si>
  <si>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</si>
  <si>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</si>
  <si>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</si>
  <si>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</si>
  <si>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</si>
  <si>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</si>
  <si>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</si>
  <si>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</si>
  <si>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</si>
  <si>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</si>
  <si>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</si>
  <si>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</si>
  <si>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</si>
  <si>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</si>
  <si>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</si>
  <si>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</si>
  <si>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</si>
  <si>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</si>
  <si>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</si>
  <si>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</si>
  <si>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</si>
  <si>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</si>
  <si>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</si>
  <si>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</si>
  <si>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</si>
  <si>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</si>
  <si>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</si>
  <si>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</si>
  <si>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</si>
  <si>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</si>
  <si>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</si>
  <si>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</si>
  <si>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</si>
  <si>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</si>
  <si>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</si>
  <si>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</si>
  <si>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</si>
  <si>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</si>
  <si>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</si>
  <si>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</si>
  <si>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</si>
  <si>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</si>
  <si>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</si>
  <si>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</si>
  <si>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</si>
  <si>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</si>
  <si>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</si>
  <si>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</si>
  <si>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</si>
  <si>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</si>
  <si>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</si>
  <si>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</si>
  <si>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</si>
  <si>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</si>
  <si>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</si>
  <si>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</si>
  <si>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</si>
  <si>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</si>
  <si>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</si>
  <si>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</si>
  <si>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</si>
  <si>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</si>
  <si>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</si>
  <si>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</si>
  <si>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</si>
  <si>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</si>
  <si>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</si>
  <si>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</si>
  <si>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</si>
  <si>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</si>
  <si>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</si>
  <si>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</si>
  <si>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</si>
  <si>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</si>
  <si>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</si>
  <si>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</si>
  <si>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</si>
  <si>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</si>
  <si>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</si>
  <si>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</si>
  <si>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</si>
  <si>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</si>
  <si>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</si>
  <si>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</si>
  <si>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</si>
  <si>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</si>
  <si>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</si>
  <si>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</si>
  <si>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</si>
  <si>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</si>
  <si>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</si>
  <si>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</si>
  <si>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</si>
  <si>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</si>
  <si>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</si>
  <si>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</si>
  <si>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</si>
  <si>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</si>
  <si>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</si>
  <si>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</si>
  <si>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</si>
  <si>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</si>
  <si>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</si>
  <si>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</si>
  <si>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</si>
  <si>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</si>
  <si>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</si>
  <si>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</si>
  <si>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</si>
  <si>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</si>
  <si>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</si>
  <si>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</si>
  <si>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</si>
  <si>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</si>
  <si>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</si>
  <si>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</si>
  <si>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</si>
  <si>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</si>
  <si>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</si>
  <si>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</si>
  <si>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</si>
  <si>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</si>
  <si>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</si>
  <si>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</si>
  <si>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</si>
  <si>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</si>
  <si>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</si>
  <si>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</si>
  <si>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</si>
  <si>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</si>
  <si>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</si>
  <si>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</si>
  <si>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</si>
  <si>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</si>
  <si>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</si>
  <si>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</si>
  <si>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</si>
  <si>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</si>
  <si>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</si>
  <si>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</si>
  <si>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</si>
  <si>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</si>
  <si>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</si>
  <si>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</si>
  <si>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</si>
  <si>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</si>
  <si>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</si>
  <si>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</si>
  <si>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</si>
  <si>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</si>
  <si>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</si>
  <si>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</si>
  <si>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</si>
  <si>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</si>
  <si>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</si>
  <si>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</si>
  <si>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</si>
  <si>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</si>
  <si>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</si>
  <si>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</si>
  <si>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</si>
  <si>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</si>
  <si>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</si>
  <si>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</si>
  <si>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</si>
  <si>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</si>
  <si>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</si>
  <si>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</si>
  <si>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</si>
  <si>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</si>
  <si>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</si>
  <si>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</si>
  <si>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</si>
  <si>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</si>
  <si>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</si>
  <si>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</si>
  <si>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</si>
  <si>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</si>
  <si>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</si>
  <si>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</si>
  <si>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</si>
  <si>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</si>
  <si>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</si>
  <si>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</si>
  <si>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</si>
  <si>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</si>
  <si>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</si>
  <si>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</si>
  <si>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</si>
  <si>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</si>
  <si>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</si>
  <si>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</si>
  <si>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</si>
  <si>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</si>
  <si>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</si>
  <si>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</si>
  <si>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</si>
  <si>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</si>
  <si>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</si>
  <si>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</si>
  <si>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</si>
  <si>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</si>
  <si>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</si>
  <si>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</si>
  <si>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</si>
  <si>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</si>
  <si>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</si>
  <si>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</si>
  <si>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</si>
  <si>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</si>
  <si>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</si>
  <si>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</si>
  <si>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</si>
  <si>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</si>
  <si>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</si>
  <si>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</si>
  <si>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</si>
  <si>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</si>
  <si>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</si>
  <si>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</si>
  <si>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</si>
  <si>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</si>
  <si>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</si>
  <si>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</si>
  <si>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</si>
  <si>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</si>
  <si>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</si>
  <si>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</si>
  <si>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</si>
  <si>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</si>
  <si>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</si>
  <si>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</si>
  <si>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</si>
  <si>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</si>
  <si>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</si>
  <si>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</si>
  <si>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</si>
  <si>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</si>
  <si>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</si>
  <si>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</si>
  <si>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</si>
  <si>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</si>
  <si>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</si>
  <si>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</si>
  <si>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</si>
  <si>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</si>
  <si>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</si>
  <si>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</si>
  <si>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</si>
  <si>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</si>
  <si>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</si>
  <si>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</si>
  <si>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</si>
  <si>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</si>
  <si>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</si>
  <si>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</si>
  <si>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</si>
  <si>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</si>
  <si>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</si>
  <si>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</si>
  <si>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</si>
  <si>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</si>
  <si>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</si>
  <si>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</si>
  <si>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</si>
  <si>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</si>
  <si>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</si>
  <si>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</si>
  <si>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</si>
  <si>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</si>
  <si>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</si>
  <si>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</si>
  <si>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</si>
  <si>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</si>
  <si>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</si>
  <si>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</si>
  <si>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</si>
  <si>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</si>
  <si>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</si>
  <si>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</si>
  <si>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</si>
  <si>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</si>
  <si>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</si>
  <si>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</si>
  <si>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</si>
  <si>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</si>
  <si>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</si>
  <si>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</si>
  <si>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</si>
  <si>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</si>
  <si>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</si>
  <si>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</si>
  <si>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</si>
  <si>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</si>
  <si>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</si>
  <si>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</si>
  <si>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</si>
  <si>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</si>
  <si>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</si>
  <si>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</si>
  <si>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</si>
  <si>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</si>
  <si>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</si>
  <si>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</si>
  <si>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</si>
  <si>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</si>
  <si>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</si>
  <si>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</si>
  <si>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</si>
  <si>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</si>
  <si>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</si>
  <si>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</si>
  <si>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</si>
  <si>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</si>
  <si>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</si>
  <si>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</si>
  <si>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</si>
  <si>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</si>
  <si>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</si>
  <si>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</si>
  <si>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</si>
  <si>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</si>
  <si>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</si>
  <si>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</si>
  <si>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</si>
  <si>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</si>
  <si>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</si>
  <si>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</si>
  <si>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</si>
  <si>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</si>
  <si>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</si>
  <si>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</si>
  <si>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</si>
  <si>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</si>
  <si>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</si>
  <si>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</si>
  <si>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</si>
  <si>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</si>
  <si>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</si>
  <si>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</si>
  <si>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</si>
  <si>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</si>
  <si>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</si>
  <si>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</si>
  <si>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</si>
  <si>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</si>
  <si>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</si>
  <si>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</si>
  <si>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</si>
  <si>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</si>
  <si>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</si>
  <si>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</si>
  <si>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</si>
  <si>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</si>
  <si>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</si>
  <si>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</si>
  <si>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</si>
  <si>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</si>
  <si>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</si>
  <si>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</si>
  <si>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</si>
  <si>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</si>
  <si>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</si>
  <si>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</si>
  <si>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</si>
  <si>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</si>
  <si>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</si>
  <si>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</si>
  <si>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</si>
  <si>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</si>
  <si>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</si>
  <si>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</si>
  <si>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</si>
  <si>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</si>
  <si>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</si>
  <si>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</si>
  <si>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</si>
  <si>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</si>
  <si>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</si>
  <si>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</si>
  <si>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</si>
  <si>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</si>
  <si>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</si>
  <si>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</si>
  <si>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</si>
  <si>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</si>
  <si>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</si>
  <si>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</si>
  <si>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</si>
  <si>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</si>
  <si>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</si>
  <si>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</si>
  <si>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</si>
  <si>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</si>
  <si>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</si>
  <si>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</si>
  <si>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</si>
  <si>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</si>
  <si>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</si>
  <si>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</si>
  <si>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</si>
  <si>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</si>
  <si>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</si>
  <si>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</si>
  <si>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</si>
  <si>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</si>
  <si>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</si>
  <si>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</si>
  <si>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</si>
  <si>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</si>
  <si>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</si>
  <si>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</si>
  <si>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</si>
  <si>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</si>
  <si>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</si>
  <si>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</si>
  <si>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</si>
  <si>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</si>
  <si>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</si>
  <si>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</si>
  <si>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</si>
  <si>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</si>
  <si>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</si>
  <si>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</si>
  <si>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</si>
  <si>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</si>
  <si>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</si>
  <si>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</si>
  <si>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</si>
  <si>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</si>
  <si>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</si>
  <si>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</si>
  <si>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</si>
  <si>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</si>
  <si>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</si>
  <si>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</si>
  <si>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</si>
  <si>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</si>
  <si>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</si>
  <si>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</si>
  <si>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</si>
  <si>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</si>
  <si>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</si>
  <si>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</si>
  <si>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</si>
  <si>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</si>
  <si>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</si>
  <si>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</si>
  <si>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</si>
  <si>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</si>
  <si>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</si>
  <si>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</si>
  <si>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</si>
  <si>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</si>
  <si>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</si>
  <si>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</si>
  <si>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</si>
  <si>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</si>
  <si>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</si>
  <si>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</si>
  <si>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</si>
  <si>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</si>
  <si>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</si>
  <si>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</si>
  <si>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</si>
  <si>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</si>
  <si>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</si>
  <si>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</si>
  <si>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</si>
  <si>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</si>
  <si>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</si>
  <si>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</si>
  <si>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</si>
  <si>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</si>
  <si>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</si>
  <si>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</si>
  <si>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</si>
  <si>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</si>
  <si>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</si>
  <si>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</si>
  <si>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</si>
  <si>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</si>
  <si>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</si>
  <si>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</si>
  <si>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</si>
  <si>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</si>
  <si>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</si>
  <si>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</si>
  <si>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</si>
  <si>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</si>
  <si>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</si>
  <si>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</si>
  <si>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</si>
  <si>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</si>
  <si>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</si>
  <si>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</si>
  <si>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</si>
  <si>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</si>
  <si>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</si>
  <si>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</si>
  <si>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</si>
  <si>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</si>
  <si>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</si>
  <si>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</si>
  <si>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</si>
  <si>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</si>
  <si>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</si>
  <si>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</si>
  <si>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</si>
  <si>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</si>
  <si>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</si>
  <si>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</si>
  <si>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</si>
  <si>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</si>
  <si>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</si>
  <si>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</si>
  <si>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</si>
  <si>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</si>
  <si>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</si>
  <si>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</si>
  <si>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</si>
  <si>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</si>
  <si>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</si>
  <si>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</si>
  <si>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</si>
  <si>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</si>
  <si>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</si>
  <si>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</si>
  <si>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</si>
  <si>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</si>
  <si>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</si>
  <si>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</si>
  <si>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</si>
  <si>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</si>
  <si>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</si>
  <si>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</si>
  <si>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</si>
  <si>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</si>
  <si>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</si>
  <si>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</si>
  <si>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</si>
  <si>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</si>
  <si>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</si>
  <si>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</si>
  <si>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</si>
  <si>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</si>
  <si>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</si>
  <si>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</si>
  <si>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</si>
  <si>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</si>
  <si>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</si>
  <si>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</si>
  <si>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</si>
  <si>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</si>
  <si>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</si>
  <si>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</si>
  <si>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</si>
  <si>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</si>
  <si>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</si>
  <si>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</si>
  <si>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</si>
  <si>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</si>
  <si>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</si>
  <si>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</si>
  <si>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</si>
  <si>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</si>
  <si>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</si>
  <si>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</si>
  <si>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</si>
  <si>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</si>
  <si>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</si>
  <si>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</si>
  <si>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</si>
  <si>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</si>
  <si>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</si>
  <si>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</si>
  <si>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</si>
  <si>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</si>
  <si>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</si>
  <si>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</si>
  <si>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</si>
  <si>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</si>
  <si>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</si>
  <si>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</si>
  <si>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</si>
  <si>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</si>
  <si>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</si>
  <si>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</si>
  <si>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</si>
  <si>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</si>
  <si>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</si>
  <si>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</si>
  <si>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</si>
  <si>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</si>
  <si>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</si>
  <si>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</si>
  <si>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</si>
  <si>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</si>
  <si>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</si>
  <si>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</si>
  <si>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</si>
  <si>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</si>
  <si>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</si>
  <si>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</si>
  <si>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</si>
  <si>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</si>
  <si>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</si>
  <si>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</si>
  <si>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</si>
  <si>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</si>
  <si>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</si>
  <si>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</si>
  <si>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</si>
  <si>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</si>
  <si>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</si>
  <si>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</si>
  <si>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</si>
  <si>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</si>
  <si>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</si>
  <si>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</si>
  <si>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</si>
  <si>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</si>
  <si>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</si>
  <si>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</si>
  <si>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</si>
  <si>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</si>
  <si>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</si>
  <si>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</si>
  <si>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</si>
  <si>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</si>
  <si>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</si>
  <si>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</si>
  <si>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</si>
  <si>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</si>
  <si>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</si>
  <si>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</si>
  <si>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</si>
  <si>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</si>
  <si>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</si>
  <si>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</si>
  <si>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</si>
  <si>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</si>
  <si>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</si>
  <si>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</si>
  <si>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</si>
  <si>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</si>
  <si>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</si>
  <si>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</si>
  <si>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</si>
  <si>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</si>
  <si>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</si>
  <si>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</si>
  <si>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</si>
  <si>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</si>
  <si>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</si>
  <si>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</si>
  <si>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</si>
  <si>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</si>
  <si>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</si>
  <si>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</si>
  <si>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</si>
  <si>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</si>
  <si>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</si>
  <si>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</si>
  <si>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</si>
  <si>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</si>
  <si>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</si>
  <si>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</si>
  <si>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</si>
  <si>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</si>
  <si>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</si>
  <si>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</si>
  <si>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</si>
  <si>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</si>
  <si>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</si>
  <si>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</si>
  <si>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</si>
  <si>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</si>
  <si>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</si>
  <si>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</si>
  <si>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</si>
  <si>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</si>
  <si>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</si>
  <si>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</si>
  <si>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</si>
  <si>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</si>
  <si>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</si>
  <si>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</si>
  <si>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</si>
  <si>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</si>
  <si>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</si>
  <si>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</si>
  <si>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</si>
  <si>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</si>
  <si>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</si>
  <si>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</si>
  <si>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</si>
  <si>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</si>
  <si>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</si>
  <si>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</si>
  <si>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</si>
  <si>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</si>
  <si>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</si>
  <si>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</si>
  <si>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</si>
  <si>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</si>
  <si>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</si>
  <si>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</si>
  <si>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</si>
  <si>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</si>
  <si>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</si>
  <si>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</si>
  <si>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</si>
  <si>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</si>
  <si>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</si>
  <si>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</si>
  <si>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</si>
  <si>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</si>
  <si>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Carbon Price</t>
  </si>
  <si>
    <t>Clean Electricity Standard</t>
  </si>
  <si>
    <t>NO,NE,IE</t>
  </si>
  <si>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</si>
  <si>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</si>
  <si>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</si>
  <si>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</si>
  <si>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</si>
  <si>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</si>
  <si>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</si>
  <si>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</si>
  <si>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</si>
  <si>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</si>
  <si>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</si>
  <si>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</si>
  <si>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</si>
  <si>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</si>
  <si>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</si>
  <si>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</si>
  <si>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</si>
  <si>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</si>
  <si>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</si>
  <si>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</si>
  <si>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</si>
  <si>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</si>
  <si>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</si>
  <si>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</si>
  <si>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</si>
  <si>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</si>
  <si>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</si>
  <si>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</si>
  <si>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</si>
  <si>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</si>
  <si>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</si>
  <si>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</si>
  <si>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</si>
  <si>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</si>
  <si>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</si>
  <si>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</si>
  <si>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</si>
  <si>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</si>
  <si>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</si>
  <si>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</si>
  <si>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</si>
  <si>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</si>
  <si>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</si>
  <si>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</si>
  <si>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</si>
  <si>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</si>
  <si>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</si>
  <si>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</si>
  <si>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</si>
  <si>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</si>
  <si>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</si>
  <si>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</si>
  <si>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</si>
  <si>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</si>
  <si>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</si>
  <si>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</si>
  <si>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</si>
  <si>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</si>
  <si>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</si>
  <si>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</si>
  <si>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</si>
  <si>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</si>
  <si>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</si>
  <si>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</si>
  <si>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</si>
  <si>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</si>
  <si>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</si>
  <si>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</si>
  <si>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</si>
  <si>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</si>
  <si>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</si>
  <si>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</si>
  <si>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</si>
  <si>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</si>
  <si>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</si>
  <si>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</si>
  <si>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</si>
  <si>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</si>
  <si>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</si>
  <si>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</si>
  <si>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</si>
  <si>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</si>
  <si>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</si>
  <si>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</si>
  <si>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</si>
  <si>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</si>
  <si>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</si>
  <si>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</si>
  <si>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</si>
  <si>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</si>
  <si>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</si>
  <si>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</si>
  <si>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</si>
  <si>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</si>
  <si>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</si>
  <si>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</si>
  <si>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</si>
  <si>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</si>
  <si>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</si>
  <si>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</si>
  <si>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</si>
  <si>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</si>
  <si>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</si>
  <si>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</si>
  <si>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</si>
  <si>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</si>
  <si>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</si>
  <si>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</si>
  <si>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</si>
  <si>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</si>
  <si>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</si>
  <si>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</si>
  <si>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</si>
  <si>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</si>
  <si>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</si>
  <si>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</si>
  <si>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</si>
  <si>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</si>
  <si>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</si>
  <si>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</si>
  <si>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</si>
  <si>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</si>
  <si>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</si>
  <si>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</si>
  <si>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</si>
  <si>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</si>
  <si>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</si>
  <si>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</si>
  <si>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</si>
  <si>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</si>
  <si>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</si>
  <si>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</si>
  <si>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</si>
  <si>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</si>
  <si>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</si>
  <si>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</si>
  <si>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</si>
  <si>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Subtotals, CO2e (MMT, AR5)</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</si>
  <si>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</si>
  <si>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</si>
  <si>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</si>
  <si>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</si>
  <si>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</si>
  <si>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</si>
  <si>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</si>
  <si>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</si>
  <si>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</si>
  <si>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</si>
  <si>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</si>
  <si>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</si>
  <si>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</si>
  <si>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</si>
  <si>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</si>
  <si>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</si>
  <si>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</si>
  <si>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</si>
  <si>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</si>
  <si>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</si>
  <si>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</si>
  <si>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</si>
  <si>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cost of eqpt. to capture 1 metric ton CO2e/yr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</si>
  <si>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</si>
  <si>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Commercial passenger and freight flights</t>
  </si>
  <si>
    <t>Passenger and freight rail</t>
  </si>
  <si>
    <t>Recreational boats and cargo ships</t>
  </si>
  <si>
    <t>Passenger motorbikes</t>
  </si>
  <si>
    <t>Commercial flights</t>
  </si>
  <si>
    <t>Recreational boats</t>
  </si>
  <si>
    <t>Cargo ships</t>
  </si>
  <si>
    <t>Cars and SUVs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</si>
  <si>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</si>
  <si>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</si>
  <si>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</si>
  <si>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</si>
  <si>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</si>
  <si>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</si>
  <si>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</si>
  <si>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</si>
  <si>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</si>
  <si>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</si>
  <si>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</si>
  <si>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</si>
  <si>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</si>
  <si>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</si>
  <si>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</si>
  <si>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</si>
  <si>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</si>
  <si>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</si>
  <si>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</si>
  <si>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</si>
  <si>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</si>
  <si>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</si>
  <si>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</si>
  <si>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</si>
  <si>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</si>
  <si>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</si>
  <si>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</si>
  <si>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</si>
  <si>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</si>
  <si>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</si>
  <si>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</si>
  <si>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</si>
  <si>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</si>
  <si>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</si>
  <si>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</si>
  <si>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</si>
  <si>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</si>
  <si>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</si>
  <si>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</si>
  <si>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</si>
  <si>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</si>
  <si>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</si>
  <si>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</si>
  <si>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</si>
  <si>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CO2 Emissions by Source Type</t>
  </si>
  <si>
    <t>Fraction of CO2 Storage Through Tillage Practices</t>
  </si>
  <si>
    <t>indst tillage</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</si>
  <si>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</si>
  <si>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</si>
  <si>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</si>
  <si>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</si>
  <si>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</si>
  <si>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</si>
  <si>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</si>
  <si>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</si>
  <si>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</si>
  <si>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</si>
  <si>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</si>
  <si>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</si>
  <si>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</si>
  <si>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</si>
  <si>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</si>
  <si>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</si>
  <si>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</si>
  <si>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</si>
  <si>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</si>
  <si>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</si>
  <si>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</si>
  <si>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</si>
  <si>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</si>
  <si>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</si>
  <si>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</si>
  <si>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BEPEfCT Boolean Exempt Process Emissions from Carbon Tax</t>
  </si>
  <si>
    <t>BDCTBA Boolean Disable Carbon Tax Border Adjustment</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</si>
  <si>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</si>
  <si>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</si>
  <si>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</si>
  <si>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</si>
  <si>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</si>
  <si>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</si>
  <si>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</si>
  <si>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</si>
  <si>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</si>
  <si>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</si>
  <si>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</si>
  <si>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</si>
  <si>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</si>
  <si>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</si>
  <si>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</si>
  <si>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</si>
  <si>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</si>
  <si>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</si>
  <si>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</si>
  <si>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</si>
  <si>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</si>
  <si>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</si>
  <si>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g. Other (please specify)</t>
  </si>
  <si>
    <t>5. Other (as specified in table 1.A(a) sheet 4)</t>
  </si>
  <si>
    <t>c.  Other (as specified in table 1.B.1)</t>
  </si>
  <si>
    <t>d. Other (as specified in table 1.B.2)</t>
  </si>
  <si>
    <t>C. CO2 Transport and storage</t>
  </si>
  <si>
    <t>1.  Transport of CO2</t>
  </si>
  <si>
    <t>Memo items: (1)</t>
  </si>
  <si>
    <t>CO2 emissions from biomass</t>
  </si>
  <si>
    <t>CO2 captured</t>
  </si>
  <si>
    <t>Submission 2022 v1</t>
  </si>
  <si>
    <r>
      <t xml:space="preserve">5.  Other </t>
    </r>
    <r>
      <rPr>
        <i/>
        <sz val="9"/>
        <rFont val="Times New Roman"/>
        <family val="1"/>
      </rPr>
      <t>(as specified in table 2(II))</t>
    </r>
  </si>
  <si>
    <r>
      <t>2.  SF</t>
    </r>
    <r>
      <rPr>
        <vertAlign val="subscript"/>
        <sz val="9"/>
        <rFont val="Times New Roman"/>
        <family val="1"/>
      </rPr>
      <t>6</t>
    </r>
    <r>
      <rPr>
        <sz val="9"/>
        <rFont val="Times New Roman"/>
        <family val="1"/>
      </rPr>
      <t xml:space="preserve"> and PFCs from other product use</t>
    </r>
  </si>
  <si>
    <r>
      <t>F.     Product uses as substitutes for ODS</t>
    </r>
    <r>
      <rPr>
        <b/>
        <sz val="9"/>
        <rFont val="Times New Roman"/>
        <family val="1"/>
      </rPr>
      <t/>
    </r>
  </si>
  <si>
    <r>
      <t>1.   Cattle</t>
    </r>
    <r>
      <rPr>
        <vertAlign val="superscript"/>
        <sz val="9"/>
        <rFont val="Times New Roman"/>
        <family val="1"/>
      </rPr>
      <t>(1)</t>
    </r>
  </si>
  <si>
    <r>
      <t xml:space="preserve">Other </t>
    </r>
    <r>
      <rPr>
        <i/>
        <sz val="9"/>
        <rFont val="Times New Roman"/>
        <family val="1"/>
      </rPr>
      <t>(as specified in table 3(I).A)</t>
    </r>
  </si>
  <si>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</si>
  <si>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</si>
  <si>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</si>
  <si>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3.  Other </t>
    </r>
    <r>
      <rPr>
        <i/>
        <sz val="9"/>
        <rFont val="Times New Roman"/>
        <family val="1"/>
      </rPr>
      <t>(as specified in table 5.D)</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</si>
  <si>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</si>
  <si>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</si>
  <si>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</si>
  <si>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</si>
  <si>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</si>
  <si>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</si>
  <si>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</si>
  <si>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</si>
  <si>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</si>
  <si>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</si>
  <si>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</si>
  <si>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</si>
  <si>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**Description:** By default, carbon taxes apply to only domestically produced goods. If set to zero, this policy enables carbon tax border adjustments, meaning the carbon tax will apply to both domestically produced and imported goods.</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</si>
  <si>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</si>
  <si>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</si>
  <si>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</si>
  <si>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</si>
  <si>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</si>
  <si>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</si>
  <si>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</si>
  <si>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</si>
  <si>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</si>
  <si>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</si>
  <si>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</si>
  <si>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</si>
  <si>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</si>
  <si>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</si>
  <si>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</si>
  <si>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</si>
  <si>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</si>
  <si>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</si>
  <si>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</si>
  <si>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</si>
  <si>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</si>
  <si>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</si>
  <si>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 / vehicle</t>
  </si>
  <si>
    <t>Battery electric vehicle</t>
  </si>
  <si>
    <t>Natural gas vehicle</t>
  </si>
  <si>
    <t>Gasoline vehicle</t>
  </si>
  <si>
    <t>Diesel vehicle</t>
  </si>
  <si>
    <t>Plugin hybrid vehicle</t>
  </si>
  <si>
    <t>Hydrogen vehicle</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</si>
  <si>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t>
  </si>
  <si>
    <t>Buses and Heavy Duty Trucks</t>
  </si>
  <si>
    <t>Heavy Duty Trucks</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</si>
  <si>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</si>
  <si>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</si>
  <si>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Passenger cars, SUVs, Light and Medium Commercial Trucks</t>
  </si>
  <si>
    <t>Light and Medium Commercial Trucks</t>
  </si>
  <si>
    <t>Additional Perc Subsidy for Distributed Solar PV Capacity</t>
  </si>
  <si>
    <t>**Description:**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t>
  </si>
  <si>
    <t>Electric Vehicle Range</t>
  </si>
  <si>
    <t>Reduce EV Range Anxiety</t>
  </si>
  <si>
    <t>**Description:** This policy specifies a percentage reduction in vehicle buyers' aversion to electric vehicles due to concerns over the vehicles' range (how far the EV can travel on a charge).  A 100% setting implies consumers are no more concerned about EV range and charging time than they are about range and fueling time of gasoline vehicles.  It does not imply that range is infinite.  This policy only affects passenger cars and SUVs (most light-duty road vehicles).  // **Guidance for setting values:** U.S. model year 2017 all-electric (not hybrid) vehicles had ranges from 58 to 335 miles (median 114 miles).</t>
  </si>
  <si>
    <t>Percentage Increase in EV Chargers</t>
  </si>
  <si>
    <t>trans reduce EV range anxiety</t>
  </si>
  <si>
    <t>% increase</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</si>
  <si>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</si>
  <si>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</si>
  <si>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</si>
  <si>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</si>
  <si>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</si>
  <si>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</si>
  <si>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</si>
  <si>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Commercial Other Components, Rural Residential Other Components, Urban Residential Other Components, Commercial Appliances, Rural Residential Appliances, Urban Residential Appliances, Commercial Lighting, Rural Residential Lighting, Urban Residential Lighting, Commercial Cooling and Ventilation, Rural Residential Cooling and Ventilation, Urban Residential Cooling and Ventilation, Commercial Heating, Rural Residential Heating, Urban Residential Heating</t>
  </si>
  <si>
    <t>740000, 087bf1, 004185, c2dffd, ad6600, ff00ff, f1bb18, 000000, 04ffaf, 00b050, ffff00, ff6400, 620e7a, c01b00, 969696</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</si>
  <si>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</si>
  <si>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</si>
  <si>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</si>
  <si>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</si>
  <si>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</si>
  <si>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</si>
  <si>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</si>
  <si>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</si>
  <si>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</si>
  <si>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</si>
  <si>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</si>
  <si>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https://www.lazard.com/media/451905/lazards-levelized-cost-of-energy-version-150-vf.pdf</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</si>
  <si>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</si>
  <si>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</si>
  <si>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</si>
  <si>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</si>
  <si>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</si>
  <si>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</si>
  <si>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</si>
  <si>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</si>
  <si>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</si>
  <si>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</si>
  <si>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</si>
  <si>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</si>
  <si>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</si>
  <si>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</si>
  <si>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Electricity: Natural Gas Steam Turbine</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</si>
  <si>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</si>
  <si>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</si>
  <si>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</si>
  <si>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</si>
  <si>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</si>
  <si>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</si>
  <si>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</si>
  <si>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</si>
  <si>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</si>
  <si>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</si>
  <si>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</si>
  <si>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</si>
  <si>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</si>
  <si>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</si>
  <si>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</si>
  <si>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</si>
  <si>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</si>
  <si>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</si>
  <si>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</si>
  <si>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</si>
  <si>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</si>
  <si>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</si>
  <si>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</si>
  <si>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</si>
  <si>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</si>
  <si>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</si>
  <si>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</si>
  <si>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</si>
  <si>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</si>
  <si>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</si>
  <si>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</si>
  <si>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</si>
  <si>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</si>
  <si>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</si>
  <si>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</si>
  <si>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</si>
  <si>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</si>
  <si>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</si>
  <si>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</si>
  <si>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</si>
  <si>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</si>
  <si>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</si>
  <si>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</si>
  <si>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</si>
  <si>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</si>
  <si>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</si>
  <si>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</si>
  <si>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</si>
  <si>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</si>
  <si>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</si>
  <si>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</si>
  <si>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</si>
  <si>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</si>
  <si>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hourly stacked area, 2021</t>
  </si>
  <si>
    <t>terawatt-hours (TWh)</t>
  </si>
  <si>
    <t>2021, Average Summer Day</t>
  </si>
  <si>
    <t>2021, Average Fall Day</t>
  </si>
  <si>
    <t>2021, Average Winter Day</t>
  </si>
  <si>
    <t>2021, Average Spring Day</t>
  </si>
  <si>
    <t>2021, Peak Summer Day</t>
  </si>
  <si>
    <t>2021, Peak Winter Day</t>
  </si>
  <si>
    <t>155-28-176</t>
  </si>
  <si>
    <t>65fffb</t>
  </si>
  <si>
    <t>101-255-251</t>
  </si>
  <si>
    <t>Graph Tag</t>
  </si>
  <si>
    <t>Target Title</t>
  </si>
  <si>
    <t>Target Year</t>
  </si>
  <si>
    <t>Target Min Value</t>
  </si>
  <si>
    <t>Target Max Value</t>
  </si>
  <si>
    <t>Target Description</t>
  </si>
  <si>
    <t>co2e total</t>
  </si>
  <si>
    <t>co2e cumulative</t>
  </si>
  <si>
    <t>Use EVs for Grid Balancing</t>
  </si>
  <si>
    <t>Share of EVs Used for Grid Balancing</t>
  </si>
  <si>
    <t>EVs for Grid Balancing</t>
  </si>
  <si>
    <t>elec use EVs for grid balancing</t>
  </si>
  <si>
    <t>% of EVs used</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</si>
  <si>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t>
  </si>
  <si>
    <t>Hydrogen Combustion Turbine</t>
  </si>
  <si>
    <t>Hydrogen Combined Cycle</t>
  </si>
  <si>
    <t>hydrogen combustion turbine es</t>
  </si>
  <si>
    <t>hydrogen combined cycle es</t>
  </si>
  <si>
    <t>Electricity: Hydrogen Combustion Turbine</t>
  </si>
  <si>
    <t>Electricity: Hydrogen Combined Cycle</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</si>
  <si>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peaker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</si>
  <si>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</si>
  <si>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</si>
  <si>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</si>
  <si>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</si>
  <si>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c30f0e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</si>
  <si>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</si>
  <si>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</si>
  <si>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</si>
  <si>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</si>
  <si>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</si>
  <si>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</si>
  <si>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</si>
  <si>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</si>
  <si>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</si>
  <si>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</si>
  <si>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</si>
  <si>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</si>
  <si>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</si>
  <si>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</si>
  <si>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</si>
  <si>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</si>
  <si>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</si>
  <si>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Hydorgen Combustion Turbine</t>
  </si>
  <si>
    <t>229-255-204</t>
  </si>
  <si>
    <t>e5ffcc</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</si>
  <si>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</si>
  <si>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</si>
  <si>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</si>
  <si>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</si>
  <si>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</si>
  <si>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</si>
  <si>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</si>
  <si>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Output Direct Buildings CO2e Emissions by End Use[commercial,other component]; Output Direct Buildings CO2e Emissions by End Use[rural residential,other component]; Output Direct Buildings CO2e Emissions by End Use[urban residential,other component]; Output Direct Buildings CO2e Emissions by End Use[commercial,appliances]; Output Direct Buildings CO2e Emissions by End Use[rural residential,appliances]; Output Direct Buildings CO2e Emissions by End Use[urban residential,appliances]; Output Direct Buildings CO2e Emissions by End Use[commercial,lighting]; Output Direct Buildings CO2e Emissions by End Use[rural residential,lighting]; Output Direct Buildings CO2e Emissions by End Use[urban residential,lighting]; Output Direct Buildings CO2e Emissions by End Use[commercial,cooling and ventilation]; Output Direct Buildings CO2e Emissions by End Use[rural residential,cooling and ventilation]; Output Direct Buildings CO2e Emissions by End Use[urban residential,cooling and ventilation]; Output Direct Buildings CO2e Emissions by End Use[commercial,heating]; Output Direct Buildings CO2e Emissions by End Use[rural residential,heating]; Output Direct Buildings CO2e Emissions by End Use[urban residential,heating]</t>
  </si>
  <si>
    <t>Output Buildings CO2e Emissions by End Use with Reallocated Energy Carriers[commercial,other component]; Output Buildings CO2e Emissions by End Use with Reallocated Energy Carriers[rural residential,other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Carriers[rural residential,appliances];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Carriers[rural residential,lighting];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Carriers[rural residential,cooling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Carriers[rural residential,heating]; Output Buildings CO2e Emissions by End Use with Reallocated Energy Carriers[urban residential,heating]</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</si>
  <si>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</si>
  <si>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</si>
  <si>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</si>
  <si>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</si>
  <si>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</si>
  <si>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</si>
  <si>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</si>
  <si>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</si>
  <si>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</si>
  <si>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</si>
  <si>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</si>
  <si>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</si>
  <si>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</si>
  <si>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</si>
  <si>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</si>
  <si>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</si>
  <si>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</si>
  <si>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</si>
  <si>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</si>
  <si>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t>
  </si>
  <si>
    <t>% of capital costs</t>
  </si>
  <si>
    <t>$ / MWh</t>
  </si>
  <si>
    <t>Electricity CCS Subsidy</t>
  </si>
  <si>
    <t>Additional Subsidy for Elec CCS</t>
  </si>
  <si>
    <t>elec CCS subsidy</t>
  </si>
  <si>
    <t>$ / metric ton CO2e</t>
  </si>
  <si>
    <t>**Description:** This policy provides a dollar per metric ton CO2e subsidy, additional to any BAU subsidies.  // **Guidance for setting values:** The 45Q tax credits provide $85 per metric ton CO2e stored, which is included in the BAU case.</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</si>
  <si>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</si>
  <si>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</si>
  <si>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</si>
  <si>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</si>
  <si>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</si>
  <si>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</si>
  <si>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</si>
  <si>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</si>
  <si>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</si>
  <si>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</si>
  <si>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</si>
  <si>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</si>
  <si>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</si>
  <si>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</si>
  <si>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</si>
  <si>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</si>
  <si>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</si>
  <si>
    <t>Subtotals, excluding biomass, excluding bunkers</t>
  </si>
  <si>
    <t xml:space="preserve">  Energy, Excluding Bunker Fuels</t>
  </si>
  <si>
    <t>TOTAL 2005 US EMISSIONS EXCLUDING BUNKERS, MMT CO2e</t>
  </si>
  <si>
    <t>Total Emissions, Excluding Bunkers</t>
  </si>
  <si>
    <t>TOTAL EXCLUDING BUNKERS</t>
  </si>
  <si>
    <t>GHGs Only</t>
  </si>
  <si>
    <t>All Gases</t>
  </si>
  <si>
    <t>other processes</t>
  </si>
  <si>
    <t>Non-BAU LCFS-Qualifying Vehicles</t>
  </si>
  <si>
    <t>Boolean Use Non BAU LCFS Vehicle Types</t>
  </si>
  <si>
    <t>trans LCFS vehicles</t>
  </si>
  <si>
    <t>**Description:** This lever changes which vehicles qualify under the low carbon fuel standard. With the lever off, LCFS-qualifying vehicles include all vehicle types except aircraft. With the lever on, only aircraft qualify.</t>
  </si>
  <si>
    <t>Output Industrial Thermal Fuel Use for Energy Purposes by Industrial Process Excluding CCS and Captured Methane[other processes];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</si>
  <si>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Output Industrial Electricity Use by Industrial Process[other processes];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</si>
  <si>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NDC Scenario</t>
  </si>
  <si>
    <t>Scenario_NDC.cin</t>
  </si>
  <si>
    <t>$/kWh</t>
  </si>
  <si>
    <t>% of new vehicles sold</t>
  </si>
  <si>
    <t>**Description:**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 additional effect on EV deployment.</t>
  </si>
  <si>
    <t>**Description:**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t>
  </si>
  <si>
    <t>**Description:**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t>
  </si>
  <si>
    <t>**Description:** This policy specifies the percentage reduction in carbon emissions from the transportation sector that must be achieved via fuel switching.  By default, this policy applies to all non-aviation vehicle types. If the lever Non-BAU LCFS-Qualifying Vehicles is enabled, this policy only applies to aviation and represents the use of sustainable aviation fuels. The value set in this lever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</si>
  <si>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</si>
  <si>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</si>
  <si>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390 GW of demand response capacity in 2050 (on top of a BAU quantity of 59 GW).</t>
  </si>
  <si>
    <t>g CO2e / 2023 dollar</t>
  </si>
  <si>
    <t>g CO2 / 2023 dollar</t>
  </si>
  <si>
    <t>2023 dollars / metric ton CO2e abated, Annual average abatement (million metric tons CO2e)</t>
  </si>
  <si>
    <t>billion 2023 dollars / year</t>
  </si>
  <si>
    <t>billion 2023 dollars</t>
  </si>
  <si>
    <t>2023 dollars / employee-year</t>
  </si>
  <si>
    <t>kilowatt-hour / 2023 dollar</t>
  </si>
  <si>
    <t>2023 dollars / megawatt-hour (MWh)</t>
  </si>
  <si>
    <t>thousand BTU / 2023 dollar</t>
  </si>
  <si>
    <t>2023 dollars / short ton</t>
  </si>
  <si>
    <t>2023 dollars / thousand cubic feet</t>
  </si>
  <si>
    <t>2023 dollars / gallon</t>
  </si>
  <si>
    <t>2023 dollars / barrel of oil</t>
  </si>
  <si>
    <t>2023 dollars / kg</t>
  </si>
  <si>
    <t>2023 dollars / kilowatt-hour (kWh)</t>
  </si>
  <si>
    <t>million 2023 dollars / megawatt (MW)</t>
  </si>
  <si>
    <t>cost of eqpt. to produce 1 kg H2/yr (2023 dollars)</t>
  </si>
  <si>
    <t>Carbon Captured by End Use</t>
  </si>
  <si>
    <t>Output Electricity Sector Carbon Captured via CCS by Power Plant Type[hard coal w CCS es]; Output Electricity Sector Carbon Captured via CCS by Power Plant Type[lignite w CCS es]; Output Electricity Sector Carbon Captured via CCS by Power Plant Type[natural gas combined cycle w CCS es]; Output Electricity Sector Carbon Captured via CCS by Power Plant Type[biomass w CCS es]; Output Industry Sector Carbon Captured via CCS by Subsector[coal mining 05]; Output Industry Sector Carbon Captured via CCS by Subsector[oil and gas extraction 06]; Output Industry Sector Carbon Captured via CCS by Subsector[other mining and quarrying 07T08]; Output Industry Sector Carbon Captured via CCS by Subsector[food beverage and tobacco 10T12]; Output Industry Sector Carbon Captured via CCS by Subsector[textiles apparel and leather 13T15]; Output Industry Sector Carbon Captured via CCS by Subsector[wood products 16]; Output Industry Sector Carbon Captured via CCS by Subsector[pulp paper and printing 17T18]; Output Industry Sector Carbon Captured via CCS by Subsector[refined petroleum and coke 19]; Output Industry Sector Carbon Captured via CCS by Subsector[chemicals 20]; Output Industry Sector Carbon Captured via CCS by Subsector[rubber and plastic products 22]; Output Industry Sector Carbon Captured via CCS by Subsector[glass and glass products 231]; Output Industry Sector Carbon Captured via CCS by Subsector[cement and other nonmetallic minerals 239]; Output Industry Sector Carbon Captured via CCS by Subsector[iron and steel 241]; Output Industry Sector Carbon Captured via CCS by Subsector[other metals 242]; Output Industry Sector Carbon Captured via CCS by Subsector[metal products except machinery and vehicles 25]; Output Industry Sector Carbon Captured via CCS by Subsector[computers and electronics 26]; Output Industry Sector Carbon Captured via CCS by Subsector[appliances and electrical equipment 27]; Output Industry Sector Carbon Captured via CCS by Subsector[other machinery 28]; Output Industry Sector Carbon Captured via CCS by Subsector[road vehicles 29]; Output Industry Sector Carbon Captured via CCS by Subsector[nonroad vehicles 30]; Output Industry Sector Carbon Captured via CCS by Subsector[other manufacturing 31T33]; Output Industry Sector Carbon Captured via CCS by Subsector[energy pipelines and gas processing 352T353]; Output Industry Sector Carbon Captured via CCS by Subsector[construction 41T43]; Output Hydrogen Sector Carbon Captured via CCS; Output Carbon Captured via DAC</t>
  </si>
  <si>
    <t>00b050, ad6600, 969696, f1bb18, 969696, c01b00, 620e7a, ff6400, ffff00, 00b050, 04ffaf, 000000, f1bb18, ff00ff, ad6600, c2dffd, 004185, 087bf1, 740000, f593e0, 004d10, af64ff, bfb088, 006363, ff9999, ccff33, 6e8000, c01b00, f593e0</t>
  </si>
  <si>
    <t>Hydrogen Production by Technology</t>
  </si>
  <si>
    <t>ad6600; c01b00; 000000; ff6400; c2dffd; 00b050; 087bf1</t>
  </si>
  <si>
    <t>**Description:** This policy subsidizes a percentage of grid battery capacity costs, additional to any BAU capacity construction subsidies.  // **Guidance for setting values:** We assume IRA tax credits of 41.6%, based on assumptions on which share of new projects qualify for various bonus credits.</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</si>
  <si>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t>
  </si>
  <si>
    <t>**Description:**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t>
  </si>
  <si>
    <t>**Description:**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t>
  </si>
  <si>
    <t>**Description:** This policy reduces emissions of high-GWP, fluorinated gases (F-gases) from the industry sector by substituting less-harmful chemicals.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27%.</t>
  </si>
  <si>
    <t>**Description:** This policy reduces emissions of high-GWP, fluorinated gases (F-gases) from the industry sector by destroying F-gases created as byproducts during the creation of desired products.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1%.</t>
  </si>
  <si>
    <t>**Description:** This policy reduces emissions of high-GWP, fluorinated gases (F-gases) by recovering F-gases from equipment at the end of its service life and destroying or recycling those F-gases.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t>
  </si>
  <si>
    <t>**Description:**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t>
  </si>
  <si>
    <t>**Description:** This policy reduces nitrous oxide (N2O) process emissions from the chemicals industry (primarily from the production of nitric acid and adipic acid) by destroying the N2O rather than venting it to the atmosphere. //</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</si>
  <si>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t>
  </si>
  <si>
    <t xml:space="preserve">**Description:** This policy causes the specified quantity of otherwise non-retiring capacity of the selected type(s) to be retired each year. </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</si>
  <si>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t>
  </si>
  <si>
    <t>**Description:**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t>
  </si>
  <si>
    <t>**Description:**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t>
  </si>
  <si>
    <t>**Description:** This policy causes a percentage of the demand for district heat to be met with electricity instead of the fuels used in the BAU case. // **Guidance for setting values:** In the United States, 64% of district heat is made by burning natural gas, 17% from coal, 16% from biomass, and 3% from petroleum.  Large scale electric heat pump technologies for district heating are still emerging, and it is not yet clear which will be the most economical pathway for decarbonizing this sector.</t>
  </si>
  <si>
    <t>Non BAU Carbon Tax Vehicle Qualification</t>
  </si>
  <si>
    <t>Non BAU Carbon Tax Industry Qualification</t>
  </si>
  <si>
    <t>Non BAU CBAM Industry Qualification</t>
  </si>
  <si>
    <t>Boolean Use Non BAU Carbon Tax Vehicle Type Qualification</t>
  </si>
  <si>
    <t>Boolean Use Non BAU Carbon Tax Industry Category Qualification</t>
  </si>
  <si>
    <t>Boolean Use Non BAU Carbon Tax Border Adjustment Industry Qualification</t>
  </si>
  <si>
    <t xml:space="preserve">**Description:** This lever determines which vehicle types are captured under the scope of a carbon tax. In some regions, only certain vehicle types are covered by a carbon tax or cap. </t>
  </si>
  <si>
    <t xml:space="preserve">**Description:** This lever determines which industry categories are captured under the scope of a carbon tax. In some regions, only certain industries are covered by a carbon tax or cap. </t>
  </si>
  <si>
    <t>**Description:** This lever determines which industry categories are captured under the scope of a carbon border adjustment mechanism. In some regions, only certain industries are covered by a border mechanism.</t>
  </si>
  <si>
    <t>Non BAU Mandated Capacity CCUS Retrofits</t>
  </si>
  <si>
    <t>Boolean Use Non BAU Mandated Capacity Retrofit Schedule</t>
  </si>
  <si>
    <t xml:space="preserve">**Description:** The business-as-usual case includes all planned CCUS retrofits (as modeled by the EPA for its latest GHG standards for power plants). This policy uses an alternative set of data for CCUS retrofits. </t>
  </si>
  <si>
    <t>**Description:**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t>
  </si>
  <si>
    <t>Table ES-2:  Recent Trends in U.S. Greenhouse Gas Emissions and Sinks (MMT CO2 Eq.)</t>
  </si>
  <si>
    <t>Gas/Source</t>
  </si>
  <si>
    <t>HFCs</t>
  </si>
  <si>
    <t>PFCs</t>
  </si>
  <si>
    <t xml:space="preserve">CH4 </t>
  </si>
  <si>
    <t xml:space="preserve">N2O </t>
  </si>
  <si>
    <t>Net Emissions (Sources and Sinks)</t>
  </si>
  <si>
    <t>Notes: Total (gross) are emissions presented without LULUCF. Net emissions are presented with LULUCF. Totals may not sum due to independent rounding. Parentheses indicate negative values or sequestration.</t>
  </si>
  <si>
    <t>**Description:** This policy increases the sequestration of CO2 by planting forests.  Planted forests are assumed to be managed with best practices and are not used for timber harvesting.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afforestation and reforestation potential is roughly 175 MMT CO2e in 2050.</t>
  </si>
  <si>
    <t>**Description:** This policy increases CO2 sequestration by forests through improved forest management practices.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forest management potential is roughly 80 MMT CO2e in 2050.</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</si>
  <si>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The BAU reflects increased uptake of cropland and rice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total potential for this policy lever is sourced from EPA's 2024 Forestry and Agriculture Sector Mitigation Analysis, which evaluates various carbon price scenarios across both the forestry and agriculture sectors and considers land use competition. At a level of $100 per ton, the cropland and rice measures potential is roughly 10 MMT CO2e in 2050.</t>
  </si>
  <si>
    <t>**Description:** This policy reduces greenhouse gas emissions from agriculture through livestock-related measures, such as feed supplements or drugs to prevent enteric methane formation. // **Guidance for setting values:** The BAU reflects increased uptake of livestock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potential for this policy lever is sourced from EPA's 2024 Forestry and Agriculture Sector Mitigation Analysis, which evaluates various carbon price scenarios across both the forestry and agriculture sectors and considers land use competition. At a level of $100 per ton, the livestock measures potential is roughly 55 MMT CO2e in 2050.</t>
  </si>
  <si>
    <t>Hard Coal Power Plants with CCS, Lignite Power Plants with CCS, Natural Gas CCGT Power Plants  with CCS, Biomass Power Plants with CCS, Coal Mining, Oil and Gas Extraction, Other Mining and Quarrying, Food Beverage and Tobacco, Textiles Apparel and Leather, Wood Products, Pulp Paper and Printing, Refined Petroleum and Coke, Chemicals, Rubber and Plastic Products, Glass and Glass Products, Cement and Other Nonmetallic Minerals, Iron and Steel, Other Metals, Metal Products Except Machinery and Vehicles, Computers and Electronics, Appliances and Electrical Equipment, Other Machinery, Road Vehicles, Nonroad Vehicles, Other Manufacturing, Energy Pipelines and Gas Processing, Construction, Hydrogen Production, Direct Air Capture</t>
  </si>
  <si>
    <t>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t>
  </si>
  <si>
    <t>Percent Change Since 1990</t>
  </si>
  <si>
    <t>CH4 (excludes LULUCF sources)a</t>
  </si>
  <si>
    <t>N2O (excludes LULUCF sources)a</t>
  </si>
  <si>
    <t>Total Gross Emissions (Sources)a</t>
  </si>
  <si>
    <t>LULUCF Emissionsb</t>
  </si>
  <si>
    <t>LULUCF Carbon Stock Changec</t>
  </si>
  <si>
    <t>LULUCF Sector Net Totald</t>
  </si>
  <si>
    <t>a Gross emissions totals do not include CH4 and N2O emissions from LULUCF. LULUCF CH4 and N2O emissions are included in net emission totals.</t>
  </si>
  <si>
    <t>b LULUCF emissions subtotal of CH4 and N2O are reported separately from gross emissions totals. LULUCF emissions include the CH4 and N2O emissions reported for peatlands remaining peatlands, forest fires, drained organic soils, grassland fires, and coastal wetlands remaining coastal wetlands; CH4 emissions from land converted to coastal wetlands, flooded land remaining flooded land, and land converted to flooded land; and N2O emissions from forest soils and settlement soils.</t>
  </si>
  <si>
    <t>c LULUCF carbon stock change is the net carbon stock change from the following categories: forest land remaining forest land, land converted to forest land, cropland remaining cropland, land converted to cropland, grassland remaining grassland, land converted to grassland, wetlands remaining wetlands, land converted to wetlands, settlements remaining settlements, and land converted to settlements.</t>
  </si>
  <si>
    <t>d The LULUCF sector net total is the net sum of all LULUCF CH4 and N2O emissions to the atmosphere plus LULUCF net carbon stock changes.</t>
  </si>
  <si>
    <t>Enhanced Rock Weathering</t>
  </si>
  <si>
    <t>Fraction of Enhanced Rock Weathering Potential Achieved</t>
  </si>
  <si>
    <t>geoeng enhanced rock weathering</t>
  </si>
  <si>
    <t>Strefler et al., 2018, (used as a source on total acrege for our Fuhrman et al. data, https://content.cld.iop.org/journals/1748-9326/13/3/034010/revision2/ERL_034010_SD.pdf?Expires=1720629928&amp;Signature=jHMnzWhptSu-2LByE4KdFSDS-DnRp9gzhnqimxxA1RXqsDDTo015nrsWRJqNRyNqExM59e0IjQOWRK1k6zkpTdrMxwQTaE1yD5yczeGsUNqiCqXYn5Zfj08uJQ-HIiuHek1qKCp8Njc9HMrxocyo~nIcf7eRRWkaRfOclfayd-52YV1Dgwv9N~rc2fbap9xGqOB5p8gCkQDmkXX2z5QnMMIkGBr-tGCrxZUxe0CuCxiYpVtI3rRDXkIgQamshSf4yA1QfcIwukn3F564By~Ztx0vUTUvbT7CIcfvUNkYkQDSKpzzi50D2Nv7usXFRIyOckZu1AJWhhzHbzcwburKrQ__&amp;Key-Pair-Id=KL1D8TIY3N7T8</t>
  </si>
  <si>
    <t>**Description:** This policy causes deployment of enhanced rock weathering practices to absorb CO2 from the atmosphere. We use data from Fuhrman et al., which assumes application of crushed basalt to croplands. // **Guidance for setting values:** A 100% setting implies rock application to roughly 45 million acres.</t>
  </si>
  <si>
    <t>elec non BAU RACP</t>
  </si>
  <si>
    <t>**Description:** The BAU scenario includes a CES alternative compliance payment of roughly 180 $/MWh, meaning the model will not deploy any additional CES qualifying resources above this price in an attempt to meet the CES. Enabling this policy lifts this cap, meaning there is no price constraint on new resources.</t>
  </si>
  <si>
    <t xml:space="preserve">Lift the Clean Electricity Standard Alternative Compliance Payment </t>
  </si>
  <si>
    <t>Pre-IRA and EPA Rules Baseline Emissions</t>
  </si>
  <si>
    <t>Boolean Use Non BAU RPS Alternative Compliance Payment</t>
  </si>
  <si>
    <t>Current Policies</t>
  </si>
  <si>
    <t>LULUCF sector</t>
  </si>
  <si>
    <t>geoengineering sector</t>
  </si>
  <si>
    <t>Produce District Heat with Electricity</t>
  </si>
  <si>
    <t>Residential Buildings</t>
  </si>
  <si>
    <t>Share of Generation from Clean Sources (including CCS)</t>
  </si>
  <si>
    <t>Carbon Dioxide Removal</t>
  </si>
  <si>
    <t>Distributed Solar Capacity Requirement</t>
  </si>
  <si>
    <t>Min Required Rooftop Solar Capacity</t>
  </si>
  <si>
    <t>bldgs min req rooftop solar</t>
  </si>
  <si>
    <t>MW</t>
  </si>
  <si>
    <t>Ban New Power Plant Retrofits</t>
  </si>
  <si>
    <t>Boolean Ban New Power Plant Retrofits</t>
  </si>
  <si>
    <t>elec ban new power plant retrofits</t>
  </si>
  <si>
    <t>**Description:** This policy prevents new capacity of the selected CCS plant type(s) from being built to replace existing non-CCS plants.</t>
  </si>
  <si>
    <t>Feedstock Shifting</t>
  </si>
  <si>
    <t>indst feedstock shifting</t>
  </si>
  <si>
    <t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t>
  </si>
  <si>
    <t xml:space="preserve">**Description:** This policy requires at least the specified capacity of distributed solar be built by the model. // **Guidance for setting values:** We estimate the maximum rooftop solar potential in the U.S. at 385 GW for commercial buildings, 595 GW for urban residential buildings, and 135 GW for rural residential buildings. </t>
  </si>
  <si>
    <t>Solar PV for Hydrogen Production</t>
  </si>
  <si>
    <t>Onshore Wind for Hydrogen Production</t>
  </si>
  <si>
    <t>Offshore Wind for Hydrogen Production</t>
  </si>
  <si>
    <t>0099CC</t>
  </si>
  <si>
    <t>0-153-204</t>
  </si>
  <si>
    <t>0-102-153</t>
  </si>
  <si>
    <t>ffff99</t>
  </si>
  <si>
    <t>255-255-153</t>
  </si>
  <si>
    <t>District Heat &amp; Hydrogen / District Heat</t>
  </si>
  <si>
    <t>Hydrogen Grid Electricity Use</t>
  </si>
  <si>
    <t>Dedicated Clean Sources for Hydrogen Production</t>
  </si>
  <si>
    <t>Output Electricity from Dedicated Clean Sources for Hydrogen Production;Output Hydrogen Sector Grid Electricity Use;Output District Heat Electricity Use; Output Waste Management Electricity Use; Output Agriculture Electricity Use; Output Transportation Sector Electricity Use; Output Industry Sector Electricity Use; Output Buildings Sector Electricity Use</t>
  </si>
  <si>
    <t>Dedicated Clean Sources for Hydrogen Production, Hydrogen Grid Electricity Use,District Heat, Water &amp; Waste, Agriculture, Transportation, Industry, Buildings</t>
  </si>
  <si>
    <t>f1bb18,ff6400,620e7a, f593e0, 04ffaf, c01b00, 969696, 087bf1</t>
  </si>
  <si>
    <t>Battery Storage, Onshore Wind for Hydrogen Production, Solar PV for Hydrogen Production,Geothermal,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</si>
  <si>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af64ff,0099CC,ffff99,620e7a, 65fffb, 00b050, ff6400, f1bb18, ffff00, c2dffd, 087bf1, 004185, e5ffcc, ff9999, ccff33, 04ffaf, bfb088, ff00ff, 000000, f593e0, ff0000, 9b1cb0, c01b00, 6e8000, 004d10, 009999, 969696</t>
  </si>
  <si>
    <t>af64ff,0099CC,ffff99,620e7a, 65fffb, 00b050, ff6400, f1bb18, ffff00, c2dffd, 087bf1, 004185, e5ffcc, ff9999, ccff33, 04ffaf, ff00ff, 000000, f593e0, ff0000, 9b1cb0, c01b00, 6e8000, 004d10, 009999, 969696</t>
  </si>
  <si>
    <t>Battery Storage, Onshore Wind for Hydrogen Production, Solar PV for Hydrogen Production,Geothermal,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</si>
  <si>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Output Change in Grid Battery Storage Capacity; Output Change in Capacity for Green Hydrogen Demand[onshore wind es];Output Change in Capacity for Green Hydrogen Demand[solar pv es];Output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</si>
  <si>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Output Grid Battery Storage Capacity; Output Capacity for Green Hydrogen Demand[onshore wind es];Output Capacity for Green Hydrogen Demand[solar pv es];Output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</si>
  <si>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Output Change in Electricity Demand for Green Hydrogen by Power Plant Type[onshore wind es];Output Change in Electricity Demand for Green Hydrogen by Power Plant Type[solar pv es];Output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</si>
  <si>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Output Electricity Demand for Green Hydrogen by Power Plant Type[onshore wind es];Output Electricity Demand for Green Hydrogen by Power Plant Type[solar pv es];Output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</si>
  <si>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Onshore Wind for Hydrogen Production, Solar PV for Hydrogen Production,Geothermal,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</si>
  <si>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0099CC,ffff99,620e7a, 65fffb, 00b050, ff6400, f1bb18, ffff00, c2dffd, 087bf1, 004185, e5ffcc, ff9999, ccff33, 04ffaf, bfb088, ff00ff, 000000, f593e0, ff0000, 9b1cb0, c01b00, 6e8000, 004d10, 009999, 969696, b49f00</t>
  </si>
  <si>
    <t>Marginal Dispatch Cost of Electricity</t>
  </si>
  <si>
    <t>Output Average Annual Marginal Dispatch Cost for Electricity</t>
  </si>
  <si>
    <t>**Description:** This policy specifies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47% in 2050 as a generation-weighted national average. By default, the implementation schedule is set to start at roughly 43% in 2023, matching the BAU share of clean electricity in that year. If you set this policy to a value less than 100%, you should be sure to adjust the 2023 implementation schedule value accordingly. For example, if your chosen lever setting is 80%, the fraction of policy achieved in 2023 should be 43% * 80% (or 34.4%), and the fraction of policy achieved in 2050 should be 100%. Also note that the model incorporates a cap on the CES credit price. If the CES credit price hits this $/MWh amount in a given year, the model will not deploy any additional CES qualifying resources. You can change the maximum CES credit price in the Clean Electricity Standard Alternative Compliance Payment lever.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</si>
  <si>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Output Hydrogen Produced by Pathway[electrolysis]; Output Hydrogen Produced by Pathway[natural gas reforming]; Output Hydrogen Produced by Pathway[coal gasification]; Output Hydrogen Produced by Pathway[biomass gasification]; Output Hydrogen Produced by Pathway[hydrocarbon partial oxidation]; Output Hydrogen Produced by Pathway[electrolysis with guaranteed clean electricity]; Output Hydrogen Produced by Pathway[natural gas reforming with CCS]</t>
  </si>
  <si>
    <t>Electrolysis with Avg Grid Electricity, Steam Methane Reforming, Coal Gasification, Biomass Gasification, Partial Oxidation of Hydrocarbons, Electrolysis with New Clean Electricity (Green H2), Steam Methane Reforming w/CCS (Blue H2)</t>
  </si>
  <si>
    <t>Fraction of Feedstock Shifted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</si>
</sst>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2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
      <sz val="8"/>
      <name val="Helvetica"/>
    </font>
  </fonts>
  <fills count="101">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
      <patternFill patternType="solid">
        <fgColor rgb="FF0099CC"/>
        <bgColor indexed="64"/>
      </patternFill>
    </fill>
    <fill>
      <patternFill patternType="solid">
        <fgColor rgb="FF006699"/>
        <bgColor indexed="64"/>
      </patternFill>
    </fill>
    <fill>
      <patternFill patternType="solid">
        <fgColor rgb="FFFFFF99"/>
        <bgColor indexed="64"/>
      </patternFill>
    </fill>
  </fills>
  <borders count="10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3477">
    <xf numFmtId="0" fontId="0" fillId="0" borderId="0"/>
    <xf numFmtId="9" fontId="13" fillId="0" borderId="0" applyFont="0" applyFill="0" applyBorder="0" applyAlignment="0" applyProtection="0"/>
    <xf numFmtId="0" fontId="14" fillId="0" borderId="0" applyNumberFormat="0" applyFill="0" applyBorder="0" applyAlignment="0" applyProtection="0"/>
    <xf numFmtId="0" fontId="18" fillId="0" borderId="0"/>
    <xf numFmtId="0" fontId="19" fillId="0" borderId="2" applyNumberFormat="0" applyProtection="0">
      <alignment wrapText="1"/>
    </xf>
    <xf numFmtId="0" fontId="18" fillId="0" borderId="3" applyNumberFormat="0" applyFont="0" applyProtection="0">
      <alignment wrapText="1"/>
    </xf>
    <xf numFmtId="43" fontId="13" fillId="0" borderId="0" applyFont="0" applyFill="0" applyBorder="0" applyAlignment="0" applyProtection="0"/>
    <xf numFmtId="0" fontId="26" fillId="0" borderId="0" applyNumberFormat="0" applyFill="0" applyBorder="0" applyAlignment="0" applyProtection="0"/>
    <xf numFmtId="0" fontId="27" fillId="0" borderId="0" applyNumberFormat="0">
      <alignment horizontal="right"/>
    </xf>
    <xf numFmtId="0" fontId="29" fillId="0" borderId="0" applyNumberFormat="0" applyFill="0" applyBorder="0" applyProtection="0">
      <alignment horizontal="left" vertical="center"/>
    </xf>
    <xf numFmtId="0" fontId="32" fillId="0" borderId="0" applyNumberFormat="0" applyFont="0" applyFill="0" applyBorder="0" applyProtection="0">
      <alignment horizontal="left" vertical="center" indent="2"/>
    </xf>
    <xf numFmtId="0" fontId="32" fillId="0" borderId="0" applyNumberFormat="0" applyFont="0" applyFill="0" applyBorder="0" applyProtection="0">
      <alignment horizontal="left" vertical="center" indent="5"/>
    </xf>
    <xf numFmtId="0" fontId="31" fillId="9" borderId="0" applyBorder="0">
      <alignment horizontal="right" vertical="center"/>
    </xf>
    <xf numFmtId="0" fontId="31" fillId="0" borderId="0"/>
    <xf numFmtId="0" fontId="32" fillId="16" borderId="0" applyNumberFormat="0" applyFont="0" applyBorder="0" applyAlignment="0" applyProtection="0"/>
    <xf numFmtId="0" fontId="28" fillId="0" borderId="0"/>
    <xf numFmtId="0" fontId="36" fillId="9" borderId="29">
      <alignment horizontal="right" vertical="center"/>
    </xf>
    <xf numFmtId="0" fontId="32" fillId="0" borderId="26"/>
    <xf numFmtId="0" fontId="31" fillId="0" borderId="51">
      <alignment horizontal="left" vertical="center" wrapText="1" indent="2"/>
    </xf>
    <xf numFmtId="0" fontId="59" fillId="0" borderId="0"/>
    <xf numFmtId="0" fontId="8" fillId="0" borderId="0"/>
    <xf numFmtId="0" fontId="64" fillId="7" borderId="56" applyNumberFormat="0" applyAlignment="0" applyProtection="0"/>
    <xf numFmtId="0" fontId="8" fillId="48" borderId="0" applyNumberFormat="0" applyBorder="0" applyAlignment="0" applyProtection="0"/>
    <xf numFmtId="0" fontId="27" fillId="14" borderId="91">
      <alignment horizontal="right" vertical="center"/>
    </xf>
    <xf numFmtId="0" fontId="32" fillId="0" borderId="0"/>
    <xf numFmtId="0" fontId="31" fillId="9" borderId="0" applyBorder="0">
      <alignment horizontal="right" vertical="center"/>
    </xf>
    <xf numFmtId="0" fontId="31" fillId="9" borderId="59">
      <alignment horizontal="right" vertical="center"/>
    </xf>
    <xf numFmtId="0" fontId="27" fillId="14" borderId="90">
      <alignment horizontal="right" vertical="center"/>
    </xf>
    <xf numFmtId="0" fontId="31" fillId="0" borderId="93">
      <alignment horizontal="left" vertical="center" wrapText="1" indent="2"/>
    </xf>
    <xf numFmtId="0" fontId="31" fillId="0" borderId="0" applyBorder="0">
      <alignment horizontal="right" vertical="center"/>
    </xf>
    <xf numFmtId="0" fontId="27" fillId="14" borderId="91">
      <alignment horizontal="right" vertical="center"/>
    </xf>
    <xf numFmtId="0" fontId="81" fillId="86" borderId="87" applyNumberFormat="0" applyAlignment="0" applyProtection="0"/>
    <xf numFmtId="4" fontId="27" fillId="14" borderId="92">
      <alignment horizontal="right" vertical="center"/>
    </xf>
    <xf numFmtId="0" fontId="31" fillId="0" borderId="29" applyNumberFormat="0" applyFill="0" applyAlignment="0" applyProtection="0"/>
    <xf numFmtId="0" fontId="27" fillId="0" borderId="65">
      <alignment horizontal="left" vertical="top" wrapText="1"/>
    </xf>
    <xf numFmtId="0" fontId="27" fillId="14" borderId="29">
      <alignment horizontal="right" vertical="center"/>
    </xf>
    <xf numFmtId="0" fontId="27" fillId="14" borderId="29">
      <alignment horizontal="right" vertical="center"/>
    </xf>
    <xf numFmtId="0" fontId="31" fillId="0" borderId="98">
      <alignment horizontal="right" vertical="center"/>
    </xf>
    <xf numFmtId="0" fontId="27" fillId="14" borderId="62">
      <alignment horizontal="right" vertical="center"/>
    </xf>
    <xf numFmtId="0" fontId="31" fillId="0" borderId="29">
      <alignment horizontal="right" vertical="center"/>
    </xf>
    <xf numFmtId="0" fontId="100" fillId="0" borderId="88" applyNumberFormat="0" applyFill="0" applyAlignment="0" applyProtection="0"/>
    <xf numFmtId="0" fontId="71" fillId="9" borderId="29">
      <alignment horizontal="right" vertical="center"/>
    </xf>
    <xf numFmtId="0" fontId="31" fillId="16" borderId="29"/>
    <xf numFmtId="0" fontId="32" fillId="89" borderId="89" applyNumberFormat="0" applyFont="0" applyAlignment="0" applyProtection="0"/>
    <xf numFmtId="0" fontId="27" fillId="14" borderId="90">
      <alignment horizontal="right" vertical="center"/>
    </xf>
    <xf numFmtId="0" fontId="27" fillId="9" borderId="29">
      <alignment horizontal="right" vertical="center"/>
    </xf>
    <xf numFmtId="0" fontId="27" fillId="9" borderId="60">
      <alignment horizontal="right" vertical="center"/>
    </xf>
    <xf numFmtId="0" fontId="31" fillId="0" borderId="60">
      <alignment horizontal="right" vertical="center"/>
    </xf>
    <xf numFmtId="4" fontId="32" fillId="0" borderId="0"/>
    <xf numFmtId="0" fontId="27" fillId="14" borderId="63">
      <alignment horizontal="right" vertical="center"/>
    </xf>
    <xf numFmtId="0" fontId="27" fillId="14" borderId="60">
      <alignment horizontal="right" vertical="center"/>
    </xf>
    <xf numFmtId="0" fontId="27" fillId="14" borderId="61">
      <alignment horizontal="right" vertical="center"/>
    </xf>
    <xf numFmtId="4" fontId="27" fillId="14" borderId="62">
      <alignment horizontal="right" vertical="center"/>
    </xf>
    <xf numFmtId="0" fontId="31" fillId="0" borderId="0"/>
    <xf numFmtId="0" fontId="31" fillId="67" borderId="29">
      <alignment horizontal="right" vertical="center"/>
    </xf>
    <xf numFmtId="0" fontId="31" fillId="67" borderId="0" applyBorder="0">
      <alignment horizontal="right" vertical="center"/>
    </xf>
    <xf numFmtId="0" fontId="32" fillId="0" borderId="0"/>
    <xf numFmtId="0" fontId="32" fillId="66" borderId="29"/>
    <xf numFmtId="4" fontId="32" fillId="0" borderId="0"/>
    <xf numFmtId="4" fontId="31" fillId="0" borderId="29" applyFill="0" applyBorder="0" applyProtection="0">
      <alignment horizontal="right" vertical="center"/>
    </xf>
    <xf numFmtId="0" fontId="74" fillId="0" borderId="0" applyNumberFormat="0" applyFill="0" applyBorder="0" applyAlignment="0" applyProtection="0"/>
    <xf numFmtId="4" fontId="32" fillId="0" borderId="0"/>
    <xf numFmtId="4" fontId="32" fillId="0" borderId="0"/>
    <xf numFmtId="0" fontId="8" fillId="0" borderId="0"/>
    <xf numFmtId="4" fontId="71" fillId="9" borderId="90">
      <alignment horizontal="right" vertical="center"/>
    </xf>
    <xf numFmtId="0" fontId="31" fillId="16" borderId="29"/>
    <xf numFmtId="0" fontId="27" fillId="14" borderId="62">
      <alignment horizontal="right" vertical="center"/>
    </xf>
    <xf numFmtId="0" fontId="31" fillId="0" borderId="98" applyNumberFormat="0" applyFill="0" applyAlignment="0" applyProtection="0"/>
    <xf numFmtId="4" fontId="31" fillId="16" borderId="90"/>
    <xf numFmtId="0" fontId="93" fillId="73" borderId="87" applyNumberFormat="0" applyAlignment="0" applyProtection="0"/>
    <xf numFmtId="0" fontId="100" fillId="0" borderId="88" applyNumberFormat="0" applyFill="0" applyAlignment="0" applyProtection="0"/>
    <xf numFmtId="0" fontId="71" fillId="9" borderId="90">
      <alignment horizontal="right" vertical="center"/>
    </xf>
    <xf numFmtId="0" fontId="65" fillId="46" borderId="57" applyNumberFormat="0" applyAlignment="0" applyProtection="0"/>
    <xf numFmtId="0" fontId="66" fillId="46" borderId="56" applyNumberFormat="0" applyAlignment="0" applyProtection="0"/>
    <xf numFmtId="0" fontId="85" fillId="0" borderId="88" applyNumberFormat="0" applyFill="0" applyAlignment="0" applyProtection="0"/>
    <xf numFmtId="0" fontId="75" fillId="89" borderId="89" applyNumberFormat="0" applyFont="0" applyAlignment="0" applyProtection="0"/>
    <xf numFmtId="0" fontId="67" fillId="0" borderId="0" applyNumberFormat="0" applyFill="0" applyBorder="0" applyAlignment="0" applyProtection="0"/>
    <xf numFmtId="0" fontId="8" fillId="50" borderId="0" applyNumberFormat="0" applyBorder="0" applyAlignment="0" applyProtection="0"/>
    <xf numFmtId="0" fontId="68" fillId="0" borderId="0" applyNumberFormat="0" applyFill="0" applyBorder="0" applyAlignment="0" applyProtection="0"/>
    <xf numFmtId="0" fontId="10" fillId="0" borderId="58" applyNumberFormat="0" applyFill="0" applyAlignment="0" applyProtection="0"/>
    <xf numFmtId="0" fontId="8" fillId="60" borderId="0" applyNumberFormat="0" applyBorder="0" applyAlignment="0" applyProtection="0"/>
    <xf numFmtId="0" fontId="8" fillId="47" borderId="0" applyNumberFormat="0" applyBorder="0" applyAlignment="0" applyProtection="0"/>
    <xf numFmtId="0" fontId="8" fillId="48" borderId="0" applyNumberFormat="0" applyBorder="0" applyAlignment="0" applyProtection="0"/>
    <xf numFmtId="0" fontId="69" fillId="49" borderId="0" applyNumberFormat="0" applyBorder="0" applyAlignment="0" applyProtection="0"/>
    <xf numFmtId="0" fontId="81" fillId="86" borderId="95" applyNumberFormat="0" applyAlignment="0" applyProtection="0"/>
    <xf numFmtId="0" fontId="8" fillId="50" borderId="0" applyNumberFormat="0" applyBorder="0" applyAlignment="0" applyProtection="0"/>
    <xf numFmtId="0" fontId="8" fillId="51" borderId="0" applyNumberFormat="0" applyBorder="0" applyAlignment="0" applyProtection="0"/>
    <xf numFmtId="0" fontId="69" fillId="52" borderId="0" applyNumberFormat="0" applyBorder="0" applyAlignment="0" applyProtection="0"/>
    <xf numFmtId="49" fontId="29" fillId="0" borderId="90" applyNumberFormat="0" applyFill="0" applyBorder="0" applyProtection="0">
      <alignment horizontal="left" vertical="center"/>
    </xf>
    <xf numFmtId="0" fontId="8" fillId="53" borderId="0" applyNumberFormat="0" applyBorder="0" applyAlignment="0" applyProtection="0"/>
    <xf numFmtId="0" fontId="8" fillId="54" borderId="0" applyNumberFormat="0" applyBorder="0" applyAlignment="0" applyProtection="0"/>
    <xf numFmtId="0" fontId="69" fillId="55" borderId="0" applyNumberFormat="0" applyBorder="0" applyAlignment="0" applyProtection="0"/>
    <xf numFmtId="0" fontId="100" fillId="0" borderId="88" applyNumberFormat="0" applyFill="0" applyAlignment="0" applyProtection="0"/>
    <xf numFmtId="0" fontId="8" fillId="56" borderId="0" applyNumberFormat="0" applyBorder="0" applyAlignment="0" applyProtection="0"/>
    <xf numFmtId="0" fontId="8" fillId="57" borderId="0" applyNumberFormat="0" applyBorder="0" applyAlignment="0" applyProtection="0"/>
    <xf numFmtId="0" fontId="69" fillId="58" borderId="0" applyNumberFormat="0" applyBorder="0" applyAlignment="0" applyProtection="0"/>
    <xf numFmtId="0" fontId="93" fillId="73" borderId="87" applyNumberFormat="0" applyAlignment="0" applyProtection="0"/>
    <xf numFmtId="0" fontId="8" fillId="59" borderId="0" applyNumberFormat="0" applyBorder="0" applyAlignment="0" applyProtection="0"/>
    <xf numFmtId="0" fontId="8" fillId="60" borderId="0" applyNumberFormat="0" applyBorder="0" applyAlignment="0" applyProtection="0"/>
    <xf numFmtId="0" fontId="69" fillId="61" borderId="0" applyNumberFormat="0" applyBorder="0" applyAlignment="0" applyProtection="0"/>
    <xf numFmtId="49" fontId="31" fillId="0" borderId="90" applyNumberFormat="0" applyFont="0" applyFill="0" applyBorder="0" applyProtection="0">
      <alignment horizontal="left" vertical="center" indent="2"/>
    </xf>
    <xf numFmtId="0" fontId="8" fillId="62" borderId="0" applyNumberFormat="0" applyBorder="0" applyAlignment="0" applyProtection="0"/>
    <xf numFmtId="0" fontId="8" fillId="63" borderId="0" applyNumberFormat="0" applyBorder="0" applyAlignment="0" applyProtection="0"/>
    <xf numFmtId="0" fontId="69" fillId="64" borderId="0" applyNumberFormat="0" applyBorder="0" applyAlignment="0" applyProtection="0"/>
    <xf numFmtId="0" fontId="31" fillId="0" borderId="29" applyNumberFormat="0" applyFill="0" applyAlignment="0" applyProtection="0"/>
    <xf numFmtId="0" fontId="27" fillId="14" borderId="29">
      <alignment horizontal="right" vertical="center"/>
    </xf>
    <xf numFmtId="0" fontId="27" fillId="14" borderId="29">
      <alignment horizontal="right" vertical="center"/>
    </xf>
    <xf numFmtId="0" fontId="31" fillId="0" borderId="51">
      <alignment horizontal="left" vertical="center" wrapText="1" indent="2"/>
    </xf>
    <xf numFmtId="0" fontId="27" fillId="14" borderId="62">
      <alignment horizontal="right" vertical="center"/>
    </xf>
    <xf numFmtId="0" fontId="31" fillId="0" borderId="29">
      <alignment horizontal="right" vertical="center"/>
    </xf>
    <xf numFmtId="0" fontId="71" fillId="9" borderId="29">
      <alignment horizontal="right" vertical="center"/>
    </xf>
    <xf numFmtId="0" fontId="31" fillId="16" borderId="29"/>
    <xf numFmtId="0" fontId="27" fillId="9" borderId="29">
      <alignment horizontal="right" vertical="center"/>
    </xf>
    <xf numFmtId="0" fontId="27" fillId="14" borderId="61">
      <alignment horizontal="right" vertical="center"/>
    </xf>
    <xf numFmtId="0" fontId="73" fillId="0" borderId="0" applyNumberFormat="0" applyFill="0" applyBorder="0" applyAlignment="0" applyProtection="0"/>
    <xf numFmtId="0" fontId="75" fillId="68" borderId="0" applyNumberFormat="0" applyBorder="0" applyAlignment="0" applyProtection="0"/>
    <xf numFmtId="0" fontId="75" fillId="69" borderId="0" applyNumberFormat="0" applyBorder="0" applyAlignment="0" applyProtection="0"/>
    <xf numFmtId="0" fontId="75" fillId="70" borderId="0" applyNumberFormat="0" applyBorder="0" applyAlignment="0" applyProtection="0"/>
    <xf numFmtId="0" fontId="75" fillId="71" borderId="0" applyNumberFormat="0" applyBorder="0" applyAlignment="0" applyProtection="0"/>
    <xf numFmtId="0" fontId="75" fillId="72" borderId="0" applyNumberFormat="0" applyBorder="0" applyAlignment="0" applyProtection="0"/>
    <xf numFmtId="0" fontId="75" fillId="73" borderId="0" applyNumberFormat="0" applyBorder="0" applyAlignment="0" applyProtection="0"/>
    <xf numFmtId="0" fontId="32" fillId="0" borderId="0" applyNumberFormat="0" applyFont="0" applyFill="0" applyBorder="0" applyProtection="0">
      <alignment horizontal="left" vertical="center" indent="2"/>
    </xf>
    <xf numFmtId="0" fontId="32" fillId="0" borderId="0" applyNumberFormat="0" applyFont="0" applyFill="0" applyBorder="0" applyProtection="0">
      <alignment horizontal="left" vertical="center" indent="2"/>
    </xf>
    <xf numFmtId="49" fontId="31" fillId="0" borderId="29" applyNumberFormat="0" applyFont="0" applyFill="0" applyBorder="0" applyProtection="0">
      <alignment horizontal="left" vertical="center" indent="2"/>
    </xf>
    <xf numFmtId="0" fontId="75" fillId="74"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1" borderId="0" applyNumberFormat="0" applyBorder="0" applyAlignment="0" applyProtection="0"/>
    <xf numFmtId="0" fontId="75" fillId="74" borderId="0" applyNumberFormat="0" applyBorder="0" applyAlignment="0" applyProtection="0"/>
    <xf numFmtId="0" fontId="75" fillId="77" borderId="0" applyNumberFormat="0" applyBorder="0" applyAlignment="0" applyProtection="0"/>
    <xf numFmtId="0" fontId="32" fillId="0" borderId="0" applyNumberFormat="0" applyFont="0" applyFill="0" applyBorder="0" applyProtection="0">
      <alignment horizontal="left" vertical="center" indent="5"/>
    </xf>
    <xf numFmtId="0" fontId="32" fillId="0" borderId="0" applyNumberFormat="0" applyFont="0" applyFill="0" applyBorder="0" applyProtection="0">
      <alignment horizontal="left" vertical="center" indent="5"/>
    </xf>
    <xf numFmtId="49" fontId="31" fillId="0" borderId="61" applyNumberFormat="0" applyFont="0" applyFill="0" applyBorder="0" applyProtection="0">
      <alignment horizontal="left" vertical="center" indent="5"/>
    </xf>
    <xf numFmtId="0" fontId="77" fillId="78" borderId="0" applyNumberFormat="0" applyBorder="0" applyAlignment="0" applyProtection="0"/>
    <xf numFmtId="0" fontId="77" fillId="75" borderId="0" applyNumberFormat="0" applyBorder="0" applyAlignment="0" applyProtection="0"/>
    <xf numFmtId="0" fontId="77" fillId="76" borderId="0" applyNumberFormat="0" applyBorder="0" applyAlignment="0" applyProtection="0"/>
    <xf numFmtId="0" fontId="77" fillId="79" borderId="0" applyNumberFormat="0" applyBorder="0" applyAlignment="0" applyProtection="0"/>
    <xf numFmtId="0" fontId="77" fillId="80" borderId="0" applyNumberFormat="0" applyBorder="0" applyAlignment="0" applyProtection="0"/>
    <xf numFmtId="0" fontId="77" fillId="81" borderId="0" applyNumberFormat="0" applyBorder="0" applyAlignment="0" applyProtection="0"/>
    <xf numFmtId="0" fontId="77" fillId="82" borderId="0" applyNumberFormat="0" applyBorder="0" applyAlignment="0" applyProtection="0"/>
    <xf numFmtId="0" fontId="77" fillId="83" borderId="0" applyNumberFormat="0" applyBorder="0" applyAlignment="0" applyProtection="0"/>
    <xf numFmtId="0" fontId="77" fillId="84" borderId="0" applyNumberFormat="0" applyBorder="0" applyAlignment="0" applyProtection="0"/>
    <xf numFmtId="0" fontId="77" fillId="79" borderId="0" applyNumberFormat="0" applyBorder="0" applyAlignment="0" applyProtection="0"/>
    <xf numFmtId="0" fontId="77" fillId="80" borderId="0" applyNumberFormat="0" applyBorder="0" applyAlignment="0" applyProtection="0"/>
    <xf numFmtId="0" fontId="77" fillId="85" borderId="0" applyNumberFormat="0" applyBorder="0" applyAlignment="0" applyProtection="0"/>
    <xf numFmtId="0" fontId="29" fillId="67" borderId="0" applyBorder="0" applyAlignment="0"/>
    <xf numFmtId="4" fontId="29" fillId="67" borderId="0" applyBorder="0" applyAlignment="0"/>
    <xf numFmtId="4" fontId="31" fillId="67" borderId="0" applyBorder="0">
      <alignment horizontal="right" vertical="center"/>
    </xf>
    <xf numFmtId="4" fontId="31" fillId="9" borderId="0" applyBorder="0">
      <alignment horizontal="right" vertical="center"/>
    </xf>
    <xf numFmtId="4" fontId="31" fillId="9" borderId="0" applyBorder="0">
      <alignment horizontal="right" vertical="center"/>
    </xf>
    <xf numFmtId="4" fontId="27" fillId="9" borderId="29">
      <alignment horizontal="right" vertical="center"/>
    </xf>
    <xf numFmtId="4" fontId="71" fillId="9" borderId="29">
      <alignment horizontal="right" vertical="center"/>
    </xf>
    <xf numFmtId="4" fontId="27" fillId="14" borderId="29">
      <alignment horizontal="right" vertical="center"/>
    </xf>
    <xf numFmtId="4" fontId="27" fillId="14" borderId="29">
      <alignment horizontal="right" vertical="center"/>
    </xf>
    <xf numFmtId="4" fontId="27" fillId="14" borderId="61">
      <alignment horizontal="right" vertical="center"/>
    </xf>
    <xf numFmtId="4" fontId="27" fillId="14" borderId="62">
      <alignment horizontal="right" vertical="center"/>
    </xf>
    <xf numFmtId="0" fontId="76" fillId="82" borderId="0" applyNumberFormat="0" applyBorder="0" applyAlignment="0" applyProtection="0"/>
    <xf numFmtId="0" fontId="76" fillId="83" borderId="0" applyNumberFormat="0" applyBorder="0" applyAlignment="0" applyProtection="0"/>
    <xf numFmtId="0" fontId="76" fillId="84"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5" borderId="0" applyNumberFormat="0" applyBorder="0" applyAlignment="0" applyProtection="0"/>
    <xf numFmtId="0" fontId="79" fillId="69" borderId="0" applyNumberFormat="0" applyBorder="0" applyAlignment="0" applyProtection="0"/>
    <xf numFmtId="4" fontId="29" fillId="0" borderId="39" applyFill="0" applyBorder="0" applyProtection="0">
      <alignment horizontal="right" vertical="center"/>
    </xf>
    <xf numFmtId="0" fontId="81" fillId="86" borderId="67" applyNumberFormat="0" applyAlignment="0" applyProtection="0"/>
    <xf numFmtId="0" fontId="82" fillId="87" borderId="68" applyNumberFormat="0" applyAlignment="0" applyProtection="0"/>
    <xf numFmtId="173" fontId="72" fillId="0" borderId="0" applyFont="0" applyFill="0" applyBorder="0" applyAlignment="0" applyProtection="0"/>
    <xf numFmtId="174" fontId="83" fillId="0" borderId="0" applyFont="0" applyFill="0" applyBorder="0" applyAlignment="0" applyProtection="0"/>
    <xf numFmtId="173" fontId="72" fillId="0" borderId="0" applyFont="0" applyFill="0" applyBorder="0" applyAlignment="0" applyProtection="0"/>
    <xf numFmtId="0" fontId="31" fillId="14" borderId="51">
      <alignment horizontal="left" vertical="center" wrapText="1" indent="2"/>
    </xf>
    <xf numFmtId="0" fontId="31" fillId="9" borderId="61">
      <alignment horizontal="left" vertical="center"/>
    </xf>
    <xf numFmtId="0" fontId="87" fillId="0" borderId="0" applyNumberFormat="0" applyFill="0" applyBorder="0" applyAlignment="0" applyProtection="0"/>
    <xf numFmtId="0" fontId="88" fillId="70" borderId="0" applyNumberFormat="0" applyBorder="0" applyAlignment="0" applyProtection="0"/>
    <xf numFmtId="0" fontId="89" fillId="70" borderId="0" applyNumberFormat="0" applyBorder="0" applyAlignment="0" applyProtection="0"/>
    <xf numFmtId="0" fontId="90" fillId="0" borderId="70" applyNumberFormat="0" applyFill="0" applyAlignment="0" applyProtection="0"/>
    <xf numFmtId="0" fontId="91" fillId="0" borderId="71" applyNumberFormat="0" applyFill="0" applyAlignment="0" applyProtection="0"/>
    <xf numFmtId="0" fontId="92" fillId="0" borderId="72" applyNumberFormat="0" applyFill="0" applyAlignment="0" applyProtection="0"/>
    <xf numFmtId="0" fontId="92" fillId="0" borderId="0" applyNumberFormat="0" applyFill="0" applyBorder="0" applyAlignment="0" applyProtection="0"/>
    <xf numFmtId="0" fontId="93" fillId="73" borderId="67" applyNumberFormat="0" applyAlignment="0" applyProtection="0"/>
    <xf numFmtId="4" fontId="31" fillId="0" borderId="0" applyBorder="0">
      <alignment horizontal="right" vertical="center"/>
    </xf>
    <xf numFmtId="0" fontId="31" fillId="0" borderId="64">
      <alignment horizontal="right" vertical="center"/>
    </xf>
    <xf numFmtId="4" fontId="31" fillId="0" borderId="29">
      <alignment horizontal="right" vertical="center"/>
    </xf>
    <xf numFmtId="1" fontId="70" fillId="9" borderId="0" applyBorder="0">
      <alignment horizontal="right" vertical="center"/>
    </xf>
    <xf numFmtId="0" fontId="94" fillId="0" borderId="73" applyNumberFormat="0" applyFill="0" applyAlignment="0" applyProtection="0"/>
    <xf numFmtId="0" fontId="95" fillId="88" borderId="0" applyNumberFormat="0" applyBorder="0" applyAlignment="0" applyProtection="0"/>
    <xf numFmtId="0" fontId="32" fillId="0" borderId="0"/>
    <xf numFmtId="0" fontId="32" fillId="0" borderId="0"/>
    <xf numFmtId="0" fontId="32" fillId="0" borderId="0"/>
    <xf numFmtId="0" fontId="32" fillId="0" borderId="0"/>
    <xf numFmtId="0" fontId="83" fillId="0" borderId="0"/>
    <xf numFmtId="4" fontId="96" fillId="0" borderId="0"/>
    <xf numFmtId="0" fontId="32" fillId="0" borderId="0"/>
    <xf numFmtId="0" fontId="32" fillId="0" borderId="0"/>
    <xf numFmtId="0" fontId="32" fillId="0" borderId="0"/>
    <xf numFmtId="0" fontId="32" fillId="0" borderId="0"/>
    <xf numFmtId="0" fontId="8" fillId="0" borderId="0"/>
    <xf numFmtId="4" fontId="31" fillId="0" borderId="0" applyFill="0" applyBorder="0" applyProtection="0">
      <alignment horizontal="right" vertical="center"/>
    </xf>
    <xf numFmtId="4" fontId="31" fillId="0" borderId="0" applyFill="0" applyBorder="0" applyProtection="0">
      <alignment horizontal="right" vertical="center"/>
    </xf>
    <xf numFmtId="4" fontId="31" fillId="0" borderId="29" applyFill="0" applyBorder="0" applyProtection="0">
      <alignment horizontal="right" vertical="center"/>
    </xf>
    <xf numFmtId="0" fontId="29" fillId="0" borderId="0" applyNumberFormat="0" applyFill="0" applyBorder="0" applyProtection="0">
      <alignment horizontal="left" vertical="center"/>
    </xf>
    <xf numFmtId="49" fontId="29" fillId="0" borderId="29" applyNumberFormat="0" applyFill="0" applyBorder="0" applyProtection="0">
      <alignment horizontal="left" vertical="center"/>
    </xf>
    <xf numFmtId="0" fontId="32" fillId="16" borderId="0" applyNumberFormat="0" applyFont="0" applyBorder="0" applyAlignment="0" applyProtection="0"/>
    <xf numFmtId="4" fontId="32" fillId="16" borderId="0" applyNumberFormat="0" applyFont="0" applyBorder="0" applyAlignment="0" applyProtection="0"/>
    <xf numFmtId="4" fontId="32" fillId="16" borderId="0" applyNumberFormat="0" applyFont="0" applyBorder="0" applyAlignment="0" applyProtection="0"/>
    <xf numFmtId="0" fontId="32" fillId="16" borderId="0" applyNumberFormat="0" applyFont="0" applyBorder="0" applyAlignment="0" applyProtection="0"/>
    <xf numFmtId="0" fontId="32" fillId="16" borderId="0" applyNumberFormat="0" applyFont="0" applyBorder="0" applyAlignment="0" applyProtection="0"/>
    <xf numFmtId="0" fontId="83" fillId="65" borderId="0" applyNumberFormat="0" applyFont="0" applyBorder="0" applyAlignment="0" applyProtection="0"/>
    <xf numFmtId="0" fontId="75" fillId="89" borderId="74" applyNumberFormat="0" applyFont="0" applyAlignment="0" applyProtection="0"/>
    <xf numFmtId="0" fontId="32" fillId="89" borderId="74" applyNumberFormat="0" applyFont="0" applyAlignment="0" applyProtection="0"/>
    <xf numFmtId="0" fontId="97" fillId="86" borderId="66" applyNumberFormat="0" applyAlignment="0" applyProtection="0"/>
    <xf numFmtId="175" fontId="31" fillId="90" borderId="29" applyNumberFormat="0" applyFont="0" applyBorder="0" applyAlignment="0" applyProtection="0">
      <alignment horizontal="right" vertical="center"/>
    </xf>
    <xf numFmtId="9" fontId="83" fillId="0" borderId="0" applyFont="0" applyFill="0" applyBorder="0" applyAlignment="0" applyProtection="0"/>
    <xf numFmtId="0" fontId="98" fillId="69" borderId="0" applyNumberFormat="0" applyBorder="0" applyAlignment="0" applyProtection="0"/>
    <xf numFmtId="4" fontId="31" fillId="16" borderId="29"/>
    <xf numFmtId="0" fontId="31" fillId="16" borderId="60"/>
    <xf numFmtId="0" fontId="99" fillId="0" borderId="0" applyNumberFormat="0" applyFill="0" applyBorder="0" applyAlignment="0" applyProtection="0"/>
    <xf numFmtId="0" fontId="100" fillId="0" borderId="69" applyNumberFormat="0" applyFill="0" applyAlignment="0" applyProtection="0"/>
    <xf numFmtId="0" fontId="101" fillId="0" borderId="0" applyNumberFormat="0" applyFill="0" applyBorder="0" applyAlignment="0" applyProtection="0"/>
    <xf numFmtId="0" fontId="102" fillId="0" borderId="70" applyNumberFormat="0" applyFill="0" applyAlignment="0" applyProtection="0"/>
    <xf numFmtId="0" fontId="103" fillId="0" borderId="71" applyNumberFormat="0" applyFill="0" applyAlignment="0" applyProtection="0"/>
    <xf numFmtId="0" fontId="104" fillId="0" borderId="72" applyNumberFormat="0" applyFill="0" applyAlignment="0" applyProtection="0"/>
    <xf numFmtId="0" fontId="104" fillId="0" borderId="0" applyNumberFormat="0" applyFill="0" applyBorder="0" applyAlignment="0" applyProtection="0"/>
    <xf numFmtId="0" fontId="105" fillId="0" borderId="73" applyNumberFormat="0" applyFill="0" applyAlignment="0" applyProtection="0"/>
    <xf numFmtId="0" fontId="107" fillId="0" borderId="0" applyNumberFormat="0" applyFill="0" applyBorder="0" applyAlignment="0" applyProtection="0"/>
    <xf numFmtId="0" fontId="108" fillId="87" borderId="68" applyNumberFormat="0" applyAlignment="0" applyProtection="0"/>
    <xf numFmtId="0" fontId="74" fillId="0" borderId="0" applyNumberFormat="0" applyFill="0" applyBorder="0" applyAlignment="0" applyProtection="0"/>
    <xf numFmtId="0" fontId="109" fillId="0" borderId="0" applyNumberFormat="0" applyFill="0" applyBorder="0" applyAlignment="0" applyProtection="0"/>
    <xf numFmtId="0" fontId="32" fillId="0" borderId="0" applyNumberFormat="0" applyFont="0" applyFill="0" applyBorder="0" applyProtection="0">
      <alignment horizontal="left" vertical="center"/>
    </xf>
    <xf numFmtId="0" fontId="31" fillId="9" borderId="0" applyBorder="0">
      <alignment horizontal="right" vertical="center"/>
    </xf>
    <xf numFmtId="0" fontId="31" fillId="9" borderId="0" applyBorder="0">
      <alignment horizontal="right" vertical="center"/>
    </xf>
    <xf numFmtId="0" fontId="31" fillId="0" borderId="0" applyBorder="0">
      <alignment horizontal="right" vertical="center"/>
    </xf>
    <xf numFmtId="4" fontId="32" fillId="0" borderId="0"/>
    <xf numFmtId="0" fontId="110" fillId="0" borderId="0"/>
    <xf numFmtId="0" fontId="32" fillId="16" borderId="0" applyNumberFormat="0" applyFont="0" applyBorder="0" applyAlignment="0" applyProtection="0"/>
    <xf numFmtId="0" fontId="74" fillId="0" borderId="0" applyNumberFormat="0" applyFill="0" applyBorder="0" applyAlignment="0" applyProtection="0"/>
    <xf numFmtId="0" fontId="75" fillId="68" borderId="0" applyNumberFormat="0" applyBorder="0" applyAlignment="0" applyProtection="0"/>
    <xf numFmtId="0" fontId="75" fillId="69" borderId="0" applyNumberFormat="0" applyBorder="0" applyAlignment="0" applyProtection="0"/>
    <xf numFmtId="0" fontId="75" fillId="70" borderId="0" applyNumberFormat="0" applyBorder="0" applyAlignment="0" applyProtection="0"/>
    <xf numFmtId="0" fontId="75" fillId="71" borderId="0" applyNumberFormat="0" applyBorder="0" applyAlignment="0" applyProtection="0"/>
    <xf numFmtId="0" fontId="75" fillId="72" borderId="0" applyNumberFormat="0" applyBorder="0" applyAlignment="0" applyProtection="0"/>
    <xf numFmtId="0" fontId="75" fillId="73" borderId="0" applyNumberFormat="0" applyBorder="0" applyAlignment="0" applyProtection="0"/>
    <xf numFmtId="0" fontId="75" fillId="74"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1" borderId="0" applyNumberFormat="0" applyBorder="0" applyAlignment="0" applyProtection="0"/>
    <xf numFmtId="0" fontId="75" fillId="74" borderId="0" applyNumberFormat="0" applyBorder="0" applyAlignment="0" applyProtection="0"/>
    <xf numFmtId="0" fontId="75" fillId="77" borderId="0" applyNumberFormat="0" applyBorder="0" applyAlignment="0" applyProtection="0"/>
    <xf numFmtId="0" fontId="77" fillId="78" borderId="0" applyNumberFormat="0" applyBorder="0" applyAlignment="0" applyProtection="0"/>
    <xf numFmtId="0" fontId="77" fillId="75" borderId="0" applyNumberFormat="0" applyBorder="0" applyAlignment="0" applyProtection="0"/>
    <xf numFmtId="0" fontId="77" fillId="76" borderId="0" applyNumberFormat="0" applyBorder="0" applyAlignment="0" applyProtection="0"/>
    <xf numFmtId="0" fontId="77" fillId="79" borderId="0" applyNumberFormat="0" applyBorder="0" applyAlignment="0" applyProtection="0"/>
    <xf numFmtId="0" fontId="77" fillId="80" borderId="0" applyNumberFormat="0" applyBorder="0" applyAlignment="0" applyProtection="0"/>
    <xf numFmtId="0" fontId="77" fillId="81" borderId="0" applyNumberFormat="0" applyBorder="0" applyAlignment="0" applyProtection="0"/>
    <xf numFmtId="0" fontId="77" fillId="82" borderId="0" applyNumberFormat="0" applyBorder="0" applyAlignment="0" applyProtection="0"/>
    <xf numFmtId="0" fontId="77" fillId="83" borderId="0" applyNumberFormat="0" applyBorder="0" applyAlignment="0" applyProtection="0"/>
    <xf numFmtId="0" fontId="77" fillId="84" borderId="0" applyNumberFormat="0" applyBorder="0" applyAlignment="0" applyProtection="0"/>
    <xf numFmtId="0" fontId="77" fillId="79" borderId="0" applyNumberFormat="0" applyBorder="0" applyAlignment="0" applyProtection="0"/>
    <xf numFmtId="0" fontId="77" fillId="80" borderId="0" applyNumberFormat="0" applyBorder="0" applyAlignment="0" applyProtection="0"/>
    <xf numFmtId="0" fontId="77" fillId="85" borderId="0" applyNumberFormat="0" applyBorder="0" applyAlignment="0" applyProtection="0"/>
    <xf numFmtId="0" fontId="79" fillId="69" borderId="0" applyNumberFormat="0" applyBorder="0" applyAlignment="0" applyProtection="0"/>
    <xf numFmtId="0" fontId="81" fillId="86" borderId="67" applyNumberFormat="0" applyAlignment="0" applyProtection="0"/>
    <xf numFmtId="0" fontId="82" fillId="87" borderId="68" applyNumberFormat="0" applyAlignment="0" applyProtection="0"/>
    <xf numFmtId="0" fontId="87" fillId="0" borderId="0" applyNumberFormat="0" applyFill="0" applyBorder="0" applyAlignment="0" applyProtection="0"/>
    <xf numFmtId="0" fontId="88" fillId="70" borderId="0" applyNumberFormat="0" applyBorder="0" applyAlignment="0" applyProtection="0"/>
    <xf numFmtId="0" fontId="90" fillId="0" borderId="70" applyNumberFormat="0" applyFill="0" applyAlignment="0" applyProtection="0"/>
    <xf numFmtId="0" fontId="91" fillId="0" borderId="71" applyNumberFormat="0" applyFill="0" applyAlignment="0" applyProtection="0"/>
    <xf numFmtId="0" fontId="92" fillId="0" borderId="72" applyNumberFormat="0" applyFill="0" applyAlignment="0" applyProtection="0"/>
    <xf numFmtId="0" fontId="92" fillId="0" borderId="0" applyNumberFormat="0" applyFill="0" applyBorder="0" applyAlignment="0" applyProtection="0"/>
    <xf numFmtId="0" fontId="93" fillId="73" borderId="67" applyNumberFormat="0" applyAlignment="0" applyProtection="0"/>
    <xf numFmtId="0" fontId="94" fillId="0" borderId="73" applyNumberFormat="0" applyFill="0" applyAlignment="0" applyProtection="0"/>
    <xf numFmtId="0" fontId="95" fillId="88" borderId="0" applyNumberFormat="0" applyBorder="0" applyAlignment="0" applyProtection="0"/>
    <xf numFmtId="0" fontId="32" fillId="0" borderId="0"/>
    <xf numFmtId="0" fontId="75" fillId="89" borderId="74" applyNumberFormat="0" applyFont="0" applyAlignment="0" applyProtection="0"/>
    <xf numFmtId="0" fontId="97" fillId="86" borderId="66" applyNumberFormat="0" applyAlignment="0" applyProtection="0"/>
    <xf numFmtId="0" fontId="99" fillId="0" borderId="0" applyNumberFormat="0" applyFill="0" applyBorder="0" applyAlignment="0" applyProtection="0"/>
    <xf numFmtId="0" fontId="100" fillId="0" borderId="69" applyNumberFormat="0" applyFill="0" applyAlignment="0" applyProtection="0"/>
    <xf numFmtId="0" fontId="107" fillId="0" borderId="0" applyNumberFormat="0" applyFill="0" applyBorder="0" applyAlignment="0" applyProtection="0"/>
    <xf numFmtId="0" fontId="111" fillId="0" borderId="0">
      <alignment horizontal="left" vertical="center" indent="1"/>
    </xf>
    <xf numFmtId="0" fontId="75" fillId="68" borderId="0" applyNumberFormat="0" applyBorder="0" applyAlignment="0" applyProtection="0"/>
    <xf numFmtId="0" fontId="75" fillId="69" borderId="0" applyNumberFormat="0" applyBorder="0" applyAlignment="0" applyProtection="0"/>
    <xf numFmtId="0" fontId="75" fillId="70" borderId="0" applyNumberFormat="0" applyBorder="0" applyAlignment="0" applyProtection="0"/>
    <xf numFmtId="0" fontId="75" fillId="71" borderId="0" applyNumberFormat="0" applyBorder="0" applyAlignment="0" applyProtection="0"/>
    <xf numFmtId="0" fontId="75" fillId="72" borderId="0" applyNumberFormat="0" applyBorder="0" applyAlignment="0" applyProtection="0"/>
    <xf numFmtId="0" fontId="75" fillId="73" borderId="0" applyNumberFormat="0" applyBorder="0" applyAlignment="0" applyProtection="0"/>
    <xf numFmtId="0" fontId="75" fillId="74"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1" borderId="0" applyNumberFormat="0" applyBorder="0" applyAlignment="0" applyProtection="0"/>
    <xf numFmtId="0" fontId="75" fillId="74" borderId="0" applyNumberFormat="0" applyBorder="0" applyAlignment="0" applyProtection="0"/>
    <xf numFmtId="0" fontId="75" fillId="77" borderId="0" applyNumberFormat="0" applyBorder="0" applyAlignment="0" applyProtection="0"/>
    <xf numFmtId="0" fontId="77" fillId="78" borderId="0" applyNumberFormat="0" applyBorder="0" applyAlignment="0" applyProtection="0"/>
    <xf numFmtId="0" fontId="77" fillId="75" borderId="0" applyNumberFormat="0" applyBorder="0" applyAlignment="0" applyProtection="0"/>
    <xf numFmtId="0" fontId="77" fillId="76" borderId="0" applyNumberFormat="0" applyBorder="0" applyAlignment="0" applyProtection="0"/>
    <xf numFmtId="0" fontId="77" fillId="79" borderId="0" applyNumberFormat="0" applyBorder="0" applyAlignment="0" applyProtection="0"/>
    <xf numFmtId="0" fontId="77" fillId="80" borderId="0" applyNumberFormat="0" applyBorder="0" applyAlignment="0" applyProtection="0"/>
    <xf numFmtId="0" fontId="77" fillId="81" borderId="0" applyNumberFormat="0" applyBorder="0" applyAlignment="0" applyProtection="0"/>
    <xf numFmtId="0" fontId="27" fillId="9" borderId="75">
      <alignment horizontal="right" vertical="center"/>
    </xf>
    <xf numFmtId="4" fontId="27" fillId="9" borderId="75">
      <alignment horizontal="right" vertical="center"/>
    </xf>
    <xf numFmtId="0" fontId="71" fillId="9" borderId="75">
      <alignment horizontal="right" vertical="center"/>
    </xf>
    <xf numFmtId="4" fontId="71" fillId="9" borderId="75">
      <alignment horizontal="right" vertical="center"/>
    </xf>
    <xf numFmtId="0" fontId="27" fillId="14" borderId="75">
      <alignment horizontal="right" vertical="center"/>
    </xf>
    <xf numFmtId="4" fontId="27" fillId="14" borderId="75">
      <alignment horizontal="right" vertical="center"/>
    </xf>
    <xf numFmtId="0" fontId="27" fillId="14" borderId="75">
      <alignment horizontal="right" vertical="center"/>
    </xf>
    <xf numFmtId="4" fontId="27" fillId="14" borderId="75">
      <alignment horizontal="right" vertical="center"/>
    </xf>
    <xf numFmtId="0" fontId="27" fillId="14" borderId="76">
      <alignment horizontal="right" vertical="center"/>
    </xf>
    <xf numFmtId="4" fontId="27" fillId="14" borderId="76">
      <alignment horizontal="right" vertical="center"/>
    </xf>
    <xf numFmtId="0" fontId="27" fillId="14" borderId="77">
      <alignment horizontal="right" vertical="center"/>
    </xf>
    <xf numFmtId="4" fontId="27" fillId="14" borderId="77">
      <alignment horizontal="right" vertical="center"/>
    </xf>
    <xf numFmtId="0" fontId="81" fillId="86" borderId="67" applyNumberFormat="0" applyAlignment="0" applyProtection="0"/>
    <xf numFmtId="0" fontId="31" fillId="14" borderId="78">
      <alignment horizontal="left" vertical="center" wrapText="1" indent="2"/>
    </xf>
    <xf numFmtId="0" fontId="31" fillId="0" borderId="78">
      <alignment horizontal="left" vertical="center" wrapText="1" indent="2"/>
    </xf>
    <xf numFmtId="0" fontId="31" fillId="9" borderId="76">
      <alignment horizontal="left" vertical="center"/>
    </xf>
    <xf numFmtId="0" fontId="87" fillId="0" borderId="0" applyNumberFormat="0" applyFill="0" applyBorder="0" applyAlignment="0" applyProtection="0"/>
    <xf numFmtId="0" fontId="93" fillId="73" borderId="67" applyNumberFormat="0" applyAlignment="0" applyProtection="0"/>
    <xf numFmtId="0" fontId="31" fillId="0" borderId="75">
      <alignment horizontal="right" vertical="center"/>
    </xf>
    <xf numFmtId="4" fontId="31" fillId="0" borderId="75">
      <alignment horizontal="right" vertical="center"/>
    </xf>
    <xf numFmtId="0" fontId="8" fillId="0" borderId="0"/>
    <xf numFmtId="0" fontId="31" fillId="0" borderId="75" applyNumberFormat="0" applyFill="0" applyAlignment="0" applyProtection="0"/>
    <xf numFmtId="0" fontId="97" fillId="86" borderId="66" applyNumberFormat="0" applyAlignment="0" applyProtection="0"/>
    <xf numFmtId="175" fontId="31" fillId="90" borderId="75" applyNumberFormat="0" applyFont="0" applyBorder="0" applyAlignment="0" applyProtection="0">
      <alignment horizontal="right" vertical="center"/>
    </xf>
    <xf numFmtId="0" fontId="31" fillId="16" borderId="75"/>
    <xf numFmtId="4" fontId="31" fillId="16" borderId="75"/>
    <xf numFmtId="0" fontId="100" fillId="0" borderId="69" applyNumberFormat="0" applyFill="0" applyAlignment="0" applyProtection="0"/>
    <xf numFmtId="0" fontId="107"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4" fillId="7" borderId="56" applyNumberFormat="0" applyAlignment="0" applyProtection="0"/>
    <xf numFmtId="0" fontId="31" fillId="9" borderId="0" applyBorder="0">
      <alignment horizontal="right" vertical="center"/>
    </xf>
    <xf numFmtId="0" fontId="31" fillId="9" borderId="0" applyBorder="0">
      <alignment horizontal="right" vertical="center"/>
    </xf>
    <xf numFmtId="0" fontId="31" fillId="0" borderId="0" applyBorder="0">
      <alignment horizontal="right" vertical="center"/>
    </xf>
    <xf numFmtId="0" fontId="32" fillId="0" borderId="0"/>
    <xf numFmtId="49" fontId="31" fillId="0" borderId="75" applyNumberFormat="0" applyFont="0" applyFill="0" applyBorder="0" applyProtection="0">
      <alignment horizontal="left" vertical="center" indent="2"/>
    </xf>
    <xf numFmtId="49" fontId="31" fillId="0" borderId="76" applyNumberFormat="0" applyFont="0" applyFill="0" applyBorder="0" applyProtection="0">
      <alignment horizontal="left" vertical="center" indent="5"/>
    </xf>
    <xf numFmtId="0" fontId="76" fillId="82" borderId="0" applyNumberFormat="0" applyBorder="0" applyAlignment="0" applyProtection="0"/>
    <xf numFmtId="0" fontId="76" fillId="83" borderId="0" applyNumberFormat="0" applyBorder="0" applyAlignment="0" applyProtection="0"/>
    <xf numFmtId="0" fontId="76" fillId="84"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5" borderId="0" applyNumberFormat="0" applyBorder="0" applyAlignment="0" applyProtection="0"/>
    <xf numFmtId="0" fontId="89" fillId="70" borderId="0" applyNumberFormat="0" applyBorder="0" applyAlignment="0" applyProtection="0"/>
    <xf numFmtId="4" fontId="32" fillId="0" borderId="0"/>
    <xf numFmtId="0" fontId="32" fillId="0" borderId="0"/>
    <xf numFmtId="0" fontId="8" fillId="0" borderId="0"/>
    <xf numFmtId="4" fontId="31" fillId="0" borderId="75" applyFill="0" applyBorder="0" applyProtection="0">
      <alignment horizontal="right" vertical="center"/>
    </xf>
    <xf numFmtId="49" fontId="29" fillId="0" borderId="75" applyNumberFormat="0" applyFill="0" applyBorder="0" applyProtection="0">
      <alignment horizontal="left" vertical="center"/>
    </xf>
    <xf numFmtId="0" fontId="32" fillId="16" borderId="0" applyNumberFormat="0" applyFont="0" applyBorder="0" applyAlignment="0" applyProtection="0"/>
    <xf numFmtId="0" fontId="98" fillId="69" borderId="0" applyNumberFormat="0" applyBorder="0" applyAlignment="0" applyProtection="0"/>
    <xf numFmtId="0" fontId="102" fillId="0" borderId="70" applyNumberFormat="0" applyFill="0" applyAlignment="0" applyProtection="0"/>
    <xf numFmtId="0" fontId="103" fillId="0" borderId="71" applyNumberFormat="0" applyFill="0" applyAlignment="0" applyProtection="0"/>
    <xf numFmtId="0" fontId="104" fillId="0" borderId="72" applyNumberFormat="0" applyFill="0" applyAlignment="0" applyProtection="0"/>
    <xf numFmtId="0" fontId="104" fillId="0" borderId="0" applyNumberFormat="0" applyFill="0" applyBorder="0" applyAlignment="0" applyProtection="0"/>
    <xf numFmtId="0" fontId="105" fillId="0" borderId="73" applyNumberFormat="0" applyFill="0" applyAlignment="0" applyProtection="0"/>
    <xf numFmtId="0" fontId="108" fillId="87" borderId="68" applyNumberFormat="0" applyAlignment="0" applyProtection="0"/>
    <xf numFmtId="0" fontId="74" fillId="0" borderId="0" applyNumberFormat="0" applyFill="0" applyBorder="0" applyAlignment="0" applyProtection="0"/>
    <xf numFmtId="0" fontId="8" fillId="0" borderId="0"/>
    <xf numFmtId="0" fontId="64" fillId="7" borderId="56" applyNumberFormat="0" applyAlignment="0" applyProtection="0"/>
    <xf numFmtId="0" fontId="72" fillId="68" borderId="0" applyNumberFormat="0" applyBorder="0" applyAlignment="0" applyProtection="0"/>
    <xf numFmtId="0" fontId="72" fillId="69" borderId="0" applyNumberFormat="0" applyBorder="0" applyAlignment="0" applyProtection="0"/>
    <xf numFmtId="0" fontId="72" fillId="70" borderId="0" applyNumberFormat="0" applyBorder="0" applyAlignment="0" applyProtection="0"/>
    <xf numFmtId="0" fontId="72" fillId="71" borderId="0" applyNumberFormat="0" applyBorder="0" applyAlignment="0" applyProtection="0"/>
    <xf numFmtId="0" fontId="72" fillId="72" borderId="0" applyNumberFormat="0" applyBorder="0" applyAlignment="0" applyProtection="0"/>
    <xf numFmtId="0" fontId="72" fillId="73" borderId="0" applyNumberFormat="0" applyBorder="0" applyAlignment="0" applyProtection="0"/>
    <xf numFmtId="0" fontId="72" fillId="74"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1" borderId="0" applyNumberFormat="0" applyBorder="0" applyAlignment="0" applyProtection="0"/>
    <xf numFmtId="0" fontId="72" fillId="74" borderId="0" applyNumberFormat="0" applyBorder="0" applyAlignment="0" applyProtection="0"/>
    <xf numFmtId="0" fontId="72" fillId="77" borderId="0" applyNumberFormat="0" applyBorder="0" applyAlignment="0" applyProtection="0"/>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78" fillId="86" borderId="66" applyNumberFormat="0" applyAlignment="0" applyProtection="0"/>
    <xf numFmtId="0" fontId="80" fillId="86" borderId="67" applyNumberFormat="0" applyAlignment="0" applyProtection="0"/>
    <xf numFmtId="0" fontId="85" fillId="0" borderId="69" applyNumberFormat="0" applyFill="0" applyAlignment="0" applyProtection="0"/>
    <xf numFmtId="0" fontId="86" fillId="0" borderId="0" applyNumberFormat="0" applyFill="0" applyBorder="0" applyAlignment="0" applyProtection="0"/>
    <xf numFmtId="0" fontId="8" fillId="0" borderId="0"/>
    <xf numFmtId="0" fontId="106" fillId="0" borderId="0" applyNumberFormat="0" applyFill="0" applyBorder="0" applyAlignment="0" applyProtection="0"/>
    <xf numFmtId="0" fontId="8" fillId="0" borderId="0"/>
    <xf numFmtId="0" fontId="8" fillId="0" borderId="0"/>
    <xf numFmtId="0" fontId="8" fillId="0" borderId="0"/>
    <xf numFmtId="49" fontId="31" fillId="0" borderId="29" applyNumberFormat="0" applyFont="0" applyFill="0" applyBorder="0" applyProtection="0">
      <alignment horizontal="left" vertical="center" indent="2"/>
    </xf>
    <xf numFmtId="49" fontId="31" fillId="0" borderId="61" applyNumberFormat="0" applyFont="0" applyFill="0" applyBorder="0" applyProtection="0">
      <alignment horizontal="left" vertical="center" indent="5"/>
    </xf>
    <xf numFmtId="0" fontId="27" fillId="9" borderId="29">
      <alignment horizontal="right" vertical="center"/>
    </xf>
    <xf numFmtId="4" fontId="27" fillId="9" borderId="29">
      <alignment horizontal="right" vertical="center"/>
    </xf>
    <xf numFmtId="0" fontId="71" fillId="9" borderId="29">
      <alignment horizontal="right" vertical="center"/>
    </xf>
    <xf numFmtId="4" fontId="71" fillId="9" borderId="29">
      <alignment horizontal="right" vertical="center"/>
    </xf>
    <xf numFmtId="0" fontId="27" fillId="14" borderId="29">
      <alignment horizontal="right" vertical="center"/>
    </xf>
    <xf numFmtId="4" fontId="27" fillId="14" borderId="29">
      <alignment horizontal="right" vertical="center"/>
    </xf>
    <xf numFmtId="0" fontId="27" fillId="14" borderId="29">
      <alignment horizontal="right" vertical="center"/>
    </xf>
    <xf numFmtId="4" fontId="27" fillId="14" borderId="29">
      <alignment horizontal="right" vertical="center"/>
    </xf>
    <xf numFmtId="0" fontId="27" fillId="14" borderId="61">
      <alignment horizontal="right" vertical="center"/>
    </xf>
    <xf numFmtId="4" fontId="27" fillId="14" borderId="61">
      <alignment horizontal="right" vertical="center"/>
    </xf>
    <xf numFmtId="0" fontId="27" fillId="14" borderId="62">
      <alignment horizontal="right" vertical="center"/>
    </xf>
    <xf numFmtId="4" fontId="27" fillId="14" borderId="62">
      <alignment horizontal="right" vertical="center"/>
    </xf>
    <xf numFmtId="174" fontId="112" fillId="0" borderId="0" applyFont="0" applyFill="0" applyBorder="0" applyAlignment="0" applyProtection="0"/>
    <xf numFmtId="0" fontId="31" fillId="14" borderId="51">
      <alignment horizontal="left" vertical="center" wrapText="1" indent="2"/>
    </xf>
    <xf numFmtId="0" fontId="31" fillId="0" borderId="51">
      <alignment horizontal="left" vertical="center" wrapText="1" indent="2"/>
    </xf>
    <xf numFmtId="0" fontId="31" fillId="9" borderId="61">
      <alignment horizontal="left" vertical="center"/>
    </xf>
    <xf numFmtId="0" fontId="84" fillId="73" borderId="67" applyNumberFormat="0" applyAlignment="0" applyProtection="0"/>
    <xf numFmtId="0" fontId="31" fillId="0" borderId="29">
      <alignment horizontal="right" vertical="center"/>
    </xf>
    <xf numFmtId="4" fontId="31" fillId="0" borderId="29">
      <alignment horizontal="right" vertical="center"/>
    </xf>
    <xf numFmtId="0" fontId="112" fillId="0" borderId="0"/>
    <xf numFmtId="0" fontId="110" fillId="0" borderId="0"/>
    <xf numFmtId="0" fontId="110" fillId="0" borderId="0"/>
    <xf numFmtId="0" fontId="8" fillId="0" borderId="0"/>
    <xf numFmtId="0" fontId="8" fillId="0" borderId="0"/>
    <xf numFmtId="0" fontId="8" fillId="0" borderId="0"/>
    <xf numFmtId="0" fontId="8" fillId="0" borderId="0"/>
    <xf numFmtId="0" fontId="110" fillId="0" borderId="0"/>
    <xf numFmtId="0" fontId="32" fillId="0" borderId="0"/>
    <xf numFmtId="4" fontId="31" fillId="0" borderId="29" applyFill="0" applyBorder="0" applyProtection="0">
      <alignment horizontal="right" vertical="center"/>
    </xf>
    <xf numFmtId="49" fontId="29" fillId="0" borderId="29" applyNumberFormat="0" applyFill="0" applyBorder="0" applyProtection="0">
      <alignment horizontal="left" vertical="center"/>
    </xf>
    <xf numFmtId="0" fontId="31" fillId="0" borderId="29" applyNumberFormat="0" applyFill="0" applyAlignment="0" applyProtection="0"/>
    <xf numFmtId="0" fontId="112" fillId="65" borderId="0" applyNumberFormat="0" applyFont="0" applyBorder="0" applyAlignment="0" applyProtection="0"/>
    <xf numFmtId="175" fontId="31" fillId="90" borderId="29" applyNumberFormat="0" applyFont="0" applyBorder="0" applyAlignment="0" applyProtection="0">
      <alignment horizontal="right" vertical="center"/>
    </xf>
    <xf numFmtId="9" fontId="112" fillId="0" borderId="0" applyFont="0" applyFill="0" applyBorder="0" applyAlignment="0" applyProtection="0"/>
    <xf numFmtId="0" fontId="31" fillId="16" borderId="29"/>
    <xf numFmtId="4" fontId="31" fillId="16" borderId="29"/>
    <xf numFmtId="0" fontId="31" fillId="14" borderId="78">
      <alignment horizontal="left" vertical="center" wrapText="1" indent="2"/>
    </xf>
    <xf numFmtId="0" fontId="31" fillId="0" borderId="78">
      <alignment horizontal="left" vertical="center" wrapText="1" indent="2"/>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31" fillId="14" borderId="51">
      <alignment horizontal="left" vertical="center" wrapText="1" indent="2"/>
    </xf>
    <xf numFmtId="0" fontId="31" fillId="0" borderId="51">
      <alignment horizontal="left" vertical="center" wrapText="1" indent="2"/>
    </xf>
    <xf numFmtId="0" fontId="32" fillId="0" borderId="0"/>
    <xf numFmtId="4" fontId="27" fillId="14" borderId="75">
      <alignment horizontal="right" vertical="center"/>
    </xf>
    <xf numFmtId="0" fontId="31" fillId="16" borderId="75"/>
    <xf numFmtId="0" fontId="80" fillId="86" borderId="67" applyNumberFormat="0" applyAlignment="0" applyProtection="0"/>
    <xf numFmtId="0" fontId="27" fillId="9" borderId="75">
      <alignment horizontal="right" vertical="center"/>
    </xf>
    <xf numFmtId="0" fontId="31" fillId="0" borderId="75">
      <alignment horizontal="right" vertical="center"/>
    </xf>
    <xf numFmtId="0" fontId="100" fillId="0" borderId="69" applyNumberFormat="0" applyFill="0" applyAlignment="0" applyProtection="0"/>
    <xf numFmtId="0" fontId="31" fillId="9" borderId="76">
      <alignment horizontal="left" vertical="center"/>
    </xf>
    <xf numFmtId="0" fontId="93" fillId="73" borderId="67" applyNumberFormat="0" applyAlignment="0" applyProtection="0"/>
    <xf numFmtId="175" fontId="31" fillId="90" borderId="75" applyNumberFormat="0" applyFont="0" applyBorder="0" applyAlignment="0" applyProtection="0">
      <alignment horizontal="right" vertical="center"/>
    </xf>
    <xf numFmtId="0" fontId="75" fillId="89" borderId="74" applyNumberFormat="0" applyFont="0" applyAlignment="0" applyProtection="0"/>
    <xf numFmtId="0" fontId="31" fillId="0" borderId="78">
      <alignment horizontal="left" vertical="center" wrapText="1" indent="2"/>
    </xf>
    <xf numFmtId="4" fontId="31" fillId="16" borderId="75"/>
    <xf numFmtId="49" fontId="29" fillId="0" borderId="75" applyNumberFormat="0" applyFill="0" applyBorder="0" applyProtection="0">
      <alignment horizontal="left" vertical="center"/>
    </xf>
    <xf numFmtId="0" fontId="31" fillId="0" borderId="75">
      <alignment horizontal="right" vertical="center"/>
    </xf>
    <xf numFmtId="4" fontId="27" fillId="14" borderId="77">
      <alignment horizontal="right" vertical="center"/>
    </xf>
    <xf numFmtId="4" fontId="27" fillId="14" borderId="75">
      <alignment horizontal="right" vertical="center"/>
    </xf>
    <xf numFmtId="4" fontId="27" fillId="14" borderId="75">
      <alignment horizontal="right" vertical="center"/>
    </xf>
    <xf numFmtId="0" fontId="71" fillId="9" borderId="75">
      <alignment horizontal="right" vertical="center"/>
    </xf>
    <xf numFmtId="0" fontId="27" fillId="9" borderId="75">
      <alignment horizontal="right" vertical="center"/>
    </xf>
    <xf numFmtId="49" fontId="31" fillId="0" borderId="75" applyNumberFormat="0" applyFont="0" applyFill="0" applyBorder="0" applyProtection="0">
      <alignment horizontal="left" vertical="center" indent="2"/>
    </xf>
    <xf numFmtId="0" fontId="93" fillId="73" borderId="67" applyNumberFormat="0" applyAlignment="0" applyProtection="0"/>
    <xf numFmtId="0" fontId="78" fillId="86" borderId="66" applyNumberFormat="0" applyAlignment="0" applyProtection="0"/>
    <xf numFmtId="49" fontId="31" fillId="0" borderId="75" applyNumberFormat="0" applyFont="0" applyFill="0" applyBorder="0" applyProtection="0">
      <alignment horizontal="left" vertical="center" indent="2"/>
    </xf>
    <xf numFmtId="0" fontId="84" fillId="73" borderId="67" applyNumberFormat="0" applyAlignment="0" applyProtection="0"/>
    <xf numFmtId="4" fontId="31" fillId="0" borderId="75" applyFill="0" applyBorder="0" applyProtection="0">
      <alignment horizontal="right" vertical="center"/>
    </xf>
    <xf numFmtId="0" fontId="81" fillId="86" borderId="67" applyNumberFormat="0" applyAlignment="0" applyProtection="0"/>
    <xf numFmtId="0" fontId="100" fillId="0" borderId="69" applyNumberFormat="0" applyFill="0" applyAlignment="0" applyProtection="0"/>
    <xf numFmtId="0" fontId="97" fillId="86" borderId="66" applyNumberFormat="0" applyAlignment="0" applyProtection="0"/>
    <xf numFmtId="0" fontId="31" fillId="0" borderId="75" applyNumberFormat="0" applyFill="0" applyAlignment="0" applyProtection="0"/>
    <xf numFmtId="4" fontId="31" fillId="0" borderId="75">
      <alignment horizontal="right" vertical="center"/>
    </xf>
    <xf numFmtId="0" fontId="31" fillId="0" borderId="75">
      <alignment horizontal="right" vertical="center"/>
    </xf>
    <xf numFmtId="0" fontId="93" fillId="73" borderId="67" applyNumberFormat="0" applyAlignment="0" applyProtection="0"/>
    <xf numFmtId="0" fontId="78" fillId="86" borderId="66" applyNumberFormat="0" applyAlignment="0" applyProtection="0"/>
    <xf numFmtId="0" fontId="80" fillId="86" borderId="67" applyNumberFormat="0" applyAlignment="0" applyProtection="0"/>
    <xf numFmtId="0" fontId="31" fillId="14" borderId="78">
      <alignment horizontal="left" vertical="center" wrapText="1" indent="2"/>
    </xf>
    <xf numFmtId="0" fontId="81" fillId="86" borderId="67" applyNumberFormat="0" applyAlignment="0" applyProtection="0"/>
    <xf numFmtId="0" fontId="81" fillId="86" borderId="67" applyNumberFormat="0" applyAlignment="0" applyProtection="0"/>
    <xf numFmtId="4" fontId="27" fillId="14" borderId="76">
      <alignment horizontal="right" vertical="center"/>
    </xf>
    <xf numFmtId="0" fontId="27" fillId="14" borderId="76">
      <alignment horizontal="right" vertical="center"/>
    </xf>
    <xf numFmtId="0" fontId="27" fillId="14" borderId="75">
      <alignment horizontal="right" vertical="center"/>
    </xf>
    <xf numFmtId="4" fontId="71" fillId="9" borderId="75">
      <alignment horizontal="right" vertical="center"/>
    </xf>
    <xf numFmtId="0" fontId="84" fillId="73" borderId="67" applyNumberFormat="0" applyAlignment="0" applyProtection="0"/>
    <xf numFmtId="0" fontId="85" fillId="0" borderId="69" applyNumberFormat="0" applyFill="0" applyAlignment="0" applyProtection="0"/>
    <xf numFmtId="0" fontId="100" fillId="0" borderId="69" applyNumberFormat="0" applyFill="0" applyAlignment="0" applyProtection="0"/>
    <xf numFmtId="0" fontId="75" fillId="89" borderId="74" applyNumberFormat="0" applyFont="0" applyAlignment="0" applyProtection="0"/>
    <xf numFmtId="0" fontId="93" fillId="73" borderId="67" applyNumberFormat="0" applyAlignment="0" applyProtection="0"/>
    <xf numFmtId="49" fontId="29" fillId="0" borderId="75" applyNumberFormat="0" applyFill="0" applyBorder="0" applyProtection="0">
      <alignment horizontal="left" vertical="center"/>
    </xf>
    <xf numFmtId="0" fontId="31" fillId="14" borderId="78">
      <alignment horizontal="left" vertical="center" wrapText="1" indent="2"/>
    </xf>
    <xf numFmtId="0" fontId="81" fillId="86" borderId="67" applyNumberFormat="0" applyAlignment="0" applyProtection="0"/>
    <xf numFmtId="0" fontId="31" fillId="0" borderId="78">
      <alignment horizontal="left" vertical="center" wrapText="1" indent="2"/>
    </xf>
    <xf numFmtId="0" fontId="75" fillId="89" borderId="74" applyNumberFormat="0" applyFont="0" applyAlignment="0" applyProtection="0"/>
    <xf numFmtId="0" fontId="32" fillId="89" borderId="74" applyNumberFormat="0" applyFont="0" applyAlignment="0" applyProtection="0"/>
    <xf numFmtId="0" fontId="97" fillId="86" borderId="66" applyNumberFormat="0" applyAlignment="0" applyProtection="0"/>
    <xf numFmtId="0" fontId="100" fillId="0" borderId="69" applyNumberFormat="0" applyFill="0" applyAlignment="0" applyProtection="0"/>
    <xf numFmtId="4" fontId="31" fillId="16" borderId="75"/>
    <xf numFmtId="0" fontId="27" fillId="14" borderId="75">
      <alignment horizontal="right" vertical="center"/>
    </xf>
    <xf numFmtId="0" fontId="100" fillId="0" borderId="69" applyNumberFormat="0" applyFill="0" applyAlignment="0" applyProtection="0"/>
    <xf numFmtId="4" fontId="27" fillId="14" borderId="77">
      <alignment horizontal="right" vertical="center"/>
    </xf>
    <xf numFmtId="0" fontId="80" fillId="86" borderId="67" applyNumberFormat="0" applyAlignment="0" applyProtection="0"/>
    <xf numFmtId="0" fontId="27" fillId="14" borderId="76">
      <alignment horizontal="right" vertical="center"/>
    </xf>
    <xf numFmtId="0" fontId="81" fillId="86" borderId="67" applyNumberFormat="0" applyAlignment="0" applyProtection="0"/>
    <xf numFmtId="0" fontId="85" fillId="0" borderId="69" applyNumberFormat="0" applyFill="0" applyAlignment="0" applyProtection="0"/>
    <xf numFmtId="0" fontId="75" fillId="89" borderId="74" applyNumberFormat="0" applyFont="0" applyAlignment="0" applyProtection="0"/>
    <xf numFmtId="4" fontId="27" fillId="14" borderId="76">
      <alignment horizontal="right" vertical="center"/>
    </xf>
    <xf numFmtId="0" fontId="31" fillId="14" borderId="78">
      <alignment horizontal="left" vertical="center" wrapText="1" indent="2"/>
    </xf>
    <xf numFmtId="0" fontId="31" fillId="16" borderId="75"/>
    <xf numFmtId="175" fontId="31" fillId="90" borderId="75" applyNumberFormat="0" applyFont="0" applyBorder="0" applyAlignment="0" applyProtection="0">
      <alignment horizontal="right" vertical="center"/>
    </xf>
    <xf numFmtId="0" fontId="31" fillId="0" borderId="75" applyNumberFormat="0" applyFill="0" applyAlignment="0" applyProtection="0"/>
    <xf numFmtId="4" fontId="31" fillId="0" borderId="75" applyFill="0" applyBorder="0" applyProtection="0">
      <alignment horizontal="right" vertical="center"/>
    </xf>
    <xf numFmtId="4" fontId="27" fillId="9" borderId="75">
      <alignment horizontal="right" vertical="center"/>
    </xf>
    <xf numFmtId="0" fontId="85" fillId="0" borderId="69" applyNumberFormat="0" applyFill="0" applyAlignment="0" applyProtection="0"/>
    <xf numFmtId="49" fontId="29" fillId="0" borderId="75" applyNumberFormat="0" applyFill="0" applyBorder="0" applyProtection="0">
      <alignment horizontal="left" vertical="center"/>
    </xf>
    <xf numFmtId="49" fontId="31" fillId="0" borderId="76" applyNumberFormat="0" applyFont="0" applyFill="0" applyBorder="0" applyProtection="0">
      <alignment horizontal="left" vertical="center" indent="5"/>
    </xf>
    <xf numFmtId="0" fontId="31" fillId="9" borderId="76">
      <alignment horizontal="left" vertical="center"/>
    </xf>
    <xf numFmtId="0" fontId="81" fillId="86" borderId="67" applyNumberFormat="0" applyAlignment="0" applyProtection="0"/>
    <xf numFmtId="4" fontId="27" fillId="14" borderId="77">
      <alignment horizontal="right" vertical="center"/>
    </xf>
    <xf numFmtId="0" fontId="93" fillId="73" borderId="67" applyNumberFormat="0" applyAlignment="0" applyProtection="0"/>
    <xf numFmtId="0" fontId="93" fillId="73" borderId="67" applyNumberFormat="0" applyAlignment="0" applyProtection="0"/>
    <xf numFmtId="0" fontId="75" fillId="89" borderId="74" applyNumberFormat="0" applyFont="0" applyAlignment="0" applyProtection="0"/>
    <xf numFmtId="0" fontId="97" fillId="86" borderId="66" applyNumberFormat="0" applyAlignment="0" applyProtection="0"/>
    <xf numFmtId="0" fontId="100" fillId="0" borderId="69" applyNumberFormat="0" applyFill="0" applyAlignment="0" applyProtection="0"/>
    <xf numFmtId="0" fontId="27" fillId="14" borderId="75">
      <alignment horizontal="right" vertical="center"/>
    </xf>
    <xf numFmtId="0" fontId="32" fillId="89" borderId="74" applyNumberFormat="0" applyFont="0" applyAlignment="0" applyProtection="0"/>
    <xf numFmtId="4" fontId="31" fillId="0" borderId="75">
      <alignment horizontal="right" vertical="center"/>
    </xf>
    <xf numFmtId="0" fontId="100" fillId="0" borderId="69" applyNumberFormat="0" applyFill="0" applyAlignment="0" applyProtection="0"/>
    <xf numFmtId="0" fontId="27" fillId="14" borderId="75">
      <alignment horizontal="right" vertical="center"/>
    </xf>
    <xf numFmtId="0" fontId="27" fillId="14" borderId="75">
      <alignment horizontal="right" vertical="center"/>
    </xf>
    <xf numFmtId="4" fontId="71" fillId="9" borderId="75">
      <alignment horizontal="right" vertical="center"/>
    </xf>
    <xf numFmtId="0" fontId="27" fillId="9" borderId="75">
      <alignment horizontal="right" vertical="center"/>
    </xf>
    <xf numFmtId="4" fontId="27" fillId="9" borderId="75">
      <alignment horizontal="right" vertical="center"/>
    </xf>
    <xf numFmtId="0" fontId="71" fillId="9" borderId="75">
      <alignment horizontal="right" vertical="center"/>
    </xf>
    <xf numFmtId="4" fontId="71" fillId="9" borderId="75">
      <alignment horizontal="right" vertical="center"/>
    </xf>
    <xf numFmtId="0" fontId="27" fillId="14" borderId="75">
      <alignment horizontal="right" vertical="center"/>
    </xf>
    <xf numFmtId="4" fontId="27" fillId="14" borderId="75">
      <alignment horizontal="right" vertical="center"/>
    </xf>
    <xf numFmtId="0" fontId="27" fillId="14" borderId="75">
      <alignment horizontal="right" vertical="center"/>
    </xf>
    <xf numFmtId="4" fontId="27" fillId="14" borderId="75">
      <alignment horizontal="right" vertical="center"/>
    </xf>
    <xf numFmtId="0" fontId="27" fillId="14" borderId="76">
      <alignment horizontal="right" vertical="center"/>
    </xf>
    <xf numFmtId="4" fontId="27" fillId="14" borderId="76">
      <alignment horizontal="right" vertical="center"/>
    </xf>
    <xf numFmtId="0" fontId="27" fillId="14" borderId="77">
      <alignment horizontal="right" vertical="center"/>
    </xf>
    <xf numFmtId="4" fontId="27" fillId="14" borderId="77">
      <alignment horizontal="right" vertical="center"/>
    </xf>
    <xf numFmtId="0" fontId="81" fillId="86" borderId="67" applyNumberFormat="0" applyAlignment="0" applyProtection="0"/>
    <xf numFmtId="0" fontId="31" fillId="14" borderId="78">
      <alignment horizontal="left" vertical="center" wrapText="1" indent="2"/>
    </xf>
    <xf numFmtId="0" fontId="31" fillId="0" borderId="78">
      <alignment horizontal="left" vertical="center" wrapText="1" indent="2"/>
    </xf>
    <xf numFmtId="0" fontId="31" fillId="9" borderId="76">
      <alignment horizontal="left" vertical="center"/>
    </xf>
    <xf numFmtId="0" fontId="93" fillId="73" borderId="67" applyNumberFormat="0" applyAlignment="0" applyProtection="0"/>
    <xf numFmtId="0" fontId="31" fillId="0" borderId="75">
      <alignment horizontal="right" vertical="center"/>
    </xf>
    <xf numFmtId="4" fontId="31" fillId="0" borderId="75">
      <alignment horizontal="right" vertical="center"/>
    </xf>
    <xf numFmtId="0" fontId="31" fillId="0" borderId="75" applyNumberFormat="0" applyFill="0" applyAlignment="0" applyProtection="0"/>
    <xf numFmtId="0" fontId="97" fillId="86" borderId="66" applyNumberFormat="0" applyAlignment="0" applyProtection="0"/>
    <xf numFmtId="175" fontId="31" fillId="90" borderId="75" applyNumberFormat="0" applyFont="0" applyBorder="0" applyAlignment="0" applyProtection="0">
      <alignment horizontal="right" vertical="center"/>
    </xf>
    <xf numFmtId="0" fontId="31" fillId="16" borderId="75"/>
    <xf numFmtId="4" fontId="31" fillId="16" borderId="75"/>
    <xf numFmtId="0" fontId="100" fillId="0" borderId="69" applyNumberFormat="0" applyFill="0" applyAlignment="0" applyProtection="0"/>
    <xf numFmtId="0" fontId="32" fillId="89" borderId="74" applyNumberFormat="0" applyFont="0" applyAlignment="0" applyProtection="0"/>
    <xf numFmtId="0" fontId="75" fillId="89" borderId="74" applyNumberFormat="0" applyFont="0" applyAlignment="0" applyProtection="0"/>
    <xf numFmtId="0" fontId="31" fillId="0" borderId="75" applyNumberFormat="0" applyFill="0" applyAlignment="0" applyProtection="0"/>
    <xf numFmtId="0" fontId="85" fillId="0" borderId="69" applyNumberFormat="0" applyFill="0" applyAlignment="0" applyProtection="0"/>
    <xf numFmtId="0" fontId="100" fillId="0" borderId="69" applyNumberFormat="0" applyFill="0" applyAlignment="0" applyProtection="0"/>
    <xf numFmtId="0" fontId="84" fillId="73" borderId="67" applyNumberFormat="0" applyAlignment="0" applyProtection="0"/>
    <xf numFmtId="0" fontId="81" fillId="86" borderId="67" applyNumberFormat="0" applyAlignment="0" applyProtection="0"/>
    <xf numFmtId="4" fontId="71" fillId="9" borderId="75">
      <alignment horizontal="right" vertical="center"/>
    </xf>
    <xf numFmtId="0" fontId="27" fillId="9" borderId="75">
      <alignment horizontal="right" vertical="center"/>
    </xf>
    <xf numFmtId="175" fontId="31" fillId="90" borderId="75" applyNumberFormat="0" applyFont="0" applyBorder="0" applyAlignment="0" applyProtection="0">
      <alignment horizontal="right" vertical="center"/>
    </xf>
    <xf numFmtId="0" fontId="85" fillId="0" borderId="69" applyNumberFormat="0" applyFill="0" applyAlignment="0" applyProtection="0"/>
    <xf numFmtId="49" fontId="31" fillId="0" borderId="75" applyNumberFormat="0" applyFont="0" applyFill="0" applyBorder="0" applyProtection="0">
      <alignment horizontal="left" vertical="center" indent="2"/>
    </xf>
    <xf numFmtId="49" fontId="31" fillId="0" borderId="76" applyNumberFormat="0" applyFont="0" applyFill="0" applyBorder="0" applyProtection="0">
      <alignment horizontal="left" vertical="center" indent="5"/>
    </xf>
    <xf numFmtId="49" fontId="31" fillId="0" borderId="75" applyNumberFormat="0" applyFont="0" applyFill="0" applyBorder="0" applyProtection="0">
      <alignment horizontal="left" vertical="center" indent="2"/>
    </xf>
    <xf numFmtId="4" fontId="31" fillId="0" borderId="75" applyFill="0" applyBorder="0" applyProtection="0">
      <alignment horizontal="right" vertical="center"/>
    </xf>
    <xf numFmtId="49" fontId="29" fillId="0" borderId="75" applyNumberFormat="0" applyFill="0" applyBorder="0" applyProtection="0">
      <alignment horizontal="left" vertical="center"/>
    </xf>
    <xf numFmtId="0" fontId="31" fillId="0" borderId="78">
      <alignment horizontal="left" vertical="center" wrapText="1" indent="2"/>
    </xf>
    <xf numFmtId="0" fontId="97" fillId="86" borderId="66" applyNumberFormat="0" applyAlignment="0" applyProtection="0"/>
    <xf numFmtId="0" fontId="27" fillId="14" borderId="77">
      <alignment horizontal="right" vertical="center"/>
    </xf>
    <xf numFmtId="0" fontId="84" fillId="73" borderId="67" applyNumberFormat="0" applyAlignment="0" applyProtection="0"/>
    <xf numFmtId="0" fontId="27" fillId="14" borderId="77">
      <alignment horizontal="right" vertical="center"/>
    </xf>
    <xf numFmtId="4" fontId="27" fillId="14" borderId="75">
      <alignment horizontal="right" vertical="center"/>
    </xf>
    <xf numFmtId="0" fontId="27" fillId="14" borderId="75">
      <alignment horizontal="right" vertical="center"/>
    </xf>
    <xf numFmtId="0" fontId="78" fillId="86" borderId="66" applyNumberFormat="0" applyAlignment="0" applyProtection="0"/>
    <xf numFmtId="0" fontId="80" fillId="86" borderId="67" applyNumberFormat="0" applyAlignment="0" applyProtection="0"/>
    <xf numFmtId="0" fontId="85" fillId="0" borderId="69" applyNumberFormat="0" applyFill="0" applyAlignment="0" applyProtection="0"/>
    <xf numFmtId="0" fontId="31" fillId="16" borderId="75"/>
    <xf numFmtId="4" fontId="31" fillId="16" borderId="75"/>
    <xf numFmtId="4" fontId="27" fillId="14" borderId="75">
      <alignment horizontal="right" vertical="center"/>
    </xf>
    <xf numFmtId="0" fontId="71" fillId="9" borderId="75">
      <alignment horizontal="right" vertical="center"/>
    </xf>
    <xf numFmtId="0" fontId="84" fillId="73" borderId="67" applyNumberFormat="0" applyAlignment="0" applyProtection="0"/>
    <xf numFmtId="0" fontId="81" fillId="86" borderId="67" applyNumberFormat="0" applyAlignment="0" applyProtection="0"/>
    <xf numFmtId="4" fontId="31" fillId="0" borderId="75">
      <alignment horizontal="right" vertical="center"/>
    </xf>
    <xf numFmtId="0" fontId="31" fillId="14" borderId="78">
      <alignment horizontal="left" vertical="center" wrapText="1" indent="2"/>
    </xf>
    <xf numFmtId="0" fontId="31" fillId="0" borderId="78">
      <alignment horizontal="left" vertical="center" wrapText="1" indent="2"/>
    </xf>
    <xf numFmtId="0" fontId="97" fillId="86" borderId="66" applyNumberFormat="0" applyAlignment="0" applyProtection="0"/>
    <xf numFmtId="0" fontId="93" fillId="73" borderId="67" applyNumberFormat="0" applyAlignment="0" applyProtection="0"/>
    <xf numFmtId="0" fontId="80" fillId="86" borderId="67" applyNumberFormat="0" applyAlignment="0" applyProtection="0"/>
    <xf numFmtId="0" fontId="78" fillId="86" borderId="66" applyNumberFormat="0" applyAlignment="0" applyProtection="0"/>
    <xf numFmtId="0" fontId="27" fillId="14" borderId="77">
      <alignment horizontal="right" vertical="center"/>
    </xf>
    <xf numFmtId="0" fontId="71" fillId="9" borderId="75">
      <alignment horizontal="right" vertical="center"/>
    </xf>
    <xf numFmtId="4" fontId="27" fillId="9" borderId="75">
      <alignment horizontal="right" vertical="center"/>
    </xf>
    <xf numFmtId="4" fontId="27" fillId="14" borderId="75">
      <alignment horizontal="right" vertical="center"/>
    </xf>
    <xf numFmtId="49" fontId="31" fillId="0" borderId="76" applyNumberFormat="0" applyFont="0" applyFill="0" applyBorder="0" applyProtection="0">
      <alignment horizontal="left" vertical="center" indent="5"/>
    </xf>
    <xf numFmtId="4" fontId="31" fillId="0" borderId="75" applyFill="0" applyBorder="0" applyProtection="0">
      <alignment horizontal="right" vertical="center"/>
    </xf>
    <xf numFmtId="4" fontId="27" fillId="9" borderId="75">
      <alignment horizontal="right" vertical="center"/>
    </xf>
    <xf numFmtId="0" fontId="32" fillId="0" borderId="0"/>
    <xf numFmtId="0" fontId="93" fillId="73" borderId="67" applyNumberFormat="0" applyAlignment="0" applyProtection="0"/>
    <xf numFmtId="0" fontId="84" fillId="73" borderId="67" applyNumberFormat="0" applyAlignment="0" applyProtection="0"/>
    <xf numFmtId="0" fontId="80" fillId="86" borderId="67" applyNumberFormat="0" applyAlignment="0" applyProtection="0"/>
    <xf numFmtId="0" fontId="31" fillId="14" borderId="78">
      <alignment horizontal="left" vertical="center" wrapText="1" indent="2"/>
    </xf>
    <xf numFmtId="0" fontId="31" fillId="0" borderId="78">
      <alignment horizontal="left" vertical="center" wrapText="1" indent="2"/>
    </xf>
    <xf numFmtId="0" fontId="31" fillId="14" borderId="78">
      <alignment horizontal="left" vertical="center" wrapText="1" indent="2"/>
    </xf>
    <xf numFmtId="0" fontId="31" fillId="0" borderId="78">
      <alignment horizontal="left" vertical="center" wrapText="1" indent="2"/>
    </xf>
    <xf numFmtId="0" fontId="78" fillId="86" borderId="66" applyNumberFormat="0" applyAlignment="0" applyProtection="0"/>
    <xf numFmtId="0" fontId="80" fillId="86" borderId="67" applyNumberFormat="0" applyAlignment="0" applyProtection="0"/>
    <xf numFmtId="0" fontId="81" fillId="86" borderId="67" applyNumberFormat="0" applyAlignment="0" applyProtection="0"/>
    <xf numFmtId="0" fontId="84" fillId="73" borderId="67" applyNumberFormat="0" applyAlignment="0" applyProtection="0"/>
    <xf numFmtId="0" fontId="85" fillId="0" borderId="69" applyNumberFormat="0" applyFill="0" applyAlignment="0" applyProtection="0"/>
    <xf numFmtId="0" fontId="93" fillId="73" borderId="67" applyNumberFormat="0" applyAlignment="0" applyProtection="0"/>
    <xf numFmtId="0" fontId="75" fillId="89" borderId="74" applyNumberFormat="0" applyFont="0" applyAlignment="0" applyProtection="0"/>
    <xf numFmtId="0" fontId="32" fillId="89" borderId="74" applyNumberFormat="0" applyFont="0" applyAlignment="0" applyProtection="0"/>
    <xf numFmtId="0" fontId="97" fillId="86" borderId="66" applyNumberFormat="0" applyAlignment="0" applyProtection="0"/>
    <xf numFmtId="0" fontId="100" fillId="0" borderId="69" applyNumberFormat="0" applyFill="0" applyAlignment="0" applyProtection="0"/>
    <xf numFmtId="0" fontId="81" fillId="86" borderId="67" applyNumberFormat="0" applyAlignment="0" applyProtection="0"/>
    <xf numFmtId="0" fontId="93" fillId="73" borderId="67" applyNumberFormat="0" applyAlignment="0" applyProtection="0"/>
    <xf numFmtId="0" fontId="75" fillId="89" borderId="74" applyNumberFormat="0" applyFont="0" applyAlignment="0" applyProtection="0"/>
    <xf numFmtId="0" fontId="97" fillId="86" borderId="66" applyNumberFormat="0" applyAlignment="0" applyProtection="0"/>
    <xf numFmtId="0" fontId="100" fillId="0" borderId="69" applyNumberFormat="0" applyFill="0" applyAlignment="0" applyProtection="0"/>
    <xf numFmtId="0" fontId="27" fillId="14" borderId="61">
      <alignment horizontal="right" vertical="center"/>
    </xf>
    <xf numFmtId="4" fontId="27" fillId="14" borderId="61">
      <alignment horizontal="right" vertical="center"/>
    </xf>
    <xf numFmtId="0" fontId="27" fillId="14" borderId="62">
      <alignment horizontal="right" vertical="center"/>
    </xf>
    <xf numFmtId="4" fontId="27" fillId="14" borderId="62">
      <alignment horizontal="right" vertical="center"/>
    </xf>
    <xf numFmtId="0" fontId="81" fillId="86" borderId="67" applyNumberFormat="0" applyAlignment="0" applyProtection="0"/>
    <xf numFmtId="0" fontId="31" fillId="14" borderId="51">
      <alignment horizontal="left" vertical="center" wrapText="1" indent="2"/>
    </xf>
    <xf numFmtId="0" fontId="31" fillId="0" borderId="51">
      <alignment horizontal="left" vertical="center" wrapText="1" indent="2"/>
    </xf>
    <xf numFmtId="0" fontId="31" fillId="9" borderId="61">
      <alignment horizontal="left" vertical="center"/>
    </xf>
    <xf numFmtId="0" fontId="93" fillId="73" borderId="67" applyNumberFormat="0" applyAlignment="0" applyProtection="0"/>
    <xf numFmtId="0" fontId="97" fillId="86" borderId="66" applyNumberFormat="0" applyAlignment="0" applyProtection="0"/>
    <xf numFmtId="0" fontId="100" fillId="0" borderId="69" applyNumberFormat="0" applyFill="0" applyAlignment="0" applyProtection="0"/>
    <xf numFmtId="49" fontId="31" fillId="0" borderId="61" applyNumberFormat="0" applyFont="0" applyFill="0" applyBorder="0" applyProtection="0">
      <alignment horizontal="left" vertical="center" indent="5"/>
    </xf>
    <xf numFmtId="0" fontId="78" fillId="86" borderId="66" applyNumberFormat="0" applyAlignment="0" applyProtection="0"/>
    <xf numFmtId="0" fontId="80" fillId="86" borderId="67" applyNumberFormat="0" applyAlignment="0" applyProtection="0"/>
    <xf numFmtId="0" fontId="85" fillId="0" borderId="69" applyNumberFormat="0" applyFill="0" applyAlignment="0" applyProtection="0"/>
    <xf numFmtId="49" fontId="31" fillId="0" borderId="75" applyNumberFormat="0" applyFont="0" applyFill="0" applyBorder="0" applyProtection="0">
      <alignment horizontal="left" vertical="center" indent="2"/>
    </xf>
    <xf numFmtId="0" fontId="27" fillId="9" borderId="75">
      <alignment horizontal="right" vertical="center"/>
    </xf>
    <xf numFmtId="4" fontId="27" fillId="9" borderId="75">
      <alignment horizontal="right" vertical="center"/>
    </xf>
    <xf numFmtId="0" fontId="71" fillId="9" borderId="75">
      <alignment horizontal="right" vertical="center"/>
    </xf>
    <xf numFmtId="4" fontId="71" fillId="9" borderId="75">
      <alignment horizontal="right" vertical="center"/>
    </xf>
    <xf numFmtId="0" fontId="27" fillId="14" borderId="75">
      <alignment horizontal="right" vertical="center"/>
    </xf>
    <xf numFmtId="4" fontId="27" fillId="14" borderId="75">
      <alignment horizontal="right" vertical="center"/>
    </xf>
    <xf numFmtId="0" fontId="27" fillId="14" borderId="75">
      <alignment horizontal="right" vertical="center"/>
    </xf>
    <xf numFmtId="4" fontId="27" fillId="14" borderId="75">
      <alignment horizontal="right" vertical="center"/>
    </xf>
    <xf numFmtId="0" fontId="84" fillId="73" borderId="67" applyNumberFormat="0" applyAlignment="0" applyProtection="0"/>
    <xf numFmtId="0" fontId="31" fillId="0" borderId="75">
      <alignment horizontal="right" vertical="center"/>
    </xf>
    <xf numFmtId="4" fontId="31" fillId="0" borderId="75">
      <alignment horizontal="right" vertical="center"/>
    </xf>
    <xf numFmtId="4" fontId="31" fillId="0" borderId="75" applyFill="0" applyBorder="0" applyProtection="0">
      <alignment horizontal="right" vertical="center"/>
    </xf>
    <xf numFmtId="49" fontId="29" fillId="0" borderId="75" applyNumberFormat="0" applyFill="0" applyBorder="0" applyProtection="0">
      <alignment horizontal="left" vertical="center"/>
    </xf>
    <xf numFmtId="0" fontId="31" fillId="0" borderId="75" applyNumberFormat="0" applyFill="0" applyAlignment="0" applyProtection="0"/>
    <xf numFmtId="175" fontId="31" fillId="90" borderId="75" applyNumberFormat="0" applyFont="0" applyBorder="0" applyAlignment="0" applyProtection="0">
      <alignment horizontal="right" vertical="center"/>
    </xf>
    <xf numFmtId="0" fontId="31" fillId="16" borderId="75"/>
    <xf numFmtId="4" fontId="31" fillId="16" borderId="75"/>
    <xf numFmtId="4" fontId="27" fillId="14" borderId="75">
      <alignment horizontal="right" vertical="center"/>
    </xf>
    <xf numFmtId="0" fontId="31" fillId="16" borderId="75"/>
    <xf numFmtId="0" fontId="80" fillId="86" borderId="67" applyNumberFormat="0" applyAlignment="0" applyProtection="0"/>
    <xf numFmtId="0" fontId="27" fillId="9" borderId="75">
      <alignment horizontal="right" vertical="center"/>
    </xf>
    <xf numFmtId="0" fontId="31" fillId="0" borderId="75">
      <alignment horizontal="right" vertical="center"/>
    </xf>
    <xf numFmtId="0" fontId="100" fillId="0" borderId="69" applyNumberFormat="0" applyFill="0" applyAlignment="0" applyProtection="0"/>
    <xf numFmtId="0" fontId="31" fillId="9" borderId="76">
      <alignment horizontal="left" vertical="center"/>
    </xf>
    <xf numFmtId="0" fontId="93" fillId="73" borderId="67" applyNumberFormat="0" applyAlignment="0" applyProtection="0"/>
    <xf numFmtId="175" fontId="31" fillId="90" borderId="75" applyNumberFormat="0" applyFont="0" applyBorder="0" applyAlignment="0" applyProtection="0">
      <alignment horizontal="right" vertical="center"/>
    </xf>
    <xf numFmtId="0" fontId="75" fillId="89" borderId="74" applyNumberFormat="0" applyFont="0" applyAlignment="0" applyProtection="0"/>
    <xf numFmtId="0" fontId="31" fillId="0" borderId="78">
      <alignment horizontal="left" vertical="center" wrapText="1" indent="2"/>
    </xf>
    <xf numFmtId="4" fontId="31" fillId="16" borderId="75"/>
    <xf numFmtId="49" fontId="29" fillId="0" borderId="75" applyNumberFormat="0" applyFill="0" applyBorder="0" applyProtection="0">
      <alignment horizontal="left" vertical="center"/>
    </xf>
    <xf numFmtId="0" fontId="31" fillId="0" borderId="75">
      <alignment horizontal="right" vertical="center"/>
    </xf>
    <xf numFmtId="4" fontId="27" fillId="14" borderId="77">
      <alignment horizontal="right" vertical="center"/>
    </xf>
    <xf numFmtId="4" fontId="27" fillId="14" borderId="75">
      <alignment horizontal="right" vertical="center"/>
    </xf>
    <xf numFmtId="4" fontId="27" fillId="14" borderId="75">
      <alignment horizontal="right" vertical="center"/>
    </xf>
    <xf numFmtId="0" fontId="71" fillId="9" borderId="75">
      <alignment horizontal="right" vertical="center"/>
    </xf>
    <xf numFmtId="0" fontId="27" fillId="9" borderId="75">
      <alignment horizontal="right" vertical="center"/>
    </xf>
    <xf numFmtId="49" fontId="31" fillId="0" borderId="75" applyNumberFormat="0" applyFont="0" applyFill="0" applyBorder="0" applyProtection="0">
      <alignment horizontal="left" vertical="center" indent="2"/>
    </xf>
    <xf numFmtId="0" fontId="93" fillId="73" borderId="67" applyNumberFormat="0" applyAlignment="0" applyProtection="0"/>
    <xf numFmtId="0" fontId="78" fillId="86" borderId="66" applyNumberFormat="0" applyAlignment="0" applyProtection="0"/>
    <xf numFmtId="49" fontId="31" fillId="0" borderId="75" applyNumberFormat="0" applyFont="0" applyFill="0" applyBorder="0" applyProtection="0">
      <alignment horizontal="left" vertical="center" indent="2"/>
    </xf>
    <xf numFmtId="0" fontId="84" fillId="73" borderId="67" applyNumberFormat="0" applyAlignment="0" applyProtection="0"/>
    <xf numFmtId="4" fontId="31" fillId="0" borderId="75" applyFill="0" applyBorder="0" applyProtection="0">
      <alignment horizontal="right" vertical="center"/>
    </xf>
    <xf numFmtId="0" fontId="81" fillId="86" borderId="67" applyNumberFormat="0" applyAlignment="0" applyProtection="0"/>
    <xf numFmtId="0" fontId="100" fillId="0" borderId="69" applyNumberFormat="0" applyFill="0" applyAlignment="0" applyProtection="0"/>
    <xf numFmtId="0" fontId="97" fillId="86" borderId="66" applyNumberFormat="0" applyAlignment="0" applyProtection="0"/>
    <xf numFmtId="0" fontId="31" fillId="0" borderId="75" applyNumberFormat="0" applyFill="0" applyAlignment="0" applyProtection="0"/>
    <xf numFmtId="4" fontId="31" fillId="0" borderId="75">
      <alignment horizontal="right" vertical="center"/>
    </xf>
    <xf numFmtId="0" fontId="31" fillId="0" borderId="75">
      <alignment horizontal="right" vertical="center"/>
    </xf>
    <xf numFmtId="0" fontId="93" fillId="73" borderId="67" applyNumberFormat="0" applyAlignment="0" applyProtection="0"/>
    <xf numFmtId="0" fontId="78" fillId="86" borderId="66" applyNumberFormat="0" applyAlignment="0" applyProtection="0"/>
    <xf numFmtId="0" fontId="80" fillId="86" borderId="67" applyNumberFormat="0" applyAlignment="0" applyProtection="0"/>
    <xf numFmtId="0" fontId="31" fillId="14" borderId="78">
      <alignment horizontal="left" vertical="center" wrapText="1" indent="2"/>
    </xf>
    <xf numFmtId="0" fontId="81" fillId="86" borderId="67" applyNumberFormat="0" applyAlignment="0" applyProtection="0"/>
    <xf numFmtId="0" fontId="81" fillId="86" borderId="67" applyNumberFormat="0" applyAlignment="0" applyProtection="0"/>
    <xf numFmtId="4" fontId="27" fillId="14" borderId="76">
      <alignment horizontal="right" vertical="center"/>
    </xf>
    <xf numFmtId="0" fontId="27" fillId="14" borderId="76">
      <alignment horizontal="right" vertical="center"/>
    </xf>
    <xf numFmtId="0" fontId="27" fillId="14" borderId="75">
      <alignment horizontal="right" vertical="center"/>
    </xf>
    <xf numFmtId="4" fontId="71" fillId="9" borderId="75">
      <alignment horizontal="right" vertical="center"/>
    </xf>
    <xf numFmtId="0" fontId="84" fillId="73" borderId="67" applyNumberFormat="0" applyAlignment="0" applyProtection="0"/>
    <xf numFmtId="0" fontId="85" fillId="0" borderId="69" applyNumberFormat="0" applyFill="0" applyAlignment="0" applyProtection="0"/>
    <xf numFmtId="0" fontId="100" fillId="0" borderId="69" applyNumberFormat="0" applyFill="0" applyAlignment="0" applyProtection="0"/>
    <xf numFmtId="0" fontId="75" fillId="89" borderId="74" applyNumberFormat="0" applyFont="0" applyAlignment="0" applyProtection="0"/>
    <xf numFmtId="0" fontId="93" fillId="73" borderId="67" applyNumberFormat="0" applyAlignment="0" applyProtection="0"/>
    <xf numFmtId="49" fontId="29" fillId="0" borderId="75" applyNumberFormat="0" applyFill="0" applyBorder="0" applyProtection="0">
      <alignment horizontal="left" vertical="center"/>
    </xf>
    <xf numFmtId="0" fontId="31" fillId="14" borderId="78">
      <alignment horizontal="left" vertical="center" wrapText="1" indent="2"/>
    </xf>
    <xf numFmtId="0" fontId="81" fillId="86" borderId="67" applyNumberFormat="0" applyAlignment="0" applyProtection="0"/>
    <xf numFmtId="0" fontId="31" fillId="0" borderId="78">
      <alignment horizontal="left" vertical="center" wrapText="1" indent="2"/>
    </xf>
    <xf numFmtId="0" fontId="75" fillId="89" borderId="74" applyNumberFormat="0" applyFont="0" applyAlignment="0" applyProtection="0"/>
    <xf numFmtId="0" fontId="32" fillId="89" borderId="74" applyNumberFormat="0" applyFont="0" applyAlignment="0" applyProtection="0"/>
    <xf numFmtId="0" fontId="97" fillId="86" borderId="66" applyNumberFormat="0" applyAlignment="0" applyProtection="0"/>
    <xf numFmtId="0" fontId="100" fillId="0" borderId="69" applyNumberFormat="0" applyFill="0" applyAlignment="0" applyProtection="0"/>
    <xf numFmtId="4" fontId="31" fillId="16" borderId="75"/>
    <xf numFmtId="0" fontId="27" fillId="14" borderId="75">
      <alignment horizontal="right" vertical="center"/>
    </xf>
    <xf numFmtId="0" fontId="100" fillId="0" borderId="69" applyNumberFormat="0" applyFill="0" applyAlignment="0" applyProtection="0"/>
    <xf numFmtId="4" fontId="27" fillId="14" borderId="77">
      <alignment horizontal="right" vertical="center"/>
    </xf>
    <xf numFmtId="0" fontId="80" fillId="86" borderId="67" applyNumberFormat="0" applyAlignment="0" applyProtection="0"/>
    <xf numFmtId="0" fontId="27" fillId="14" borderId="76">
      <alignment horizontal="right" vertical="center"/>
    </xf>
    <xf numFmtId="0" fontId="81" fillId="86" borderId="67" applyNumberFormat="0" applyAlignment="0" applyProtection="0"/>
    <xf numFmtId="0" fontId="85" fillId="0" borderId="69" applyNumberFormat="0" applyFill="0" applyAlignment="0" applyProtection="0"/>
    <xf numFmtId="0" fontId="75" fillId="89" borderId="74" applyNumberFormat="0" applyFont="0" applyAlignment="0" applyProtection="0"/>
    <xf numFmtId="4" fontId="27" fillId="14" borderId="76">
      <alignment horizontal="right" vertical="center"/>
    </xf>
    <xf numFmtId="0" fontId="31" fillId="14" borderId="78">
      <alignment horizontal="left" vertical="center" wrapText="1" indent="2"/>
    </xf>
    <xf numFmtId="0" fontId="31" fillId="16" borderId="75"/>
    <xf numFmtId="175" fontId="31" fillId="90" borderId="75" applyNumberFormat="0" applyFont="0" applyBorder="0" applyAlignment="0" applyProtection="0">
      <alignment horizontal="right" vertical="center"/>
    </xf>
    <xf numFmtId="0" fontId="31" fillId="0" borderId="75" applyNumberFormat="0" applyFill="0" applyAlignment="0" applyProtection="0"/>
    <xf numFmtId="4" fontId="31" fillId="0" borderId="75" applyFill="0" applyBorder="0" applyProtection="0">
      <alignment horizontal="right" vertical="center"/>
    </xf>
    <xf numFmtId="4" fontId="27" fillId="9" borderId="75">
      <alignment horizontal="right" vertical="center"/>
    </xf>
    <xf numFmtId="0" fontId="85" fillId="0" borderId="69" applyNumberFormat="0" applyFill="0" applyAlignment="0" applyProtection="0"/>
    <xf numFmtId="49" fontId="29" fillId="0" borderId="75" applyNumberFormat="0" applyFill="0" applyBorder="0" applyProtection="0">
      <alignment horizontal="left" vertical="center"/>
    </xf>
    <xf numFmtId="49" fontId="31" fillId="0" borderId="76" applyNumberFormat="0" applyFont="0" applyFill="0" applyBorder="0" applyProtection="0">
      <alignment horizontal="left" vertical="center" indent="5"/>
    </xf>
    <xf numFmtId="0" fontId="31" fillId="9" borderId="76">
      <alignment horizontal="left" vertical="center"/>
    </xf>
    <xf numFmtId="0" fontId="81" fillId="86" borderId="67" applyNumberFormat="0" applyAlignment="0" applyProtection="0"/>
    <xf numFmtId="4" fontId="27" fillId="14" borderId="77">
      <alignment horizontal="right" vertical="center"/>
    </xf>
    <xf numFmtId="0" fontId="93" fillId="73" borderId="67" applyNumberFormat="0" applyAlignment="0" applyProtection="0"/>
    <xf numFmtId="0" fontId="93" fillId="73" borderId="67" applyNumberFormat="0" applyAlignment="0" applyProtection="0"/>
    <xf numFmtId="0" fontId="75" fillId="89" borderId="74" applyNumberFormat="0" applyFont="0" applyAlignment="0" applyProtection="0"/>
    <xf numFmtId="0" fontId="97" fillId="86" borderId="66" applyNumberFormat="0" applyAlignment="0" applyProtection="0"/>
    <xf numFmtId="0" fontId="100" fillId="0" borderId="69" applyNumberFormat="0" applyFill="0" applyAlignment="0" applyProtection="0"/>
    <xf numFmtId="0" fontId="27" fillId="14" borderId="75">
      <alignment horizontal="right" vertical="center"/>
    </xf>
    <xf numFmtId="0" fontId="32" fillId="89" borderId="74" applyNumberFormat="0" applyFont="0" applyAlignment="0" applyProtection="0"/>
    <xf numFmtId="4" fontId="31" fillId="0" borderId="75">
      <alignment horizontal="right" vertical="center"/>
    </xf>
    <xf numFmtId="0" fontId="100" fillId="0" borderId="69" applyNumberFormat="0" applyFill="0" applyAlignment="0" applyProtection="0"/>
    <xf numFmtId="0" fontId="27" fillId="14" borderId="75">
      <alignment horizontal="right" vertical="center"/>
    </xf>
    <xf numFmtId="0" fontId="27" fillId="14" borderId="75">
      <alignment horizontal="right" vertical="center"/>
    </xf>
    <xf numFmtId="4" fontId="71" fillId="9" borderId="75">
      <alignment horizontal="right" vertical="center"/>
    </xf>
    <xf numFmtId="0" fontId="27" fillId="9" borderId="75">
      <alignment horizontal="right" vertical="center"/>
    </xf>
    <xf numFmtId="4" fontId="27" fillId="9" borderId="75">
      <alignment horizontal="right" vertical="center"/>
    </xf>
    <xf numFmtId="0" fontId="71" fillId="9" borderId="75">
      <alignment horizontal="right" vertical="center"/>
    </xf>
    <xf numFmtId="4" fontId="71" fillId="9" borderId="75">
      <alignment horizontal="right" vertical="center"/>
    </xf>
    <xf numFmtId="0" fontId="27" fillId="14" borderId="75">
      <alignment horizontal="right" vertical="center"/>
    </xf>
    <xf numFmtId="4" fontId="27" fillId="14" borderId="75">
      <alignment horizontal="right" vertical="center"/>
    </xf>
    <xf numFmtId="0" fontId="27" fillId="14" borderId="75">
      <alignment horizontal="right" vertical="center"/>
    </xf>
    <xf numFmtId="4" fontId="27" fillId="14" borderId="75">
      <alignment horizontal="right" vertical="center"/>
    </xf>
    <xf numFmtId="0" fontId="27" fillId="14" borderId="76">
      <alignment horizontal="right" vertical="center"/>
    </xf>
    <xf numFmtId="4" fontId="27" fillId="14" borderId="76">
      <alignment horizontal="right" vertical="center"/>
    </xf>
    <xf numFmtId="0" fontId="27" fillId="14" borderId="77">
      <alignment horizontal="right" vertical="center"/>
    </xf>
    <xf numFmtId="4" fontId="27" fillId="14" borderId="77">
      <alignment horizontal="right" vertical="center"/>
    </xf>
    <xf numFmtId="0" fontId="81" fillId="86" borderId="67" applyNumberFormat="0" applyAlignment="0" applyProtection="0"/>
    <xf numFmtId="0" fontId="31" fillId="14" borderId="78">
      <alignment horizontal="left" vertical="center" wrapText="1" indent="2"/>
    </xf>
    <xf numFmtId="0" fontId="31" fillId="0" borderId="78">
      <alignment horizontal="left" vertical="center" wrapText="1" indent="2"/>
    </xf>
    <xf numFmtId="0" fontId="31" fillId="9" borderId="76">
      <alignment horizontal="left" vertical="center"/>
    </xf>
    <xf numFmtId="0" fontId="93" fillId="73" borderId="67" applyNumberFormat="0" applyAlignment="0" applyProtection="0"/>
    <xf numFmtId="0" fontId="31" fillId="0" borderId="75">
      <alignment horizontal="right" vertical="center"/>
    </xf>
    <xf numFmtId="4" fontId="31" fillId="0" borderId="75">
      <alignment horizontal="right" vertical="center"/>
    </xf>
    <xf numFmtId="0" fontId="31" fillId="0" borderId="75" applyNumberFormat="0" applyFill="0" applyAlignment="0" applyProtection="0"/>
    <xf numFmtId="0" fontId="97" fillId="86" borderId="66" applyNumberFormat="0" applyAlignment="0" applyProtection="0"/>
    <xf numFmtId="175" fontId="31" fillId="90" borderId="75" applyNumberFormat="0" applyFont="0" applyBorder="0" applyAlignment="0" applyProtection="0">
      <alignment horizontal="right" vertical="center"/>
    </xf>
    <xf numFmtId="0" fontId="31" fillId="16" borderId="75"/>
    <xf numFmtId="4" fontId="31" fillId="16" borderId="75"/>
    <xf numFmtId="0" fontId="100" fillId="0" borderId="69" applyNumberFormat="0" applyFill="0" applyAlignment="0" applyProtection="0"/>
    <xf numFmtId="0" fontId="32" fillId="89" borderId="74" applyNumberFormat="0" applyFont="0" applyAlignment="0" applyProtection="0"/>
    <xf numFmtId="0" fontId="75" fillId="89" borderId="74" applyNumberFormat="0" applyFont="0" applyAlignment="0" applyProtection="0"/>
    <xf numFmtId="0" fontId="31" fillId="0" borderId="75" applyNumberFormat="0" applyFill="0" applyAlignment="0" applyProtection="0"/>
    <xf numFmtId="0" fontId="85" fillId="0" borderId="69" applyNumberFormat="0" applyFill="0" applyAlignment="0" applyProtection="0"/>
    <xf numFmtId="0" fontId="100" fillId="0" borderId="69" applyNumberFormat="0" applyFill="0" applyAlignment="0" applyProtection="0"/>
    <xf numFmtId="0" fontId="84" fillId="73" borderId="67" applyNumberFormat="0" applyAlignment="0" applyProtection="0"/>
    <xf numFmtId="0" fontId="81" fillId="86" borderId="67" applyNumberFormat="0" applyAlignment="0" applyProtection="0"/>
    <xf numFmtId="4" fontId="71" fillId="9" borderId="75">
      <alignment horizontal="right" vertical="center"/>
    </xf>
    <xf numFmtId="0" fontId="27" fillId="9" borderId="75">
      <alignment horizontal="right" vertical="center"/>
    </xf>
    <xf numFmtId="175" fontId="31" fillId="90" borderId="75" applyNumberFormat="0" applyFont="0" applyBorder="0" applyAlignment="0" applyProtection="0">
      <alignment horizontal="right" vertical="center"/>
    </xf>
    <xf numFmtId="0" fontId="85" fillId="0" borderId="69" applyNumberFormat="0" applyFill="0" applyAlignment="0" applyProtection="0"/>
    <xf numFmtId="49" fontId="31" fillId="0" borderId="75" applyNumberFormat="0" applyFont="0" applyFill="0" applyBorder="0" applyProtection="0">
      <alignment horizontal="left" vertical="center" indent="2"/>
    </xf>
    <xf numFmtId="49" fontId="31" fillId="0" borderId="76" applyNumberFormat="0" applyFont="0" applyFill="0" applyBorder="0" applyProtection="0">
      <alignment horizontal="left" vertical="center" indent="5"/>
    </xf>
    <xf numFmtId="49" fontId="31" fillId="0" borderId="75" applyNumberFormat="0" applyFont="0" applyFill="0" applyBorder="0" applyProtection="0">
      <alignment horizontal="left" vertical="center" indent="2"/>
    </xf>
    <xf numFmtId="4" fontId="31" fillId="0" borderId="75" applyFill="0" applyBorder="0" applyProtection="0">
      <alignment horizontal="right" vertical="center"/>
    </xf>
    <xf numFmtId="49" fontId="29" fillId="0" borderId="75" applyNumberFormat="0" applyFill="0" applyBorder="0" applyProtection="0">
      <alignment horizontal="left" vertical="center"/>
    </xf>
    <xf numFmtId="0" fontId="31" fillId="0" borderId="78">
      <alignment horizontal="left" vertical="center" wrapText="1" indent="2"/>
    </xf>
    <xf numFmtId="0" fontId="97" fillId="86" borderId="66" applyNumberFormat="0" applyAlignment="0" applyProtection="0"/>
    <xf numFmtId="0" fontId="27" fillId="14" borderId="77">
      <alignment horizontal="right" vertical="center"/>
    </xf>
    <xf numFmtId="0" fontId="84" fillId="73" borderId="67" applyNumberFormat="0" applyAlignment="0" applyProtection="0"/>
    <xf numFmtId="0" fontId="27" fillId="14" borderId="77">
      <alignment horizontal="right" vertical="center"/>
    </xf>
    <xf numFmtId="4" fontId="27" fillId="14" borderId="75">
      <alignment horizontal="right" vertical="center"/>
    </xf>
    <xf numFmtId="0" fontId="27" fillId="14" borderId="75">
      <alignment horizontal="right" vertical="center"/>
    </xf>
    <xf numFmtId="0" fontId="78" fillId="86" borderId="66" applyNumberFormat="0" applyAlignment="0" applyProtection="0"/>
    <xf numFmtId="0" fontId="80" fillId="86" borderId="67" applyNumberFormat="0" applyAlignment="0" applyProtection="0"/>
    <xf numFmtId="0" fontId="85" fillId="0" borderId="69" applyNumberFormat="0" applyFill="0" applyAlignment="0" applyProtection="0"/>
    <xf numFmtId="0" fontId="31" fillId="16" borderId="75"/>
    <xf numFmtId="4" fontId="31" fillId="16" borderId="75"/>
    <xf numFmtId="4" fontId="27" fillId="14" borderId="75">
      <alignment horizontal="right" vertical="center"/>
    </xf>
    <xf numFmtId="0" fontId="71" fillId="9" borderId="75">
      <alignment horizontal="right" vertical="center"/>
    </xf>
    <xf numFmtId="0" fontId="84" fillId="73" borderId="67" applyNumberFormat="0" applyAlignment="0" applyProtection="0"/>
    <xf numFmtId="0" fontId="81" fillId="86" borderId="67" applyNumberFormat="0" applyAlignment="0" applyProtection="0"/>
    <xf numFmtId="4" fontId="31" fillId="0" borderId="75">
      <alignment horizontal="right" vertical="center"/>
    </xf>
    <xf numFmtId="0" fontId="31" fillId="14" borderId="78">
      <alignment horizontal="left" vertical="center" wrapText="1" indent="2"/>
    </xf>
    <xf numFmtId="0" fontId="31" fillId="0" borderId="78">
      <alignment horizontal="left" vertical="center" wrapText="1" indent="2"/>
    </xf>
    <xf numFmtId="0" fontId="97" fillId="86" borderId="66" applyNumberFormat="0" applyAlignment="0" applyProtection="0"/>
    <xf numFmtId="0" fontId="93" fillId="73" borderId="67" applyNumberFormat="0" applyAlignment="0" applyProtection="0"/>
    <xf numFmtId="0" fontId="80" fillId="86" borderId="67" applyNumberFormat="0" applyAlignment="0" applyProtection="0"/>
    <xf numFmtId="0" fontId="78" fillId="86" borderId="66" applyNumberFormat="0" applyAlignment="0" applyProtection="0"/>
    <xf numFmtId="0" fontId="27" fillId="14" borderId="77">
      <alignment horizontal="right" vertical="center"/>
    </xf>
    <xf numFmtId="0" fontId="71" fillId="9" borderId="75">
      <alignment horizontal="right" vertical="center"/>
    </xf>
    <xf numFmtId="4" fontId="27" fillId="9" borderId="75">
      <alignment horizontal="right" vertical="center"/>
    </xf>
    <xf numFmtId="4" fontId="27" fillId="14" borderId="75">
      <alignment horizontal="right" vertical="center"/>
    </xf>
    <xf numFmtId="49" fontId="31" fillId="0" borderId="76" applyNumberFormat="0" applyFont="0" applyFill="0" applyBorder="0" applyProtection="0">
      <alignment horizontal="left" vertical="center" indent="5"/>
    </xf>
    <xf numFmtId="4" fontId="31" fillId="0" borderId="75" applyFill="0" applyBorder="0" applyProtection="0">
      <alignment horizontal="right" vertical="center"/>
    </xf>
    <xf numFmtId="4" fontId="27" fillId="9" borderId="75">
      <alignment horizontal="right" vertical="center"/>
    </xf>
    <xf numFmtId="0" fontId="93" fillId="73" borderId="67" applyNumberFormat="0" applyAlignment="0" applyProtection="0"/>
    <xf numFmtId="0" fontId="84" fillId="73" borderId="67" applyNumberFormat="0" applyAlignment="0" applyProtection="0"/>
    <xf numFmtId="0" fontId="80" fillId="86" borderId="67" applyNumberFormat="0" applyAlignment="0" applyProtection="0"/>
    <xf numFmtId="0" fontId="31" fillId="14" borderId="78">
      <alignment horizontal="left" vertical="center" wrapText="1" indent="2"/>
    </xf>
    <xf numFmtId="0" fontId="31" fillId="0" borderId="78">
      <alignment horizontal="left" vertical="center" wrapText="1" indent="2"/>
    </xf>
    <xf numFmtId="0" fontId="31" fillId="14" borderId="78">
      <alignment horizontal="left" vertical="center" wrapText="1" indent="2"/>
    </xf>
    <xf numFmtId="0" fontId="8" fillId="0" borderId="0"/>
    <xf numFmtId="0" fontId="31" fillId="0" borderId="93">
      <alignment horizontal="left" vertical="center" wrapText="1" indent="2"/>
    </xf>
    <xf numFmtId="0" fontId="75" fillId="89" borderId="89" applyNumberFormat="0" applyFont="0" applyAlignment="0" applyProtection="0"/>
    <xf numFmtId="0" fontId="97" fillId="86" borderId="94" applyNumberFormat="0" applyAlignment="0" applyProtection="0"/>
    <xf numFmtId="0" fontId="93" fillId="73" borderId="87" applyNumberFormat="0" applyAlignment="0" applyProtection="0"/>
    <xf numFmtId="0" fontId="85" fillId="0" borderId="88" applyNumberFormat="0" applyFill="0" applyAlignment="0" applyProtection="0"/>
    <xf numFmtId="4" fontId="31" fillId="0" borderId="98" applyFill="0" applyBorder="0" applyProtection="0">
      <alignment horizontal="right" vertical="center"/>
    </xf>
    <xf numFmtId="49" fontId="31" fillId="0" borderId="90" applyNumberFormat="0" applyFont="0" applyFill="0" applyBorder="0" applyProtection="0">
      <alignment horizontal="left" vertical="center" indent="2"/>
    </xf>
    <xf numFmtId="175" fontId="31" fillId="90" borderId="90" applyNumberFormat="0" applyFont="0" applyBorder="0" applyAlignment="0" applyProtection="0">
      <alignment horizontal="right" vertical="center"/>
    </xf>
    <xf numFmtId="4" fontId="27" fillId="14" borderId="92">
      <alignment horizontal="right" vertical="center"/>
    </xf>
    <xf numFmtId="0" fontId="31" fillId="16" borderId="90"/>
    <xf numFmtId="0" fontId="68" fillId="0" borderId="0" applyNumberFormat="0" applyFill="0" applyBorder="0" applyAlignment="0" applyProtection="0"/>
    <xf numFmtId="0" fontId="84" fillId="73" borderId="87" applyNumberFormat="0" applyAlignment="0" applyProtection="0"/>
    <xf numFmtId="0" fontId="81" fillId="86" borderId="87" applyNumberFormat="0" applyAlignment="0" applyProtection="0"/>
    <xf numFmtId="0" fontId="27" fillId="14" borderId="90">
      <alignment horizontal="right" vertical="center"/>
    </xf>
    <xf numFmtId="0" fontId="27" fillId="14" borderId="90">
      <alignment horizontal="right" vertical="center"/>
    </xf>
    <xf numFmtId="4" fontId="31" fillId="0" borderId="98">
      <alignment horizontal="right" vertical="center"/>
    </xf>
    <xf numFmtId="0" fontId="75" fillId="89" borderId="89" applyNumberFormat="0" applyFont="0" applyAlignment="0" applyProtection="0"/>
    <xf numFmtId="0" fontId="65" fillId="46" borderId="57" applyNumberFormat="0" applyAlignment="0" applyProtection="0"/>
    <xf numFmtId="0" fontId="66" fillId="46" borderId="56" applyNumberFormat="0" applyAlignment="0" applyProtection="0"/>
    <xf numFmtId="49" fontId="31" fillId="0" borderId="91" applyNumberFormat="0" applyFont="0" applyFill="0" applyBorder="0" applyProtection="0">
      <alignment horizontal="left" vertical="center" indent="5"/>
    </xf>
    <xf numFmtId="0" fontId="67" fillId="0" borderId="0" applyNumberFormat="0" applyFill="0" applyBorder="0" applyAlignment="0" applyProtection="0"/>
    <xf numFmtId="0" fontId="27" fillId="14" borderId="90">
      <alignment horizontal="right" vertical="center"/>
    </xf>
    <xf numFmtId="0" fontId="68" fillId="0" borderId="0" applyNumberFormat="0" applyFill="0" applyBorder="0" applyAlignment="0" applyProtection="0"/>
    <xf numFmtId="0" fontId="10" fillId="0" borderId="58" applyNumberFormat="0" applyFill="0" applyAlignment="0" applyProtection="0"/>
    <xf numFmtId="0" fontId="8" fillId="47" borderId="0" applyNumberFormat="0" applyBorder="0" applyAlignment="0" applyProtection="0"/>
    <xf numFmtId="0" fontId="8" fillId="48" borderId="0" applyNumberFormat="0" applyBorder="0" applyAlignment="0" applyProtection="0"/>
    <xf numFmtId="0" fontId="69" fillId="49" borderId="0" applyNumberFormat="0" applyBorder="0" applyAlignment="0" applyProtection="0"/>
    <xf numFmtId="0" fontId="8" fillId="50" borderId="0" applyNumberFormat="0" applyBorder="0" applyAlignment="0" applyProtection="0"/>
    <xf numFmtId="0" fontId="8" fillId="51" borderId="0" applyNumberFormat="0" applyBorder="0" applyAlignment="0" applyProtection="0"/>
    <xf numFmtId="0" fontId="69" fillId="52" borderId="0" applyNumberFormat="0" applyBorder="0" applyAlignment="0" applyProtection="0"/>
    <xf numFmtId="0" fontId="8" fillId="53" borderId="0" applyNumberFormat="0" applyBorder="0" applyAlignment="0" applyProtection="0"/>
    <xf numFmtId="0" fontId="8" fillId="54" borderId="0" applyNumberFormat="0" applyBorder="0" applyAlignment="0" applyProtection="0"/>
    <xf numFmtId="0" fontId="69" fillId="55" borderId="0" applyNumberFormat="0" applyBorder="0" applyAlignment="0" applyProtection="0"/>
    <xf numFmtId="0" fontId="78" fillId="86" borderId="94" applyNumberFormat="0" applyAlignment="0" applyProtection="0"/>
    <xf numFmtId="0" fontId="8" fillId="56" borderId="0" applyNumberFormat="0" applyBorder="0" applyAlignment="0" applyProtection="0"/>
    <xf numFmtId="0" fontId="8" fillId="57" borderId="0" applyNumberFormat="0" applyBorder="0" applyAlignment="0" applyProtection="0"/>
    <xf numFmtId="0" fontId="69" fillId="58" borderId="0" applyNumberFormat="0" applyBorder="0" applyAlignment="0" applyProtection="0"/>
    <xf numFmtId="4" fontId="31" fillId="16" borderId="90"/>
    <xf numFmtId="0" fontId="8" fillId="59" borderId="0" applyNumberFormat="0" applyBorder="0" applyAlignment="0" applyProtection="0"/>
    <xf numFmtId="0" fontId="8" fillId="60" borderId="0" applyNumberFormat="0" applyBorder="0" applyAlignment="0" applyProtection="0"/>
    <xf numFmtId="0" fontId="69" fillId="61" borderId="0" applyNumberFormat="0" applyBorder="0" applyAlignment="0" applyProtection="0"/>
    <xf numFmtId="0" fontId="8" fillId="62" borderId="0" applyNumberFormat="0" applyBorder="0" applyAlignment="0" applyProtection="0"/>
    <xf numFmtId="0" fontId="8" fillId="63" borderId="0" applyNumberFormat="0" applyBorder="0" applyAlignment="0" applyProtection="0"/>
    <xf numFmtId="0" fontId="69" fillId="64" borderId="0" applyNumberFormat="0" applyBorder="0" applyAlignment="0" applyProtection="0"/>
    <xf numFmtId="0" fontId="27" fillId="14" borderId="98">
      <alignment horizontal="right" vertical="center"/>
    </xf>
    <xf numFmtId="49" fontId="31" fillId="0" borderId="91" applyNumberFormat="0" applyFont="0" applyFill="0" applyBorder="0" applyProtection="0">
      <alignment horizontal="left" vertical="center" indent="5"/>
    </xf>
    <xf numFmtId="0" fontId="31" fillId="0" borderId="90" applyNumberFormat="0" applyFill="0" applyAlignment="0" applyProtection="0"/>
    <xf numFmtId="0" fontId="78" fillId="86" borderId="94" applyNumberFormat="0" applyAlignment="0" applyProtection="0"/>
    <xf numFmtId="0" fontId="65" fillId="46" borderId="57" applyNumberFormat="0" applyAlignment="0" applyProtection="0"/>
    <xf numFmtId="0" fontId="93" fillId="73" borderId="87" applyNumberFormat="0" applyAlignment="0" applyProtection="0"/>
    <xf numFmtId="0" fontId="10" fillId="0" borderId="58" applyNumberFormat="0" applyFill="0" applyAlignment="0" applyProtection="0"/>
    <xf numFmtId="0" fontId="65" fillId="46" borderId="57" applyNumberFormat="0" applyAlignment="0" applyProtection="0"/>
    <xf numFmtId="0" fontId="81" fillId="86" borderId="87" applyNumberFormat="0" applyAlignment="0" applyProtection="0"/>
    <xf numFmtId="0" fontId="80" fillId="86" borderId="95" applyNumberFormat="0" applyAlignment="0" applyProtection="0"/>
    <xf numFmtId="49" fontId="31" fillId="0" borderId="99" applyNumberFormat="0" applyFont="0" applyFill="0" applyBorder="0" applyProtection="0">
      <alignment horizontal="left" vertical="center" indent="5"/>
    </xf>
    <xf numFmtId="0" fontId="81" fillId="86" borderId="95" applyNumberFormat="0" applyAlignment="0" applyProtection="0"/>
    <xf numFmtId="4" fontId="27" fillId="14" borderId="92">
      <alignment horizontal="right" vertical="center"/>
    </xf>
    <xf numFmtId="49" fontId="31" fillId="0" borderId="91" applyNumberFormat="0" applyFont="0" applyFill="0" applyBorder="0" applyProtection="0">
      <alignment horizontal="left" vertical="center" indent="5"/>
    </xf>
    <xf numFmtId="0" fontId="8" fillId="60" borderId="0" applyNumberFormat="0" applyBorder="0" applyAlignment="0" applyProtection="0"/>
    <xf numFmtId="49" fontId="31" fillId="0" borderId="91" applyNumberFormat="0" applyFont="0" applyFill="0" applyBorder="0" applyProtection="0">
      <alignment horizontal="left" vertical="center" indent="5"/>
    </xf>
    <xf numFmtId="0" fontId="31" fillId="14" borderId="101">
      <alignment horizontal="left" vertical="center" wrapText="1" indent="2"/>
    </xf>
    <xf numFmtId="0" fontId="75" fillId="89" borderId="97" applyNumberFormat="0" applyFont="0" applyAlignment="0" applyProtection="0"/>
    <xf numFmtId="4" fontId="31" fillId="16" borderId="90"/>
    <xf numFmtId="4" fontId="27" fillId="14" borderId="90">
      <alignment horizontal="right" vertical="center"/>
    </xf>
    <xf numFmtId="4" fontId="27" fillId="14" borderId="90">
      <alignment horizontal="right" vertical="center"/>
    </xf>
    <xf numFmtId="4" fontId="31" fillId="0" borderId="90" applyFill="0" applyBorder="0" applyProtection="0">
      <alignment horizontal="right" vertical="center"/>
    </xf>
    <xf numFmtId="0" fontId="27" fillId="9" borderId="90">
      <alignment horizontal="right" vertical="center"/>
    </xf>
    <xf numFmtId="0" fontId="27" fillId="14" borderId="90">
      <alignment horizontal="right" vertical="center"/>
    </xf>
    <xf numFmtId="0" fontId="69" fillId="58" borderId="0" applyNumberFormat="0" applyBorder="0" applyAlignment="0" applyProtection="0"/>
    <xf numFmtId="0" fontId="31" fillId="9" borderId="91">
      <alignment horizontal="left" vertical="center"/>
    </xf>
    <xf numFmtId="0" fontId="31" fillId="0" borderId="90" applyNumberFormat="0" applyFill="0" applyAlignment="0" applyProtection="0"/>
    <xf numFmtId="0" fontId="84" fillId="73" borderId="87" applyNumberFormat="0" applyAlignment="0" applyProtection="0"/>
    <xf numFmtId="0" fontId="69" fillId="64" borderId="0" applyNumberFormat="0" applyBorder="0" applyAlignment="0" applyProtection="0"/>
    <xf numFmtId="0" fontId="81" fillId="86" borderId="87" applyNumberFormat="0" applyAlignment="0" applyProtection="0"/>
    <xf numFmtId="4" fontId="27" fillId="14" borderId="98">
      <alignment horizontal="right" vertical="center"/>
    </xf>
    <xf numFmtId="0" fontId="100" fillId="0" borderId="88" applyNumberFormat="0" applyFill="0" applyAlignment="0" applyProtection="0"/>
    <xf numFmtId="0" fontId="85" fillId="0" borderId="88" applyNumberFormat="0" applyFill="0" applyAlignment="0" applyProtection="0"/>
    <xf numFmtId="0" fontId="81" fillId="86" borderId="87" applyNumberFormat="0" applyAlignment="0" applyProtection="0"/>
    <xf numFmtId="0" fontId="93" fillId="73" borderId="87" applyNumberFormat="0" applyAlignment="0" applyProtection="0"/>
    <xf numFmtId="0" fontId="81" fillId="86" borderId="80" applyNumberFormat="0" applyAlignment="0" applyProtection="0"/>
    <xf numFmtId="4" fontId="27" fillId="14" borderId="90">
      <alignment horizontal="right" vertical="center"/>
    </xf>
    <xf numFmtId="0" fontId="75" fillId="89" borderId="89" applyNumberFormat="0" applyFont="0" applyAlignment="0" applyProtection="0"/>
    <xf numFmtId="0" fontId="31" fillId="0" borderId="90">
      <alignment horizontal="right" vertical="center"/>
    </xf>
    <xf numFmtId="0" fontId="31" fillId="9" borderId="91">
      <alignment horizontal="left" vertical="center"/>
    </xf>
    <xf numFmtId="0" fontId="31" fillId="14" borderId="93">
      <alignment horizontal="left" vertical="center" wrapText="1" indent="2"/>
    </xf>
    <xf numFmtId="0" fontId="8" fillId="47" borderId="0" applyNumberFormat="0" applyBorder="0" applyAlignment="0" applyProtection="0"/>
    <xf numFmtId="0" fontId="31" fillId="16" borderId="90"/>
    <xf numFmtId="4" fontId="71" fillId="9" borderId="90">
      <alignment horizontal="right" vertical="center"/>
    </xf>
    <xf numFmtId="4" fontId="27" fillId="14" borderId="91">
      <alignment horizontal="right" vertical="center"/>
    </xf>
    <xf numFmtId="4" fontId="27" fillId="14" borderId="92">
      <alignment horizontal="right" vertical="center"/>
    </xf>
    <xf numFmtId="0" fontId="93" fillId="73" borderId="80" applyNumberFormat="0" applyAlignment="0" applyProtection="0"/>
    <xf numFmtId="4" fontId="27" fillId="14" borderId="90">
      <alignment horizontal="right" vertical="center"/>
    </xf>
    <xf numFmtId="0" fontId="8" fillId="57" borderId="0" applyNumberFormat="0" applyBorder="0" applyAlignment="0" applyProtection="0"/>
    <xf numFmtId="0" fontId="31" fillId="0" borderId="93">
      <alignment horizontal="left" vertical="center" wrapText="1" indent="2"/>
    </xf>
    <xf numFmtId="49" fontId="31" fillId="0" borderId="90" applyNumberFormat="0" applyFont="0" applyFill="0" applyBorder="0" applyProtection="0">
      <alignment horizontal="left" vertical="center" indent="2"/>
    </xf>
    <xf numFmtId="0" fontId="27" fillId="9" borderId="90">
      <alignment horizontal="right" vertical="center"/>
    </xf>
    <xf numFmtId="175" fontId="31" fillId="90" borderId="90" applyNumberFormat="0" applyFont="0" applyBorder="0" applyAlignment="0" applyProtection="0">
      <alignment horizontal="right" vertical="center"/>
    </xf>
    <xf numFmtId="0" fontId="81" fillId="86" borderId="87" applyNumberFormat="0" applyAlignment="0" applyProtection="0"/>
    <xf numFmtId="0" fontId="80" fillId="86" borderId="87" applyNumberFormat="0" applyAlignment="0" applyProtection="0"/>
    <xf numFmtId="4" fontId="31" fillId="16" borderId="90"/>
    <xf numFmtId="0" fontId="10" fillId="0" borderId="58" applyNumberFormat="0" applyFill="0" applyAlignment="0" applyProtection="0"/>
    <xf numFmtId="0" fontId="68" fillId="0" borderId="0" applyNumberFormat="0" applyFill="0" applyBorder="0" applyAlignment="0" applyProtection="0"/>
    <xf numFmtId="0" fontId="66" fillId="46" borderId="56" applyNumberFormat="0" applyAlignment="0" applyProtection="0"/>
    <xf numFmtId="0" fontId="65" fillId="46" borderId="57" applyNumberFormat="0" applyAlignment="0" applyProtection="0"/>
    <xf numFmtId="0" fontId="31" fillId="0" borderId="93">
      <alignment horizontal="left" vertical="center" wrapText="1" indent="2"/>
    </xf>
    <xf numFmtId="0" fontId="85" fillId="0" borderId="88" applyNumberFormat="0" applyFill="0" applyAlignment="0" applyProtection="0"/>
    <xf numFmtId="0" fontId="85" fillId="0" borderId="88" applyNumberFormat="0" applyFill="0" applyAlignment="0" applyProtection="0"/>
    <xf numFmtId="0" fontId="75" fillId="89" borderId="82" applyNumberFormat="0" applyFont="0" applyAlignment="0" applyProtection="0"/>
    <xf numFmtId="0" fontId="32" fillId="89" borderId="82" applyNumberFormat="0" applyFont="0" applyAlignment="0" applyProtection="0"/>
    <xf numFmtId="0" fontId="97" fillId="86" borderId="79" applyNumberFormat="0" applyAlignment="0" applyProtection="0"/>
    <xf numFmtId="49" fontId="31" fillId="0" borderId="91" applyNumberFormat="0" applyFont="0" applyFill="0" applyBorder="0" applyProtection="0">
      <alignment horizontal="left" vertical="center" indent="5"/>
    </xf>
    <xf numFmtId="0" fontId="32" fillId="89" borderId="97" applyNumberFormat="0" applyFont="0" applyAlignment="0" applyProtection="0"/>
    <xf numFmtId="4" fontId="27" fillId="9" borderId="90">
      <alignment horizontal="right" vertical="center"/>
    </xf>
    <xf numFmtId="0" fontId="100" fillId="0" borderId="88" applyNumberFormat="0" applyFill="0" applyAlignment="0" applyProtection="0"/>
    <xf numFmtId="0" fontId="31" fillId="0" borderId="93">
      <alignment horizontal="left" vertical="center" wrapText="1" indent="2"/>
    </xf>
    <xf numFmtId="0" fontId="100" fillId="0" borderId="81" applyNumberFormat="0" applyFill="0" applyAlignment="0" applyProtection="0"/>
    <xf numFmtId="0" fontId="31" fillId="14" borderId="93">
      <alignment horizontal="left" vertical="center" wrapText="1" indent="2"/>
    </xf>
    <xf numFmtId="0" fontId="93" fillId="73" borderId="87" applyNumberFormat="0" applyAlignment="0" applyProtection="0"/>
    <xf numFmtId="4" fontId="31" fillId="0" borderId="90">
      <alignment horizontal="right" vertical="center"/>
    </xf>
    <xf numFmtId="0" fontId="32" fillId="89" borderId="89" applyNumberFormat="0" applyFont="0" applyAlignment="0" applyProtection="0"/>
    <xf numFmtId="0" fontId="80" fillId="86" borderId="87" applyNumberFormat="0" applyAlignment="0" applyProtection="0"/>
    <xf numFmtId="0" fontId="31" fillId="16" borderId="90"/>
    <xf numFmtId="0" fontId="8" fillId="47" borderId="0" applyNumberFormat="0" applyBorder="0" applyAlignment="0" applyProtection="0"/>
    <xf numFmtId="0" fontId="31" fillId="14" borderId="93">
      <alignment horizontal="left" vertical="center" wrapText="1" indent="2"/>
    </xf>
    <xf numFmtId="0" fontId="78" fillId="86" borderId="94" applyNumberFormat="0" applyAlignment="0" applyProtection="0"/>
    <xf numFmtId="49" fontId="31" fillId="0" borderId="90" applyNumberFormat="0" applyFont="0" applyFill="0" applyBorder="0" applyProtection="0">
      <alignment horizontal="left" vertical="center" indent="2"/>
    </xf>
    <xf numFmtId="0" fontId="27" fillId="14" borderId="90">
      <alignment horizontal="right" vertical="center"/>
    </xf>
    <xf numFmtId="0" fontId="31" fillId="14" borderId="93">
      <alignment horizontal="left" vertical="center" wrapText="1" indent="2"/>
    </xf>
    <xf numFmtId="4" fontId="27" fillId="14" borderId="92">
      <alignment horizontal="right" vertical="center"/>
    </xf>
    <xf numFmtId="0" fontId="8" fillId="47" borderId="0" applyNumberFormat="0" applyBorder="0" applyAlignment="0" applyProtection="0"/>
    <xf numFmtId="0" fontId="93" fillId="73" borderId="87" applyNumberFormat="0" applyAlignment="0" applyProtection="0"/>
    <xf numFmtId="4" fontId="27" fillId="9" borderId="90">
      <alignment horizontal="right" vertical="center"/>
    </xf>
    <xf numFmtId="0" fontId="84" fillId="73" borderId="87" applyNumberFormat="0" applyAlignment="0" applyProtection="0"/>
    <xf numFmtId="4" fontId="71" fillId="9" borderId="98">
      <alignment horizontal="right" vertical="center"/>
    </xf>
    <xf numFmtId="0" fontId="31" fillId="16" borderId="90"/>
    <xf numFmtId="0" fontId="71" fillId="9" borderId="90">
      <alignment horizontal="right" vertical="center"/>
    </xf>
    <xf numFmtId="0" fontId="27" fillId="14" borderId="90">
      <alignment horizontal="right" vertical="center"/>
    </xf>
    <xf numFmtId="0" fontId="31" fillId="14" borderId="93">
      <alignment horizontal="left" vertical="center" wrapText="1" indent="2"/>
    </xf>
    <xf numFmtId="4" fontId="27" fillId="14" borderId="91">
      <alignment horizontal="right" vertical="center"/>
    </xf>
    <xf numFmtId="0" fontId="100" fillId="0" borderId="88" applyNumberFormat="0" applyFill="0" applyAlignment="0" applyProtection="0"/>
    <xf numFmtId="0" fontId="31" fillId="0" borderId="93">
      <alignment horizontal="left" vertical="center" wrapText="1" indent="2"/>
    </xf>
    <xf numFmtId="4" fontId="31" fillId="0" borderId="90" applyFill="0" applyBorder="0" applyProtection="0">
      <alignment horizontal="right" vertical="center"/>
    </xf>
    <xf numFmtId="0" fontId="81" fillId="86" borderId="80" applyNumberFormat="0" applyAlignment="0" applyProtection="0"/>
    <xf numFmtId="0" fontId="71" fillId="9" borderId="90">
      <alignment horizontal="right" vertical="center"/>
    </xf>
    <xf numFmtId="0" fontId="84" fillId="73" borderId="95" applyNumberFormat="0" applyAlignment="0" applyProtection="0"/>
    <xf numFmtId="4" fontId="27" fillId="14" borderId="90">
      <alignment horizontal="right" vertical="center"/>
    </xf>
    <xf numFmtId="0" fontId="93" fillId="73" borderId="80" applyNumberFormat="0" applyAlignment="0" applyProtection="0"/>
    <xf numFmtId="4" fontId="71" fillId="9" borderId="90">
      <alignment horizontal="right" vertical="center"/>
    </xf>
    <xf numFmtId="0" fontId="31" fillId="9" borderId="91">
      <alignment horizontal="left" vertical="center"/>
    </xf>
    <xf numFmtId="0" fontId="75" fillId="89" borderId="82" applyNumberFormat="0" applyFont="0" applyAlignment="0" applyProtection="0"/>
    <xf numFmtId="0" fontId="97" fillId="86" borderId="79" applyNumberFormat="0" applyAlignment="0" applyProtection="0"/>
    <xf numFmtId="0" fontId="68" fillId="0" borderId="0" applyNumberFormat="0" applyFill="0" applyBorder="0" applyAlignment="0" applyProtection="0"/>
    <xf numFmtId="0" fontId="100" fillId="0" borderId="81" applyNumberFormat="0" applyFill="0" applyAlignment="0" applyProtection="0"/>
    <xf numFmtId="0" fontId="8" fillId="47" borderId="0" applyNumberFormat="0" applyBorder="0" applyAlignment="0" applyProtection="0"/>
    <xf numFmtId="0" fontId="69" fillId="52" borderId="0" applyNumberFormat="0" applyBorder="0" applyAlignment="0" applyProtection="0"/>
    <xf numFmtId="0" fontId="80" fillId="86" borderId="87" applyNumberFormat="0" applyAlignment="0" applyProtection="0"/>
    <xf numFmtId="0" fontId="27" fillId="9" borderId="90">
      <alignment horizontal="right" vertical="center"/>
    </xf>
    <xf numFmtId="0" fontId="93" fillId="73" borderId="87" applyNumberFormat="0" applyAlignment="0" applyProtection="0"/>
    <xf numFmtId="0" fontId="31" fillId="0" borderId="93">
      <alignment horizontal="left" vertical="center" wrapText="1" indent="2"/>
    </xf>
    <xf numFmtId="0" fontId="27" fillId="14" borderId="92">
      <alignment horizontal="right" vertical="center"/>
    </xf>
    <xf numFmtId="0" fontId="75" fillId="89" borderId="89" applyNumberFormat="0" applyFont="0" applyAlignment="0" applyProtection="0"/>
    <xf numFmtId="0" fontId="69" fillId="64" borderId="0" applyNumberFormat="0" applyBorder="0" applyAlignment="0" applyProtection="0"/>
    <xf numFmtId="49" fontId="29" fillId="0" borderId="90" applyNumberFormat="0" applyFill="0" applyBorder="0" applyProtection="0">
      <alignment horizontal="left" vertical="center"/>
    </xf>
    <xf numFmtId="0" fontId="32" fillId="89" borderId="89" applyNumberFormat="0" applyFont="0" applyAlignment="0" applyProtection="0"/>
    <xf numFmtId="0" fontId="69" fillId="61" borderId="0" applyNumberFormat="0" applyBorder="0" applyAlignment="0" applyProtection="0"/>
    <xf numFmtId="0" fontId="27" fillId="9" borderId="83">
      <alignment horizontal="right" vertical="center"/>
    </xf>
    <xf numFmtId="4" fontId="27" fillId="9" borderId="83">
      <alignment horizontal="right" vertical="center"/>
    </xf>
    <xf numFmtId="0" fontId="71" fillId="9" borderId="83">
      <alignment horizontal="right" vertical="center"/>
    </xf>
    <xf numFmtId="4" fontId="71" fillId="9" borderId="83">
      <alignment horizontal="right" vertical="center"/>
    </xf>
    <xf numFmtId="0" fontId="27" fillId="14" borderId="83">
      <alignment horizontal="right" vertical="center"/>
    </xf>
    <xf numFmtId="4" fontId="27" fillId="14" borderId="83">
      <alignment horizontal="right" vertical="center"/>
    </xf>
    <xf numFmtId="0" fontId="27" fillId="14" borderId="83">
      <alignment horizontal="right" vertical="center"/>
    </xf>
    <xf numFmtId="4" fontId="27" fillId="14" borderId="83">
      <alignment horizontal="right" vertical="center"/>
    </xf>
    <xf numFmtId="0" fontId="27" fillId="14" borderId="84">
      <alignment horizontal="right" vertical="center"/>
    </xf>
    <xf numFmtId="4" fontId="27" fillId="14" borderId="84">
      <alignment horizontal="right" vertical="center"/>
    </xf>
    <xf numFmtId="0" fontId="27" fillId="14" borderId="85">
      <alignment horizontal="right" vertical="center"/>
    </xf>
    <xf numFmtId="4" fontId="27" fillId="14" borderId="85">
      <alignment horizontal="right" vertical="center"/>
    </xf>
    <xf numFmtId="0" fontId="81" fillId="86" borderId="80" applyNumberFormat="0" applyAlignment="0" applyProtection="0"/>
    <xf numFmtId="0" fontId="31" fillId="14" borderId="86">
      <alignment horizontal="left" vertical="center" wrapText="1" indent="2"/>
    </xf>
    <xf numFmtId="0" fontId="31" fillId="0" borderId="86">
      <alignment horizontal="left" vertical="center" wrapText="1" indent="2"/>
    </xf>
    <xf numFmtId="0" fontId="31" fillId="9" borderId="84">
      <alignment horizontal="left" vertical="center"/>
    </xf>
    <xf numFmtId="4" fontId="31" fillId="0" borderId="90" applyFill="0" applyBorder="0" applyProtection="0">
      <alignment horizontal="right" vertical="center"/>
    </xf>
    <xf numFmtId="0" fontId="93" fillId="73" borderId="80" applyNumberFormat="0" applyAlignment="0" applyProtection="0"/>
    <xf numFmtId="0" fontId="31" fillId="0" borderId="83">
      <alignment horizontal="right" vertical="center"/>
    </xf>
    <xf numFmtId="4" fontId="31" fillId="0" borderId="83">
      <alignment horizontal="right" vertical="center"/>
    </xf>
    <xf numFmtId="49" fontId="31" fillId="0" borderId="90" applyNumberFormat="0" applyFont="0" applyFill="0" applyBorder="0" applyProtection="0">
      <alignment horizontal="left" vertical="center" indent="2"/>
    </xf>
    <xf numFmtId="0" fontId="31" fillId="0" borderId="83" applyNumberFormat="0" applyFill="0" applyAlignment="0" applyProtection="0"/>
    <xf numFmtId="0" fontId="97" fillId="86" borderId="79" applyNumberFormat="0" applyAlignment="0" applyProtection="0"/>
    <xf numFmtId="175" fontId="31" fillId="90" borderId="83" applyNumberFormat="0" applyFont="0" applyBorder="0" applyAlignment="0" applyProtection="0">
      <alignment horizontal="right" vertical="center"/>
    </xf>
    <xf numFmtId="0" fontId="31" fillId="16" borderId="83"/>
    <xf numFmtId="4" fontId="31" fillId="16" borderId="83"/>
    <xf numFmtId="0" fontId="100" fillId="0" borderId="81" applyNumberFormat="0" applyFill="0" applyAlignment="0" applyProtection="0"/>
    <xf numFmtId="0" fontId="78" fillId="86" borderId="94" applyNumberFormat="0" applyAlignment="0" applyProtection="0"/>
    <xf numFmtId="0" fontId="8" fillId="50" borderId="0" applyNumberFormat="0" applyBorder="0" applyAlignment="0" applyProtection="0"/>
    <xf numFmtId="0" fontId="8" fillId="62" borderId="0" applyNumberFormat="0" applyBorder="0" applyAlignment="0" applyProtection="0"/>
    <xf numFmtId="0" fontId="27" fillId="14" borderId="91">
      <alignment horizontal="right" vertical="center"/>
    </xf>
    <xf numFmtId="0" fontId="100" fillId="0" borderId="88" applyNumberFormat="0" applyFill="0" applyAlignment="0" applyProtection="0"/>
    <xf numFmtId="0" fontId="66" fillId="46" borderId="56" applyNumberFormat="0" applyAlignment="0" applyProtection="0"/>
    <xf numFmtId="0" fontId="75" fillId="89" borderId="89" applyNumberFormat="0" applyFont="0" applyAlignment="0" applyProtection="0"/>
    <xf numFmtId="4" fontId="31" fillId="0" borderId="90" applyFill="0" applyBorder="0" applyProtection="0">
      <alignment horizontal="right" vertical="center"/>
    </xf>
    <xf numFmtId="0" fontId="8" fillId="62" borderId="0" applyNumberFormat="0" applyBorder="0" applyAlignment="0" applyProtection="0"/>
    <xf numFmtId="0" fontId="8" fillId="48" borderId="0" applyNumberFormat="0" applyBorder="0" applyAlignment="0" applyProtection="0"/>
    <xf numFmtId="4" fontId="27" fillId="14" borderId="92">
      <alignment horizontal="right" vertical="center"/>
    </xf>
    <xf numFmtId="0" fontId="8" fillId="51" borderId="0" applyNumberFormat="0" applyBorder="0" applyAlignment="0" applyProtection="0"/>
    <xf numFmtId="0" fontId="27" fillId="14" borderId="90">
      <alignment horizontal="right" vertical="center"/>
    </xf>
    <xf numFmtId="0" fontId="97" fillId="86" borderId="94" applyNumberFormat="0" applyAlignment="0" applyProtection="0"/>
    <xf numFmtId="0" fontId="8" fillId="50" borderId="0" applyNumberFormat="0" applyBorder="0" applyAlignment="0" applyProtection="0"/>
    <xf numFmtId="0" fontId="80" fillId="86" borderId="87" applyNumberFormat="0" applyAlignment="0" applyProtection="0"/>
    <xf numFmtId="0" fontId="100" fillId="0" borderId="88" applyNumberFormat="0" applyFill="0" applyAlignment="0" applyProtection="0"/>
    <xf numFmtId="4" fontId="27" fillId="14" borderId="90">
      <alignment horizontal="right" vertical="center"/>
    </xf>
    <xf numFmtId="0" fontId="69" fillId="55" borderId="0" applyNumberFormat="0" applyBorder="0" applyAlignment="0" applyProtection="0"/>
    <xf numFmtId="0" fontId="31" fillId="0" borderId="90" applyNumberFormat="0" applyFill="0" applyAlignment="0" applyProtection="0"/>
    <xf numFmtId="0" fontId="8" fillId="56" borderId="0" applyNumberFormat="0" applyBorder="0" applyAlignment="0" applyProtection="0"/>
    <xf numFmtId="0" fontId="100" fillId="0" borderId="88" applyNumberFormat="0" applyFill="0" applyAlignment="0" applyProtection="0"/>
    <xf numFmtId="4" fontId="31" fillId="0" borderId="90">
      <alignment horizontal="right" vertical="center"/>
    </xf>
    <xf numFmtId="4" fontId="27" fillId="14" borderId="92">
      <alignment horizontal="right" vertical="center"/>
    </xf>
    <xf numFmtId="0" fontId="71" fillId="9" borderId="90">
      <alignment horizontal="right" vertical="center"/>
    </xf>
    <xf numFmtId="0" fontId="32" fillId="89" borderId="89" applyNumberFormat="0" applyFont="0" applyAlignment="0" applyProtection="0"/>
    <xf numFmtId="0" fontId="8" fillId="59" borderId="0" applyNumberFormat="0" applyBorder="0" applyAlignment="0" applyProtection="0"/>
    <xf numFmtId="0" fontId="93" fillId="73" borderId="87" applyNumberFormat="0" applyAlignment="0" applyProtection="0"/>
    <xf numFmtId="4" fontId="71" fillId="9" borderId="90">
      <alignment horizontal="right" vertical="center"/>
    </xf>
    <xf numFmtId="0" fontId="31" fillId="0" borderId="93">
      <alignment horizontal="left" vertical="center" wrapText="1" indent="2"/>
    </xf>
    <xf numFmtId="0" fontId="97" fillId="86" borderId="94" applyNumberFormat="0" applyAlignment="0" applyProtection="0"/>
    <xf numFmtId="0" fontId="75" fillId="89" borderId="89" applyNumberFormat="0" applyFont="0" applyAlignment="0" applyProtection="0"/>
    <xf numFmtId="0" fontId="84" fillId="73" borderId="87" applyNumberFormat="0" applyAlignment="0" applyProtection="0"/>
    <xf numFmtId="49" fontId="29" fillId="0" borderId="90" applyNumberFormat="0" applyFill="0" applyBorder="0" applyProtection="0">
      <alignment horizontal="left" vertical="center"/>
    </xf>
    <xf numFmtId="4" fontId="27" fillId="9" borderId="90">
      <alignment horizontal="right" vertical="center"/>
    </xf>
    <xf numFmtId="0" fontId="100" fillId="0" borderId="88" applyNumberFormat="0" applyFill="0" applyAlignment="0" applyProtection="0"/>
    <xf numFmtId="0" fontId="8" fillId="53" borderId="0" applyNumberFormat="0" applyBorder="0" applyAlignment="0" applyProtection="0"/>
    <xf numFmtId="0" fontId="97" fillId="86" borderId="94" applyNumberFormat="0" applyAlignment="0" applyProtection="0"/>
    <xf numFmtId="0" fontId="93" fillId="73" borderId="87" applyNumberFormat="0" applyAlignment="0" applyProtection="0"/>
    <xf numFmtId="0" fontId="8" fillId="51" borderId="0" applyNumberFormat="0" applyBorder="0" applyAlignment="0" applyProtection="0"/>
    <xf numFmtId="0" fontId="69" fillId="61" borderId="0" applyNumberFormat="0" applyBorder="0" applyAlignment="0" applyProtection="0"/>
    <xf numFmtId="0" fontId="8" fillId="47" borderId="0" applyNumberFormat="0" applyBorder="0" applyAlignment="0" applyProtection="0"/>
    <xf numFmtId="49" fontId="29" fillId="0" borderId="90" applyNumberFormat="0" applyFill="0" applyBorder="0" applyProtection="0">
      <alignment horizontal="left" vertical="center"/>
    </xf>
    <xf numFmtId="0" fontId="100" fillId="0" borderId="88" applyNumberFormat="0" applyFill="0" applyAlignment="0" applyProtection="0"/>
    <xf numFmtId="0" fontId="69" fillId="52" borderId="0" applyNumberFormat="0" applyBorder="0" applyAlignment="0" applyProtection="0"/>
    <xf numFmtId="49" fontId="31" fillId="0" borderId="83" applyNumberFormat="0" applyFont="0" applyFill="0" applyBorder="0" applyProtection="0">
      <alignment horizontal="left" vertical="center" indent="2"/>
    </xf>
    <xf numFmtId="49" fontId="31" fillId="0" borderId="84" applyNumberFormat="0" applyFont="0" applyFill="0" applyBorder="0" applyProtection="0">
      <alignment horizontal="left" vertical="center" indent="5"/>
    </xf>
    <xf numFmtId="0" fontId="93" fillId="73" borderId="87" applyNumberFormat="0" applyAlignment="0" applyProtection="0"/>
    <xf numFmtId="0" fontId="31" fillId="9" borderId="91">
      <alignment horizontal="left" vertical="center"/>
    </xf>
    <xf numFmtId="0" fontId="81" fillId="86" borderId="87" applyNumberFormat="0" applyAlignment="0" applyProtection="0"/>
    <xf numFmtId="0" fontId="100" fillId="0" borderId="88" applyNumberFormat="0" applyFill="0" applyAlignment="0" applyProtection="0"/>
    <xf numFmtId="4" fontId="27" fillId="14" borderId="91">
      <alignment horizontal="right" vertical="center"/>
    </xf>
    <xf numFmtId="0" fontId="32" fillId="89" borderId="89" applyNumberFormat="0" applyFont="0" applyAlignment="0" applyProtection="0"/>
    <xf numFmtId="4" fontId="31" fillId="0" borderId="83" applyFill="0" applyBorder="0" applyProtection="0">
      <alignment horizontal="right" vertical="center"/>
    </xf>
    <xf numFmtId="49" fontId="29" fillId="0" borderId="83" applyNumberFormat="0" applyFill="0" applyBorder="0" applyProtection="0">
      <alignment horizontal="left" vertical="center"/>
    </xf>
    <xf numFmtId="4" fontId="27" fillId="14" borderId="92">
      <alignment horizontal="right" vertical="center"/>
    </xf>
    <xf numFmtId="0" fontId="69" fillId="64" borderId="0" applyNumberFormat="0" applyBorder="0" applyAlignment="0" applyProtection="0"/>
    <xf numFmtId="0" fontId="100" fillId="0" borderId="88" applyNumberFormat="0" applyFill="0" applyAlignment="0" applyProtection="0"/>
    <xf numFmtId="0" fontId="84" fillId="73" borderId="87" applyNumberFormat="0" applyAlignment="0" applyProtection="0"/>
    <xf numFmtId="0" fontId="85" fillId="0" borderId="88" applyNumberFormat="0" applyFill="0" applyAlignment="0" applyProtection="0"/>
    <xf numFmtId="0" fontId="75" fillId="89" borderId="89" applyNumberFormat="0" applyFont="0" applyAlignment="0" applyProtection="0"/>
    <xf numFmtId="0" fontId="100" fillId="0" borderId="88" applyNumberFormat="0" applyFill="0" applyAlignment="0" applyProtection="0"/>
    <xf numFmtId="0" fontId="69" fillId="55" borderId="0" applyNumberFormat="0" applyBorder="0" applyAlignment="0" applyProtection="0"/>
    <xf numFmtId="0" fontId="75" fillId="89" borderId="89" applyNumberFormat="0" applyFont="0" applyAlignment="0" applyProtection="0"/>
    <xf numFmtId="0" fontId="31" fillId="0" borderId="90" applyNumberFormat="0" applyFill="0" applyAlignment="0" applyProtection="0"/>
    <xf numFmtId="49" fontId="31" fillId="0" borderId="91" applyNumberFormat="0" applyFont="0" applyFill="0" applyBorder="0" applyProtection="0">
      <alignment horizontal="left" vertical="center" indent="5"/>
    </xf>
    <xf numFmtId="0" fontId="31" fillId="0" borderId="90" applyNumberFormat="0" applyFill="0" applyAlignment="0" applyProtection="0"/>
    <xf numFmtId="4" fontId="31" fillId="0" borderId="90">
      <alignment horizontal="right" vertical="center"/>
    </xf>
    <xf numFmtId="4" fontId="31" fillId="0" borderId="90">
      <alignment horizontal="right" vertical="center"/>
    </xf>
    <xf numFmtId="0" fontId="27" fillId="14" borderId="90">
      <alignment horizontal="right" vertical="center"/>
    </xf>
    <xf numFmtId="0" fontId="31" fillId="14" borderId="93">
      <alignment horizontal="left" vertical="center" wrapText="1" indent="2"/>
    </xf>
    <xf numFmtId="0" fontId="93" fillId="73" borderId="87" applyNumberFormat="0" applyAlignment="0" applyProtection="0"/>
    <xf numFmtId="0" fontId="31" fillId="0" borderId="90">
      <alignment horizontal="right" vertical="center"/>
    </xf>
    <xf numFmtId="0" fontId="78" fillId="86" borderId="79" applyNumberFormat="0" applyAlignment="0" applyProtection="0"/>
    <xf numFmtId="0" fontId="80" fillId="86" borderId="80" applyNumberFormat="0" applyAlignment="0" applyProtection="0"/>
    <xf numFmtId="0" fontId="85" fillId="0" borderId="81" applyNumberFormat="0" applyFill="0" applyAlignment="0" applyProtection="0"/>
    <xf numFmtId="175" fontId="31" fillId="90" borderId="90" applyNumberFormat="0" applyFont="0" applyBorder="0" applyAlignment="0" applyProtection="0">
      <alignment horizontal="right" vertical="center"/>
    </xf>
    <xf numFmtId="0" fontId="65" fillId="46" borderId="57" applyNumberFormat="0" applyAlignment="0" applyProtection="0"/>
    <xf numFmtId="0" fontId="27" fillId="14" borderId="92">
      <alignment horizontal="right" vertical="center"/>
    </xf>
    <xf numFmtId="0" fontId="81" fillId="86" borderId="87" applyNumberFormat="0" applyAlignment="0" applyProtection="0"/>
    <xf numFmtId="0" fontId="80" fillId="86" borderId="87" applyNumberFormat="0" applyAlignment="0" applyProtection="0"/>
    <xf numFmtId="0" fontId="100" fillId="0" borderId="88" applyNumberFormat="0" applyFill="0" applyAlignment="0" applyProtection="0"/>
    <xf numFmtId="0" fontId="100" fillId="0" borderId="88" applyNumberFormat="0" applyFill="0" applyAlignment="0" applyProtection="0"/>
    <xf numFmtId="0" fontId="32" fillId="89" borderId="89" applyNumberFormat="0" applyFont="0" applyAlignment="0" applyProtection="0"/>
    <xf numFmtId="0" fontId="69" fillId="61" borderId="0" applyNumberFormat="0" applyBorder="0" applyAlignment="0" applyProtection="0"/>
    <xf numFmtId="0" fontId="27" fillId="14" borderId="92">
      <alignment horizontal="right" vertical="center"/>
    </xf>
    <xf numFmtId="0" fontId="8" fillId="59" borderId="0" applyNumberFormat="0" applyBorder="0" applyAlignment="0" applyProtection="0"/>
    <xf numFmtId="0" fontId="27" fillId="14" borderId="91">
      <alignment horizontal="right" vertical="center"/>
    </xf>
    <xf numFmtId="0" fontId="75" fillId="89" borderId="97" applyNumberFormat="0" applyFont="0" applyAlignment="0" applyProtection="0"/>
    <xf numFmtId="4" fontId="27" fillId="9" borderId="90">
      <alignment horizontal="right" vertical="center"/>
    </xf>
    <xf numFmtId="4" fontId="27" fillId="14" borderId="90">
      <alignment horizontal="right" vertical="center"/>
    </xf>
    <xf numFmtId="0" fontId="67" fillId="0" borderId="0" applyNumberFormat="0" applyFill="0" applyBorder="0" applyAlignment="0" applyProtection="0"/>
    <xf numFmtId="4" fontId="27" fillId="14" borderId="90">
      <alignment horizontal="right" vertical="center"/>
    </xf>
    <xf numFmtId="0" fontId="84" fillId="73" borderId="80" applyNumberFormat="0" applyAlignment="0" applyProtection="0"/>
    <xf numFmtId="0" fontId="27" fillId="14" borderId="90">
      <alignment horizontal="right" vertical="center"/>
    </xf>
    <xf numFmtId="4" fontId="27" fillId="14" borderId="90">
      <alignment horizontal="right" vertical="center"/>
    </xf>
    <xf numFmtId="0" fontId="97" fillId="86" borderId="94" applyNumberFormat="0" applyAlignment="0" applyProtection="0"/>
    <xf numFmtId="4" fontId="27" fillId="14" borderId="90">
      <alignment horizontal="right" vertical="center"/>
    </xf>
    <xf numFmtId="0" fontId="31" fillId="0" borderId="90">
      <alignment horizontal="right" vertical="center"/>
    </xf>
    <xf numFmtId="0" fontId="8" fillId="48" borderId="0" applyNumberFormat="0" applyBorder="0" applyAlignment="0" applyProtection="0"/>
    <xf numFmtId="0" fontId="69" fillId="49" borderId="0" applyNumberFormat="0" applyBorder="0" applyAlignment="0" applyProtection="0"/>
    <xf numFmtId="0" fontId="67" fillId="0" borderId="0" applyNumberFormat="0" applyFill="0" applyBorder="0" applyAlignment="0" applyProtection="0"/>
    <xf numFmtId="0" fontId="31" fillId="0" borderId="93">
      <alignment horizontal="left" vertical="center" wrapText="1" indent="2"/>
    </xf>
    <xf numFmtId="0" fontId="31" fillId="16" borderId="90"/>
    <xf numFmtId="4" fontId="31" fillId="0" borderId="90" applyFill="0" applyBorder="0" applyProtection="0">
      <alignment horizontal="right" vertical="center"/>
    </xf>
    <xf numFmtId="0" fontId="81" fillId="86" borderId="87" applyNumberFormat="0" applyAlignment="0" applyProtection="0"/>
    <xf numFmtId="0" fontId="31" fillId="14" borderId="86">
      <alignment horizontal="left" vertical="center" wrapText="1" indent="2"/>
    </xf>
    <xf numFmtId="0" fontId="31" fillId="0" borderId="86">
      <alignment horizontal="left" vertical="center" wrapText="1" indent="2"/>
    </xf>
    <xf numFmtId="0" fontId="85" fillId="0" borderId="88" applyNumberFormat="0" applyFill="0" applyAlignment="0" applyProtection="0"/>
    <xf numFmtId="0" fontId="93" fillId="73" borderId="87" applyNumberFormat="0" applyAlignment="0" applyProtection="0"/>
    <xf numFmtId="0" fontId="31" fillId="0" borderId="90">
      <alignment horizontal="right" vertical="center"/>
    </xf>
    <xf numFmtId="49" fontId="31" fillId="0" borderId="90" applyNumberFormat="0" applyFont="0" applyFill="0" applyBorder="0" applyProtection="0">
      <alignment horizontal="left" vertical="center" indent="2"/>
    </xf>
    <xf numFmtId="0" fontId="80" fillId="86" borderId="87" applyNumberFormat="0" applyAlignment="0" applyProtection="0"/>
    <xf numFmtId="0" fontId="31" fillId="0" borderId="90">
      <alignment horizontal="right" vertical="center"/>
    </xf>
    <xf numFmtId="0" fontId="27" fillId="9" borderId="90">
      <alignment horizontal="right" vertical="center"/>
    </xf>
    <xf numFmtId="4" fontId="27" fillId="14" borderId="99">
      <alignment horizontal="right" vertical="center"/>
    </xf>
    <xf numFmtId="0" fontId="69" fillId="52" borderId="0" applyNumberFormat="0" applyBorder="0" applyAlignment="0" applyProtection="0"/>
    <xf numFmtId="4" fontId="31" fillId="0" borderId="90">
      <alignment horizontal="right" vertical="center"/>
    </xf>
    <xf numFmtId="175" fontId="31" fillId="90" borderId="90" applyNumberFormat="0" applyFont="0" applyBorder="0" applyAlignment="0" applyProtection="0">
      <alignment horizontal="right" vertical="center"/>
    </xf>
    <xf numFmtId="4" fontId="71" fillId="9" borderId="90">
      <alignment horizontal="right" vertical="center"/>
    </xf>
    <xf numFmtId="4" fontId="27" fillId="14" borderId="91">
      <alignment horizontal="right" vertical="center"/>
    </xf>
    <xf numFmtId="4" fontId="27" fillId="9" borderId="90">
      <alignment horizontal="right" vertical="center"/>
    </xf>
    <xf numFmtId="0" fontId="85" fillId="0" borderId="88" applyNumberFormat="0" applyFill="0" applyAlignment="0" applyProtection="0"/>
    <xf numFmtId="0" fontId="93" fillId="73" borderId="87" applyNumberFormat="0" applyAlignment="0" applyProtection="0"/>
    <xf numFmtId="0" fontId="31" fillId="16" borderId="90"/>
    <xf numFmtId="49" fontId="31" fillId="0" borderId="90" applyNumberFormat="0" applyFont="0" applyFill="0" applyBorder="0" applyProtection="0">
      <alignment horizontal="left" vertical="center" indent="2"/>
    </xf>
    <xf numFmtId="4" fontId="71" fillId="9" borderId="90">
      <alignment horizontal="right" vertical="center"/>
    </xf>
    <xf numFmtId="0" fontId="97" fillId="86" borderId="94" applyNumberFormat="0" applyAlignment="0" applyProtection="0"/>
    <xf numFmtId="0" fontId="93" fillId="73" borderId="95" applyNumberFormat="0" applyAlignment="0" applyProtection="0"/>
    <xf numFmtId="0" fontId="8" fillId="62" borderId="0" applyNumberFormat="0" applyBorder="0" applyAlignment="0" applyProtection="0"/>
    <xf numFmtId="49" fontId="29" fillId="0" borderId="90" applyNumberFormat="0" applyFill="0" applyBorder="0" applyProtection="0">
      <alignment horizontal="left" vertical="center"/>
    </xf>
    <xf numFmtId="0" fontId="8" fillId="53" borderId="0" applyNumberFormat="0" applyBorder="0" applyAlignment="0" applyProtection="0"/>
    <xf numFmtId="0" fontId="8" fillId="51" borderId="0" applyNumberFormat="0" applyBorder="0" applyAlignment="0" applyProtection="0"/>
    <xf numFmtId="0" fontId="8" fillId="63" borderId="0" applyNumberFormat="0" applyBorder="0" applyAlignment="0" applyProtection="0"/>
    <xf numFmtId="0" fontId="71" fillId="9" borderId="90">
      <alignment horizontal="right" vertical="center"/>
    </xf>
    <xf numFmtId="0" fontId="69" fillId="49" borderId="0" applyNumberFormat="0" applyBorder="0" applyAlignment="0" applyProtection="0"/>
    <xf numFmtId="0" fontId="31" fillId="14" borderId="101">
      <alignment horizontal="left" vertical="center" wrapText="1" indent="2"/>
    </xf>
    <xf numFmtId="0" fontId="69" fillId="64" borderId="0" applyNumberFormat="0" applyBorder="0" applyAlignment="0" applyProtection="0"/>
    <xf numFmtId="0" fontId="8" fillId="57" borderId="0" applyNumberFormat="0" applyBorder="0" applyAlignment="0" applyProtection="0"/>
    <xf numFmtId="0" fontId="8" fillId="59" borderId="0" applyNumberFormat="0" applyBorder="0" applyAlignment="0" applyProtection="0"/>
    <xf numFmtId="0" fontId="8" fillId="60" borderId="0" applyNumberFormat="0" applyBorder="0" applyAlignment="0" applyProtection="0"/>
    <xf numFmtId="0" fontId="69" fillId="58" borderId="0" applyNumberFormat="0" applyBorder="0" applyAlignment="0" applyProtection="0"/>
    <xf numFmtId="0" fontId="8" fillId="54" borderId="0" applyNumberFormat="0" applyBorder="0" applyAlignment="0" applyProtection="0"/>
    <xf numFmtId="0" fontId="69" fillId="55" borderId="0" applyNumberFormat="0" applyBorder="0" applyAlignment="0" applyProtection="0"/>
    <xf numFmtId="0" fontId="85" fillId="0" borderId="88" applyNumberFormat="0" applyFill="0" applyAlignment="0" applyProtection="0"/>
    <xf numFmtId="0" fontId="31" fillId="14" borderId="93">
      <alignment horizontal="left" vertical="center" wrapText="1" indent="2"/>
    </xf>
    <xf numFmtId="0" fontId="78" fillId="86" borderId="94" applyNumberFormat="0" applyAlignment="0" applyProtection="0"/>
    <xf numFmtId="4" fontId="27" fillId="14" borderId="83">
      <alignment horizontal="right" vertical="center"/>
    </xf>
    <xf numFmtId="0" fontId="31" fillId="16" borderId="83"/>
    <xf numFmtId="0" fontId="80" fillId="86" borderId="80" applyNumberFormat="0" applyAlignment="0" applyProtection="0"/>
    <xf numFmtId="0" fontId="27" fillId="9" borderId="83">
      <alignment horizontal="right" vertical="center"/>
    </xf>
    <xf numFmtId="0" fontId="31" fillId="0" borderId="83">
      <alignment horizontal="right" vertical="center"/>
    </xf>
    <xf numFmtId="0" fontId="100" fillId="0" borderId="81" applyNumberFormat="0" applyFill="0" applyAlignment="0" applyProtection="0"/>
    <xf numFmtId="0" fontId="31" fillId="9" borderId="84">
      <alignment horizontal="left" vertical="center"/>
    </xf>
    <xf numFmtId="0" fontId="93" fillId="73" borderId="80" applyNumberFormat="0" applyAlignment="0" applyProtection="0"/>
    <xf numFmtId="175" fontId="31" fillId="90" borderId="83" applyNumberFormat="0" applyFont="0" applyBorder="0" applyAlignment="0" applyProtection="0">
      <alignment horizontal="right" vertical="center"/>
    </xf>
    <xf numFmtId="0" fontId="75" fillId="89" borderId="82" applyNumberFormat="0" applyFont="0" applyAlignment="0" applyProtection="0"/>
    <xf numFmtId="0" fontId="31" fillId="0" borderId="86">
      <alignment horizontal="left" vertical="center" wrapText="1" indent="2"/>
    </xf>
    <xf numFmtId="4" fontId="31" fillId="16" borderId="83"/>
    <xf numFmtId="49" fontId="29" fillId="0" borderId="83" applyNumberFormat="0" applyFill="0" applyBorder="0" applyProtection="0">
      <alignment horizontal="left" vertical="center"/>
    </xf>
    <xf numFmtId="0" fontId="31" fillId="0" borderId="83">
      <alignment horizontal="right" vertical="center"/>
    </xf>
    <xf numFmtId="4" fontId="27" fillId="14" borderId="85">
      <alignment horizontal="right" vertical="center"/>
    </xf>
    <xf numFmtId="4" fontId="27" fillId="14" borderId="83">
      <alignment horizontal="right" vertical="center"/>
    </xf>
    <xf numFmtId="4" fontId="27" fillId="14" borderId="83">
      <alignment horizontal="right" vertical="center"/>
    </xf>
    <xf numFmtId="0" fontId="71" fillId="9" borderId="83">
      <alignment horizontal="right" vertical="center"/>
    </xf>
    <xf numFmtId="0" fontId="27" fillId="9" borderId="83">
      <alignment horizontal="right" vertical="center"/>
    </xf>
    <xf numFmtId="49" fontId="31" fillId="0" borderId="83" applyNumberFormat="0" applyFont="0" applyFill="0" applyBorder="0" applyProtection="0">
      <alignment horizontal="left" vertical="center" indent="2"/>
    </xf>
    <xf numFmtId="0" fontId="93" fillId="73" borderId="80" applyNumberFormat="0" applyAlignment="0" applyProtection="0"/>
    <xf numFmtId="0" fontId="78" fillId="86" borderId="79" applyNumberFormat="0" applyAlignment="0" applyProtection="0"/>
    <xf numFmtId="49" fontId="31" fillId="0" borderId="83" applyNumberFormat="0" applyFont="0" applyFill="0" applyBorder="0" applyProtection="0">
      <alignment horizontal="left" vertical="center" indent="2"/>
    </xf>
    <xf numFmtId="0" fontId="84" fillId="73" borderId="80" applyNumberFormat="0" applyAlignment="0" applyProtection="0"/>
    <xf numFmtId="4" fontId="31" fillId="0" borderId="83" applyFill="0" applyBorder="0" applyProtection="0">
      <alignment horizontal="right" vertical="center"/>
    </xf>
    <xf numFmtId="0" fontId="81" fillId="86" borderId="80" applyNumberFormat="0" applyAlignment="0" applyProtection="0"/>
    <xf numFmtId="0" fontId="100" fillId="0" borderId="81" applyNumberFormat="0" applyFill="0" applyAlignment="0" applyProtection="0"/>
    <xf numFmtId="0" fontId="97" fillId="86" borderId="79" applyNumberFormat="0" applyAlignment="0" applyProtection="0"/>
    <xf numFmtId="0" fontId="31" fillId="0" borderId="83" applyNumberFormat="0" applyFill="0" applyAlignment="0" applyProtection="0"/>
    <xf numFmtId="4" fontId="31" fillId="0" borderId="83">
      <alignment horizontal="right" vertical="center"/>
    </xf>
    <xf numFmtId="0" fontId="31" fillId="0" borderId="83">
      <alignment horizontal="right" vertical="center"/>
    </xf>
    <xf numFmtId="0" fontId="93" fillId="73" borderId="80" applyNumberFormat="0" applyAlignment="0" applyProtection="0"/>
    <xf numFmtId="0" fontId="78" fillId="86" borderId="79" applyNumberFormat="0" applyAlignment="0" applyProtection="0"/>
    <xf numFmtId="0" fontId="80" fillId="86" borderId="80" applyNumberFormat="0" applyAlignment="0" applyProtection="0"/>
    <xf numFmtId="0" fontId="31" fillId="14" borderId="86">
      <alignment horizontal="left" vertical="center" wrapText="1" indent="2"/>
    </xf>
    <xf numFmtId="0" fontId="81" fillId="86" borderId="80" applyNumberFormat="0" applyAlignment="0" applyProtection="0"/>
    <xf numFmtId="0" fontId="81" fillId="86" borderId="80" applyNumberFormat="0" applyAlignment="0" applyProtection="0"/>
    <xf numFmtId="4" fontId="27" fillId="14" borderId="84">
      <alignment horizontal="right" vertical="center"/>
    </xf>
    <xf numFmtId="0" fontId="27" fillId="14" borderId="84">
      <alignment horizontal="right" vertical="center"/>
    </xf>
    <xf numFmtId="0" fontId="27" fillId="14" borderId="83">
      <alignment horizontal="right" vertical="center"/>
    </xf>
    <xf numFmtId="4" fontId="71" fillId="9" borderId="83">
      <alignment horizontal="right" vertical="center"/>
    </xf>
    <xf numFmtId="0" fontId="84" fillId="73" borderId="80" applyNumberFormat="0" applyAlignment="0" applyProtection="0"/>
    <xf numFmtId="0" fontId="85" fillId="0" borderId="81" applyNumberFormat="0" applyFill="0" applyAlignment="0" applyProtection="0"/>
    <xf numFmtId="0" fontId="100" fillId="0" borderId="81" applyNumberFormat="0" applyFill="0" applyAlignment="0" applyProtection="0"/>
    <xf numFmtId="0" fontId="75" fillId="89" borderId="82" applyNumberFormat="0" applyFont="0" applyAlignment="0" applyProtection="0"/>
    <xf numFmtId="0" fontId="93" fillId="73" borderId="80" applyNumberFormat="0" applyAlignment="0" applyProtection="0"/>
    <xf numFmtId="49" fontId="29" fillId="0" borderId="83" applyNumberFormat="0" applyFill="0" applyBorder="0" applyProtection="0">
      <alignment horizontal="left" vertical="center"/>
    </xf>
    <xf numFmtId="0" fontId="31" fillId="14" borderId="86">
      <alignment horizontal="left" vertical="center" wrapText="1" indent="2"/>
    </xf>
    <xf numFmtId="0" fontId="81" fillId="86" borderId="80" applyNumberFormat="0" applyAlignment="0" applyProtection="0"/>
    <xf numFmtId="0" fontId="31" fillId="0" borderId="86">
      <alignment horizontal="left" vertical="center" wrapText="1" indent="2"/>
    </xf>
    <xf numFmtId="0" fontId="75" fillId="89" borderId="82" applyNumberFormat="0" applyFont="0" applyAlignment="0" applyProtection="0"/>
    <xf numFmtId="0" fontId="32" fillId="89" borderId="82" applyNumberFormat="0" applyFont="0" applyAlignment="0" applyProtection="0"/>
    <xf numFmtId="0" fontId="97" fillId="86" borderId="79" applyNumberFormat="0" applyAlignment="0" applyProtection="0"/>
    <xf numFmtId="0" fontId="100" fillId="0" borderId="81" applyNumberFormat="0" applyFill="0" applyAlignment="0" applyProtection="0"/>
    <xf numFmtId="4" fontId="31" fillId="16" borderId="83"/>
    <xf numFmtId="0" fontId="27" fillId="14" borderId="83">
      <alignment horizontal="right" vertical="center"/>
    </xf>
    <xf numFmtId="0" fontId="100" fillId="0" borderId="81" applyNumberFormat="0" applyFill="0" applyAlignment="0" applyProtection="0"/>
    <xf numFmtId="4" fontId="27" fillId="14" borderId="85">
      <alignment horizontal="right" vertical="center"/>
    </xf>
    <xf numFmtId="0" fontId="80" fillId="86" borderId="80" applyNumberFormat="0" applyAlignment="0" applyProtection="0"/>
    <xf numFmtId="0" fontId="27" fillId="14" borderId="84">
      <alignment horizontal="right" vertical="center"/>
    </xf>
    <xf numFmtId="0" fontId="81" fillId="86" borderId="80" applyNumberFormat="0" applyAlignment="0" applyProtection="0"/>
    <xf numFmtId="0" fontId="85" fillId="0" borderId="81" applyNumberFormat="0" applyFill="0" applyAlignment="0" applyProtection="0"/>
    <xf numFmtId="0" fontId="75" fillId="89" borderId="82" applyNumberFormat="0" applyFont="0" applyAlignment="0" applyProtection="0"/>
    <xf numFmtId="4" fontId="27" fillId="14" borderId="84">
      <alignment horizontal="right" vertical="center"/>
    </xf>
    <xf numFmtId="0" fontId="31" fillId="14" borderId="86">
      <alignment horizontal="left" vertical="center" wrapText="1" indent="2"/>
    </xf>
    <xf numFmtId="0" fontId="31" fillId="16" borderId="83"/>
    <xf numFmtId="175" fontId="31" fillId="90" borderId="83" applyNumberFormat="0" applyFont="0" applyBorder="0" applyAlignment="0" applyProtection="0">
      <alignment horizontal="right" vertical="center"/>
    </xf>
    <xf numFmtId="0" fontId="31" fillId="0" borderId="83" applyNumberFormat="0" applyFill="0" applyAlignment="0" applyProtection="0"/>
    <xf numFmtId="4" fontId="31" fillId="0" borderId="83" applyFill="0" applyBorder="0" applyProtection="0">
      <alignment horizontal="right" vertical="center"/>
    </xf>
    <xf numFmtId="4" fontId="27" fillId="9" borderId="83">
      <alignment horizontal="right" vertical="center"/>
    </xf>
    <xf numFmtId="0" fontId="85" fillId="0" borderId="81" applyNumberFormat="0" applyFill="0" applyAlignment="0" applyProtection="0"/>
    <xf numFmtId="49" fontId="29" fillId="0" borderId="83" applyNumberFormat="0" applyFill="0" applyBorder="0" applyProtection="0">
      <alignment horizontal="left" vertical="center"/>
    </xf>
    <xf numFmtId="49" fontId="31" fillId="0" borderId="84" applyNumberFormat="0" applyFont="0" applyFill="0" applyBorder="0" applyProtection="0">
      <alignment horizontal="left" vertical="center" indent="5"/>
    </xf>
    <xf numFmtId="0" fontId="31" fillId="9" borderId="84">
      <alignment horizontal="left" vertical="center"/>
    </xf>
    <xf numFmtId="0" fontId="81" fillId="86" borderId="80" applyNumberFormat="0" applyAlignment="0" applyProtection="0"/>
    <xf numFmtId="4" fontId="27" fillId="14" borderId="85">
      <alignment horizontal="right" vertical="center"/>
    </xf>
    <xf numFmtId="0" fontId="93" fillId="73" borderId="80" applyNumberFormat="0" applyAlignment="0" applyProtection="0"/>
    <xf numFmtId="0" fontId="93" fillId="73" borderId="80" applyNumberFormat="0" applyAlignment="0" applyProtection="0"/>
    <xf numFmtId="0" fontId="75" fillId="89" borderId="82" applyNumberFormat="0" applyFont="0" applyAlignment="0" applyProtection="0"/>
    <xf numFmtId="0" fontId="97" fillId="86" borderId="79" applyNumberFormat="0" applyAlignment="0" applyProtection="0"/>
    <xf numFmtId="0" fontId="100" fillId="0" borderId="81" applyNumberFormat="0" applyFill="0" applyAlignment="0" applyProtection="0"/>
    <xf numFmtId="0" fontId="27" fillId="14" borderId="83">
      <alignment horizontal="right" vertical="center"/>
    </xf>
    <xf numFmtId="0" fontId="32" fillId="89" borderId="82" applyNumberFormat="0" applyFont="0" applyAlignment="0" applyProtection="0"/>
    <xf numFmtId="4" fontId="31" fillId="0" borderId="83">
      <alignment horizontal="right" vertical="center"/>
    </xf>
    <xf numFmtId="0" fontId="100" fillId="0" borderId="81" applyNumberFormat="0" applyFill="0" applyAlignment="0" applyProtection="0"/>
    <xf numFmtId="0" fontId="27" fillId="14" borderId="83">
      <alignment horizontal="right" vertical="center"/>
    </xf>
    <xf numFmtId="0" fontId="27" fillId="14" borderId="83">
      <alignment horizontal="right" vertical="center"/>
    </xf>
    <xf numFmtId="4" fontId="71" fillId="9" borderId="83">
      <alignment horizontal="right" vertical="center"/>
    </xf>
    <xf numFmtId="0" fontId="27" fillId="9" borderId="83">
      <alignment horizontal="right" vertical="center"/>
    </xf>
    <xf numFmtId="4" fontId="27" fillId="9" borderId="83">
      <alignment horizontal="right" vertical="center"/>
    </xf>
    <xf numFmtId="0" fontId="71" fillId="9" borderId="83">
      <alignment horizontal="right" vertical="center"/>
    </xf>
    <xf numFmtId="4" fontId="71" fillId="9" borderId="83">
      <alignment horizontal="right" vertical="center"/>
    </xf>
    <xf numFmtId="0" fontId="27" fillId="14" borderId="83">
      <alignment horizontal="right" vertical="center"/>
    </xf>
    <xf numFmtId="4" fontId="27" fillId="14" borderId="83">
      <alignment horizontal="right" vertical="center"/>
    </xf>
    <xf numFmtId="0" fontId="27" fillId="14" borderId="83">
      <alignment horizontal="right" vertical="center"/>
    </xf>
    <xf numFmtId="4" fontId="27" fillId="14" borderId="83">
      <alignment horizontal="right" vertical="center"/>
    </xf>
    <xf numFmtId="0" fontId="27" fillId="14" borderId="84">
      <alignment horizontal="right" vertical="center"/>
    </xf>
    <xf numFmtId="4" fontId="27" fillId="14" borderId="84">
      <alignment horizontal="right" vertical="center"/>
    </xf>
    <xf numFmtId="0" fontId="27" fillId="14" borderId="85">
      <alignment horizontal="right" vertical="center"/>
    </xf>
    <xf numFmtId="4" fontId="27" fillId="14" borderId="85">
      <alignment horizontal="right" vertical="center"/>
    </xf>
    <xf numFmtId="0" fontId="81" fillId="86" borderId="80" applyNumberFormat="0" applyAlignment="0" applyProtection="0"/>
    <xf numFmtId="0" fontId="31" fillId="14" borderId="86">
      <alignment horizontal="left" vertical="center" wrapText="1" indent="2"/>
    </xf>
    <xf numFmtId="0" fontId="31" fillId="0" borderId="86">
      <alignment horizontal="left" vertical="center" wrapText="1" indent="2"/>
    </xf>
    <xf numFmtId="0" fontId="31" fillId="9" borderId="84">
      <alignment horizontal="left" vertical="center"/>
    </xf>
    <xf numFmtId="0" fontId="93" fillId="73" borderId="80" applyNumberFormat="0" applyAlignment="0" applyProtection="0"/>
    <xf numFmtId="0" fontId="31" fillId="0" borderId="83">
      <alignment horizontal="right" vertical="center"/>
    </xf>
    <xf numFmtId="4" fontId="31" fillId="0" borderId="83">
      <alignment horizontal="right" vertical="center"/>
    </xf>
    <xf numFmtId="0" fontId="31" fillId="0" borderId="83" applyNumberFormat="0" applyFill="0" applyAlignment="0" applyProtection="0"/>
    <xf numFmtId="0" fontId="97" fillId="86" borderId="79" applyNumberFormat="0" applyAlignment="0" applyProtection="0"/>
    <xf numFmtId="175" fontId="31" fillId="90" borderId="83" applyNumberFormat="0" applyFont="0" applyBorder="0" applyAlignment="0" applyProtection="0">
      <alignment horizontal="right" vertical="center"/>
    </xf>
    <xf numFmtId="0" fontId="31" fillId="16" borderId="83"/>
    <xf numFmtId="4" fontId="31" fillId="16" borderId="83"/>
    <xf numFmtId="0" fontId="100" fillId="0" borderId="81" applyNumberFormat="0" applyFill="0" applyAlignment="0" applyProtection="0"/>
    <xf numFmtId="0" fontId="32" fillId="89" borderId="82" applyNumberFormat="0" applyFont="0" applyAlignment="0" applyProtection="0"/>
    <xf numFmtId="0" fontId="75" fillId="89" borderId="82" applyNumberFormat="0" applyFont="0" applyAlignment="0" applyProtection="0"/>
    <xf numFmtId="0" fontId="31" fillId="0" borderId="83" applyNumberFormat="0" applyFill="0" applyAlignment="0" applyProtection="0"/>
    <xf numFmtId="0" fontId="85" fillId="0" borderId="81" applyNumberFormat="0" applyFill="0" applyAlignment="0" applyProtection="0"/>
    <xf numFmtId="0" fontId="100" fillId="0" borderId="81" applyNumberFormat="0" applyFill="0" applyAlignment="0" applyProtection="0"/>
    <xf numFmtId="0" fontId="84" fillId="73" borderId="80" applyNumberFormat="0" applyAlignment="0" applyProtection="0"/>
    <xf numFmtId="0" fontId="81" fillId="86" borderId="80" applyNumberFormat="0" applyAlignment="0" applyProtection="0"/>
    <xf numFmtId="4" fontId="71" fillId="9" borderId="83">
      <alignment horizontal="right" vertical="center"/>
    </xf>
    <xf numFmtId="0" fontId="27" fillId="9" borderId="83">
      <alignment horizontal="right" vertical="center"/>
    </xf>
    <xf numFmtId="175" fontId="31" fillId="90" borderId="83" applyNumberFormat="0" applyFont="0" applyBorder="0" applyAlignment="0" applyProtection="0">
      <alignment horizontal="right" vertical="center"/>
    </xf>
    <xf numFmtId="0" fontId="85" fillId="0" borderId="81" applyNumberFormat="0" applyFill="0" applyAlignment="0" applyProtection="0"/>
    <xf numFmtId="49" fontId="31" fillId="0" borderId="83" applyNumberFormat="0" applyFont="0" applyFill="0" applyBorder="0" applyProtection="0">
      <alignment horizontal="left" vertical="center" indent="2"/>
    </xf>
    <xf numFmtId="49" fontId="31" fillId="0" borderId="84" applyNumberFormat="0" applyFont="0" applyFill="0" applyBorder="0" applyProtection="0">
      <alignment horizontal="left" vertical="center" indent="5"/>
    </xf>
    <xf numFmtId="49" fontId="31" fillId="0" borderId="83" applyNumberFormat="0" applyFont="0" applyFill="0" applyBorder="0" applyProtection="0">
      <alignment horizontal="left" vertical="center" indent="2"/>
    </xf>
    <xf numFmtId="4" fontId="31" fillId="0" borderId="83" applyFill="0" applyBorder="0" applyProtection="0">
      <alignment horizontal="right" vertical="center"/>
    </xf>
    <xf numFmtId="49" fontId="29" fillId="0" borderId="83" applyNumberFormat="0" applyFill="0" applyBorder="0" applyProtection="0">
      <alignment horizontal="left" vertical="center"/>
    </xf>
    <xf numFmtId="0" fontId="31" fillId="0" borderId="86">
      <alignment horizontal="left" vertical="center" wrapText="1" indent="2"/>
    </xf>
    <xf numFmtId="0" fontId="97" fillId="86" borderId="79" applyNumberFormat="0" applyAlignment="0" applyProtection="0"/>
    <xf numFmtId="0" fontId="27" fillId="14" borderId="85">
      <alignment horizontal="right" vertical="center"/>
    </xf>
    <xf numFmtId="0" fontId="84" fillId="73" borderId="80" applyNumberFormat="0" applyAlignment="0" applyProtection="0"/>
    <xf numFmtId="0" fontId="27" fillId="14" borderId="85">
      <alignment horizontal="right" vertical="center"/>
    </xf>
    <xf numFmtId="4" fontId="27" fillId="14" borderId="83">
      <alignment horizontal="right" vertical="center"/>
    </xf>
    <xf numFmtId="0" fontId="27" fillId="14" borderId="83">
      <alignment horizontal="right" vertical="center"/>
    </xf>
    <xf numFmtId="0" fontId="78" fillId="86" borderId="79" applyNumberFormat="0" applyAlignment="0" applyProtection="0"/>
    <xf numFmtId="0" fontId="80" fillId="86" borderId="80" applyNumberFormat="0" applyAlignment="0" applyProtection="0"/>
    <xf numFmtId="0" fontId="85" fillId="0" borderId="81" applyNumberFormat="0" applyFill="0" applyAlignment="0" applyProtection="0"/>
    <xf numFmtId="0" fontId="31" fillId="16" borderId="83"/>
    <xf numFmtId="4" fontId="31" fillId="16" borderId="83"/>
    <xf numFmtId="4" fontId="27" fillId="14" borderId="83">
      <alignment horizontal="right" vertical="center"/>
    </xf>
    <xf numFmtId="0" fontId="71" fillId="9" borderId="83">
      <alignment horizontal="right" vertical="center"/>
    </xf>
    <xf numFmtId="0" fontId="84" fillId="73" borderId="80" applyNumberFormat="0" applyAlignment="0" applyProtection="0"/>
    <xf numFmtId="0" fontId="81" fillId="86" borderId="80" applyNumberFormat="0" applyAlignment="0" applyProtection="0"/>
    <xf numFmtId="4" fontId="31" fillId="0" borderId="83">
      <alignment horizontal="right" vertical="center"/>
    </xf>
    <xf numFmtId="0" fontId="31" fillId="14" borderId="86">
      <alignment horizontal="left" vertical="center" wrapText="1" indent="2"/>
    </xf>
    <xf numFmtId="0" fontId="31" fillId="0" borderId="86">
      <alignment horizontal="left" vertical="center" wrapText="1" indent="2"/>
    </xf>
    <xf numFmtId="0" fontId="97" fillId="86" borderId="79" applyNumberFormat="0" applyAlignment="0" applyProtection="0"/>
    <xf numFmtId="0" fontId="93" fillId="73" borderId="80" applyNumberFormat="0" applyAlignment="0" applyProtection="0"/>
    <xf numFmtId="0" fontId="80" fillId="86" borderId="80" applyNumberFormat="0" applyAlignment="0" applyProtection="0"/>
    <xf numFmtId="0" fontId="78" fillId="86" borderId="79" applyNumberFormat="0" applyAlignment="0" applyProtection="0"/>
    <xf numFmtId="0" fontId="27" fillId="14" borderId="85">
      <alignment horizontal="right" vertical="center"/>
    </xf>
    <xf numFmtId="0" fontId="71" fillId="9" borderId="83">
      <alignment horizontal="right" vertical="center"/>
    </xf>
    <xf numFmtId="4" fontId="27" fillId="9" borderId="83">
      <alignment horizontal="right" vertical="center"/>
    </xf>
    <xf numFmtId="4" fontId="27" fillId="14" borderId="83">
      <alignment horizontal="right" vertical="center"/>
    </xf>
    <xf numFmtId="49" fontId="31" fillId="0" borderId="84" applyNumberFormat="0" applyFont="0" applyFill="0" applyBorder="0" applyProtection="0">
      <alignment horizontal="left" vertical="center" indent="5"/>
    </xf>
    <xf numFmtId="4" fontId="31" fillId="0" borderId="83" applyFill="0" applyBorder="0" applyProtection="0">
      <alignment horizontal="right" vertical="center"/>
    </xf>
    <xf numFmtId="4" fontId="27" fillId="9" borderId="83">
      <alignment horizontal="right" vertical="center"/>
    </xf>
    <xf numFmtId="0" fontId="93" fillId="73" borderId="87" applyNumberFormat="0" applyAlignment="0" applyProtection="0"/>
    <xf numFmtId="0" fontId="93" fillId="73" borderId="80" applyNumberFormat="0" applyAlignment="0" applyProtection="0"/>
    <xf numFmtId="0" fontId="84" fillId="73" borderId="80" applyNumberFormat="0" applyAlignment="0" applyProtection="0"/>
    <xf numFmtId="0" fontId="80" fillId="86" borderId="80" applyNumberFormat="0" applyAlignment="0" applyProtection="0"/>
    <xf numFmtId="0" fontId="31" fillId="14" borderId="86">
      <alignment horizontal="left" vertical="center" wrapText="1" indent="2"/>
    </xf>
    <xf numFmtId="0" fontId="31" fillId="0" borderId="86">
      <alignment horizontal="left" vertical="center" wrapText="1" indent="2"/>
    </xf>
    <xf numFmtId="0" fontId="31" fillId="14" borderId="86">
      <alignment horizontal="left" vertical="center" wrapText="1" indent="2"/>
    </xf>
    <xf numFmtId="0" fontId="31" fillId="0" borderId="86">
      <alignment horizontal="left" vertical="center" wrapText="1" indent="2"/>
    </xf>
    <xf numFmtId="0" fontId="78" fillId="86" borderId="79" applyNumberFormat="0" applyAlignment="0" applyProtection="0"/>
    <xf numFmtId="0" fontId="80" fillId="86" borderId="80" applyNumberFormat="0" applyAlignment="0" applyProtection="0"/>
    <xf numFmtId="0" fontId="81" fillId="86" borderId="80" applyNumberFormat="0" applyAlignment="0" applyProtection="0"/>
    <xf numFmtId="0" fontId="84" fillId="73" borderId="80" applyNumberFormat="0" applyAlignment="0" applyProtection="0"/>
    <xf numFmtId="0" fontId="85" fillId="0" borderId="81" applyNumberFormat="0" applyFill="0" applyAlignment="0" applyProtection="0"/>
    <xf numFmtId="0" fontId="93" fillId="73" borderId="80" applyNumberFormat="0" applyAlignment="0" applyProtection="0"/>
    <xf numFmtId="0" fontId="75" fillId="89" borderId="82" applyNumberFormat="0" applyFont="0" applyAlignment="0" applyProtection="0"/>
    <xf numFmtId="0" fontId="32" fillId="89" borderId="82" applyNumberFormat="0" applyFont="0" applyAlignment="0" applyProtection="0"/>
    <xf numFmtId="0" fontId="97" fillId="86" borderId="79" applyNumberFormat="0" applyAlignment="0" applyProtection="0"/>
    <xf numFmtId="0" fontId="100" fillId="0" borderId="81" applyNumberFormat="0" applyFill="0" applyAlignment="0" applyProtection="0"/>
    <xf numFmtId="0" fontId="81" fillId="86" borderId="80" applyNumberFormat="0" applyAlignment="0" applyProtection="0"/>
    <xf numFmtId="0" fontId="93" fillId="73" borderId="80" applyNumberFormat="0" applyAlignment="0" applyProtection="0"/>
    <xf numFmtId="0" fontId="75" fillId="89" borderId="82" applyNumberFormat="0" applyFont="0" applyAlignment="0" applyProtection="0"/>
    <xf numFmtId="0" fontId="97" fillId="86" borderId="79" applyNumberFormat="0" applyAlignment="0" applyProtection="0"/>
    <xf numFmtId="0" fontId="100" fillId="0" borderId="81" applyNumberFormat="0" applyFill="0" applyAlignment="0" applyProtection="0"/>
    <xf numFmtId="0" fontId="81" fillId="86" borderId="80" applyNumberFormat="0" applyAlignment="0" applyProtection="0"/>
    <xf numFmtId="0" fontId="93" fillId="73" borderId="80" applyNumberFormat="0" applyAlignment="0" applyProtection="0"/>
    <xf numFmtId="0" fontId="97" fillId="86" borderId="79" applyNumberFormat="0" applyAlignment="0" applyProtection="0"/>
    <xf numFmtId="0" fontId="100" fillId="0" borderId="81" applyNumberFormat="0" applyFill="0" applyAlignment="0" applyProtection="0"/>
    <xf numFmtId="0" fontId="8" fillId="53" borderId="0" applyNumberFormat="0" applyBorder="0" applyAlignment="0" applyProtection="0"/>
    <xf numFmtId="0" fontId="78" fillId="86" borderId="79" applyNumberFormat="0" applyAlignment="0" applyProtection="0"/>
    <xf numFmtId="0" fontId="80" fillId="86" borderId="80" applyNumberFormat="0" applyAlignment="0" applyProtection="0"/>
    <xf numFmtId="0" fontId="85" fillId="0" borderId="81" applyNumberFormat="0" applyFill="0" applyAlignment="0" applyProtection="0"/>
    <xf numFmtId="49" fontId="31" fillId="0" borderId="83" applyNumberFormat="0" applyFont="0" applyFill="0" applyBorder="0" applyProtection="0">
      <alignment horizontal="left" vertical="center" indent="2"/>
    </xf>
    <xf numFmtId="0" fontId="27" fillId="9" borderId="83">
      <alignment horizontal="right" vertical="center"/>
    </xf>
    <xf numFmtId="4" fontId="27" fillId="9" borderId="83">
      <alignment horizontal="right" vertical="center"/>
    </xf>
    <xf numFmtId="0" fontId="71" fillId="9" borderId="83">
      <alignment horizontal="right" vertical="center"/>
    </xf>
    <xf numFmtId="4" fontId="71" fillId="9" borderId="83">
      <alignment horizontal="right" vertical="center"/>
    </xf>
    <xf numFmtId="0" fontId="27" fillId="14" borderId="83">
      <alignment horizontal="right" vertical="center"/>
    </xf>
    <xf numFmtId="4" fontId="27" fillId="14" borderId="83">
      <alignment horizontal="right" vertical="center"/>
    </xf>
    <xf numFmtId="0" fontId="27" fillId="14" borderId="83">
      <alignment horizontal="right" vertical="center"/>
    </xf>
    <xf numFmtId="4" fontId="27" fillId="14" borderId="83">
      <alignment horizontal="right" vertical="center"/>
    </xf>
    <xf numFmtId="0" fontId="84" fillId="73" borderId="80" applyNumberFormat="0" applyAlignment="0" applyProtection="0"/>
    <xf numFmtId="0" fontId="31" fillId="0" borderId="83">
      <alignment horizontal="right" vertical="center"/>
    </xf>
    <xf numFmtId="4" fontId="31" fillId="0" borderId="83">
      <alignment horizontal="right" vertical="center"/>
    </xf>
    <xf numFmtId="4" fontId="31" fillId="0" borderId="83" applyFill="0" applyBorder="0" applyProtection="0">
      <alignment horizontal="right" vertical="center"/>
    </xf>
    <xf numFmtId="49" fontId="29" fillId="0" borderId="83" applyNumberFormat="0" applyFill="0" applyBorder="0" applyProtection="0">
      <alignment horizontal="left" vertical="center"/>
    </xf>
    <xf numFmtId="0" fontId="31" fillId="0" borderId="83" applyNumberFormat="0" applyFill="0" applyAlignment="0" applyProtection="0"/>
    <xf numFmtId="175" fontId="31" fillId="90" borderId="83" applyNumberFormat="0" applyFont="0" applyBorder="0" applyAlignment="0" applyProtection="0">
      <alignment horizontal="right" vertical="center"/>
    </xf>
    <xf numFmtId="0" fontId="31" fillId="16" borderId="83"/>
    <xf numFmtId="4" fontId="31" fillId="16" borderId="83"/>
    <xf numFmtId="4" fontId="27" fillId="14" borderId="83">
      <alignment horizontal="right" vertical="center"/>
    </xf>
    <xf numFmtId="0" fontId="31" fillId="16" borderId="83"/>
    <xf numFmtId="0" fontId="80" fillId="86" borderId="80" applyNumberFormat="0" applyAlignment="0" applyProtection="0"/>
    <xf numFmtId="0" fontId="27" fillId="9" borderId="83">
      <alignment horizontal="right" vertical="center"/>
    </xf>
    <xf numFmtId="0" fontId="31" fillId="0" borderId="83">
      <alignment horizontal="right" vertical="center"/>
    </xf>
    <xf numFmtId="0" fontId="100" fillId="0" borderId="81" applyNumberFormat="0" applyFill="0" applyAlignment="0" applyProtection="0"/>
    <xf numFmtId="0" fontId="31" fillId="9" borderId="84">
      <alignment horizontal="left" vertical="center"/>
    </xf>
    <xf numFmtId="0" fontId="93" fillId="73" borderId="80" applyNumberFormat="0" applyAlignment="0" applyProtection="0"/>
    <xf numFmtId="175" fontId="31" fillId="90" borderId="83" applyNumberFormat="0" applyFont="0" applyBorder="0" applyAlignment="0" applyProtection="0">
      <alignment horizontal="right" vertical="center"/>
    </xf>
    <xf numFmtId="0" fontId="75" fillId="89" borderId="82" applyNumberFormat="0" applyFont="0" applyAlignment="0" applyProtection="0"/>
    <xf numFmtId="0" fontId="31" fillId="0" borderId="86">
      <alignment horizontal="left" vertical="center" wrapText="1" indent="2"/>
    </xf>
    <xf numFmtId="4" fontId="31" fillId="16" borderId="83"/>
    <xf numFmtId="49" fontId="29" fillId="0" borderId="83" applyNumberFormat="0" applyFill="0" applyBorder="0" applyProtection="0">
      <alignment horizontal="left" vertical="center"/>
    </xf>
    <xf numFmtId="0" fontId="31" fillId="0" borderId="83">
      <alignment horizontal="right" vertical="center"/>
    </xf>
    <xf numFmtId="4" fontId="27" fillId="14" borderId="85">
      <alignment horizontal="right" vertical="center"/>
    </xf>
    <xf numFmtId="4" fontId="27" fillId="14" borderId="83">
      <alignment horizontal="right" vertical="center"/>
    </xf>
    <xf numFmtId="4" fontId="27" fillId="14" borderId="83">
      <alignment horizontal="right" vertical="center"/>
    </xf>
    <xf numFmtId="0" fontId="71" fillId="9" borderId="83">
      <alignment horizontal="right" vertical="center"/>
    </xf>
    <xf numFmtId="0" fontId="27" fillId="9" borderId="83">
      <alignment horizontal="right" vertical="center"/>
    </xf>
    <xf numFmtId="49" fontId="31" fillId="0" borderId="83" applyNumberFormat="0" applyFont="0" applyFill="0" applyBorder="0" applyProtection="0">
      <alignment horizontal="left" vertical="center" indent="2"/>
    </xf>
    <xf numFmtId="0" fontId="93" fillId="73" borderId="80" applyNumberFormat="0" applyAlignment="0" applyProtection="0"/>
    <xf numFmtId="0" fontId="78" fillId="86" borderId="79" applyNumberFormat="0" applyAlignment="0" applyProtection="0"/>
    <xf numFmtId="49" fontId="31" fillId="0" borderId="83" applyNumberFormat="0" applyFont="0" applyFill="0" applyBorder="0" applyProtection="0">
      <alignment horizontal="left" vertical="center" indent="2"/>
    </xf>
    <xf numFmtId="0" fontId="84" fillId="73" borderId="80" applyNumberFormat="0" applyAlignment="0" applyProtection="0"/>
    <xf numFmtId="4" fontId="31" fillId="0" borderId="83" applyFill="0" applyBorder="0" applyProtection="0">
      <alignment horizontal="right" vertical="center"/>
    </xf>
    <xf numFmtId="0" fontId="81" fillId="86" borderId="80" applyNumberFormat="0" applyAlignment="0" applyProtection="0"/>
    <xf numFmtId="0" fontId="100" fillId="0" borderId="81" applyNumberFormat="0" applyFill="0" applyAlignment="0" applyProtection="0"/>
    <xf numFmtId="0" fontId="97" fillId="86" borderId="79" applyNumberFormat="0" applyAlignment="0" applyProtection="0"/>
    <xf numFmtId="0" fontId="31" fillId="0" borderId="83" applyNumberFormat="0" applyFill="0" applyAlignment="0" applyProtection="0"/>
    <xf numFmtId="4" fontId="31" fillId="0" borderId="83">
      <alignment horizontal="right" vertical="center"/>
    </xf>
    <xf numFmtId="0" fontId="31" fillId="0" borderId="83">
      <alignment horizontal="right" vertical="center"/>
    </xf>
    <xf numFmtId="0" fontId="93" fillId="73" borderId="80" applyNumberFormat="0" applyAlignment="0" applyProtection="0"/>
    <xf numFmtId="0" fontId="78" fillId="86" borderId="79" applyNumberFormat="0" applyAlignment="0" applyProtection="0"/>
    <xf numFmtId="0" fontId="80" fillId="86" borderId="80" applyNumberFormat="0" applyAlignment="0" applyProtection="0"/>
    <xf numFmtId="0" fontId="31" fillId="14" borderId="86">
      <alignment horizontal="left" vertical="center" wrapText="1" indent="2"/>
    </xf>
    <xf numFmtId="0" fontId="81" fillId="86" borderId="80" applyNumberFormat="0" applyAlignment="0" applyProtection="0"/>
    <xf numFmtId="0" fontId="81" fillId="86" borderId="80" applyNumberFormat="0" applyAlignment="0" applyProtection="0"/>
    <xf numFmtId="4" fontId="27" fillId="14" borderId="84">
      <alignment horizontal="right" vertical="center"/>
    </xf>
    <xf numFmtId="0" fontId="27" fillId="14" borderId="84">
      <alignment horizontal="right" vertical="center"/>
    </xf>
    <xf numFmtId="0" fontId="27" fillId="14" borderId="83">
      <alignment horizontal="right" vertical="center"/>
    </xf>
    <xf numFmtId="4" fontId="71" fillId="9" borderId="83">
      <alignment horizontal="right" vertical="center"/>
    </xf>
    <xf numFmtId="0" fontId="84" fillId="73" borderId="80" applyNumberFormat="0" applyAlignment="0" applyProtection="0"/>
    <xf numFmtId="0" fontId="85" fillId="0" borderId="81" applyNumberFormat="0" applyFill="0" applyAlignment="0" applyProtection="0"/>
    <xf numFmtId="0" fontId="100" fillId="0" borderId="81" applyNumberFormat="0" applyFill="0" applyAlignment="0" applyProtection="0"/>
    <xf numFmtId="0" fontId="75" fillId="89" borderId="82" applyNumberFormat="0" applyFont="0" applyAlignment="0" applyProtection="0"/>
    <xf numFmtId="0" fontId="93" fillId="73" borderId="80" applyNumberFormat="0" applyAlignment="0" applyProtection="0"/>
    <xf numFmtId="49" fontId="29" fillId="0" borderId="83" applyNumberFormat="0" applyFill="0" applyBorder="0" applyProtection="0">
      <alignment horizontal="left" vertical="center"/>
    </xf>
    <xf numFmtId="0" fontId="31" fillId="14" borderId="86">
      <alignment horizontal="left" vertical="center" wrapText="1" indent="2"/>
    </xf>
    <xf numFmtId="0" fontId="81" fillId="86" borderId="80" applyNumberFormat="0" applyAlignment="0" applyProtection="0"/>
    <xf numFmtId="0" fontId="31" fillId="0" borderId="86">
      <alignment horizontal="left" vertical="center" wrapText="1" indent="2"/>
    </xf>
    <xf numFmtId="0" fontId="75" fillId="89" borderId="82" applyNumberFormat="0" applyFont="0" applyAlignment="0" applyProtection="0"/>
    <xf numFmtId="0" fontId="32" fillId="89" borderId="82" applyNumberFormat="0" applyFont="0" applyAlignment="0" applyProtection="0"/>
    <xf numFmtId="0" fontId="97" fillId="86" borderId="79" applyNumberFormat="0" applyAlignment="0" applyProtection="0"/>
    <xf numFmtId="0" fontId="100" fillId="0" borderId="81" applyNumberFormat="0" applyFill="0" applyAlignment="0" applyProtection="0"/>
    <xf numFmtId="4" fontId="31" fillId="16" borderId="83"/>
    <xf numFmtId="0" fontId="27" fillId="14" borderId="83">
      <alignment horizontal="right" vertical="center"/>
    </xf>
    <xf numFmtId="0" fontId="100" fillId="0" borderId="81" applyNumberFormat="0" applyFill="0" applyAlignment="0" applyProtection="0"/>
    <xf numFmtId="4" fontId="27" fillId="14" borderId="85">
      <alignment horizontal="right" vertical="center"/>
    </xf>
    <xf numFmtId="0" fontId="80" fillId="86" borderId="80" applyNumberFormat="0" applyAlignment="0" applyProtection="0"/>
    <xf numFmtId="0" fontId="27" fillId="14" borderId="84">
      <alignment horizontal="right" vertical="center"/>
    </xf>
    <xf numFmtId="0" fontId="81" fillId="86" borderId="80" applyNumberFormat="0" applyAlignment="0" applyProtection="0"/>
    <xf numFmtId="0" fontId="85" fillId="0" borderId="81" applyNumberFormat="0" applyFill="0" applyAlignment="0" applyProtection="0"/>
    <xf numFmtId="0" fontId="75" fillId="89" borderId="82" applyNumberFormat="0" applyFont="0" applyAlignment="0" applyProtection="0"/>
    <xf numFmtId="4" fontId="27" fillId="14" borderId="84">
      <alignment horizontal="right" vertical="center"/>
    </xf>
    <xf numFmtId="0" fontId="31" fillId="14" borderId="86">
      <alignment horizontal="left" vertical="center" wrapText="1" indent="2"/>
    </xf>
    <xf numFmtId="0" fontId="31" fillId="16" borderId="83"/>
    <xf numFmtId="175" fontId="31" fillId="90" borderId="83" applyNumberFormat="0" applyFont="0" applyBorder="0" applyAlignment="0" applyProtection="0">
      <alignment horizontal="right" vertical="center"/>
    </xf>
    <xf numFmtId="0" fontId="31" fillId="0" borderId="83" applyNumberFormat="0" applyFill="0" applyAlignment="0" applyProtection="0"/>
    <xf numFmtId="4" fontId="31" fillId="0" borderId="83" applyFill="0" applyBorder="0" applyProtection="0">
      <alignment horizontal="right" vertical="center"/>
    </xf>
    <xf numFmtId="4" fontId="27" fillId="9" borderId="83">
      <alignment horizontal="right" vertical="center"/>
    </xf>
    <xf numFmtId="0" fontId="85" fillId="0" borderId="81" applyNumberFormat="0" applyFill="0" applyAlignment="0" applyProtection="0"/>
    <xf numFmtId="49" fontId="29" fillId="0" borderId="83" applyNumberFormat="0" applyFill="0" applyBorder="0" applyProtection="0">
      <alignment horizontal="left" vertical="center"/>
    </xf>
    <xf numFmtId="49" fontId="31" fillId="0" borderId="84" applyNumberFormat="0" applyFont="0" applyFill="0" applyBorder="0" applyProtection="0">
      <alignment horizontal="left" vertical="center" indent="5"/>
    </xf>
    <xf numFmtId="0" fontId="31" fillId="9" borderId="84">
      <alignment horizontal="left" vertical="center"/>
    </xf>
    <xf numFmtId="0" fontId="81" fillId="86" borderId="80" applyNumberFormat="0" applyAlignment="0" applyProtection="0"/>
    <xf numFmtId="4" fontId="27" fillId="14" borderId="85">
      <alignment horizontal="right" vertical="center"/>
    </xf>
    <xf numFmtId="0" fontId="93" fillId="73" borderId="80" applyNumberFormat="0" applyAlignment="0" applyProtection="0"/>
    <xf numFmtId="0" fontId="93" fillId="73" borderId="80" applyNumberFormat="0" applyAlignment="0" applyProtection="0"/>
    <xf numFmtId="0" fontId="75" fillId="89" borderId="82" applyNumberFormat="0" applyFont="0" applyAlignment="0" applyProtection="0"/>
    <xf numFmtId="0" fontId="97" fillId="86" borderId="79" applyNumberFormat="0" applyAlignment="0" applyProtection="0"/>
    <xf numFmtId="0" fontId="100" fillId="0" borderId="81" applyNumberFormat="0" applyFill="0" applyAlignment="0" applyProtection="0"/>
    <xf numFmtId="0" fontId="27" fillId="14" borderId="83">
      <alignment horizontal="right" vertical="center"/>
    </xf>
    <xf numFmtId="0" fontId="32" fillId="89" borderId="82" applyNumberFormat="0" applyFont="0" applyAlignment="0" applyProtection="0"/>
    <xf numFmtId="4" fontId="31" fillId="0" borderId="83">
      <alignment horizontal="right" vertical="center"/>
    </xf>
    <xf numFmtId="0" fontId="100" fillId="0" borderId="81" applyNumberFormat="0" applyFill="0" applyAlignment="0" applyProtection="0"/>
    <xf numFmtId="0" fontId="27" fillId="14" borderId="83">
      <alignment horizontal="right" vertical="center"/>
    </xf>
    <xf numFmtId="0" fontId="27" fillId="14" borderId="83">
      <alignment horizontal="right" vertical="center"/>
    </xf>
    <xf numFmtId="4" fontId="71" fillId="9" borderId="83">
      <alignment horizontal="right" vertical="center"/>
    </xf>
    <xf numFmtId="0" fontId="27" fillId="9" borderId="83">
      <alignment horizontal="right" vertical="center"/>
    </xf>
    <xf numFmtId="4" fontId="27" fillId="9" borderId="83">
      <alignment horizontal="right" vertical="center"/>
    </xf>
    <xf numFmtId="0" fontId="71" fillId="9" borderId="83">
      <alignment horizontal="right" vertical="center"/>
    </xf>
    <xf numFmtId="4" fontId="71" fillId="9" borderId="83">
      <alignment horizontal="right" vertical="center"/>
    </xf>
    <xf numFmtId="0" fontId="27" fillId="14" borderId="83">
      <alignment horizontal="right" vertical="center"/>
    </xf>
    <xf numFmtId="4" fontId="27" fillId="14" borderId="83">
      <alignment horizontal="right" vertical="center"/>
    </xf>
    <xf numFmtId="0" fontId="27" fillId="14" borderId="83">
      <alignment horizontal="right" vertical="center"/>
    </xf>
    <xf numFmtId="4" fontId="27" fillId="14" borderId="83">
      <alignment horizontal="right" vertical="center"/>
    </xf>
    <xf numFmtId="0" fontId="27" fillId="14" borderId="84">
      <alignment horizontal="right" vertical="center"/>
    </xf>
    <xf numFmtId="4" fontId="27" fillId="14" borderId="84">
      <alignment horizontal="right" vertical="center"/>
    </xf>
    <xf numFmtId="0" fontId="27" fillId="14" borderId="85">
      <alignment horizontal="right" vertical="center"/>
    </xf>
    <xf numFmtId="4" fontId="27" fillId="14" borderId="85">
      <alignment horizontal="right" vertical="center"/>
    </xf>
    <xf numFmtId="0" fontId="81" fillId="86" borderId="80" applyNumberFormat="0" applyAlignment="0" applyProtection="0"/>
    <xf numFmtId="0" fontId="31" fillId="14" borderId="86">
      <alignment horizontal="left" vertical="center" wrapText="1" indent="2"/>
    </xf>
    <xf numFmtId="0" fontId="31" fillId="0" borderId="86">
      <alignment horizontal="left" vertical="center" wrapText="1" indent="2"/>
    </xf>
    <xf numFmtId="0" fontId="31" fillId="9" borderId="84">
      <alignment horizontal="left" vertical="center"/>
    </xf>
    <xf numFmtId="0" fontId="93" fillId="73" borderId="80" applyNumberFormat="0" applyAlignment="0" applyProtection="0"/>
    <xf numFmtId="0" fontId="31" fillId="0" borderId="83">
      <alignment horizontal="right" vertical="center"/>
    </xf>
    <xf numFmtId="4" fontId="31" fillId="0" borderId="83">
      <alignment horizontal="right" vertical="center"/>
    </xf>
    <xf numFmtId="0" fontId="31" fillId="0" borderId="83" applyNumberFormat="0" applyFill="0" applyAlignment="0" applyProtection="0"/>
    <xf numFmtId="0" fontId="97" fillId="86" borderId="79" applyNumberFormat="0" applyAlignment="0" applyProtection="0"/>
    <xf numFmtId="175" fontId="31" fillId="90" borderId="83" applyNumberFormat="0" applyFont="0" applyBorder="0" applyAlignment="0" applyProtection="0">
      <alignment horizontal="right" vertical="center"/>
    </xf>
    <xf numFmtId="0" fontId="31" fillId="16" borderId="83"/>
    <xf numFmtId="4" fontId="31" fillId="16" borderId="83"/>
    <xf numFmtId="0" fontId="100" fillId="0" borderId="81" applyNumberFormat="0" applyFill="0" applyAlignment="0" applyProtection="0"/>
    <xf numFmtId="0" fontId="32" fillId="89" borderId="82" applyNumberFormat="0" applyFont="0" applyAlignment="0" applyProtection="0"/>
    <xf numFmtId="0" fontId="75" fillId="89" borderId="82" applyNumberFormat="0" applyFont="0" applyAlignment="0" applyProtection="0"/>
    <xf numFmtId="0" fontId="31" fillId="0" borderId="83" applyNumberFormat="0" applyFill="0" applyAlignment="0" applyProtection="0"/>
    <xf numFmtId="0" fontId="85" fillId="0" borderId="81" applyNumberFormat="0" applyFill="0" applyAlignment="0" applyProtection="0"/>
    <xf numFmtId="0" fontId="100" fillId="0" borderId="81" applyNumberFormat="0" applyFill="0" applyAlignment="0" applyProtection="0"/>
    <xf numFmtId="0" fontId="84" fillId="73" borderId="80" applyNumberFormat="0" applyAlignment="0" applyProtection="0"/>
    <xf numFmtId="0" fontId="81" fillId="86" borderId="80" applyNumberFormat="0" applyAlignment="0" applyProtection="0"/>
    <xf numFmtId="4" fontId="71" fillId="9" borderId="83">
      <alignment horizontal="right" vertical="center"/>
    </xf>
    <xf numFmtId="0" fontId="27" fillId="9" borderId="83">
      <alignment horizontal="right" vertical="center"/>
    </xf>
    <xf numFmtId="175" fontId="31" fillId="90" borderId="83" applyNumberFormat="0" applyFont="0" applyBorder="0" applyAlignment="0" applyProtection="0">
      <alignment horizontal="right" vertical="center"/>
    </xf>
    <xf numFmtId="0" fontId="85" fillId="0" borderId="81" applyNumberFormat="0" applyFill="0" applyAlignment="0" applyProtection="0"/>
    <xf numFmtId="49" fontId="31" fillId="0" borderId="83" applyNumberFormat="0" applyFont="0" applyFill="0" applyBorder="0" applyProtection="0">
      <alignment horizontal="left" vertical="center" indent="2"/>
    </xf>
    <xf numFmtId="49" fontId="31" fillId="0" borderId="84" applyNumberFormat="0" applyFont="0" applyFill="0" applyBorder="0" applyProtection="0">
      <alignment horizontal="left" vertical="center" indent="5"/>
    </xf>
    <xf numFmtId="49" fontId="31" fillId="0" borderId="83" applyNumberFormat="0" applyFont="0" applyFill="0" applyBorder="0" applyProtection="0">
      <alignment horizontal="left" vertical="center" indent="2"/>
    </xf>
    <xf numFmtId="4" fontId="31" fillId="0" borderId="83" applyFill="0" applyBorder="0" applyProtection="0">
      <alignment horizontal="right" vertical="center"/>
    </xf>
    <xf numFmtId="49" fontId="29" fillId="0" borderId="83" applyNumberFormat="0" applyFill="0" applyBorder="0" applyProtection="0">
      <alignment horizontal="left" vertical="center"/>
    </xf>
    <xf numFmtId="0" fontId="31" fillId="0" borderId="86">
      <alignment horizontal="left" vertical="center" wrapText="1" indent="2"/>
    </xf>
    <xf numFmtId="0" fontId="97" fillId="86" borderId="79" applyNumberFormat="0" applyAlignment="0" applyProtection="0"/>
    <xf numFmtId="0" fontId="27" fillId="14" borderId="85">
      <alignment horizontal="right" vertical="center"/>
    </xf>
    <xf numFmtId="0" fontId="84" fillId="73" borderId="80" applyNumberFormat="0" applyAlignment="0" applyProtection="0"/>
    <xf numFmtId="0" fontId="27" fillId="14" borderId="85">
      <alignment horizontal="right" vertical="center"/>
    </xf>
    <xf numFmtId="4" fontId="27" fillId="14" borderId="83">
      <alignment horizontal="right" vertical="center"/>
    </xf>
    <xf numFmtId="0" fontId="27" fillId="14" borderId="83">
      <alignment horizontal="right" vertical="center"/>
    </xf>
    <xf numFmtId="0" fontId="78" fillId="86" borderId="79" applyNumberFormat="0" applyAlignment="0" applyProtection="0"/>
    <xf numFmtId="0" fontId="80" fillId="86" borderId="80" applyNumberFormat="0" applyAlignment="0" applyProtection="0"/>
    <xf numFmtId="0" fontId="85" fillId="0" borderId="81" applyNumberFormat="0" applyFill="0" applyAlignment="0" applyProtection="0"/>
    <xf numFmtId="0" fontId="31" fillId="16" borderId="83"/>
    <xf numFmtId="4" fontId="31" fillId="16" borderId="83"/>
    <xf numFmtId="4" fontId="27" fillId="14" borderId="83">
      <alignment horizontal="right" vertical="center"/>
    </xf>
    <xf numFmtId="0" fontId="71" fillId="9" borderId="83">
      <alignment horizontal="right" vertical="center"/>
    </xf>
    <xf numFmtId="0" fontId="84" fillId="73" borderId="80" applyNumberFormat="0" applyAlignment="0" applyProtection="0"/>
    <xf numFmtId="0" fontId="81" fillId="86" borderId="80" applyNumberFormat="0" applyAlignment="0" applyProtection="0"/>
    <xf numFmtId="4" fontId="31" fillId="0" borderId="83">
      <alignment horizontal="right" vertical="center"/>
    </xf>
    <xf numFmtId="0" fontId="31" fillId="14" borderId="86">
      <alignment horizontal="left" vertical="center" wrapText="1" indent="2"/>
    </xf>
    <xf numFmtId="0" fontId="31" fillId="0" borderId="86">
      <alignment horizontal="left" vertical="center" wrapText="1" indent="2"/>
    </xf>
    <xf numFmtId="0" fontId="97" fillId="86" borderId="79" applyNumberFormat="0" applyAlignment="0" applyProtection="0"/>
    <xf numFmtId="0" fontId="93" fillId="73" borderId="80" applyNumberFormat="0" applyAlignment="0" applyProtection="0"/>
    <xf numFmtId="0" fontId="80" fillId="86" borderId="80" applyNumberFormat="0" applyAlignment="0" applyProtection="0"/>
    <xf numFmtId="0" fontId="78" fillId="86" borderId="79" applyNumberFormat="0" applyAlignment="0" applyProtection="0"/>
    <xf numFmtId="0" fontId="27" fillId="14" borderId="85">
      <alignment horizontal="right" vertical="center"/>
    </xf>
    <xf numFmtId="0" fontId="71" fillId="9" borderId="83">
      <alignment horizontal="right" vertical="center"/>
    </xf>
    <xf numFmtId="4" fontId="27" fillId="9" borderId="83">
      <alignment horizontal="right" vertical="center"/>
    </xf>
    <xf numFmtId="4" fontId="27" fillId="14" borderId="83">
      <alignment horizontal="right" vertical="center"/>
    </xf>
    <xf numFmtId="49" fontId="31" fillId="0" borderId="84" applyNumberFormat="0" applyFont="0" applyFill="0" applyBorder="0" applyProtection="0">
      <alignment horizontal="left" vertical="center" indent="5"/>
    </xf>
    <xf numFmtId="4" fontId="31" fillId="0" borderId="83" applyFill="0" applyBorder="0" applyProtection="0">
      <alignment horizontal="right" vertical="center"/>
    </xf>
    <xf numFmtId="4" fontId="27" fillId="9" borderId="83">
      <alignment horizontal="right" vertical="center"/>
    </xf>
    <xf numFmtId="0" fontId="93" fillId="73" borderId="80" applyNumberFormat="0" applyAlignment="0" applyProtection="0"/>
    <xf numFmtId="0" fontId="84" fillId="73" borderId="80" applyNumberFormat="0" applyAlignment="0" applyProtection="0"/>
    <xf numFmtId="0" fontId="80" fillId="86" borderId="80" applyNumberFormat="0" applyAlignment="0" applyProtection="0"/>
    <xf numFmtId="0" fontId="31" fillId="14" borderId="86">
      <alignment horizontal="left" vertical="center" wrapText="1" indent="2"/>
    </xf>
    <xf numFmtId="0" fontId="31" fillId="0" borderId="86">
      <alignment horizontal="left" vertical="center" wrapText="1" indent="2"/>
    </xf>
    <xf numFmtId="0" fontId="31" fillId="14" borderId="86">
      <alignment horizontal="left" vertical="center" wrapText="1" indent="2"/>
    </xf>
    <xf numFmtId="0" fontId="78" fillId="86" borderId="94" applyNumberFormat="0" applyAlignment="0" applyProtection="0"/>
    <xf numFmtId="0" fontId="97" fillId="86" borderId="94" applyNumberFormat="0" applyAlignment="0" applyProtection="0"/>
    <xf numFmtId="0" fontId="27" fillId="14" borderId="92">
      <alignment horizontal="right" vertical="center"/>
    </xf>
    <xf numFmtId="0" fontId="80" fillId="86" borderId="87" applyNumberFormat="0" applyAlignment="0" applyProtection="0"/>
    <xf numFmtId="4" fontId="27" fillId="14" borderId="90">
      <alignment horizontal="right" vertical="center"/>
    </xf>
    <xf numFmtId="4" fontId="31" fillId="16" borderId="90"/>
    <xf numFmtId="4" fontId="31" fillId="16" borderId="90"/>
    <xf numFmtId="0" fontId="27" fillId="14" borderId="90">
      <alignment horizontal="right" vertical="center"/>
    </xf>
    <xf numFmtId="0" fontId="27" fillId="14" borderId="90">
      <alignment horizontal="right" vertical="center"/>
    </xf>
    <xf numFmtId="0" fontId="31" fillId="16" borderId="90"/>
    <xf numFmtId="0" fontId="27" fillId="14" borderId="92">
      <alignment horizontal="right" vertical="center"/>
    </xf>
    <xf numFmtId="0" fontId="27" fillId="14" borderId="92">
      <alignment horizontal="right" vertical="center"/>
    </xf>
    <xf numFmtId="0" fontId="80" fillId="86" borderId="87" applyNumberFormat="0" applyAlignment="0" applyProtection="0"/>
    <xf numFmtId="0" fontId="27" fillId="14" borderId="91">
      <alignment horizontal="right" vertical="center"/>
    </xf>
    <xf numFmtId="0" fontId="31" fillId="0" borderId="90">
      <alignment horizontal="right" vertical="center"/>
    </xf>
    <xf numFmtId="4" fontId="31" fillId="0" borderId="90">
      <alignment horizontal="right" vertical="center"/>
    </xf>
    <xf numFmtId="0" fontId="100" fillId="0" borderId="88" applyNumberFormat="0" applyFill="0" applyAlignment="0" applyProtection="0"/>
    <xf numFmtId="0" fontId="81" fillId="86" borderId="87" applyNumberFormat="0" applyAlignment="0" applyProtection="0"/>
    <xf numFmtId="0" fontId="100" fillId="0" borderId="88" applyNumberFormat="0" applyFill="0" applyAlignment="0" applyProtection="0"/>
    <xf numFmtId="0" fontId="81" fillId="86" borderId="87" applyNumberFormat="0" applyAlignment="0" applyProtection="0"/>
    <xf numFmtId="49" fontId="29" fillId="0" borderId="90" applyNumberFormat="0" applyFill="0" applyBorder="0" applyProtection="0">
      <alignment horizontal="left" vertical="center"/>
    </xf>
    <xf numFmtId="0" fontId="75" fillId="89" borderId="89" applyNumberFormat="0" applyFont="0" applyAlignment="0" applyProtection="0"/>
    <xf numFmtId="0" fontId="27" fillId="9" borderId="90">
      <alignment horizontal="right" vertical="center"/>
    </xf>
    <xf numFmtId="0" fontId="27" fillId="14" borderId="90">
      <alignment horizontal="right" vertical="center"/>
    </xf>
    <xf numFmtId="0" fontId="81" fillId="86" borderId="87" applyNumberFormat="0" applyAlignment="0" applyProtection="0"/>
    <xf numFmtId="0" fontId="85" fillId="0" borderId="88" applyNumberFormat="0" applyFill="0" applyAlignment="0" applyProtection="0"/>
    <xf numFmtId="4" fontId="31" fillId="0" borderId="90" applyFill="0" applyBorder="0" applyProtection="0">
      <alignment horizontal="right" vertical="center"/>
    </xf>
    <xf numFmtId="0" fontId="93" fillId="73" borderId="95" applyNumberFormat="0" applyAlignment="0" applyProtection="0"/>
    <xf numFmtId="0" fontId="10" fillId="0" borderId="58" applyNumberFormat="0" applyFill="0" applyAlignment="0" applyProtection="0"/>
    <xf numFmtId="0" fontId="31" fillId="14" borderId="93">
      <alignment horizontal="left" vertical="center" wrapText="1" indent="2"/>
    </xf>
    <xf numFmtId="0" fontId="10" fillId="0" borderId="58" applyNumberFormat="0" applyFill="0" applyAlignment="0" applyProtection="0"/>
    <xf numFmtId="0" fontId="8" fillId="59" borderId="0" applyNumberFormat="0" applyBorder="0" applyAlignment="0" applyProtection="0"/>
    <xf numFmtId="49" fontId="31" fillId="0" borderId="98" applyNumberFormat="0" applyFont="0" applyFill="0" applyBorder="0" applyProtection="0">
      <alignment horizontal="left" vertical="center" indent="2"/>
    </xf>
    <xf numFmtId="0" fontId="69" fillId="64" borderId="0" applyNumberFormat="0" applyBorder="0" applyAlignment="0" applyProtection="0"/>
    <xf numFmtId="4" fontId="27" fillId="14" borderId="90">
      <alignment horizontal="right" vertical="center"/>
    </xf>
    <xf numFmtId="0" fontId="93" fillId="73" borderId="87" applyNumberFormat="0" applyAlignment="0" applyProtection="0"/>
    <xf numFmtId="0" fontId="81" fillId="86" borderId="87" applyNumberFormat="0" applyAlignment="0" applyProtection="0"/>
    <xf numFmtId="0" fontId="80" fillId="86" borderId="87" applyNumberFormat="0" applyAlignment="0" applyProtection="0"/>
    <xf numFmtId="0" fontId="31" fillId="9" borderId="91">
      <alignment horizontal="left" vertical="center"/>
    </xf>
    <xf numFmtId="0" fontId="8" fillId="53" borderId="0" applyNumberFormat="0" applyBorder="0" applyAlignment="0" applyProtection="0"/>
    <xf numFmtId="0" fontId="27" fillId="14" borderId="90">
      <alignment horizontal="right" vertical="center"/>
    </xf>
    <xf numFmtId="0" fontId="68" fillId="0" borderId="0" applyNumberFormat="0" applyFill="0" applyBorder="0" applyAlignment="0" applyProtection="0"/>
    <xf numFmtId="175" fontId="31" fillId="90" borderId="98" applyNumberFormat="0" applyFont="0" applyBorder="0" applyAlignment="0" applyProtection="0">
      <alignment horizontal="right" vertical="center"/>
    </xf>
    <xf numFmtId="0" fontId="69" fillId="49" borderId="0" applyNumberFormat="0" applyBorder="0" applyAlignment="0" applyProtection="0"/>
    <xf numFmtId="175" fontId="31" fillId="90" borderId="90" applyNumberFormat="0" applyFont="0" applyBorder="0" applyAlignment="0" applyProtection="0">
      <alignment horizontal="right" vertical="center"/>
    </xf>
    <xf numFmtId="0" fontId="66" fillId="46" borderId="56" applyNumberFormat="0" applyAlignment="0" applyProtection="0"/>
    <xf numFmtId="0" fontId="66" fillId="46" borderId="56" applyNumberFormat="0" applyAlignment="0" applyProtection="0"/>
    <xf numFmtId="0" fontId="31" fillId="0" borderId="93">
      <alignment horizontal="left" vertical="center" wrapText="1" indent="2"/>
    </xf>
    <xf numFmtId="175" fontId="31" fillId="90" borderId="90" applyNumberFormat="0" applyFont="0" applyBorder="0" applyAlignment="0" applyProtection="0">
      <alignment horizontal="right" vertical="center"/>
    </xf>
    <xf numFmtId="4" fontId="31" fillId="0" borderId="90" applyFill="0" applyBorder="0" applyProtection="0">
      <alignment horizontal="right" vertical="center"/>
    </xf>
    <xf numFmtId="0" fontId="68" fillId="0" borderId="0" applyNumberFormat="0" applyFill="0" applyBorder="0" applyAlignment="0" applyProtection="0"/>
    <xf numFmtId="0" fontId="93" fillId="73" borderId="87" applyNumberFormat="0" applyAlignment="0" applyProtection="0"/>
    <xf numFmtId="0" fontId="31" fillId="0" borderId="93">
      <alignment horizontal="left" vertical="center" wrapText="1" indent="2"/>
    </xf>
    <xf numFmtId="0" fontId="31" fillId="16" borderId="90"/>
    <xf numFmtId="0" fontId="100" fillId="0" borderId="96" applyNumberFormat="0" applyFill="0" applyAlignment="0" applyProtection="0"/>
    <xf numFmtId="0" fontId="31" fillId="0" borderId="90">
      <alignment horizontal="right" vertical="center"/>
    </xf>
    <xf numFmtId="0" fontId="31" fillId="16" borderId="90"/>
    <xf numFmtId="0" fontId="75" fillId="89" borderId="89" applyNumberFormat="0" applyFont="0" applyAlignment="0" applyProtection="0"/>
    <xf numFmtId="49" fontId="29" fillId="0" borderId="90" applyNumberFormat="0" applyFill="0" applyBorder="0" applyProtection="0">
      <alignment horizontal="left" vertical="center"/>
    </xf>
    <xf numFmtId="0" fontId="31" fillId="0" borderId="93">
      <alignment horizontal="left" vertical="center" wrapText="1" indent="2"/>
    </xf>
    <xf numFmtId="0" fontId="81" fillId="86" borderId="87" applyNumberFormat="0" applyAlignment="0" applyProtection="0"/>
    <xf numFmtId="49" fontId="31" fillId="0" borderId="90" applyNumberFormat="0" applyFont="0" applyFill="0" applyBorder="0" applyProtection="0">
      <alignment horizontal="left" vertical="center" indent="2"/>
    </xf>
    <xf numFmtId="0" fontId="31" fillId="14" borderId="93">
      <alignment horizontal="left" vertical="center" wrapText="1" indent="2"/>
    </xf>
    <xf numFmtId="0" fontId="97" fillId="86" borderId="94" applyNumberFormat="0" applyAlignment="0" applyProtection="0"/>
    <xf numFmtId="0" fontId="8" fillId="50" borderId="0" applyNumberFormat="0" applyBorder="0" applyAlignment="0" applyProtection="0"/>
    <xf numFmtId="0" fontId="10" fillId="0" borderId="58" applyNumberFormat="0" applyFill="0" applyAlignment="0" applyProtection="0"/>
    <xf numFmtId="0" fontId="71" fillId="9" borderId="90">
      <alignment horizontal="right" vertical="center"/>
    </xf>
    <xf numFmtId="0" fontId="8" fillId="63" borderId="0" applyNumberFormat="0" applyBorder="0" applyAlignment="0" applyProtection="0"/>
    <xf numFmtId="0" fontId="84" fillId="73" borderId="87" applyNumberFormat="0" applyAlignment="0" applyProtection="0"/>
    <xf numFmtId="4" fontId="71" fillId="9" borderId="90">
      <alignment horizontal="right" vertical="center"/>
    </xf>
    <xf numFmtId="0" fontId="84" fillId="73" borderId="87" applyNumberFormat="0" applyAlignment="0" applyProtection="0"/>
    <xf numFmtId="0" fontId="69" fillId="58" borderId="0" applyNumberFormat="0" applyBorder="0" applyAlignment="0" applyProtection="0"/>
    <xf numFmtId="0" fontId="80" fillId="86" borderId="87" applyNumberFormat="0" applyAlignment="0" applyProtection="0"/>
    <xf numFmtId="0" fontId="78" fillId="86" borderId="94" applyNumberFormat="0" applyAlignment="0" applyProtection="0"/>
    <xf numFmtId="0" fontId="8" fillId="54" borderId="0" applyNumberFormat="0" applyBorder="0" applyAlignment="0" applyProtection="0"/>
    <xf numFmtId="0" fontId="31" fillId="16" borderId="90"/>
    <xf numFmtId="0" fontId="27" fillId="14" borderId="90">
      <alignment horizontal="right" vertical="center"/>
    </xf>
    <xf numFmtId="0" fontId="71" fillId="9" borderId="90">
      <alignment horizontal="right" vertical="center"/>
    </xf>
    <xf numFmtId="0" fontId="97" fillId="86" borderId="94" applyNumberFormat="0" applyAlignment="0" applyProtection="0"/>
    <xf numFmtId="0" fontId="85" fillId="0" borderId="96" applyNumberFormat="0" applyFill="0" applyAlignment="0" applyProtection="0"/>
    <xf numFmtId="4" fontId="27" fillId="9" borderId="90">
      <alignment horizontal="right" vertical="center"/>
    </xf>
    <xf numFmtId="0" fontId="8" fillId="63" borderId="0" applyNumberFormat="0" applyBorder="0" applyAlignment="0" applyProtection="0"/>
    <xf numFmtId="0" fontId="85" fillId="0" borderId="88" applyNumberFormat="0" applyFill="0" applyAlignment="0" applyProtection="0"/>
    <xf numFmtId="0" fontId="85" fillId="0" borderId="88" applyNumberFormat="0" applyFill="0" applyAlignment="0" applyProtection="0"/>
    <xf numFmtId="0" fontId="97" fillId="86" borderId="94" applyNumberFormat="0" applyAlignment="0" applyProtection="0"/>
    <xf numFmtId="4" fontId="31" fillId="16" borderId="90"/>
    <xf numFmtId="0" fontId="69" fillId="52" borderId="0" applyNumberFormat="0" applyBorder="0" applyAlignment="0" applyProtection="0"/>
    <xf numFmtId="0" fontId="8" fillId="50" borderId="0" applyNumberFormat="0" applyBorder="0" applyAlignment="0" applyProtection="0"/>
    <xf numFmtId="0" fontId="27" fillId="14" borderId="92">
      <alignment horizontal="right" vertical="center"/>
    </xf>
    <xf numFmtId="0" fontId="67" fillId="0" borderId="0" applyNumberFormat="0" applyFill="0" applyBorder="0" applyAlignment="0" applyProtection="0"/>
    <xf numFmtId="0" fontId="78" fillId="86" borderId="94" applyNumberFormat="0" applyAlignment="0" applyProtection="0"/>
    <xf numFmtId="0" fontId="27" fillId="9" borderId="90">
      <alignment horizontal="right" vertical="center"/>
    </xf>
    <xf numFmtId="4" fontId="31" fillId="0" borderId="90">
      <alignment horizontal="right" vertical="center"/>
    </xf>
    <xf numFmtId="0" fontId="8" fillId="57" borderId="0" applyNumberFormat="0" applyBorder="0" applyAlignment="0" applyProtection="0"/>
    <xf numFmtId="0" fontId="31" fillId="0" borderId="101">
      <alignment horizontal="left" vertical="center" wrapText="1" indent="2"/>
    </xf>
    <xf numFmtId="49" fontId="31" fillId="0" borderId="90" applyNumberFormat="0" applyFont="0" applyFill="0" applyBorder="0" applyProtection="0">
      <alignment horizontal="left" vertical="center" indent="2"/>
    </xf>
    <xf numFmtId="0" fontId="31" fillId="14" borderId="93">
      <alignment horizontal="left" vertical="center" wrapText="1" indent="2"/>
    </xf>
    <xf numFmtId="0" fontId="27" fillId="14" borderId="91">
      <alignment horizontal="right" vertical="center"/>
    </xf>
    <xf numFmtId="4" fontId="31" fillId="16" borderId="90"/>
    <xf numFmtId="0" fontId="75" fillId="89" borderId="89" applyNumberFormat="0" applyFont="0" applyAlignment="0" applyProtection="0"/>
    <xf numFmtId="0" fontId="69" fillId="55" borderId="0" applyNumberFormat="0" applyBorder="0" applyAlignment="0" applyProtection="0"/>
    <xf numFmtId="4" fontId="27" fillId="14" borderId="90">
      <alignment horizontal="right" vertical="center"/>
    </xf>
    <xf numFmtId="0" fontId="69" fillId="49" borderId="0" applyNumberFormat="0" applyBorder="0" applyAlignment="0" applyProtection="0"/>
    <xf numFmtId="0" fontId="93" fillId="73" borderId="87" applyNumberFormat="0" applyAlignment="0" applyProtection="0"/>
    <xf numFmtId="0" fontId="78" fillId="86" borderId="94" applyNumberFormat="0" applyAlignment="0" applyProtection="0"/>
    <xf numFmtId="0" fontId="100" fillId="0" borderId="88" applyNumberFormat="0" applyFill="0" applyAlignment="0" applyProtection="0"/>
    <xf numFmtId="4" fontId="27" fillId="14" borderId="91">
      <alignment horizontal="right" vertical="center"/>
    </xf>
    <xf numFmtId="0" fontId="8" fillId="51" borderId="0" applyNumberFormat="0" applyBorder="0" applyAlignment="0" applyProtection="0"/>
    <xf numFmtId="4" fontId="71" fillId="9" borderId="90">
      <alignment horizontal="right" vertical="center"/>
    </xf>
    <xf numFmtId="0" fontId="27" fillId="14" borderId="90">
      <alignment horizontal="right" vertical="center"/>
    </xf>
    <xf numFmtId="0" fontId="69" fillId="52" borderId="0" applyNumberFormat="0" applyBorder="0" applyAlignment="0" applyProtection="0"/>
    <xf numFmtId="0" fontId="93" fillId="73" borderId="95" applyNumberFormat="0" applyAlignment="0" applyProtection="0"/>
    <xf numFmtId="0" fontId="8" fillId="59" borderId="0" applyNumberFormat="0" applyBorder="0" applyAlignment="0" applyProtection="0"/>
    <xf numFmtId="0" fontId="8" fillId="50" borderId="0" applyNumberFormat="0" applyBorder="0" applyAlignment="0" applyProtection="0"/>
    <xf numFmtId="0" fontId="80" fillId="86" borderId="87" applyNumberFormat="0" applyAlignment="0" applyProtection="0"/>
    <xf numFmtId="0" fontId="69" fillId="58" borderId="0" applyNumberFormat="0" applyBorder="0" applyAlignment="0" applyProtection="0"/>
    <xf numFmtId="0" fontId="27" fillId="9" borderId="90">
      <alignment horizontal="right" vertical="center"/>
    </xf>
    <xf numFmtId="0" fontId="81" fillId="86" borderId="87" applyNumberFormat="0" applyAlignment="0" applyProtection="0"/>
    <xf numFmtId="4" fontId="31" fillId="0" borderId="90" applyFill="0" applyBorder="0" applyProtection="0">
      <alignment horizontal="right" vertical="center"/>
    </xf>
    <xf numFmtId="0" fontId="31" fillId="14" borderId="93">
      <alignment horizontal="left" vertical="center" wrapText="1" indent="2"/>
    </xf>
    <xf numFmtId="4" fontId="31" fillId="16" borderId="90"/>
    <xf numFmtId="0" fontId="65" fillId="46" borderId="57" applyNumberFormat="0" applyAlignment="0" applyProtection="0"/>
    <xf numFmtId="0" fontId="81" fillId="86" borderId="87" applyNumberFormat="0" applyAlignment="0" applyProtection="0"/>
    <xf numFmtId="0" fontId="81" fillId="86" borderId="87" applyNumberFormat="0" applyAlignment="0" applyProtection="0"/>
    <xf numFmtId="0" fontId="8" fillId="48" borderId="0" applyNumberFormat="0" applyBorder="0" applyAlignment="0" applyProtection="0"/>
    <xf numFmtId="0" fontId="84" fillId="73" borderId="87" applyNumberFormat="0" applyAlignment="0" applyProtection="0"/>
    <xf numFmtId="4" fontId="31" fillId="16" borderId="98"/>
    <xf numFmtId="49" fontId="29" fillId="0" borderId="90" applyNumberFormat="0" applyFill="0" applyBorder="0" applyProtection="0">
      <alignment horizontal="left" vertical="center"/>
    </xf>
    <xf numFmtId="0" fontId="100" fillId="0" borderId="96" applyNumberFormat="0" applyFill="0" applyAlignment="0" applyProtection="0"/>
    <xf numFmtId="0" fontId="31" fillId="0" borderId="93">
      <alignment horizontal="left" vertical="center" wrapText="1" indent="2"/>
    </xf>
    <xf numFmtId="0" fontId="31" fillId="14" borderId="93">
      <alignment horizontal="left" vertical="center" wrapText="1" indent="2"/>
    </xf>
    <xf numFmtId="0" fontId="75" fillId="89" borderId="89" applyNumberFormat="0" applyFont="0" applyAlignment="0" applyProtection="0"/>
    <xf numFmtId="0" fontId="27" fillId="14" borderId="90">
      <alignment horizontal="right" vertical="center"/>
    </xf>
    <xf numFmtId="0" fontId="27" fillId="14" borderId="90">
      <alignment horizontal="right" vertical="center"/>
    </xf>
    <xf numFmtId="0" fontId="81" fillId="86" borderId="87" applyNumberFormat="0" applyAlignment="0" applyProtection="0"/>
    <xf numFmtId="0" fontId="69" fillId="55" borderId="0" applyNumberFormat="0" applyBorder="0" applyAlignment="0" applyProtection="0"/>
    <xf numFmtId="175" fontId="31" fillId="90" borderId="90" applyNumberFormat="0" applyFont="0" applyBorder="0" applyAlignment="0" applyProtection="0">
      <alignment horizontal="right" vertical="center"/>
    </xf>
    <xf numFmtId="0" fontId="8" fillId="60" borderId="0" applyNumberFormat="0" applyBorder="0" applyAlignment="0" applyProtection="0"/>
    <xf numFmtId="0" fontId="81" fillId="86" borderId="87" applyNumberFormat="0" applyAlignment="0" applyProtection="0"/>
    <xf numFmtId="0" fontId="97" fillId="86" borderId="94" applyNumberFormat="0" applyAlignment="0" applyProtection="0"/>
    <xf numFmtId="0" fontId="100" fillId="0" borderId="96" applyNumberFormat="0" applyFill="0" applyAlignment="0" applyProtection="0"/>
    <xf numFmtId="0" fontId="100" fillId="0" borderId="88" applyNumberFormat="0" applyFill="0" applyAlignment="0" applyProtection="0"/>
    <xf numFmtId="0" fontId="93" fillId="73" borderId="87" applyNumberFormat="0" applyAlignment="0" applyProtection="0"/>
    <xf numFmtId="0" fontId="27" fillId="9" borderId="90">
      <alignment horizontal="right" vertical="center"/>
    </xf>
    <xf numFmtId="0" fontId="31" fillId="0" borderId="101">
      <alignment horizontal="left" vertical="center" wrapText="1" indent="2"/>
    </xf>
    <xf numFmtId="0" fontId="69" fillId="49" borderId="0" applyNumberFormat="0" applyBorder="0" applyAlignment="0" applyProtection="0"/>
    <xf numFmtId="0" fontId="97" fillId="86" borderId="94" applyNumberFormat="0" applyAlignment="0" applyProtection="0"/>
    <xf numFmtId="0" fontId="8" fillId="54" borderId="0" applyNumberFormat="0" applyBorder="0" applyAlignment="0" applyProtection="0"/>
    <xf numFmtId="4" fontId="71" fillId="9" borderId="90">
      <alignment horizontal="right" vertical="center"/>
    </xf>
    <xf numFmtId="4" fontId="27" fillId="9" borderId="90">
      <alignment horizontal="right" vertical="center"/>
    </xf>
    <xf numFmtId="0" fontId="27" fillId="14" borderId="98">
      <alignment horizontal="right" vertical="center"/>
    </xf>
    <xf numFmtId="0" fontId="31" fillId="0" borderId="90" applyNumberFormat="0" applyFill="0" applyAlignment="0" applyProtection="0"/>
    <xf numFmtId="4" fontId="27" fillId="9" borderId="90">
      <alignment horizontal="right" vertical="center"/>
    </xf>
    <xf numFmtId="0" fontId="10" fillId="0" borderId="58" applyNumberFormat="0" applyFill="0" applyAlignment="0" applyProtection="0"/>
    <xf numFmtId="0" fontId="81" fillId="86" borderId="87" applyNumberFormat="0" applyAlignment="0" applyProtection="0"/>
    <xf numFmtId="0" fontId="8" fillId="56" borderId="0" applyNumberFormat="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31" fillId="0" borderId="90" applyNumberFormat="0" applyFill="0" applyAlignment="0" applyProtection="0"/>
    <xf numFmtId="4" fontId="27" fillId="14" borderId="90">
      <alignment horizontal="right" vertical="center"/>
    </xf>
    <xf numFmtId="0" fontId="75" fillId="89" borderId="89" applyNumberFormat="0" applyFont="0" applyAlignment="0" applyProtection="0"/>
    <xf numFmtId="4" fontId="27" fillId="14" borderId="90">
      <alignment horizontal="right" vertical="center"/>
    </xf>
    <xf numFmtId="4" fontId="27" fillId="14" borderId="90">
      <alignment horizontal="right" vertical="center"/>
    </xf>
    <xf numFmtId="0" fontId="31" fillId="0" borderId="90">
      <alignment horizontal="right" vertical="center"/>
    </xf>
    <xf numFmtId="4" fontId="31" fillId="0" borderId="90">
      <alignment horizontal="right" vertical="center"/>
    </xf>
    <xf numFmtId="0" fontId="27" fillId="14" borderId="100">
      <alignment horizontal="right" vertical="center"/>
    </xf>
    <xf numFmtId="0" fontId="85" fillId="0" borderId="88" applyNumberFormat="0" applyFill="0" applyAlignment="0" applyProtection="0"/>
    <xf numFmtId="0" fontId="75" fillId="89" borderId="89" applyNumberFormat="0" applyFont="0" applyAlignment="0" applyProtection="0"/>
    <xf numFmtId="0" fontId="31" fillId="0" borderId="90" applyNumberFormat="0" applyFill="0" applyAlignment="0" applyProtection="0"/>
    <xf numFmtId="0" fontId="27" fillId="14" borderId="92">
      <alignment horizontal="right" vertical="center"/>
    </xf>
    <xf numFmtId="49" fontId="29" fillId="0" borderId="98" applyNumberFormat="0" applyFill="0" applyBorder="0" applyProtection="0">
      <alignment horizontal="left" vertical="center"/>
    </xf>
    <xf numFmtId="4" fontId="27" fillId="14" borderId="90">
      <alignment horizontal="right" vertical="center"/>
    </xf>
    <xf numFmtId="0" fontId="81" fillId="86" borderId="87" applyNumberFormat="0" applyAlignment="0" applyProtection="0"/>
    <xf numFmtId="0" fontId="27" fillId="14" borderId="90">
      <alignment horizontal="right" vertical="center"/>
    </xf>
    <xf numFmtId="0" fontId="31" fillId="16" borderId="98"/>
    <xf numFmtId="4" fontId="31" fillId="16" borderId="90"/>
    <xf numFmtId="0" fontId="84" fillId="73" borderId="87" applyNumberFormat="0" applyAlignment="0" applyProtection="0"/>
    <xf numFmtId="0" fontId="81" fillId="86" borderId="87" applyNumberFormat="0" applyAlignment="0" applyProtection="0"/>
    <xf numFmtId="0" fontId="100" fillId="0" borderId="88" applyNumberFormat="0" applyFill="0" applyAlignment="0" applyProtection="0"/>
    <xf numFmtId="0" fontId="31" fillId="9" borderId="91">
      <alignment horizontal="left" vertical="center"/>
    </xf>
    <xf numFmtId="0" fontId="84" fillId="73" borderId="87" applyNumberFormat="0" applyAlignment="0" applyProtection="0"/>
    <xf numFmtId="0" fontId="31" fillId="0" borderId="90" applyNumberFormat="0" applyFill="0" applyAlignment="0" applyProtection="0"/>
    <xf numFmtId="0" fontId="8" fillId="63" borderId="0" applyNumberFormat="0" applyBorder="0" applyAlignment="0" applyProtection="0"/>
    <xf numFmtId="0" fontId="31" fillId="0" borderId="90">
      <alignment horizontal="right" vertical="center"/>
    </xf>
    <xf numFmtId="0" fontId="31" fillId="9" borderId="91">
      <alignment horizontal="left" vertical="center"/>
    </xf>
    <xf numFmtId="4" fontId="27" fillId="14" borderId="92">
      <alignment horizontal="right" vertical="center"/>
    </xf>
    <xf numFmtId="49" fontId="29" fillId="0" borderId="90" applyNumberFormat="0" applyFill="0" applyBorder="0" applyProtection="0">
      <alignment horizontal="left" vertical="center"/>
    </xf>
    <xf numFmtId="0" fontId="97" fillId="86" borderId="94" applyNumberFormat="0" applyAlignment="0" applyProtection="0"/>
    <xf numFmtId="0" fontId="69" fillId="64" borderId="0" applyNumberFormat="0" applyBorder="0" applyAlignment="0" applyProtection="0"/>
    <xf numFmtId="0" fontId="8" fillId="62" borderId="0" applyNumberFormat="0" applyBorder="0" applyAlignment="0" applyProtection="0"/>
    <xf numFmtId="0" fontId="80" fillId="86" borderId="87" applyNumberFormat="0" applyAlignment="0" applyProtection="0"/>
    <xf numFmtId="0" fontId="93" fillId="73" borderId="87" applyNumberFormat="0" applyAlignment="0" applyProtection="0"/>
    <xf numFmtId="4" fontId="71" fillId="9" borderId="90">
      <alignment horizontal="right" vertical="center"/>
    </xf>
    <xf numFmtId="0" fontId="8" fillId="57" borderId="0" applyNumberFormat="0" applyBorder="0" applyAlignment="0" applyProtection="0"/>
    <xf numFmtId="0" fontId="27" fillId="14" borderId="91">
      <alignment horizontal="right" vertical="center"/>
    </xf>
    <xf numFmtId="0" fontId="31" fillId="14" borderId="93">
      <alignment horizontal="left" vertical="center" wrapText="1" indent="2"/>
    </xf>
    <xf numFmtId="0" fontId="80" fillId="86" borderId="87" applyNumberFormat="0" applyAlignment="0" applyProtection="0"/>
    <xf numFmtId="0" fontId="8" fillId="63" borderId="0" applyNumberFormat="0" applyBorder="0" applyAlignment="0" applyProtection="0"/>
    <xf numFmtId="0" fontId="27" fillId="14" borderId="99">
      <alignment horizontal="right" vertical="center"/>
    </xf>
    <xf numFmtId="4" fontId="27" fillId="14" borderId="91">
      <alignment horizontal="right" vertical="center"/>
    </xf>
    <xf numFmtId="0" fontId="32" fillId="89" borderId="89" applyNumberFormat="0" applyFont="0" applyAlignment="0" applyProtection="0"/>
    <xf numFmtId="0" fontId="8" fillId="62" borderId="0" applyNumberFormat="0" applyBorder="0" applyAlignment="0" applyProtection="0"/>
    <xf numFmtId="0" fontId="27" fillId="9" borderId="90">
      <alignment horizontal="right" vertical="center"/>
    </xf>
    <xf numFmtId="0" fontId="27" fillId="9" borderId="98">
      <alignment horizontal="right" vertical="center"/>
    </xf>
    <xf numFmtId="0" fontId="8" fillId="56" borderId="0" applyNumberFormat="0" applyBorder="0" applyAlignment="0" applyProtection="0"/>
    <xf numFmtId="0" fontId="93" fillId="73" borderId="87" applyNumberFormat="0" applyAlignment="0" applyProtection="0"/>
    <xf numFmtId="4" fontId="27" fillId="14" borderId="100">
      <alignment horizontal="right" vertical="center"/>
    </xf>
    <xf numFmtId="4" fontId="27" fillId="14" borderId="91">
      <alignment horizontal="right" vertical="center"/>
    </xf>
    <xf numFmtId="4" fontId="27" fillId="14" borderId="98">
      <alignment horizontal="right" vertical="center"/>
    </xf>
    <xf numFmtId="4" fontId="27" fillId="14" borderId="90">
      <alignment horizontal="right" vertical="center"/>
    </xf>
    <xf numFmtId="0" fontId="27" fillId="9" borderId="90">
      <alignment horizontal="right" vertical="center"/>
    </xf>
    <xf numFmtId="0" fontId="84" fillId="73" borderId="87" applyNumberFormat="0" applyAlignment="0" applyProtection="0"/>
    <xf numFmtId="0" fontId="8" fillId="54" borderId="0" applyNumberFormat="0" applyBorder="0" applyAlignment="0" applyProtection="0"/>
    <xf numFmtId="0" fontId="66" fillId="46" borderId="56" applyNumberFormat="0" applyAlignment="0" applyProtection="0"/>
    <xf numFmtId="0" fontId="85" fillId="0" borderId="88" applyNumberFormat="0" applyFill="0" applyAlignment="0" applyProtection="0"/>
    <xf numFmtId="0" fontId="71" fillId="9" borderId="90">
      <alignment horizontal="right" vertical="center"/>
    </xf>
    <xf numFmtId="0" fontId="97" fillId="86" borderId="94" applyNumberFormat="0" applyAlignment="0" applyProtection="0"/>
    <xf numFmtId="0" fontId="100" fillId="0" borderId="88" applyNumberFormat="0" applyFill="0" applyAlignment="0" applyProtection="0"/>
    <xf numFmtId="0" fontId="8" fillId="53" borderId="0" applyNumberFormat="0" applyBorder="0" applyAlignment="0" applyProtection="0"/>
    <xf numFmtId="175" fontId="31" fillId="90" borderId="90" applyNumberFormat="0" applyFont="0" applyBorder="0" applyAlignment="0" applyProtection="0">
      <alignment horizontal="right" vertical="center"/>
    </xf>
    <xf numFmtId="0" fontId="8" fillId="51" borderId="0" applyNumberFormat="0" applyBorder="0" applyAlignment="0" applyProtection="0"/>
    <xf numFmtId="0" fontId="81" fillId="86" borderId="95" applyNumberFormat="0" applyAlignment="0" applyProtection="0"/>
    <xf numFmtId="0" fontId="8" fillId="56" borderId="0" applyNumberFormat="0" applyBorder="0" applyAlignment="0" applyProtection="0"/>
    <xf numFmtId="0" fontId="69" fillId="61" borderId="0" applyNumberFormat="0" applyBorder="0" applyAlignment="0" applyProtection="0"/>
    <xf numFmtId="0" fontId="85" fillId="0" borderId="88" applyNumberFormat="0" applyFill="0" applyAlignment="0" applyProtection="0"/>
    <xf numFmtId="0" fontId="31" fillId="0" borderId="90">
      <alignment horizontal="right" vertical="center"/>
    </xf>
    <xf numFmtId="0" fontId="32" fillId="89" borderId="89" applyNumberFormat="0" applyFont="0" applyAlignment="0" applyProtection="0"/>
    <xf numFmtId="0" fontId="81" fillId="86" borderId="87" applyNumberFormat="0" applyAlignment="0" applyProtection="0"/>
    <xf numFmtId="0" fontId="100" fillId="0" borderId="88" applyNumberFormat="0" applyFill="0" applyAlignment="0" applyProtection="0"/>
    <xf numFmtId="0" fontId="8" fillId="48" borderId="0" applyNumberFormat="0" applyBorder="0" applyAlignment="0" applyProtection="0"/>
    <xf numFmtId="0" fontId="75" fillId="89" borderId="89" applyNumberFormat="0" applyFont="0" applyAlignment="0" applyProtection="0"/>
    <xf numFmtId="0" fontId="69" fillId="58" borderId="0" applyNumberFormat="0" applyBorder="0" applyAlignment="0" applyProtection="0"/>
    <xf numFmtId="0" fontId="31" fillId="0" borderId="90" applyNumberFormat="0" applyFill="0" applyAlignment="0" applyProtection="0"/>
    <xf numFmtId="0" fontId="8" fillId="57" borderId="0" applyNumberFormat="0" applyBorder="0" applyAlignment="0" applyProtection="0"/>
    <xf numFmtId="4" fontId="31" fillId="0" borderId="90" applyFill="0" applyBorder="0" applyProtection="0">
      <alignment horizontal="right" vertical="center"/>
    </xf>
    <xf numFmtId="0" fontId="8" fillId="47" borderId="0" applyNumberFormat="0" applyBorder="0" applyAlignment="0" applyProtection="0"/>
    <xf numFmtId="0" fontId="100" fillId="0" borderId="88" applyNumberFormat="0" applyFill="0" applyAlignment="0" applyProtection="0"/>
    <xf numFmtId="0" fontId="71" fillId="9" borderId="98">
      <alignment horizontal="right" vertical="center"/>
    </xf>
    <xf numFmtId="0" fontId="8" fillId="60" borderId="0" applyNumberFormat="0" applyBorder="0" applyAlignment="0" applyProtection="0"/>
    <xf numFmtId="0" fontId="31" fillId="9" borderId="99">
      <alignment horizontal="left" vertical="center"/>
    </xf>
    <xf numFmtId="0" fontId="71" fillId="9" borderId="90">
      <alignment horizontal="right" vertical="center"/>
    </xf>
    <xf numFmtId="0" fontId="84" fillId="73" borderId="87" applyNumberFormat="0" applyAlignment="0" applyProtection="0"/>
    <xf numFmtId="175" fontId="31" fillId="90" borderId="90" applyNumberFormat="0" applyFont="0" applyBorder="0" applyAlignment="0" applyProtection="0">
      <alignment horizontal="right" vertical="center"/>
    </xf>
    <xf numFmtId="0" fontId="84" fillId="73" borderId="87" applyNumberFormat="0" applyAlignment="0" applyProtection="0"/>
    <xf numFmtId="4" fontId="31" fillId="0" borderId="90">
      <alignment horizontal="right" vertical="center"/>
    </xf>
    <xf numFmtId="49" fontId="31" fillId="0" borderId="90" applyNumberFormat="0" applyFont="0" applyFill="0" applyBorder="0" applyProtection="0">
      <alignment horizontal="left" vertical="center" indent="2"/>
    </xf>
    <xf numFmtId="175" fontId="31" fillId="90" borderId="90" applyNumberFormat="0" applyFont="0" applyBorder="0" applyAlignment="0" applyProtection="0">
      <alignment horizontal="right" vertical="center"/>
    </xf>
    <xf numFmtId="0" fontId="93" fillId="73" borderId="87" applyNumberFormat="0" applyAlignment="0" applyProtection="0"/>
    <xf numFmtId="49" fontId="29" fillId="0" borderId="90" applyNumberFormat="0" applyFill="0" applyBorder="0" applyProtection="0">
      <alignment horizontal="left" vertical="center"/>
    </xf>
    <xf numFmtId="4" fontId="27" fillId="14" borderId="90">
      <alignment horizontal="right" vertical="center"/>
    </xf>
    <xf numFmtId="0" fontId="84" fillId="73" borderId="87" applyNumberFormat="0" applyAlignment="0" applyProtection="0"/>
    <xf numFmtId="0" fontId="81" fillId="86" borderId="87" applyNumberFormat="0" applyAlignment="0" applyProtection="0"/>
    <xf numFmtId="4" fontId="31" fillId="0" borderId="90">
      <alignment horizontal="right" vertical="center"/>
    </xf>
    <xf numFmtId="0" fontId="31" fillId="14" borderId="93">
      <alignment horizontal="left" vertical="center" wrapText="1" indent="2"/>
    </xf>
    <xf numFmtId="0" fontId="31" fillId="0" borderId="93">
      <alignment horizontal="left" vertical="center" wrapText="1" indent="2"/>
    </xf>
    <xf numFmtId="0" fontId="97" fillId="86" borderId="94" applyNumberFormat="0" applyAlignment="0" applyProtection="0"/>
    <xf numFmtId="0" fontId="93" fillId="73" borderId="87" applyNumberFormat="0" applyAlignment="0" applyProtection="0"/>
    <xf numFmtId="0" fontId="80" fillId="86" borderId="87" applyNumberFormat="0" applyAlignment="0" applyProtection="0"/>
    <xf numFmtId="0" fontId="78" fillId="86" borderId="94" applyNumberFormat="0" applyAlignment="0" applyProtection="0"/>
    <xf numFmtId="0" fontId="27" fillId="14" borderId="92">
      <alignment horizontal="right" vertical="center"/>
    </xf>
    <xf numFmtId="0" fontId="71" fillId="9" borderId="90">
      <alignment horizontal="right" vertical="center"/>
    </xf>
    <xf numFmtId="4" fontId="27" fillId="9" borderId="90">
      <alignment horizontal="right" vertical="center"/>
    </xf>
    <xf numFmtId="4" fontId="27" fillId="14" borderId="90">
      <alignment horizontal="right" vertical="center"/>
    </xf>
    <xf numFmtId="49" fontId="31" fillId="0" borderId="91" applyNumberFormat="0" applyFont="0" applyFill="0" applyBorder="0" applyProtection="0">
      <alignment horizontal="left" vertical="center" indent="5"/>
    </xf>
    <xf numFmtId="4" fontId="31" fillId="0" borderId="90" applyFill="0" applyBorder="0" applyProtection="0">
      <alignment horizontal="right" vertical="center"/>
    </xf>
    <xf numFmtId="4" fontId="27" fillId="9" borderId="90">
      <alignment horizontal="right" vertical="center"/>
    </xf>
    <xf numFmtId="0" fontId="93" fillId="73" borderId="87" applyNumberFormat="0" applyAlignment="0" applyProtection="0"/>
    <xf numFmtId="0" fontId="84" fillId="73" borderId="87" applyNumberFormat="0" applyAlignment="0" applyProtection="0"/>
    <xf numFmtId="0" fontId="80" fillId="86" borderId="87" applyNumberFormat="0" applyAlignment="0" applyProtection="0"/>
    <xf numFmtId="0" fontId="31" fillId="14" borderId="93">
      <alignment horizontal="left" vertical="center" wrapText="1" indent="2"/>
    </xf>
    <xf numFmtId="0" fontId="31" fillId="0" borderId="93">
      <alignment horizontal="left" vertical="center" wrapText="1" indent="2"/>
    </xf>
    <xf numFmtId="0" fontId="31" fillId="14" borderId="93">
      <alignment horizontal="left" vertical="center" wrapText="1" indent="2"/>
    </xf>
    <xf numFmtId="4" fontId="27" fillId="9" borderId="98">
      <alignment horizontal="right" vertical="center"/>
    </xf>
    <xf numFmtId="0" fontId="69" fillId="49" borderId="0" applyNumberFormat="0" applyBorder="0" applyAlignment="0" applyProtection="0"/>
    <xf numFmtId="0" fontId="69" fillId="61" borderId="0" applyNumberFormat="0" applyBorder="0" applyAlignment="0" applyProtection="0"/>
    <xf numFmtId="0" fontId="8" fillId="59" borderId="0" applyNumberFormat="0" applyBorder="0" applyAlignment="0" applyProtection="0"/>
    <xf numFmtId="0" fontId="8" fillId="56" borderId="0" applyNumberFormat="0" applyBorder="0" applyAlignment="0" applyProtection="0"/>
    <xf numFmtId="0" fontId="8" fillId="54" borderId="0" applyNumberFormat="0" applyBorder="0" applyAlignment="0" applyProtection="0"/>
    <xf numFmtId="0" fontId="8" fillId="48" borderId="0" applyNumberFormat="0" applyBorder="0" applyAlignment="0" applyProtection="0"/>
    <xf numFmtId="4" fontId="27" fillId="14" borderId="98">
      <alignment horizontal="right" vertical="center"/>
    </xf>
    <xf numFmtId="0" fontId="31" fillId="16" borderId="98"/>
    <xf numFmtId="0" fontId="80" fillId="86" borderId="95" applyNumberFormat="0" applyAlignment="0" applyProtection="0"/>
    <xf numFmtId="0" fontId="27" fillId="9" borderId="98">
      <alignment horizontal="right" vertical="center"/>
    </xf>
    <xf numFmtId="0" fontId="31" fillId="0" borderId="98">
      <alignment horizontal="right" vertical="center"/>
    </xf>
    <xf numFmtId="0" fontId="100" fillId="0" borderId="96" applyNumberFormat="0" applyFill="0" applyAlignment="0" applyProtection="0"/>
    <xf numFmtId="0" fontId="31" fillId="9" borderId="99">
      <alignment horizontal="left" vertical="center"/>
    </xf>
    <xf numFmtId="0" fontId="93" fillId="73" borderId="95" applyNumberFormat="0" applyAlignment="0" applyProtection="0"/>
    <xf numFmtId="175" fontId="31" fillId="90" borderId="98" applyNumberFormat="0" applyFont="0" applyBorder="0" applyAlignment="0" applyProtection="0">
      <alignment horizontal="right" vertical="center"/>
    </xf>
    <xf numFmtId="0" fontId="75" fillId="89" borderId="97" applyNumberFormat="0" applyFont="0" applyAlignment="0" applyProtection="0"/>
    <xf numFmtId="0" fontId="31" fillId="0" borderId="101">
      <alignment horizontal="left" vertical="center" wrapText="1" indent="2"/>
    </xf>
    <xf numFmtId="4" fontId="31" fillId="16" borderId="98"/>
    <xf numFmtId="49" fontId="29" fillId="0" borderId="98" applyNumberFormat="0" applyFill="0" applyBorder="0" applyProtection="0">
      <alignment horizontal="left" vertical="center"/>
    </xf>
    <xf numFmtId="0" fontId="31" fillId="0" borderId="98">
      <alignment horizontal="right" vertical="center"/>
    </xf>
    <xf numFmtId="4" fontId="27" fillId="14" borderId="100">
      <alignment horizontal="right" vertical="center"/>
    </xf>
    <xf numFmtId="4" fontId="27" fillId="14" borderId="98">
      <alignment horizontal="right" vertical="center"/>
    </xf>
    <xf numFmtId="4" fontId="27" fillId="14" borderId="98">
      <alignment horizontal="right" vertical="center"/>
    </xf>
    <xf numFmtId="0" fontId="71" fillId="9" borderId="98">
      <alignment horizontal="right" vertical="center"/>
    </xf>
    <xf numFmtId="0" fontId="27" fillId="9" borderId="98">
      <alignment horizontal="right" vertical="center"/>
    </xf>
    <xf numFmtId="49" fontId="31" fillId="0" borderId="98" applyNumberFormat="0" applyFont="0" applyFill="0" applyBorder="0" applyProtection="0">
      <alignment horizontal="left" vertical="center" indent="2"/>
    </xf>
    <xf numFmtId="0" fontId="93" fillId="73" borderId="95" applyNumberFormat="0" applyAlignment="0" applyProtection="0"/>
    <xf numFmtId="0" fontId="78" fillId="86" borderId="102" applyNumberFormat="0" applyAlignment="0" applyProtection="0"/>
    <xf numFmtId="49" fontId="31" fillId="0" borderId="98" applyNumberFormat="0" applyFont="0" applyFill="0" applyBorder="0" applyProtection="0">
      <alignment horizontal="left" vertical="center" indent="2"/>
    </xf>
    <xf numFmtId="0" fontId="84" fillId="73" borderId="95" applyNumberFormat="0" applyAlignment="0" applyProtection="0"/>
    <xf numFmtId="4" fontId="31" fillId="0" borderId="98" applyFill="0" applyBorder="0" applyProtection="0">
      <alignment horizontal="right" vertical="center"/>
    </xf>
    <xf numFmtId="0" fontId="81" fillId="86" borderId="95" applyNumberFormat="0" applyAlignment="0" applyProtection="0"/>
    <xf numFmtId="0" fontId="100" fillId="0" borderId="96" applyNumberFormat="0" applyFill="0" applyAlignment="0" applyProtection="0"/>
    <xf numFmtId="0" fontId="97" fillId="86" borderId="102" applyNumberFormat="0" applyAlignment="0" applyProtection="0"/>
    <xf numFmtId="0" fontId="31" fillId="0" borderId="98" applyNumberFormat="0" applyFill="0" applyAlignment="0" applyProtection="0"/>
    <xf numFmtId="4" fontId="31" fillId="0" borderId="98">
      <alignment horizontal="right" vertical="center"/>
    </xf>
    <xf numFmtId="0" fontId="31" fillId="0" borderId="98">
      <alignment horizontal="right" vertical="center"/>
    </xf>
    <xf numFmtId="0" fontId="93" fillId="73" borderId="95" applyNumberFormat="0" applyAlignment="0" applyProtection="0"/>
    <xf numFmtId="0" fontId="78" fillId="86" borderId="102" applyNumberFormat="0" applyAlignment="0" applyProtection="0"/>
    <xf numFmtId="0" fontId="80" fillId="86" borderId="95" applyNumberFormat="0" applyAlignment="0" applyProtection="0"/>
    <xf numFmtId="0" fontId="31" fillId="14" borderId="101">
      <alignment horizontal="left" vertical="center" wrapText="1" indent="2"/>
    </xf>
    <xf numFmtId="0" fontId="81" fillId="86" borderId="95" applyNumberFormat="0" applyAlignment="0" applyProtection="0"/>
    <xf numFmtId="0" fontId="81" fillId="86" borderId="95" applyNumberFormat="0" applyAlignment="0" applyProtection="0"/>
    <xf numFmtId="4" fontId="27" fillId="14" borderId="99">
      <alignment horizontal="right" vertical="center"/>
    </xf>
    <xf numFmtId="0" fontId="27" fillId="14" borderId="99">
      <alignment horizontal="right" vertical="center"/>
    </xf>
    <xf numFmtId="0" fontId="27" fillId="14" borderId="98">
      <alignment horizontal="right" vertical="center"/>
    </xf>
    <xf numFmtId="4" fontId="71" fillId="9" borderId="98">
      <alignment horizontal="right" vertical="center"/>
    </xf>
    <xf numFmtId="0" fontId="84" fillId="73" borderId="95" applyNumberFormat="0" applyAlignment="0" applyProtection="0"/>
    <xf numFmtId="0" fontId="85" fillId="0" borderId="96" applyNumberFormat="0" applyFill="0" applyAlignment="0" applyProtection="0"/>
    <xf numFmtId="0" fontId="100" fillId="0" borderId="96" applyNumberFormat="0" applyFill="0" applyAlignment="0" applyProtection="0"/>
    <xf numFmtId="0" fontId="75" fillId="89" borderId="97" applyNumberFormat="0" applyFont="0" applyAlignment="0" applyProtection="0"/>
    <xf numFmtId="0" fontId="93" fillId="73" borderId="95" applyNumberFormat="0" applyAlignment="0" applyProtection="0"/>
    <xf numFmtId="49" fontId="29" fillId="0" borderId="98" applyNumberFormat="0" applyFill="0" applyBorder="0" applyProtection="0">
      <alignment horizontal="left" vertical="center"/>
    </xf>
    <xf numFmtId="0" fontId="31" fillId="14" borderId="101">
      <alignment horizontal="left" vertical="center" wrapText="1" indent="2"/>
    </xf>
    <xf numFmtId="0" fontId="81" fillId="86" borderId="95" applyNumberFormat="0" applyAlignment="0" applyProtection="0"/>
    <xf numFmtId="0" fontId="31" fillId="0" borderId="101">
      <alignment horizontal="left" vertical="center" wrapText="1" indent="2"/>
    </xf>
    <xf numFmtId="0" fontId="75" fillId="89" borderId="97" applyNumberFormat="0" applyFont="0" applyAlignment="0" applyProtection="0"/>
    <xf numFmtId="0" fontId="32"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4" fontId="31" fillId="16" borderId="98"/>
    <xf numFmtId="0" fontId="27" fillId="14" borderId="98">
      <alignment horizontal="right" vertical="center"/>
    </xf>
    <xf numFmtId="0" fontId="100" fillId="0" borderId="96" applyNumberFormat="0" applyFill="0" applyAlignment="0" applyProtection="0"/>
    <xf numFmtId="4" fontId="27" fillId="14" borderId="100">
      <alignment horizontal="right" vertical="center"/>
    </xf>
    <xf numFmtId="0" fontId="80" fillId="86" borderId="95" applyNumberFormat="0" applyAlignment="0" applyProtection="0"/>
    <xf numFmtId="0" fontId="27" fillId="14" borderId="99">
      <alignment horizontal="right" vertical="center"/>
    </xf>
    <xf numFmtId="0" fontId="81" fillId="86" borderId="95" applyNumberFormat="0" applyAlignment="0" applyProtection="0"/>
    <xf numFmtId="0" fontId="85" fillId="0" borderId="96" applyNumberFormat="0" applyFill="0" applyAlignment="0" applyProtection="0"/>
    <xf numFmtId="0" fontId="75" fillId="89" borderId="97" applyNumberFormat="0" applyFont="0" applyAlignment="0" applyProtection="0"/>
    <xf numFmtId="4" fontId="27" fillId="14" borderId="99">
      <alignment horizontal="right" vertical="center"/>
    </xf>
    <xf numFmtId="0" fontId="31" fillId="14" borderId="101">
      <alignment horizontal="left" vertical="center" wrapText="1" indent="2"/>
    </xf>
    <xf numFmtId="0" fontId="31" fillId="16" borderId="98"/>
    <xf numFmtId="175" fontId="31" fillId="90" borderId="98" applyNumberFormat="0" applyFont="0" applyBorder="0" applyAlignment="0" applyProtection="0">
      <alignment horizontal="right" vertical="center"/>
    </xf>
    <xf numFmtId="0" fontId="31" fillId="0" borderId="98" applyNumberFormat="0" applyFill="0" applyAlignment="0" applyProtection="0"/>
    <xf numFmtId="4" fontId="31" fillId="0" borderId="98" applyFill="0" applyBorder="0" applyProtection="0">
      <alignment horizontal="right" vertical="center"/>
    </xf>
    <xf numFmtId="4" fontId="27" fillId="9" borderId="98">
      <alignment horizontal="right" vertical="center"/>
    </xf>
    <xf numFmtId="0" fontId="85" fillId="0" borderId="96" applyNumberFormat="0" applyFill="0" applyAlignment="0" applyProtection="0"/>
    <xf numFmtId="49" fontId="29" fillId="0" borderId="98" applyNumberFormat="0" applyFill="0" applyBorder="0" applyProtection="0">
      <alignment horizontal="left" vertical="center"/>
    </xf>
    <xf numFmtId="49" fontId="31" fillId="0" borderId="99" applyNumberFormat="0" applyFont="0" applyFill="0" applyBorder="0" applyProtection="0">
      <alignment horizontal="left" vertical="center" indent="5"/>
    </xf>
    <xf numFmtId="0" fontId="31" fillId="9" borderId="99">
      <alignment horizontal="left" vertical="center"/>
    </xf>
    <xf numFmtId="0" fontId="81" fillId="86" borderId="95" applyNumberFormat="0" applyAlignment="0" applyProtection="0"/>
    <xf numFmtId="4" fontId="27" fillId="14" borderId="100">
      <alignment horizontal="right" vertical="center"/>
    </xf>
    <xf numFmtId="0" fontId="93" fillId="73" borderId="95" applyNumberFormat="0" applyAlignment="0" applyProtection="0"/>
    <xf numFmtId="0" fontId="93" fillId="73" borderId="95" applyNumberFormat="0" applyAlignment="0" applyProtection="0"/>
    <xf numFmtId="0" fontId="75"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0" fontId="27" fillId="14" borderId="98">
      <alignment horizontal="right" vertical="center"/>
    </xf>
    <xf numFmtId="0" fontId="32" fillId="89" borderId="97" applyNumberFormat="0" applyFont="0" applyAlignment="0" applyProtection="0"/>
    <xf numFmtId="4" fontId="31" fillId="0" borderId="98">
      <alignment horizontal="right" vertical="center"/>
    </xf>
    <xf numFmtId="0" fontId="100" fillId="0" borderId="96" applyNumberFormat="0" applyFill="0" applyAlignment="0" applyProtection="0"/>
    <xf numFmtId="0" fontId="27" fillId="14" borderId="98">
      <alignment horizontal="right" vertical="center"/>
    </xf>
    <xf numFmtId="0" fontId="27" fillId="14" borderId="98">
      <alignment horizontal="right" vertical="center"/>
    </xf>
    <xf numFmtId="4" fontId="71" fillId="9" borderId="98">
      <alignment horizontal="right" vertical="center"/>
    </xf>
    <xf numFmtId="0" fontId="27" fillId="9" borderId="98">
      <alignment horizontal="right" vertical="center"/>
    </xf>
    <xf numFmtId="4" fontId="27" fillId="9" borderId="98">
      <alignment horizontal="right" vertical="center"/>
    </xf>
    <xf numFmtId="0" fontId="71" fillId="9" borderId="98">
      <alignment horizontal="right" vertical="center"/>
    </xf>
    <xf numFmtId="4" fontId="71" fillId="9" borderId="98">
      <alignment horizontal="right" vertical="center"/>
    </xf>
    <xf numFmtId="0" fontId="27" fillId="14" borderId="98">
      <alignment horizontal="right" vertical="center"/>
    </xf>
    <xf numFmtId="4" fontId="27" fillId="14" borderId="98">
      <alignment horizontal="right" vertical="center"/>
    </xf>
    <xf numFmtId="0" fontId="27" fillId="14" borderId="98">
      <alignment horizontal="right" vertical="center"/>
    </xf>
    <xf numFmtId="4" fontId="27" fillId="14" borderId="98">
      <alignment horizontal="right" vertical="center"/>
    </xf>
    <xf numFmtId="0" fontId="27" fillId="14" borderId="99">
      <alignment horizontal="right" vertical="center"/>
    </xf>
    <xf numFmtId="4" fontId="27" fillId="14" borderId="99">
      <alignment horizontal="right" vertical="center"/>
    </xf>
    <xf numFmtId="0" fontId="27" fillId="14" borderId="100">
      <alignment horizontal="right" vertical="center"/>
    </xf>
    <xf numFmtId="4" fontId="27" fillId="14" borderId="100">
      <alignment horizontal="right" vertical="center"/>
    </xf>
    <xf numFmtId="0" fontId="81"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31" fillId="9" borderId="99">
      <alignment horizontal="left" vertical="center"/>
    </xf>
    <xf numFmtId="0" fontId="93" fillId="73" borderId="95" applyNumberFormat="0" applyAlignment="0" applyProtection="0"/>
    <xf numFmtId="0" fontId="31" fillId="0" borderId="98">
      <alignment horizontal="right" vertical="center"/>
    </xf>
    <xf numFmtId="4" fontId="31" fillId="0" borderId="98">
      <alignment horizontal="right" vertical="center"/>
    </xf>
    <xf numFmtId="0" fontId="31" fillId="0" borderId="98" applyNumberFormat="0" applyFill="0" applyAlignment="0" applyProtection="0"/>
    <xf numFmtId="0" fontId="97" fillId="86" borderId="102" applyNumberFormat="0" applyAlignment="0" applyProtection="0"/>
    <xf numFmtId="175" fontId="31" fillId="90" borderId="98" applyNumberFormat="0" applyFont="0" applyBorder="0" applyAlignment="0" applyProtection="0">
      <alignment horizontal="right" vertical="center"/>
    </xf>
    <xf numFmtId="0" fontId="31" fillId="16" borderId="98"/>
    <xf numFmtId="4" fontId="31" fillId="16" borderId="98"/>
    <xf numFmtId="0" fontId="100" fillId="0" borderId="96" applyNumberFormat="0" applyFill="0" applyAlignment="0" applyProtection="0"/>
    <xf numFmtId="0" fontId="32" fillId="89" borderId="97" applyNumberFormat="0" applyFont="0" applyAlignment="0" applyProtection="0"/>
    <xf numFmtId="0" fontId="75" fillId="89" borderId="97" applyNumberFormat="0" applyFont="0" applyAlignment="0" applyProtection="0"/>
    <xf numFmtId="0" fontId="31" fillId="0" borderId="98" applyNumberFormat="0" applyFill="0" applyAlignment="0" applyProtection="0"/>
    <xf numFmtId="0" fontId="85" fillId="0" borderId="96" applyNumberFormat="0" applyFill="0" applyAlignment="0" applyProtection="0"/>
    <xf numFmtId="0" fontId="100" fillId="0" borderId="96" applyNumberFormat="0" applyFill="0" applyAlignment="0" applyProtection="0"/>
    <xf numFmtId="0" fontId="84" fillId="73" borderId="95" applyNumberFormat="0" applyAlignment="0" applyProtection="0"/>
    <xf numFmtId="0" fontId="81" fillId="86" borderId="95" applyNumberFormat="0" applyAlignment="0" applyProtection="0"/>
    <xf numFmtId="4" fontId="71" fillId="9" borderId="98">
      <alignment horizontal="right" vertical="center"/>
    </xf>
    <xf numFmtId="0" fontId="27" fillId="9" borderId="98">
      <alignment horizontal="right" vertical="center"/>
    </xf>
    <xf numFmtId="175" fontId="31" fillId="90" borderId="98" applyNumberFormat="0" applyFont="0" applyBorder="0" applyAlignment="0" applyProtection="0">
      <alignment horizontal="right" vertical="center"/>
    </xf>
    <xf numFmtId="0" fontId="85" fillId="0" borderId="96" applyNumberFormat="0" applyFill="0" applyAlignment="0" applyProtection="0"/>
    <xf numFmtId="49" fontId="31" fillId="0" borderId="98" applyNumberFormat="0" applyFont="0" applyFill="0" applyBorder="0" applyProtection="0">
      <alignment horizontal="left" vertical="center" indent="2"/>
    </xf>
    <xf numFmtId="49" fontId="31" fillId="0" borderId="99" applyNumberFormat="0" applyFont="0" applyFill="0" applyBorder="0" applyProtection="0">
      <alignment horizontal="left" vertical="center" indent="5"/>
    </xf>
    <xf numFmtId="49" fontId="31" fillId="0" borderId="98" applyNumberFormat="0" applyFont="0" applyFill="0" applyBorder="0" applyProtection="0">
      <alignment horizontal="left" vertical="center" indent="2"/>
    </xf>
    <xf numFmtId="4" fontId="31" fillId="0" borderId="98" applyFill="0" applyBorder="0" applyProtection="0">
      <alignment horizontal="right" vertical="center"/>
    </xf>
    <xf numFmtId="49" fontId="29" fillId="0" borderId="98" applyNumberFormat="0" applyFill="0" applyBorder="0" applyProtection="0">
      <alignment horizontal="left" vertical="center"/>
    </xf>
    <xf numFmtId="0" fontId="31" fillId="0" borderId="101">
      <alignment horizontal="left" vertical="center" wrapText="1" indent="2"/>
    </xf>
    <xf numFmtId="0" fontId="97" fillId="86" borderId="102" applyNumberFormat="0" applyAlignment="0" applyProtection="0"/>
    <xf numFmtId="0" fontId="27" fillId="14" borderId="100">
      <alignment horizontal="right" vertical="center"/>
    </xf>
    <xf numFmtId="0" fontId="84" fillId="73" borderId="95" applyNumberFormat="0" applyAlignment="0" applyProtection="0"/>
    <xf numFmtId="0" fontId="27" fillId="14" borderId="100">
      <alignment horizontal="right" vertical="center"/>
    </xf>
    <xf numFmtId="4" fontId="27" fillId="14" borderId="98">
      <alignment horizontal="right" vertical="center"/>
    </xf>
    <xf numFmtId="0" fontId="27" fillId="14" borderId="98">
      <alignment horizontal="right" vertical="center"/>
    </xf>
    <xf numFmtId="0" fontId="78" fillId="86" borderId="102" applyNumberFormat="0" applyAlignment="0" applyProtection="0"/>
    <xf numFmtId="0" fontId="80" fillId="86" borderId="95" applyNumberFormat="0" applyAlignment="0" applyProtection="0"/>
    <xf numFmtId="0" fontId="85" fillId="0" borderId="96" applyNumberFormat="0" applyFill="0" applyAlignment="0" applyProtection="0"/>
    <xf numFmtId="0" fontId="31" fillId="16" borderId="98"/>
    <xf numFmtId="4" fontId="31" fillId="16" borderId="98"/>
    <xf numFmtId="4" fontId="27" fillId="14" borderId="98">
      <alignment horizontal="right" vertical="center"/>
    </xf>
    <xf numFmtId="0" fontId="71" fillId="9" borderId="98">
      <alignment horizontal="right" vertical="center"/>
    </xf>
    <xf numFmtId="0" fontId="84" fillId="73" borderId="95" applyNumberFormat="0" applyAlignment="0" applyProtection="0"/>
    <xf numFmtId="0" fontId="81" fillId="86" borderId="95" applyNumberFormat="0" applyAlignment="0" applyProtection="0"/>
    <xf numFmtId="4" fontId="31" fillId="0" borderId="98">
      <alignment horizontal="right" vertical="center"/>
    </xf>
    <xf numFmtId="0" fontId="31" fillId="14" borderId="101">
      <alignment horizontal="left" vertical="center" wrapText="1" indent="2"/>
    </xf>
    <xf numFmtId="0" fontId="31" fillId="0" borderId="101">
      <alignment horizontal="left" vertical="center" wrapText="1" indent="2"/>
    </xf>
    <xf numFmtId="0" fontId="97" fillId="86" borderId="102" applyNumberFormat="0" applyAlignment="0" applyProtection="0"/>
    <xf numFmtId="0" fontId="93" fillId="73" borderId="95" applyNumberFormat="0" applyAlignment="0" applyProtection="0"/>
    <xf numFmtId="0" fontId="80" fillId="86" borderId="95" applyNumberFormat="0" applyAlignment="0" applyProtection="0"/>
    <xf numFmtId="0" fontId="78" fillId="86" borderId="102" applyNumberFormat="0" applyAlignment="0" applyProtection="0"/>
    <xf numFmtId="0" fontId="27" fillId="14" borderId="100">
      <alignment horizontal="right" vertical="center"/>
    </xf>
    <xf numFmtId="0" fontId="71" fillId="9" borderId="98">
      <alignment horizontal="right" vertical="center"/>
    </xf>
    <xf numFmtId="4" fontId="27" fillId="9" borderId="98">
      <alignment horizontal="right" vertical="center"/>
    </xf>
    <xf numFmtId="4" fontId="27" fillId="14" borderId="98">
      <alignment horizontal="right" vertical="center"/>
    </xf>
    <xf numFmtId="49" fontId="31" fillId="0" borderId="99" applyNumberFormat="0" applyFont="0" applyFill="0" applyBorder="0" applyProtection="0">
      <alignment horizontal="left" vertical="center" indent="5"/>
    </xf>
    <xf numFmtId="4" fontId="31" fillId="0" borderId="98" applyFill="0" applyBorder="0" applyProtection="0">
      <alignment horizontal="right" vertical="center"/>
    </xf>
    <xf numFmtId="4" fontId="27" fillId="9" borderId="98">
      <alignment horizontal="right" vertical="center"/>
    </xf>
    <xf numFmtId="0" fontId="93" fillId="73" borderId="95" applyNumberFormat="0" applyAlignment="0" applyProtection="0"/>
    <xf numFmtId="0" fontId="84" fillId="73" borderId="95" applyNumberFormat="0" applyAlignment="0" applyProtection="0"/>
    <xf numFmtId="0" fontId="80"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31" fillId="14" borderId="101">
      <alignment horizontal="left" vertical="center" wrapText="1" indent="2"/>
    </xf>
    <xf numFmtId="0" fontId="31" fillId="0" borderId="101">
      <alignment horizontal="left" vertical="center" wrapText="1" indent="2"/>
    </xf>
    <xf numFmtId="0" fontId="78" fillId="86" borderId="102" applyNumberFormat="0" applyAlignment="0" applyProtection="0"/>
    <xf numFmtId="0" fontId="80" fillId="86" borderId="95" applyNumberFormat="0" applyAlignment="0" applyProtection="0"/>
    <xf numFmtId="0" fontId="81" fillId="86" borderId="95" applyNumberFormat="0" applyAlignment="0" applyProtection="0"/>
    <xf numFmtId="0" fontId="84" fillId="73" borderId="95" applyNumberFormat="0" applyAlignment="0" applyProtection="0"/>
    <xf numFmtId="0" fontId="85" fillId="0" borderId="96" applyNumberFormat="0" applyFill="0" applyAlignment="0" applyProtection="0"/>
    <xf numFmtId="0" fontId="93" fillId="73" borderId="95" applyNumberFormat="0" applyAlignment="0" applyProtection="0"/>
    <xf numFmtId="0" fontId="75" fillId="89" borderId="97" applyNumberFormat="0" applyFont="0" applyAlignment="0" applyProtection="0"/>
    <xf numFmtId="0" fontId="32"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0" fontId="81" fillId="86" borderId="95" applyNumberFormat="0" applyAlignment="0" applyProtection="0"/>
    <xf numFmtId="0" fontId="93" fillId="73" borderId="95" applyNumberFormat="0" applyAlignment="0" applyProtection="0"/>
    <xf numFmtId="0" fontId="75"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0" fontId="81" fillId="86" borderId="95" applyNumberFormat="0" applyAlignment="0" applyProtection="0"/>
    <xf numFmtId="0" fontId="93" fillId="73" borderId="95" applyNumberFormat="0" applyAlignment="0" applyProtection="0"/>
    <xf numFmtId="0" fontId="97" fillId="86" borderId="102" applyNumberFormat="0" applyAlignment="0" applyProtection="0"/>
    <xf numFmtId="0" fontId="100" fillId="0" borderId="96" applyNumberFormat="0" applyFill="0" applyAlignment="0" applyProtection="0"/>
    <xf numFmtId="0" fontId="78" fillId="86" borderId="102" applyNumberFormat="0" applyAlignment="0" applyProtection="0"/>
    <xf numFmtId="0" fontId="80" fillId="86" borderId="95" applyNumberFormat="0" applyAlignment="0" applyProtection="0"/>
    <xf numFmtId="0" fontId="85" fillId="0" borderId="96" applyNumberFormat="0" applyFill="0" applyAlignment="0" applyProtection="0"/>
    <xf numFmtId="49" fontId="31" fillId="0" borderId="98" applyNumberFormat="0" applyFont="0" applyFill="0" applyBorder="0" applyProtection="0">
      <alignment horizontal="left" vertical="center" indent="2"/>
    </xf>
    <xf numFmtId="0" fontId="27" fillId="9" borderId="98">
      <alignment horizontal="right" vertical="center"/>
    </xf>
    <xf numFmtId="4" fontId="27" fillId="9" borderId="98">
      <alignment horizontal="right" vertical="center"/>
    </xf>
    <xf numFmtId="0" fontId="71" fillId="9" borderId="98">
      <alignment horizontal="right" vertical="center"/>
    </xf>
    <xf numFmtId="4" fontId="71" fillId="9" borderId="98">
      <alignment horizontal="right" vertical="center"/>
    </xf>
    <xf numFmtId="0" fontId="27" fillId="14" borderId="98">
      <alignment horizontal="right" vertical="center"/>
    </xf>
    <xf numFmtId="4" fontId="27" fillId="14" borderId="98">
      <alignment horizontal="right" vertical="center"/>
    </xf>
    <xf numFmtId="0" fontId="27" fillId="14" borderId="98">
      <alignment horizontal="right" vertical="center"/>
    </xf>
    <xf numFmtId="4" fontId="27" fillId="14" borderId="98">
      <alignment horizontal="right" vertical="center"/>
    </xf>
    <xf numFmtId="0" fontId="84" fillId="73" borderId="95" applyNumberFormat="0" applyAlignment="0" applyProtection="0"/>
    <xf numFmtId="0" fontId="31" fillId="0" borderId="98">
      <alignment horizontal="right" vertical="center"/>
    </xf>
    <xf numFmtId="4" fontId="31" fillId="0" borderId="98">
      <alignment horizontal="right" vertical="center"/>
    </xf>
    <xf numFmtId="4" fontId="31" fillId="0" borderId="98" applyFill="0" applyBorder="0" applyProtection="0">
      <alignment horizontal="right" vertical="center"/>
    </xf>
    <xf numFmtId="49" fontId="29" fillId="0" borderId="98" applyNumberFormat="0" applyFill="0" applyBorder="0" applyProtection="0">
      <alignment horizontal="left" vertical="center"/>
    </xf>
    <xf numFmtId="0" fontId="31" fillId="0" borderId="98" applyNumberFormat="0" applyFill="0" applyAlignment="0" applyProtection="0"/>
    <xf numFmtId="175" fontId="31" fillId="90" borderId="98" applyNumberFormat="0" applyFont="0" applyBorder="0" applyAlignment="0" applyProtection="0">
      <alignment horizontal="right" vertical="center"/>
    </xf>
    <xf numFmtId="0" fontId="31" fillId="16" borderId="98"/>
    <xf numFmtId="4" fontId="31" fillId="16" borderId="98"/>
    <xf numFmtId="4" fontId="27" fillId="14" borderId="98">
      <alignment horizontal="right" vertical="center"/>
    </xf>
    <xf numFmtId="0" fontId="31" fillId="16" borderId="98"/>
    <xf numFmtId="0" fontId="80" fillId="86" borderId="95" applyNumberFormat="0" applyAlignment="0" applyProtection="0"/>
    <xf numFmtId="0" fontId="27" fillId="9" borderId="98">
      <alignment horizontal="right" vertical="center"/>
    </xf>
    <xf numFmtId="0" fontId="31" fillId="0" borderId="98">
      <alignment horizontal="right" vertical="center"/>
    </xf>
    <xf numFmtId="0" fontId="100" fillId="0" borderId="96" applyNumberFormat="0" applyFill="0" applyAlignment="0" applyProtection="0"/>
    <xf numFmtId="0" fontId="31" fillId="9" borderId="99">
      <alignment horizontal="left" vertical="center"/>
    </xf>
    <xf numFmtId="0" fontId="93" fillId="73" borderId="95" applyNumberFormat="0" applyAlignment="0" applyProtection="0"/>
    <xf numFmtId="175" fontId="31" fillId="90" borderId="98" applyNumberFormat="0" applyFont="0" applyBorder="0" applyAlignment="0" applyProtection="0">
      <alignment horizontal="right" vertical="center"/>
    </xf>
    <xf numFmtId="0" fontId="75" fillId="89" borderId="97" applyNumberFormat="0" applyFont="0" applyAlignment="0" applyProtection="0"/>
    <xf numFmtId="0" fontId="31" fillId="0" borderId="101">
      <alignment horizontal="left" vertical="center" wrapText="1" indent="2"/>
    </xf>
    <xf numFmtId="4" fontId="31" fillId="16" borderId="98"/>
    <xf numFmtId="49" fontId="29" fillId="0" borderId="98" applyNumberFormat="0" applyFill="0" applyBorder="0" applyProtection="0">
      <alignment horizontal="left" vertical="center"/>
    </xf>
    <xf numFmtId="0" fontId="31" fillId="0" borderId="98">
      <alignment horizontal="right" vertical="center"/>
    </xf>
    <xf numFmtId="4" fontId="27" fillId="14" borderId="100">
      <alignment horizontal="right" vertical="center"/>
    </xf>
    <xf numFmtId="4" fontId="27" fillId="14" borderId="98">
      <alignment horizontal="right" vertical="center"/>
    </xf>
    <xf numFmtId="4" fontId="27" fillId="14" borderId="98">
      <alignment horizontal="right" vertical="center"/>
    </xf>
    <xf numFmtId="0" fontId="71" fillId="9" borderId="98">
      <alignment horizontal="right" vertical="center"/>
    </xf>
    <xf numFmtId="0" fontId="27" fillId="9" borderId="98">
      <alignment horizontal="right" vertical="center"/>
    </xf>
    <xf numFmtId="49" fontId="31" fillId="0" borderId="98" applyNumberFormat="0" applyFont="0" applyFill="0" applyBorder="0" applyProtection="0">
      <alignment horizontal="left" vertical="center" indent="2"/>
    </xf>
    <xf numFmtId="0" fontId="93" fillId="73" borderId="95" applyNumberFormat="0" applyAlignment="0" applyProtection="0"/>
    <xf numFmtId="0" fontId="78" fillId="86" borderId="102" applyNumberFormat="0" applyAlignment="0" applyProtection="0"/>
    <xf numFmtId="49" fontId="31" fillId="0" borderId="98" applyNumberFormat="0" applyFont="0" applyFill="0" applyBorder="0" applyProtection="0">
      <alignment horizontal="left" vertical="center" indent="2"/>
    </xf>
    <xf numFmtId="0" fontId="84" fillId="73" borderId="95" applyNumberFormat="0" applyAlignment="0" applyProtection="0"/>
    <xf numFmtId="4" fontId="31" fillId="0" borderId="98" applyFill="0" applyBorder="0" applyProtection="0">
      <alignment horizontal="right" vertical="center"/>
    </xf>
    <xf numFmtId="0" fontId="81" fillId="86" borderId="95" applyNumberFormat="0" applyAlignment="0" applyProtection="0"/>
    <xf numFmtId="0" fontId="100" fillId="0" borderId="96" applyNumberFormat="0" applyFill="0" applyAlignment="0" applyProtection="0"/>
    <xf numFmtId="0" fontId="97" fillId="86" borderId="102" applyNumberFormat="0" applyAlignment="0" applyProtection="0"/>
    <xf numFmtId="0" fontId="31" fillId="0" borderId="98" applyNumberFormat="0" applyFill="0" applyAlignment="0" applyProtection="0"/>
    <xf numFmtId="4" fontId="31" fillId="0" borderId="98">
      <alignment horizontal="right" vertical="center"/>
    </xf>
    <xf numFmtId="0" fontId="31" fillId="0" borderId="98">
      <alignment horizontal="right" vertical="center"/>
    </xf>
    <xf numFmtId="0" fontId="93" fillId="73" borderId="95" applyNumberFormat="0" applyAlignment="0" applyProtection="0"/>
    <xf numFmtId="0" fontId="78" fillId="86" borderId="102" applyNumberFormat="0" applyAlignment="0" applyProtection="0"/>
    <xf numFmtId="0" fontId="80" fillId="86" borderId="95" applyNumberFormat="0" applyAlignment="0" applyProtection="0"/>
    <xf numFmtId="0" fontId="31" fillId="14" borderId="101">
      <alignment horizontal="left" vertical="center" wrapText="1" indent="2"/>
    </xf>
    <xf numFmtId="0" fontId="81" fillId="86" borderId="95" applyNumberFormat="0" applyAlignment="0" applyProtection="0"/>
    <xf numFmtId="0" fontId="81" fillId="86" borderId="95" applyNumberFormat="0" applyAlignment="0" applyProtection="0"/>
    <xf numFmtId="4" fontId="27" fillId="14" borderId="99">
      <alignment horizontal="right" vertical="center"/>
    </xf>
    <xf numFmtId="0" fontId="27" fillId="14" borderId="99">
      <alignment horizontal="right" vertical="center"/>
    </xf>
    <xf numFmtId="0" fontId="27" fillId="14" borderId="98">
      <alignment horizontal="right" vertical="center"/>
    </xf>
    <xf numFmtId="4" fontId="71" fillId="9" borderId="98">
      <alignment horizontal="right" vertical="center"/>
    </xf>
    <xf numFmtId="0" fontId="84" fillId="73" borderId="95" applyNumberFormat="0" applyAlignment="0" applyProtection="0"/>
    <xf numFmtId="0" fontId="85" fillId="0" borderId="96" applyNumberFormat="0" applyFill="0" applyAlignment="0" applyProtection="0"/>
    <xf numFmtId="0" fontId="100" fillId="0" borderId="96" applyNumberFormat="0" applyFill="0" applyAlignment="0" applyProtection="0"/>
    <xf numFmtId="0" fontId="75" fillId="89" borderId="97" applyNumberFormat="0" applyFont="0" applyAlignment="0" applyProtection="0"/>
    <xf numFmtId="0" fontId="93" fillId="73" borderId="95" applyNumberFormat="0" applyAlignment="0" applyProtection="0"/>
    <xf numFmtId="49" fontId="29" fillId="0" borderId="98" applyNumberFormat="0" applyFill="0" applyBorder="0" applyProtection="0">
      <alignment horizontal="left" vertical="center"/>
    </xf>
    <xf numFmtId="0" fontId="31" fillId="14" borderId="101">
      <alignment horizontal="left" vertical="center" wrapText="1" indent="2"/>
    </xf>
    <xf numFmtId="0" fontId="81" fillId="86" borderId="95" applyNumberFormat="0" applyAlignment="0" applyProtection="0"/>
    <xf numFmtId="0" fontId="31" fillId="0" borderId="101">
      <alignment horizontal="left" vertical="center" wrapText="1" indent="2"/>
    </xf>
    <xf numFmtId="0" fontId="75" fillId="89" borderId="97" applyNumberFormat="0" applyFont="0" applyAlignment="0" applyProtection="0"/>
    <xf numFmtId="0" fontId="32"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4" fontId="31" fillId="16" borderId="98"/>
    <xf numFmtId="0" fontId="27" fillId="14" borderId="98">
      <alignment horizontal="right" vertical="center"/>
    </xf>
    <xf numFmtId="0" fontId="100" fillId="0" borderId="96" applyNumberFormat="0" applyFill="0" applyAlignment="0" applyProtection="0"/>
    <xf numFmtId="4" fontId="27" fillId="14" borderId="100">
      <alignment horizontal="right" vertical="center"/>
    </xf>
    <xf numFmtId="0" fontId="80" fillId="86" borderId="95" applyNumberFormat="0" applyAlignment="0" applyProtection="0"/>
    <xf numFmtId="0" fontId="27" fillId="14" borderId="99">
      <alignment horizontal="right" vertical="center"/>
    </xf>
    <xf numFmtId="0" fontId="81" fillId="86" borderId="95" applyNumberFormat="0" applyAlignment="0" applyProtection="0"/>
    <xf numFmtId="0" fontId="85" fillId="0" borderId="96" applyNumberFormat="0" applyFill="0" applyAlignment="0" applyProtection="0"/>
    <xf numFmtId="0" fontId="75" fillId="89" borderId="97" applyNumberFormat="0" applyFont="0" applyAlignment="0" applyProtection="0"/>
    <xf numFmtId="4" fontId="27" fillId="14" borderId="99">
      <alignment horizontal="right" vertical="center"/>
    </xf>
    <xf numFmtId="0" fontId="31" fillId="14" borderId="101">
      <alignment horizontal="left" vertical="center" wrapText="1" indent="2"/>
    </xf>
    <xf numFmtId="0" fontId="31" fillId="16" borderId="98"/>
    <xf numFmtId="175" fontId="31" fillId="90" borderId="98" applyNumberFormat="0" applyFont="0" applyBorder="0" applyAlignment="0" applyProtection="0">
      <alignment horizontal="right" vertical="center"/>
    </xf>
    <xf numFmtId="0" fontId="31" fillId="0" borderId="98" applyNumberFormat="0" applyFill="0" applyAlignment="0" applyProtection="0"/>
    <xf numFmtId="4" fontId="31" fillId="0" borderId="98" applyFill="0" applyBorder="0" applyProtection="0">
      <alignment horizontal="right" vertical="center"/>
    </xf>
    <xf numFmtId="4" fontId="27" fillId="9" borderId="98">
      <alignment horizontal="right" vertical="center"/>
    </xf>
    <xf numFmtId="0" fontId="85" fillId="0" borderId="96" applyNumberFormat="0" applyFill="0" applyAlignment="0" applyProtection="0"/>
    <xf numFmtId="49" fontId="29" fillId="0" borderId="98" applyNumberFormat="0" applyFill="0" applyBorder="0" applyProtection="0">
      <alignment horizontal="left" vertical="center"/>
    </xf>
    <xf numFmtId="49" fontId="31" fillId="0" borderId="99" applyNumberFormat="0" applyFont="0" applyFill="0" applyBorder="0" applyProtection="0">
      <alignment horizontal="left" vertical="center" indent="5"/>
    </xf>
    <xf numFmtId="0" fontId="31" fillId="9" borderId="99">
      <alignment horizontal="left" vertical="center"/>
    </xf>
    <xf numFmtId="0" fontId="81" fillId="86" borderId="95" applyNumberFormat="0" applyAlignment="0" applyProtection="0"/>
    <xf numFmtId="4" fontId="27" fillId="14" borderId="100">
      <alignment horizontal="right" vertical="center"/>
    </xf>
    <xf numFmtId="0" fontId="93" fillId="73" borderId="95" applyNumberFormat="0" applyAlignment="0" applyProtection="0"/>
    <xf numFmtId="0" fontId="93" fillId="73" borderId="95" applyNumberFormat="0" applyAlignment="0" applyProtection="0"/>
    <xf numFmtId="0" fontId="75"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0" fontId="27" fillId="14" borderId="98">
      <alignment horizontal="right" vertical="center"/>
    </xf>
    <xf numFmtId="0" fontId="32" fillId="89" borderId="97" applyNumberFormat="0" applyFont="0" applyAlignment="0" applyProtection="0"/>
    <xf numFmtId="4" fontId="31" fillId="0" borderId="98">
      <alignment horizontal="right" vertical="center"/>
    </xf>
    <xf numFmtId="0" fontId="100" fillId="0" borderId="96" applyNumberFormat="0" applyFill="0" applyAlignment="0" applyProtection="0"/>
    <xf numFmtId="0" fontId="27" fillId="14" borderId="98">
      <alignment horizontal="right" vertical="center"/>
    </xf>
    <xf numFmtId="0" fontId="27" fillId="14" borderId="98">
      <alignment horizontal="right" vertical="center"/>
    </xf>
    <xf numFmtId="4" fontId="71" fillId="9" borderId="98">
      <alignment horizontal="right" vertical="center"/>
    </xf>
    <xf numFmtId="0" fontId="27" fillId="9" borderId="98">
      <alignment horizontal="right" vertical="center"/>
    </xf>
    <xf numFmtId="4" fontId="27" fillId="9" borderId="98">
      <alignment horizontal="right" vertical="center"/>
    </xf>
    <xf numFmtId="0" fontId="71" fillId="9" borderId="98">
      <alignment horizontal="right" vertical="center"/>
    </xf>
    <xf numFmtId="4" fontId="71" fillId="9" borderId="98">
      <alignment horizontal="right" vertical="center"/>
    </xf>
    <xf numFmtId="0" fontId="27" fillId="14" borderId="98">
      <alignment horizontal="right" vertical="center"/>
    </xf>
    <xf numFmtId="4" fontId="27" fillId="14" borderId="98">
      <alignment horizontal="right" vertical="center"/>
    </xf>
    <xf numFmtId="0" fontId="27" fillId="14" borderId="98">
      <alignment horizontal="right" vertical="center"/>
    </xf>
    <xf numFmtId="4" fontId="27" fillId="14" borderId="98">
      <alignment horizontal="right" vertical="center"/>
    </xf>
    <xf numFmtId="0" fontId="27" fillId="14" borderId="99">
      <alignment horizontal="right" vertical="center"/>
    </xf>
    <xf numFmtId="4" fontId="27" fillId="14" borderId="99">
      <alignment horizontal="right" vertical="center"/>
    </xf>
    <xf numFmtId="0" fontId="27" fillId="14" borderId="100">
      <alignment horizontal="right" vertical="center"/>
    </xf>
    <xf numFmtId="4" fontId="27" fillId="14" borderId="100">
      <alignment horizontal="right" vertical="center"/>
    </xf>
    <xf numFmtId="0" fontId="81"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31" fillId="9" borderId="99">
      <alignment horizontal="left" vertical="center"/>
    </xf>
    <xf numFmtId="0" fontId="93" fillId="73" borderId="95" applyNumberFormat="0" applyAlignment="0" applyProtection="0"/>
    <xf numFmtId="0" fontId="31" fillId="0" borderId="98">
      <alignment horizontal="right" vertical="center"/>
    </xf>
    <xf numFmtId="4" fontId="31" fillId="0" borderId="98">
      <alignment horizontal="right" vertical="center"/>
    </xf>
    <xf numFmtId="0" fontId="31" fillId="0" borderId="98" applyNumberFormat="0" applyFill="0" applyAlignment="0" applyProtection="0"/>
    <xf numFmtId="0" fontId="97" fillId="86" borderId="102" applyNumberFormat="0" applyAlignment="0" applyProtection="0"/>
    <xf numFmtId="175" fontId="31" fillId="90" borderId="98" applyNumberFormat="0" applyFont="0" applyBorder="0" applyAlignment="0" applyProtection="0">
      <alignment horizontal="right" vertical="center"/>
    </xf>
    <xf numFmtId="0" fontId="31" fillId="16" borderId="98"/>
    <xf numFmtId="4" fontId="31" fillId="16" borderId="98"/>
    <xf numFmtId="0" fontId="100" fillId="0" borderId="96" applyNumberFormat="0" applyFill="0" applyAlignment="0" applyProtection="0"/>
    <xf numFmtId="0" fontId="32" fillId="89" borderId="97" applyNumberFormat="0" applyFont="0" applyAlignment="0" applyProtection="0"/>
    <xf numFmtId="0" fontId="75" fillId="89" borderId="97" applyNumberFormat="0" applyFont="0" applyAlignment="0" applyProtection="0"/>
    <xf numFmtId="0" fontId="31" fillId="0" borderId="98" applyNumberFormat="0" applyFill="0" applyAlignment="0" applyProtection="0"/>
    <xf numFmtId="0" fontId="85" fillId="0" borderId="96" applyNumberFormat="0" applyFill="0" applyAlignment="0" applyProtection="0"/>
    <xf numFmtId="0" fontId="100" fillId="0" borderId="96" applyNumberFormat="0" applyFill="0" applyAlignment="0" applyProtection="0"/>
    <xf numFmtId="0" fontId="84" fillId="73" borderId="95" applyNumberFormat="0" applyAlignment="0" applyProtection="0"/>
    <xf numFmtId="0" fontId="81" fillId="86" borderId="95" applyNumberFormat="0" applyAlignment="0" applyProtection="0"/>
    <xf numFmtId="4" fontId="71" fillId="9" borderId="98">
      <alignment horizontal="right" vertical="center"/>
    </xf>
    <xf numFmtId="0" fontId="27" fillId="9" borderId="98">
      <alignment horizontal="right" vertical="center"/>
    </xf>
    <xf numFmtId="175" fontId="31" fillId="90" borderId="98" applyNumberFormat="0" applyFont="0" applyBorder="0" applyAlignment="0" applyProtection="0">
      <alignment horizontal="right" vertical="center"/>
    </xf>
    <xf numFmtId="0" fontId="85" fillId="0" borderId="96" applyNumberFormat="0" applyFill="0" applyAlignment="0" applyProtection="0"/>
    <xf numFmtId="49" fontId="31" fillId="0" borderId="98" applyNumberFormat="0" applyFont="0" applyFill="0" applyBorder="0" applyProtection="0">
      <alignment horizontal="left" vertical="center" indent="2"/>
    </xf>
    <xf numFmtId="49" fontId="31" fillId="0" borderId="99" applyNumberFormat="0" applyFont="0" applyFill="0" applyBorder="0" applyProtection="0">
      <alignment horizontal="left" vertical="center" indent="5"/>
    </xf>
    <xf numFmtId="49" fontId="31" fillId="0" borderId="98" applyNumberFormat="0" applyFont="0" applyFill="0" applyBorder="0" applyProtection="0">
      <alignment horizontal="left" vertical="center" indent="2"/>
    </xf>
    <xf numFmtId="4" fontId="31" fillId="0" borderId="98" applyFill="0" applyBorder="0" applyProtection="0">
      <alignment horizontal="right" vertical="center"/>
    </xf>
    <xf numFmtId="49" fontId="29" fillId="0" borderId="98" applyNumberFormat="0" applyFill="0" applyBorder="0" applyProtection="0">
      <alignment horizontal="left" vertical="center"/>
    </xf>
    <xf numFmtId="0" fontId="31" fillId="0" borderId="101">
      <alignment horizontal="left" vertical="center" wrapText="1" indent="2"/>
    </xf>
    <xf numFmtId="0" fontId="97" fillId="86" borderId="102" applyNumberFormat="0" applyAlignment="0" applyProtection="0"/>
    <xf numFmtId="0" fontId="27" fillId="14" borderId="100">
      <alignment horizontal="right" vertical="center"/>
    </xf>
    <xf numFmtId="0" fontId="84" fillId="73" borderId="95" applyNumberFormat="0" applyAlignment="0" applyProtection="0"/>
    <xf numFmtId="0" fontId="27" fillId="14" borderId="100">
      <alignment horizontal="right" vertical="center"/>
    </xf>
    <xf numFmtId="4" fontId="27" fillId="14" borderId="98">
      <alignment horizontal="right" vertical="center"/>
    </xf>
    <xf numFmtId="0" fontId="27" fillId="14" borderId="98">
      <alignment horizontal="right" vertical="center"/>
    </xf>
    <xf numFmtId="0" fontId="78" fillId="86" borderId="102" applyNumberFormat="0" applyAlignment="0" applyProtection="0"/>
    <xf numFmtId="0" fontId="80" fillId="86" borderId="95" applyNumberFormat="0" applyAlignment="0" applyProtection="0"/>
    <xf numFmtId="0" fontId="85" fillId="0" borderId="96" applyNumberFormat="0" applyFill="0" applyAlignment="0" applyProtection="0"/>
    <xf numFmtId="0" fontId="31" fillId="16" borderId="98"/>
    <xf numFmtId="4" fontId="31" fillId="16" borderId="98"/>
    <xf numFmtId="4" fontId="27" fillId="14" borderId="98">
      <alignment horizontal="right" vertical="center"/>
    </xf>
    <xf numFmtId="0" fontId="71" fillId="9" borderId="98">
      <alignment horizontal="right" vertical="center"/>
    </xf>
    <xf numFmtId="0" fontId="84" fillId="73" borderId="95" applyNumberFormat="0" applyAlignment="0" applyProtection="0"/>
    <xf numFmtId="0" fontId="81" fillId="86" borderId="95" applyNumberFormat="0" applyAlignment="0" applyProtection="0"/>
    <xf numFmtId="4" fontId="31" fillId="0" borderId="98">
      <alignment horizontal="right" vertical="center"/>
    </xf>
    <xf numFmtId="0" fontId="31" fillId="14" borderId="101">
      <alignment horizontal="left" vertical="center" wrapText="1" indent="2"/>
    </xf>
    <xf numFmtId="0" fontId="31" fillId="0" borderId="101">
      <alignment horizontal="left" vertical="center" wrapText="1" indent="2"/>
    </xf>
    <xf numFmtId="0" fontId="97" fillId="86" borderId="102" applyNumberFormat="0" applyAlignment="0" applyProtection="0"/>
    <xf numFmtId="0" fontId="93" fillId="73" borderId="95" applyNumberFormat="0" applyAlignment="0" applyProtection="0"/>
    <xf numFmtId="0" fontId="80" fillId="86" borderId="95" applyNumberFormat="0" applyAlignment="0" applyProtection="0"/>
    <xf numFmtId="0" fontId="78" fillId="86" borderId="102" applyNumberFormat="0" applyAlignment="0" applyProtection="0"/>
    <xf numFmtId="0" fontId="27" fillId="14" borderId="100">
      <alignment horizontal="right" vertical="center"/>
    </xf>
    <xf numFmtId="0" fontId="71" fillId="9" borderId="98">
      <alignment horizontal="right" vertical="center"/>
    </xf>
    <xf numFmtId="4" fontId="27" fillId="9" borderId="98">
      <alignment horizontal="right" vertical="center"/>
    </xf>
    <xf numFmtId="4" fontId="27" fillId="14" borderId="98">
      <alignment horizontal="right" vertical="center"/>
    </xf>
    <xf numFmtId="49" fontId="31" fillId="0" borderId="99" applyNumberFormat="0" applyFont="0" applyFill="0" applyBorder="0" applyProtection="0">
      <alignment horizontal="left" vertical="center" indent="5"/>
    </xf>
    <xf numFmtId="4" fontId="31" fillId="0" borderId="98" applyFill="0" applyBorder="0" applyProtection="0">
      <alignment horizontal="right" vertical="center"/>
    </xf>
    <xf numFmtId="4" fontId="27" fillId="9" borderId="98">
      <alignment horizontal="right" vertical="center"/>
    </xf>
    <xf numFmtId="0" fontId="93" fillId="73" borderId="95" applyNumberFormat="0" applyAlignment="0" applyProtection="0"/>
    <xf numFmtId="0" fontId="84" fillId="73" borderId="95" applyNumberFormat="0" applyAlignment="0" applyProtection="0"/>
    <xf numFmtId="0" fontId="80"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31" fillId="14" borderId="101">
      <alignment horizontal="left" vertical="center" wrapText="1" indent="2"/>
    </xf>
    <xf numFmtId="0" fontId="8" fillId="53" borderId="0" applyNumberFormat="0" applyBorder="0" applyAlignment="0" applyProtection="0"/>
    <xf numFmtId="0" fontId="68" fillId="0" borderId="0" applyNumberFormat="0" applyFill="0" applyBorder="0" applyAlignment="0" applyProtection="0"/>
    <xf numFmtId="0" fontId="69" fillId="58" borderId="0" applyNumberFormat="0" applyBorder="0" applyAlignment="0" applyProtection="0"/>
    <xf numFmtId="0" fontId="8" fillId="63" borderId="0" applyNumberFormat="0" applyBorder="0" applyAlignment="0" applyProtection="0"/>
    <xf numFmtId="0" fontId="69" fillId="55" borderId="0" applyNumberFormat="0" applyBorder="0" applyAlignment="0" applyProtection="0"/>
    <xf numFmtId="0" fontId="69" fillId="52" borderId="0" applyNumberFormat="0" applyBorder="0" applyAlignment="0" applyProtection="0"/>
    <xf numFmtId="0" fontId="65" fillId="46" borderId="57" applyNumberFormat="0" applyAlignment="0" applyProtection="0"/>
    <xf numFmtId="0" fontId="8" fillId="60" borderId="0" applyNumberFormat="0" applyBorder="0" applyAlignment="0" applyProtection="0"/>
    <xf numFmtId="0" fontId="8" fillId="56" borderId="0" applyNumberFormat="0" applyBorder="0" applyAlignment="0" applyProtection="0"/>
    <xf numFmtId="0" fontId="67" fillId="0" borderId="0" applyNumberFormat="0" applyFill="0" applyBorder="0" applyAlignment="0" applyProtection="0"/>
    <xf numFmtId="0" fontId="8" fillId="57" borderId="0" applyNumberFormat="0" applyBorder="0" applyAlignment="0" applyProtection="0"/>
    <xf numFmtId="0" fontId="8" fillId="62" borderId="0" applyNumberFormat="0" applyBorder="0" applyAlignment="0" applyProtection="0"/>
    <xf numFmtId="0" fontId="8" fillId="54" borderId="0" applyNumberFormat="0" applyBorder="0" applyAlignment="0" applyProtection="0"/>
    <xf numFmtId="0" fontId="66" fillId="46" borderId="56" applyNumberFormat="0" applyAlignment="0" applyProtection="0"/>
    <xf numFmtId="0" fontId="8" fillId="51" borderId="0" applyNumberFormat="0" applyBorder="0" applyAlignment="0" applyProtection="0"/>
    <xf numFmtId="0" fontId="69" fillId="61" borderId="0" applyNumberFormat="0" applyBorder="0" applyAlignment="0" applyProtection="0"/>
    <xf numFmtId="43" fontId="11" fillId="0" borderId="0" applyFont="0" applyFill="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2" fillId="0" borderId="0"/>
    <xf numFmtId="0" fontId="2" fillId="48" borderId="0" applyNumberFormat="0" applyBorder="0" applyAlignment="0" applyProtection="0"/>
    <xf numFmtId="0" fontId="27" fillId="14" borderId="99">
      <alignment horizontal="right" vertical="center"/>
    </xf>
    <xf numFmtId="0" fontId="27" fillId="14" borderId="98">
      <alignment horizontal="right" vertical="center"/>
    </xf>
    <xf numFmtId="0" fontId="31" fillId="0" borderId="101">
      <alignment horizontal="left" vertical="center" wrapText="1" indent="2"/>
    </xf>
    <xf numFmtId="0" fontId="27" fillId="14" borderId="99">
      <alignment horizontal="right" vertical="center"/>
    </xf>
    <xf numFmtId="0" fontId="81" fillId="86" borderId="95" applyNumberFormat="0" applyAlignment="0" applyProtection="0"/>
    <xf numFmtId="4" fontId="27" fillId="14" borderId="100">
      <alignment horizontal="right" vertical="center"/>
    </xf>
    <xf numFmtId="0" fontId="100" fillId="0" borderId="96" applyNumberFormat="0" applyFill="0" applyAlignment="0" applyProtection="0"/>
    <xf numFmtId="0" fontId="32" fillId="89" borderId="97" applyNumberFormat="0" applyFont="0" applyAlignment="0" applyProtection="0"/>
    <xf numFmtId="0" fontId="27" fillId="14" borderId="98">
      <alignment horizontal="right" vertical="center"/>
    </xf>
    <xf numFmtId="0" fontId="2" fillId="0" borderId="0"/>
    <xf numFmtId="4" fontId="71" fillId="9" borderId="98">
      <alignment horizontal="right" vertical="center"/>
    </xf>
    <xf numFmtId="4" fontId="31" fillId="16" borderId="98"/>
    <xf numFmtId="0" fontId="93" fillId="73" borderId="95" applyNumberFormat="0" applyAlignment="0" applyProtection="0"/>
    <xf numFmtId="0" fontId="100" fillId="0" borderId="96" applyNumberFormat="0" applyFill="0" applyAlignment="0" applyProtection="0"/>
    <xf numFmtId="0" fontId="71" fillId="9" borderId="98">
      <alignment horizontal="right" vertical="center"/>
    </xf>
    <xf numFmtId="0" fontId="65" fillId="46" borderId="57" applyNumberFormat="0" applyAlignment="0" applyProtection="0"/>
    <xf numFmtId="0" fontId="66" fillId="46" borderId="56" applyNumberFormat="0" applyAlignment="0" applyProtection="0"/>
    <xf numFmtId="0" fontId="85" fillId="0" borderId="96" applyNumberFormat="0" applyFill="0" applyAlignment="0" applyProtection="0"/>
    <xf numFmtId="0" fontId="75" fillId="89" borderId="97" applyNumberFormat="0" applyFont="0" applyAlignment="0" applyProtection="0"/>
    <xf numFmtId="0" fontId="67" fillId="0" borderId="0" applyNumberFormat="0" applyFill="0" applyBorder="0" applyAlignment="0" applyProtection="0"/>
    <xf numFmtId="0" fontId="2" fillId="50" borderId="0" applyNumberFormat="0" applyBorder="0" applyAlignment="0" applyProtection="0"/>
    <xf numFmtId="0" fontId="68" fillId="0" borderId="0" applyNumberFormat="0" applyFill="0" applyBorder="0" applyAlignment="0" applyProtection="0"/>
    <xf numFmtId="0" fontId="10" fillId="0" borderId="58" applyNumberFormat="0" applyFill="0" applyAlignment="0" applyProtection="0"/>
    <xf numFmtId="0" fontId="2" fillId="60" borderId="0" applyNumberFormat="0" applyBorder="0" applyAlignment="0" applyProtection="0"/>
    <xf numFmtId="0" fontId="2" fillId="47" borderId="0" applyNumberFormat="0" applyBorder="0" applyAlignment="0" applyProtection="0"/>
    <xf numFmtId="0" fontId="2" fillId="48" borderId="0" applyNumberFormat="0" applyBorder="0" applyAlignment="0" applyProtection="0"/>
    <xf numFmtId="0" fontId="69" fillId="49" borderId="0" applyNumberFormat="0" applyBorder="0" applyAlignment="0" applyProtection="0"/>
    <xf numFmtId="0" fontId="2" fillId="50" borderId="0" applyNumberFormat="0" applyBorder="0" applyAlignment="0" applyProtection="0"/>
    <xf numFmtId="0" fontId="2" fillId="51" borderId="0" applyNumberFormat="0" applyBorder="0" applyAlignment="0" applyProtection="0"/>
    <xf numFmtId="0" fontId="69" fillId="52" borderId="0" applyNumberFormat="0" applyBorder="0" applyAlignment="0" applyProtection="0"/>
    <xf numFmtId="49" fontId="29" fillId="0" borderId="98" applyNumberFormat="0" applyFill="0" applyBorder="0" applyProtection="0">
      <alignment horizontal="left" vertical="center"/>
    </xf>
    <xf numFmtId="0" fontId="2" fillId="53" borderId="0" applyNumberFormat="0" applyBorder="0" applyAlignment="0" applyProtection="0"/>
    <xf numFmtId="0" fontId="2" fillId="54" borderId="0" applyNumberFormat="0" applyBorder="0" applyAlignment="0" applyProtection="0"/>
    <xf numFmtId="0" fontId="69" fillId="55" borderId="0" applyNumberFormat="0" applyBorder="0" applyAlignment="0" applyProtection="0"/>
    <xf numFmtId="0" fontId="100" fillId="0" borderId="96" applyNumberFormat="0" applyFill="0" applyAlignment="0" applyProtection="0"/>
    <xf numFmtId="0" fontId="2" fillId="56" borderId="0" applyNumberFormat="0" applyBorder="0" applyAlignment="0" applyProtection="0"/>
    <xf numFmtId="0" fontId="2" fillId="57" borderId="0" applyNumberFormat="0" applyBorder="0" applyAlignment="0" applyProtection="0"/>
    <xf numFmtId="0" fontId="69" fillId="58" borderId="0" applyNumberFormat="0" applyBorder="0" applyAlignment="0" applyProtection="0"/>
    <xf numFmtId="0" fontId="93" fillId="73" borderId="95" applyNumberFormat="0" applyAlignment="0" applyProtection="0"/>
    <xf numFmtId="0" fontId="2" fillId="59" borderId="0" applyNumberFormat="0" applyBorder="0" applyAlignment="0" applyProtection="0"/>
    <xf numFmtId="0" fontId="2" fillId="60" borderId="0" applyNumberFormat="0" applyBorder="0" applyAlignment="0" applyProtection="0"/>
    <xf numFmtId="0" fontId="69" fillId="61" borderId="0" applyNumberFormat="0" applyBorder="0" applyAlignment="0" applyProtection="0"/>
    <xf numFmtId="49" fontId="31" fillId="0" borderId="98" applyNumberFormat="0" applyFont="0" applyFill="0" applyBorder="0" applyProtection="0">
      <alignment horizontal="left" vertical="center" indent="2"/>
    </xf>
    <xf numFmtId="0" fontId="2" fillId="62" borderId="0" applyNumberFormat="0" applyBorder="0" applyAlignment="0" applyProtection="0"/>
    <xf numFmtId="0" fontId="2" fillId="63" borderId="0" applyNumberFormat="0" applyBorder="0" applyAlignment="0" applyProtection="0"/>
    <xf numFmtId="0" fontId="69" fillId="64" borderId="0" applyNumberFormat="0" applyBorder="0" applyAlignment="0" applyProtection="0"/>
    <xf numFmtId="0" fontId="31" fillId="0" borderId="98" applyNumberFormat="0" applyFill="0" applyAlignment="0" applyProtection="0"/>
    <xf numFmtId="0" fontId="27" fillId="14" borderId="98">
      <alignment horizontal="right" vertical="center"/>
    </xf>
    <xf numFmtId="0" fontId="27" fillId="14" borderId="98">
      <alignment horizontal="right" vertical="center"/>
    </xf>
    <xf numFmtId="0" fontId="31" fillId="0" borderId="98">
      <alignment horizontal="right" vertical="center"/>
    </xf>
    <xf numFmtId="0" fontId="71" fillId="9" borderId="98">
      <alignment horizontal="right" vertical="center"/>
    </xf>
    <xf numFmtId="0" fontId="31" fillId="16" borderId="98"/>
    <xf numFmtId="0" fontId="27" fillId="9" borderId="98">
      <alignment horizontal="right" vertical="center"/>
    </xf>
    <xf numFmtId="174" fontId="120" fillId="0" borderId="0" applyFont="0" applyFill="0" applyBorder="0" applyAlignment="0" applyProtection="0"/>
    <xf numFmtId="0" fontId="120" fillId="0" borderId="0"/>
    <xf numFmtId="0" fontId="2" fillId="0" borderId="0"/>
    <xf numFmtId="4" fontId="31" fillId="0" borderId="98" applyFill="0" applyBorder="0" applyProtection="0">
      <alignment horizontal="right" vertical="center"/>
    </xf>
    <xf numFmtId="0" fontId="120" fillId="65" borderId="0" applyNumberFormat="0" applyFont="0" applyBorder="0" applyAlignment="0" applyProtection="0"/>
    <xf numFmtId="9" fontId="120"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74" fontId="83" fillId="0" borderId="0" applyFont="0" applyFill="0" applyBorder="0" applyAlignment="0" applyProtection="0"/>
    <xf numFmtId="0" fontId="83" fillId="0" borderId="0"/>
    <xf numFmtId="0" fontId="2" fillId="0" borderId="0"/>
    <xf numFmtId="0" fontId="2" fillId="0" borderId="0"/>
    <xf numFmtId="0" fontId="2" fillId="0" borderId="0"/>
    <xf numFmtId="0" fontId="2" fillId="0" borderId="0"/>
    <xf numFmtId="0" fontId="83" fillId="65" borderId="0" applyNumberFormat="0" applyFont="0" applyBorder="0" applyAlignment="0" applyProtection="0"/>
    <xf numFmtId="9" fontId="83"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1" fillId="0" borderId="101">
      <alignment horizontal="left" vertical="center" wrapText="1" indent="2"/>
    </xf>
    <xf numFmtId="0" fontId="75" fillId="89" borderId="97" applyNumberFormat="0" applyFont="0" applyAlignment="0" applyProtection="0"/>
    <xf numFmtId="0" fontId="97" fillId="86" borderId="102" applyNumberFormat="0" applyAlignment="0" applyProtection="0"/>
    <xf numFmtId="0" fontId="93" fillId="73" borderId="95" applyNumberFormat="0" applyAlignment="0" applyProtection="0"/>
    <xf numFmtId="0" fontId="85" fillId="0" borderId="96" applyNumberFormat="0" applyFill="0" applyAlignment="0" applyProtection="0"/>
    <xf numFmtId="49" fontId="31" fillId="0" borderId="98" applyNumberFormat="0" applyFont="0" applyFill="0" applyBorder="0" applyProtection="0">
      <alignment horizontal="left" vertical="center" indent="2"/>
    </xf>
    <xf numFmtId="175" fontId="31" fillId="90" borderId="98" applyNumberFormat="0" applyFont="0" applyBorder="0" applyAlignment="0" applyProtection="0">
      <alignment horizontal="right" vertical="center"/>
    </xf>
    <xf numFmtId="4" fontId="27" fillId="14" borderId="100">
      <alignment horizontal="right" vertical="center"/>
    </xf>
    <xf numFmtId="0" fontId="31" fillId="16" borderId="98"/>
    <xf numFmtId="0" fontId="68" fillId="0" borderId="0" applyNumberFormat="0" applyFill="0" applyBorder="0" applyAlignment="0" applyProtection="0"/>
    <xf numFmtId="0" fontId="84" fillId="73" borderId="95" applyNumberFormat="0" applyAlignment="0" applyProtection="0"/>
    <xf numFmtId="0" fontId="81" fillId="86" borderId="95" applyNumberFormat="0" applyAlignment="0" applyProtection="0"/>
    <xf numFmtId="0" fontId="27" fillId="14" borderId="98">
      <alignment horizontal="right" vertical="center"/>
    </xf>
    <xf numFmtId="0" fontId="27" fillId="14" borderId="98">
      <alignment horizontal="right" vertical="center"/>
    </xf>
    <xf numFmtId="0" fontId="75" fillId="89" borderId="97" applyNumberFormat="0" applyFont="0" applyAlignment="0" applyProtection="0"/>
    <xf numFmtId="0" fontId="65" fillId="46" borderId="57" applyNumberFormat="0" applyAlignment="0" applyProtection="0"/>
    <xf numFmtId="0" fontId="66" fillId="46" borderId="56" applyNumberFormat="0" applyAlignment="0" applyProtection="0"/>
    <xf numFmtId="49" fontId="31" fillId="0" borderId="99" applyNumberFormat="0" applyFont="0" applyFill="0" applyBorder="0" applyProtection="0">
      <alignment horizontal="left" vertical="center" indent="5"/>
    </xf>
    <xf numFmtId="0" fontId="67" fillId="0" borderId="0" applyNumberFormat="0" applyFill="0" applyBorder="0" applyAlignment="0" applyProtection="0"/>
    <xf numFmtId="0" fontId="27" fillId="14" borderId="98">
      <alignment horizontal="right" vertical="center"/>
    </xf>
    <xf numFmtId="0" fontId="68" fillId="0" borderId="0" applyNumberFormat="0" applyFill="0" applyBorder="0" applyAlignment="0" applyProtection="0"/>
    <xf numFmtId="0" fontId="10" fillId="0" borderId="58" applyNumberFormat="0" applyFill="0" applyAlignment="0" applyProtection="0"/>
    <xf numFmtId="0" fontId="2" fillId="47" borderId="0" applyNumberFormat="0" applyBorder="0" applyAlignment="0" applyProtection="0"/>
    <xf numFmtId="0" fontId="2" fillId="48" borderId="0" applyNumberFormat="0" applyBorder="0" applyAlignment="0" applyProtection="0"/>
    <xf numFmtId="0" fontId="69" fillId="49" borderId="0" applyNumberFormat="0" applyBorder="0" applyAlignment="0" applyProtection="0"/>
    <xf numFmtId="0" fontId="2" fillId="50" borderId="0" applyNumberFormat="0" applyBorder="0" applyAlignment="0" applyProtection="0"/>
    <xf numFmtId="0" fontId="2" fillId="51" borderId="0" applyNumberFormat="0" applyBorder="0" applyAlignment="0" applyProtection="0"/>
    <xf numFmtId="0" fontId="69" fillId="52" borderId="0" applyNumberFormat="0" applyBorder="0" applyAlignment="0" applyProtection="0"/>
    <xf numFmtId="0" fontId="2" fillId="53" borderId="0" applyNumberFormat="0" applyBorder="0" applyAlignment="0" applyProtection="0"/>
    <xf numFmtId="0" fontId="2" fillId="54" borderId="0" applyNumberFormat="0" applyBorder="0" applyAlignment="0" applyProtection="0"/>
    <xf numFmtId="0" fontId="69" fillId="55" borderId="0" applyNumberFormat="0" applyBorder="0" applyAlignment="0" applyProtection="0"/>
    <xf numFmtId="0" fontId="78" fillId="86" borderId="102" applyNumberFormat="0" applyAlignment="0" applyProtection="0"/>
    <xf numFmtId="0" fontId="2" fillId="56" borderId="0" applyNumberFormat="0" applyBorder="0" applyAlignment="0" applyProtection="0"/>
    <xf numFmtId="0" fontId="2" fillId="57" borderId="0" applyNumberFormat="0" applyBorder="0" applyAlignment="0" applyProtection="0"/>
    <xf numFmtId="0" fontId="69" fillId="58" borderId="0" applyNumberFormat="0" applyBorder="0" applyAlignment="0" applyProtection="0"/>
    <xf numFmtId="4" fontId="31" fillId="16" borderId="98"/>
    <xf numFmtId="0" fontId="2" fillId="59" borderId="0" applyNumberFormat="0" applyBorder="0" applyAlignment="0" applyProtection="0"/>
    <xf numFmtId="0" fontId="2" fillId="60" borderId="0" applyNumberFormat="0" applyBorder="0" applyAlignment="0" applyProtection="0"/>
    <xf numFmtId="0" fontId="69" fillId="61" borderId="0" applyNumberFormat="0" applyBorder="0" applyAlignment="0" applyProtection="0"/>
    <xf numFmtId="0" fontId="2" fillId="62" borderId="0" applyNumberFormat="0" applyBorder="0" applyAlignment="0" applyProtection="0"/>
    <xf numFmtId="0" fontId="2" fillId="63" borderId="0" applyNumberFormat="0" applyBorder="0" applyAlignment="0" applyProtection="0"/>
    <xf numFmtId="0" fontId="69" fillId="64" borderId="0" applyNumberFormat="0" applyBorder="0" applyAlignment="0" applyProtection="0"/>
    <xf numFmtId="49" fontId="31" fillId="0" borderId="99" applyNumberFormat="0" applyFont="0" applyFill="0" applyBorder="0" applyProtection="0">
      <alignment horizontal="left" vertical="center" indent="5"/>
    </xf>
    <xf numFmtId="0" fontId="31" fillId="0" borderId="98" applyNumberFormat="0" applyFill="0" applyAlignment="0" applyProtection="0"/>
    <xf numFmtId="0" fontId="78" fillId="86" borderId="102" applyNumberFormat="0" applyAlignment="0" applyProtection="0"/>
    <xf numFmtId="0" fontId="65" fillId="46" borderId="57" applyNumberFormat="0" applyAlignment="0" applyProtection="0"/>
    <xf numFmtId="0" fontId="93" fillId="73" borderId="95" applyNumberFormat="0" applyAlignment="0" applyProtection="0"/>
    <xf numFmtId="0" fontId="10" fillId="0" borderId="58" applyNumberFormat="0" applyFill="0" applyAlignment="0" applyProtection="0"/>
    <xf numFmtId="0" fontId="65" fillId="46" borderId="57" applyNumberFormat="0" applyAlignment="0" applyProtection="0"/>
    <xf numFmtId="0" fontId="81" fillId="86" borderId="95" applyNumberFormat="0" applyAlignment="0" applyProtection="0"/>
    <xf numFmtId="4" fontId="27" fillId="14" borderId="100">
      <alignment horizontal="right" vertical="center"/>
    </xf>
    <xf numFmtId="49" fontId="31" fillId="0" borderId="99" applyNumberFormat="0" applyFont="0" applyFill="0" applyBorder="0" applyProtection="0">
      <alignment horizontal="left" vertical="center" indent="5"/>
    </xf>
    <xf numFmtId="0" fontId="2" fillId="60" borderId="0" applyNumberFormat="0" applyBorder="0" applyAlignment="0" applyProtection="0"/>
    <xf numFmtId="49" fontId="31" fillId="0" borderId="99" applyNumberFormat="0" applyFont="0" applyFill="0" applyBorder="0" applyProtection="0">
      <alignment horizontal="left" vertical="center" indent="5"/>
    </xf>
    <xf numFmtId="4" fontId="31" fillId="16" borderId="98"/>
    <xf numFmtId="4" fontId="27" fillId="14" borderId="98">
      <alignment horizontal="right" vertical="center"/>
    </xf>
    <xf numFmtId="4" fontId="27" fillId="14" borderId="98">
      <alignment horizontal="right" vertical="center"/>
    </xf>
    <xf numFmtId="4" fontId="31" fillId="0" borderId="98" applyFill="0" applyBorder="0" applyProtection="0">
      <alignment horizontal="right" vertical="center"/>
    </xf>
    <xf numFmtId="0" fontId="27" fillId="9" borderId="98">
      <alignment horizontal="right" vertical="center"/>
    </xf>
    <xf numFmtId="0" fontId="27" fillId="14" borderId="98">
      <alignment horizontal="right" vertical="center"/>
    </xf>
    <xf numFmtId="0" fontId="69" fillId="58" borderId="0" applyNumberFormat="0" applyBorder="0" applyAlignment="0" applyProtection="0"/>
    <xf numFmtId="0" fontId="31" fillId="9" borderId="99">
      <alignment horizontal="left" vertical="center"/>
    </xf>
    <xf numFmtId="0" fontId="31" fillId="0" borderId="98" applyNumberFormat="0" applyFill="0" applyAlignment="0" applyProtection="0"/>
    <xf numFmtId="0" fontId="84" fillId="73" borderId="95" applyNumberFormat="0" applyAlignment="0" applyProtection="0"/>
    <xf numFmtId="0" fontId="69" fillId="64" borderId="0" applyNumberFormat="0" applyBorder="0" applyAlignment="0" applyProtection="0"/>
    <xf numFmtId="0" fontId="81" fillId="86" borderId="95" applyNumberFormat="0" applyAlignment="0" applyProtection="0"/>
    <xf numFmtId="0" fontId="100" fillId="0" borderId="96" applyNumberFormat="0" applyFill="0" applyAlignment="0" applyProtection="0"/>
    <xf numFmtId="0" fontId="85" fillId="0" borderId="96" applyNumberFormat="0" applyFill="0" applyAlignment="0" applyProtection="0"/>
    <xf numFmtId="0" fontId="81" fillId="86" borderId="95" applyNumberFormat="0" applyAlignment="0" applyProtection="0"/>
    <xf numFmtId="0" fontId="93" fillId="73" borderId="95" applyNumberFormat="0" applyAlignment="0" applyProtection="0"/>
    <xf numFmtId="0" fontId="81" fillId="86" borderId="95" applyNumberFormat="0" applyAlignment="0" applyProtection="0"/>
    <xf numFmtId="4" fontId="27" fillId="14" borderId="98">
      <alignment horizontal="right" vertical="center"/>
    </xf>
    <xf numFmtId="0" fontId="75" fillId="89" borderId="97" applyNumberFormat="0" applyFont="0" applyAlignment="0" applyProtection="0"/>
    <xf numFmtId="0" fontId="31" fillId="0" borderId="98">
      <alignment horizontal="right" vertical="center"/>
    </xf>
    <xf numFmtId="0" fontId="31" fillId="9" borderId="99">
      <alignment horizontal="left" vertical="center"/>
    </xf>
    <xf numFmtId="0" fontId="31" fillId="14" borderId="101">
      <alignment horizontal="left" vertical="center" wrapText="1" indent="2"/>
    </xf>
    <xf numFmtId="0" fontId="2" fillId="47" borderId="0" applyNumberFormat="0" applyBorder="0" applyAlignment="0" applyProtection="0"/>
    <xf numFmtId="0" fontId="31" fillId="16" borderId="98"/>
    <xf numFmtId="4" fontId="71" fillId="9" borderId="98">
      <alignment horizontal="right" vertical="center"/>
    </xf>
    <xf numFmtId="4" fontId="27" fillId="14" borderId="99">
      <alignment horizontal="right" vertical="center"/>
    </xf>
    <xf numFmtId="4" fontId="27" fillId="14" borderId="100">
      <alignment horizontal="right" vertical="center"/>
    </xf>
    <xf numFmtId="0" fontId="93" fillId="73" borderId="95" applyNumberFormat="0" applyAlignment="0" applyProtection="0"/>
    <xf numFmtId="4" fontId="27" fillId="14" borderId="98">
      <alignment horizontal="right" vertical="center"/>
    </xf>
    <xf numFmtId="0" fontId="2" fillId="57" borderId="0" applyNumberFormat="0" applyBorder="0" applyAlignment="0" applyProtection="0"/>
    <xf numFmtId="0" fontId="31" fillId="0" borderId="101">
      <alignment horizontal="left" vertical="center" wrapText="1" indent="2"/>
    </xf>
    <xf numFmtId="49" fontId="31" fillId="0" borderId="98" applyNumberFormat="0" applyFont="0" applyFill="0" applyBorder="0" applyProtection="0">
      <alignment horizontal="left" vertical="center" indent="2"/>
    </xf>
    <xf numFmtId="0" fontId="27" fillId="9" borderId="98">
      <alignment horizontal="right" vertical="center"/>
    </xf>
    <xf numFmtId="175" fontId="31" fillId="90" borderId="98" applyNumberFormat="0" applyFont="0" applyBorder="0" applyAlignment="0" applyProtection="0">
      <alignment horizontal="right" vertical="center"/>
    </xf>
    <xf numFmtId="0" fontId="81" fillId="86" borderId="95" applyNumberFormat="0" applyAlignment="0" applyProtection="0"/>
    <xf numFmtId="0" fontId="80" fillId="86" borderId="95" applyNumberFormat="0" applyAlignment="0" applyProtection="0"/>
    <xf numFmtId="4" fontId="31" fillId="16" borderId="98"/>
    <xf numFmtId="0" fontId="10" fillId="0" borderId="58" applyNumberFormat="0" applyFill="0" applyAlignment="0" applyProtection="0"/>
    <xf numFmtId="0" fontId="68" fillId="0" borderId="0" applyNumberFormat="0" applyFill="0" applyBorder="0" applyAlignment="0" applyProtection="0"/>
    <xf numFmtId="0" fontId="66" fillId="46" borderId="56" applyNumberFormat="0" applyAlignment="0" applyProtection="0"/>
    <xf numFmtId="0" fontId="65" fillId="46" borderId="57" applyNumberFormat="0" applyAlignment="0" applyProtection="0"/>
    <xf numFmtId="0" fontId="31" fillId="0" borderId="101">
      <alignment horizontal="left" vertical="center" wrapText="1" indent="2"/>
    </xf>
    <xf numFmtId="0" fontId="85" fillId="0" borderId="96" applyNumberFormat="0" applyFill="0" applyAlignment="0" applyProtection="0"/>
    <xf numFmtId="0" fontId="85" fillId="0" borderId="96" applyNumberFormat="0" applyFill="0" applyAlignment="0" applyProtection="0"/>
    <xf numFmtId="0" fontId="75" fillId="89" borderId="97" applyNumberFormat="0" applyFont="0" applyAlignment="0" applyProtection="0"/>
    <xf numFmtId="0" fontId="32" fillId="89" borderId="97" applyNumberFormat="0" applyFont="0" applyAlignment="0" applyProtection="0"/>
    <xf numFmtId="0" fontId="97" fillId="86" borderId="102" applyNumberFormat="0" applyAlignment="0" applyProtection="0"/>
    <xf numFmtId="49" fontId="31" fillId="0" borderId="99" applyNumberFormat="0" applyFont="0" applyFill="0" applyBorder="0" applyProtection="0">
      <alignment horizontal="left" vertical="center" indent="5"/>
    </xf>
    <xf numFmtId="4" fontId="27" fillId="9" borderId="98">
      <alignment horizontal="right" vertical="center"/>
    </xf>
    <xf numFmtId="0" fontId="100" fillId="0" borderId="96" applyNumberFormat="0" applyFill="0" applyAlignment="0" applyProtection="0"/>
    <xf numFmtId="0" fontId="31" fillId="0" borderId="101">
      <alignment horizontal="left" vertical="center" wrapText="1" indent="2"/>
    </xf>
    <xf numFmtId="0" fontId="100" fillId="0" borderId="96" applyNumberFormat="0" applyFill="0" applyAlignment="0" applyProtection="0"/>
    <xf numFmtId="0" fontId="31" fillId="14" borderId="101">
      <alignment horizontal="left" vertical="center" wrapText="1" indent="2"/>
    </xf>
    <xf numFmtId="0" fontId="93" fillId="73" borderId="95" applyNumberFormat="0" applyAlignment="0" applyProtection="0"/>
    <xf numFmtId="4" fontId="31" fillId="0" borderId="98">
      <alignment horizontal="right" vertical="center"/>
    </xf>
    <xf numFmtId="0" fontId="32" fillId="89" borderId="97" applyNumberFormat="0" applyFont="0" applyAlignment="0" applyProtection="0"/>
    <xf numFmtId="0" fontId="80" fillId="86" borderId="95" applyNumberFormat="0" applyAlignment="0" applyProtection="0"/>
    <xf numFmtId="0" fontId="31" fillId="16" borderId="98"/>
    <xf numFmtId="0" fontId="2" fillId="47" borderId="0" applyNumberFormat="0" applyBorder="0" applyAlignment="0" applyProtection="0"/>
    <xf numFmtId="0" fontId="31" fillId="14" borderId="101">
      <alignment horizontal="left" vertical="center" wrapText="1" indent="2"/>
    </xf>
    <xf numFmtId="0" fontId="78" fillId="86" borderId="102" applyNumberFormat="0" applyAlignment="0" applyProtection="0"/>
    <xf numFmtId="49" fontId="31" fillId="0" borderId="98" applyNumberFormat="0" applyFont="0" applyFill="0" applyBorder="0" applyProtection="0">
      <alignment horizontal="left" vertical="center" indent="2"/>
    </xf>
    <xf numFmtId="0" fontId="27" fillId="14" borderId="98">
      <alignment horizontal="right" vertical="center"/>
    </xf>
    <xf numFmtId="0" fontId="31" fillId="14" borderId="101">
      <alignment horizontal="left" vertical="center" wrapText="1" indent="2"/>
    </xf>
    <xf numFmtId="4" fontId="27" fillId="14" borderId="100">
      <alignment horizontal="right" vertical="center"/>
    </xf>
    <xf numFmtId="0" fontId="2" fillId="47" borderId="0" applyNumberFormat="0" applyBorder="0" applyAlignment="0" applyProtection="0"/>
    <xf numFmtId="0" fontId="93" fillId="73" borderId="95" applyNumberFormat="0" applyAlignment="0" applyProtection="0"/>
    <xf numFmtId="4" fontId="27" fillId="9" borderId="98">
      <alignment horizontal="right" vertical="center"/>
    </xf>
    <xf numFmtId="0" fontId="84" fillId="73" borderId="95" applyNumberFormat="0" applyAlignment="0" applyProtection="0"/>
    <xf numFmtId="0" fontId="31" fillId="16" borderId="98"/>
    <xf numFmtId="0" fontId="71" fillId="9" borderId="98">
      <alignment horizontal="right" vertical="center"/>
    </xf>
    <xf numFmtId="0" fontId="27" fillId="14" borderId="98">
      <alignment horizontal="right" vertical="center"/>
    </xf>
    <xf numFmtId="0" fontId="31" fillId="14" borderId="101">
      <alignment horizontal="left" vertical="center" wrapText="1" indent="2"/>
    </xf>
    <xf numFmtId="4" fontId="27" fillId="14" borderId="99">
      <alignment horizontal="right" vertical="center"/>
    </xf>
    <xf numFmtId="0" fontId="100" fillId="0" borderId="96" applyNumberFormat="0" applyFill="0" applyAlignment="0" applyProtection="0"/>
    <xf numFmtId="0" fontId="31" fillId="0" borderId="101">
      <alignment horizontal="left" vertical="center" wrapText="1" indent="2"/>
    </xf>
    <xf numFmtId="4" fontId="31" fillId="0" borderId="98" applyFill="0" applyBorder="0" applyProtection="0">
      <alignment horizontal="right" vertical="center"/>
    </xf>
    <xf numFmtId="0" fontId="81" fillId="86" borderId="95" applyNumberFormat="0" applyAlignment="0" applyProtection="0"/>
    <xf numFmtId="0" fontId="71" fillId="9" borderId="98">
      <alignment horizontal="right" vertical="center"/>
    </xf>
    <xf numFmtId="4" fontId="27" fillId="14" borderId="98">
      <alignment horizontal="right" vertical="center"/>
    </xf>
    <xf numFmtId="0" fontId="93" fillId="73" borderId="95" applyNumberFormat="0" applyAlignment="0" applyProtection="0"/>
    <xf numFmtId="4" fontId="71" fillId="9" borderId="98">
      <alignment horizontal="right" vertical="center"/>
    </xf>
    <xf numFmtId="0" fontId="31" fillId="9" borderId="99">
      <alignment horizontal="left" vertical="center"/>
    </xf>
    <xf numFmtId="0" fontId="75" fillId="89" borderId="97" applyNumberFormat="0" applyFont="0" applyAlignment="0" applyProtection="0"/>
    <xf numFmtId="0" fontId="97" fillId="86" borderId="102" applyNumberFormat="0" applyAlignment="0" applyProtection="0"/>
    <xf numFmtId="0" fontId="68" fillId="0" borderId="0" applyNumberFormat="0" applyFill="0" applyBorder="0" applyAlignment="0" applyProtection="0"/>
    <xf numFmtId="0" fontId="100" fillId="0" borderId="96" applyNumberFormat="0" applyFill="0" applyAlignment="0" applyProtection="0"/>
    <xf numFmtId="0" fontId="2" fillId="47" borderId="0" applyNumberFormat="0" applyBorder="0" applyAlignment="0" applyProtection="0"/>
    <xf numFmtId="0" fontId="69" fillId="52" borderId="0" applyNumberFormat="0" applyBorder="0" applyAlignment="0" applyProtection="0"/>
    <xf numFmtId="0" fontId="80" fillId="86" borderId="95" applyNumberFormat="0" applyAlignment="0" applyProtection="0"/>
    <xf numFmtId="0" fontId="27" fillId="9" borderId="98">
      <alignment horizontal="right" vertical="center"/>
    </xf>
    <xf numFmtId="0" fontId="93" fillId="73" borderId="95" applyNumberFormat="0" applyAlignment="0" applyProtection="0"/>
    <xf numFmtId="0" fontId="31" fillId="0" borderId="101">
      <alignment horizontal="left" vertical="center" wrapText="1" indent="2"/>
    </xf>
    <xf numFmtId="0" fontId="27" fillId="14" borderId="100">
      <alignment horizontal="right" vertical="center"/>
    </xf>
    <xf numFmtId="0" fontId="75" fillId="89" borderId="97" applyNumberFormat="0" applyFont="0" applyAlignment="0" applyProtection="0"/>
    <xf numFmtId="0" fontId="69" fillId="64" borderId="0" applyNumberFormat="0" applyBorder="0" applyAlignment="0" applyProtection="0"/>
    <xf numFmtId="49" fontId="29" fillId="0" borderId="98" applyNumberFormat="0" applyFill="0" applyBorder="0" applyProtection="0">
      <alignment horizontal="left" vertical="center"/>
    </xf>
    <xf numFmtId="0" fontId="32" fillId="89" borderId="97" applyNumberFormat="0" applyFont="0" applyAlignment="0" applyProtection="0"/>
    <xf numFmtId="0" fontId="69" fillId="61" borderId="0" applyNumberFormat="0" applyBorder="0" applyAlignment="0" applyProtection="0"/>
    <xf numFmtId="0" fontId="27" fillId="9" borderId="98">
      <alignment horizontal="right" vertical="center"/>
    </xf>
    <xf numFmtId="4" fontId="27" fillId="9" borderId="98">
      <alignment horizontal="right" vertical="center"/>
    </xf>
    <xf numFmtId="0" fontId="71" fillId="9" borderId="98">
      <alignment horizontal="right" vertical="center"/>
    </xf>
    <xf numFmtId="4" fontId="71" fillId="9" borderId="98">
      <alignment horizontal="right" vertical="center"/>
    </xf>
    <xf numFmtId="0" fontId="27" fillId="14" borderId="98">
      <alignment horizontal="right" vertical="center"/>
    </xf>
    <xf numFmtId="4" fontId="27" fillId="14" borderId="98">
      <alignment horizontal="right" vertical="center"/>
    </xf>
    <xf numFmtId="0" fontId="27" fillId="14" borderId="98">
      <alignment horizontal="right" vertical="center"/>
    </xf>
    <xf numFmtId="4" fontId="27" fillId="14" borderId="98">
      <alignment horizontal="right" vertical="center"/>
    </xf>
    <xf numFmtId="0" fontId="27" fillId="14" borderId="99">
      <alignment horizontal="right" vertical="center"/>
    </xf>
    <xf numFmtId="4" fontId="27" fillId="14" borderId="99">
      <alignment horizontal="right" vertical="center"/>
    </xf>
    <xf numFmtId="0" fontId="27" fillId="14" borderId="100">
      <alignment horizontal="right" vertical="center"/>
    </xf>
    <xf numFmtId="4" fontId="27" fillId="14" borderId="100">
      <alignment horizontal="right" vertical="center"/>
    </xf>
    <xf numFmtId="0" fontId="81"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31" fillId="9" borderId="99">
      <alignment horizontal="left" vertical="center"/>
    </xf>
    <xf numFmtId="4" fontId="31" fillId="0" borderId="98" applyFill="0" applyBorder="0" applyProtection="0">
      <alignment horizontal="right" vertical="center"/>
    </xf>
    <xf numFmtId="0" fontId="93" fillId="73" borderId="95" applyNumberFormat="0" applyAlignment="0" applyProtection="0"/>
    <xf numFmtId="0" fontId="31" fillId="0" borderId="98">
      <alignment horizontal="right" vertical="center"/>
    </xf>
    <xf numFmtId="4" fontId="31" fillId="0" borderId="98">
      <alignment horizontal="right" vertical="center"/>
    </xf>
    <xf numFmtId="49" fontId="31" fillId="0" borderId="98" applyNumberFormat="0" applyFont="0" applyFill="0" applyBorder="0" applyProtection="0">
      <alignment horizontal="left" vertical="center" indent="2"/>
    </xf>
    <xf numFmtId="0" fontId="31" fillId="0" borderId="98" applyNumberFormat="0" applyFill="0" applyAlignment="0" applyProtection="0"/>
    <xf numFmtId="0" fontId="97" fillId="86" borderId="102" applyNumberFormat="0" applyAlignment="0" applyProtection="0"/>
    <xf numFmtId="175" fontId="31" fillId="90" borderId="98" applyNumberFormat="0" applyFont="0" applyBorder="0" applyAlignment="0" applyProtection="0">
      <alignment horizontal="right" vertical="center"/>
    </xf>
    <xf numFmtId="0" fontId="31" fillId="16" borderId="98"/>
    <xf numFmtId="4" fontId="31" fillId="16" borderId="98"/>
    <xf numFmtId="0" fontId="100" fillId="0" borderId="96" applyNumberFormat="0" applyFill="0" applyAlignment="0" applyProtection="0"/>
    <xf numFmtId="0" fontId="78" fillId="86" borderId="102" applyNumberFormat="0" applyAlignment="0" applyProtection="0"/>
    <xf numFmtId="0" fontId="2" fillId="50" borderId="0" applyNumberFormat="0" applyBorder="0" applyAlignment="0" applyProtection="0"/>
    <xf numFmtId="0" fontId="2" fillId="62" borderId="0" applyNumberFormat="0" applyBorder="0" applyAlignment="0" applyProtection="0"/>
    <xf numFmtId="0" fontId="27" fillId="14" borderId="99">
      <alignment horizontal="right" vertical="center"/>
    </xf>
    <xf numFmtId="0" fontId="100" fillId="0" borderId="96" applyNumberFormat="0" applyFill="0" applyAlignment="0" applyProtection="0"/>
    <xf numFmtId="0" fontId="66" fillId="46" borderId="56" applyNumberFormat="0" applyAlignment="0" applyProtection="0"/>
    <xf numFmtId="0" fontId="75" fillId="89" borderId="97" applyNumberFormat="0" applyFont="0" applyAlignment="0" applyProtection="0"/>
    <xf numFmtId="4" fontId="31" fillId="0" borderId="98" applyFill="0" applyBorder="0" applyProtection="0">
      <alignment horizontal="right" vertical="center"/>
    </xf>
    <xf numFmtId="0" fontId="2" fillId="62" borderId="0" applyNumberFormat="0" applyBorder="0" applyAlignment="0" applyProtection="0"/>
    <xf numFmtId="0" fontId="2" fillId="48" borderId="0" applyNumberFormat="0" applyBorder="0" applyAlignment="0" applyProtection="0"/>
    <xf numFmtId="4" fontId="27" fillId="14" borderId="100">
      <alignment horizontal="right" vertical="center"/>
    </xf>
    <xf numFmtId="0" fontId="2" fillId="51" borderId="0" applyNumberFormat="0" applyBorder="0" applyAlignment="0" applyProtection="0"/>
    <xf numFmtId="0" fontId="27" fillId="14" borderId="98">
      <alignment horizontal="right" vertical="center"/>
    </xf>
    <xf numFmtId="0" fontId="97" fillId="86" borderId="102" applyNumberFormat="0" applyAlignment="0" applyProtection="0"/>
    <xf numFmtId="0" fontId="2" fillId="50" borderId="0" applyNumberFormat="0" applyBorder="0" applyAlignment="0" applyProtection="0"/>
    <xf numFmtId="0" fontId="80" fillId="86" borderId="95" applyNumberFormat="0" applyAlignment="0" applyProtection="0"/>
    <xf numFmtId="0" fontId="100" fillId="0" borderId="96" applyNumberFormat="0" applyFill="0" applyAlignment="0" applyProtection="0"/>
    <xf numFmtId="4" fontId="27" fillId="14" borderId="98">
      <alignment horizontal="right" vertical="center"/>
    </xf>
    <xf numFmtId="0" fontId="69" fillId="55" borderId="0" applyNumberFormat="0" applyBorder="0" applyAlignment="0" applyProtection="0"/>
    <xf numFmtId="0" fontId="31" fillId="0" borderId="98" applyNumberFormat="0" applyFill="0" applyAlignment="0" applyProtection="0"/>
    <xf numFmtId="0" fontId="2" fillId="56" borderId="0" applyNumberFormat="0" applyBorder="0" applyAlignment="0" applyProtection="0"/>
    <xf numFmtId="0" fontId="100" fillId="0" borderId="96" applyNumberFormat="0" applyFill="0" applyAlignment="0" applyProtection="0"/>
    <xf numFmtId="4" fontId="31" fillId="0" borderId="98">
      <alignment horizontal="right" vertical="center"/>
    </xf>
    <xf numFmtId="4" fontId="27" fillId="14" borderId="100">
      <alignment horizontal="right" vertical="center"/>
    </xf>
    <xf numFmtId="0" fontId="71" fillId="9" borderId="98">
      <alignment horizontal="right" vertical="center"/>
    </xf>
    <xf numFmtId="0" fontId="32" fillId="89" borderId="97" applyNumberFormat="0" applyFont="0" applyAlignment="0" applyProtection="0"/>
    <xf numFmtId="0" fontId="2" fillId="59" borderId="0" applyNumberFormat="0" applyBorder="0" applyAlignment="0" applyProtection="0"/>
    <xf numFmtId="0" fontId="93" fillId="73" borderId="95" applyNumberFormat="0" applyAlignment="0" applyProtection="0"/>
    <xf numFmtId="4" fontId="71" fillId="9" borderId="98">
      <alignment horizontal="right" vertical="center"/>
    </xf>
    <xf numFmtId="0" fontId="31" fillId="0" borderId="101">
      <alignment horizontal="left" vertical="center" wrapText="1" indent="2"/>
    </xf>
    <xf numFmtId="0" fontId="97" fillId="86" borderId="102" applyNumberFormat="0" applyAlignment="0" applyProtection="0"/>
    <xf numFmtId="0" fontId="75" fillId="89" borderId="97" applyNumberFormat="0" applyFont="0" applyAlignment="0" applyProtection="0"/>
    <xf numFmtId="0" fontId="84" fillId="73" borderId="95" applyNumberFormat="0" applyAlignment="0" applyProtection="0"/>
    <xf numFmtId="49" fontId="29" fillId="0" borderId="98" applyNumberFormat="0" applyFill="0" applyBorder="0" applyProtection="0">
      <alignment horizontal="left" vertical="center"/>
    </xf>
    <xf numFmtId="4" fontId="27" fillId="9" borderId="98">
      <alignment horizontal="right" vertical="center"/>
    </xf>
    <xf numFmtId="0" fontId="100" fillId="0" borderId="96" applyNumberFormat="0" applyFill="0" applyAlignment="0" applyProtection="0"/>
    <xf numFmtId="0" fontId="2" fillId="53" borderId="0" applyNumberFormat="0" applyBorder="0" applyAlignment="0" applyProtection="0"/>
    <xf numFmtId="0" fontId="97" fillId="86" borderId="102" applyNumberFormat="0" applyAlignment="0" applyProtection="0"/>
    <xf numFmtId="0" fontId="93" fillId="73" borderId="95" applyNumberFormat="0" applyAlignment="0" applyProtection="0"/>
    <xf numFmtId="0" fontId="2" fillId="51" borderId="0" applyNumberFormat="0" applyBorder="0" applyAlignment="0" applyProtection="0"/>
    <xf numFmtId="0" fontId="69" fillId="61" borderId="0" applyNumberFormat="0" applyBorder="0" applyAlignment="0" applyProtection="0"/>
    <xf numFmtId="0" fontId="2" fillId="47" borderId="0" applyNumberFormat="0" applyBorder="0" applyAlignment="0" applyProtection="0"/>
    <xf numFmtId="49" fontId="29" fillId="0" borderId="98" applyNumberFormat="0" applyFill="0" applyBorder="0" applyProtection="0">
      <alignment horizontal="left" vertical="center"/>
    </xf>
    <xf numFmtId="0" fontId="100" fillId="0" borderId="96" applyNumberFormat="0" applyFill="0" applyAlignment="0" applyProtection="0"/>
    <xf numFmtId="0" fontId="69" fillId="52" borderId="0" applyNumberFormat="0" applyBorder="0" applyAlignment="0" applyProtection="0"/>
    <xf numFmtId="49" fontId="31" fillId="0" borderId="98" applyNumberFormat="0" applyFont="0" applyFill="0" applyBorder="0" applyProtection="0">
      <alignment horizontal="left" vertical="center" indent="2"/>
    </xf>
    <xf numFmtId="49" fontId="31" fillId="0" borderId="99" applyNumberFormat="0" applyFont="0" applyFill="0" applyBorder="0" applyProtection="0">
      <alignment horizontal="left" vertical="center" indent="5"/>
    </xf>
    <xf numFmtId="0" fontId="93" fillId="73" borderId="95" applyNumberFormat="0" applyAlignment="0" applyProtection="0"/>
    <xf numFmtId="0" fontId="31" fillId="9" borderId="99">
      <alignment horizontal="left" vertical="center"/>
    </xf>
    <xf numFmtId="0" fontId="81" fillId="86" borderId="95" applyNumberFormat="0" applyAlignment="0" applyProtection="0"/>
    <xf numFmtId="0" fontId="100" fillId="0" borderId="96" applyNumberFormat="0" applyFill="0" applyAlignment="0" applyProtection="0"/>
    <xf numFmtId="4" fontId="27" fillId="14" borderId="99">
      <alignment horizontal="right" vertical="center"/>
    </xf>
    <xf numFmtId="0" fontId="32" fillId="89" borderId="97" applyNumberFormat="0" applyFont="0" applyAlignment="0" applyProtection="0"/>
    <xf numFmtId="4" fontId="31" fillId="0" borderId="98" applyFill="0" applyBorder="0" applyProtection="0">
      <alignment horizontal="right" vertical="center"/>
    </xf>
    <xf numFmtId="49" fontId="29" fillId="0" borderId="98" applyNumberFormat="0" applyFill="0" applyBorder="0" applyProtection="0">
      <alignment horizontal="left" vertical="center"/>
    </xf>
    <xf numFmtId="4" fontId="27" fillId="14" borderId="100">
      <alignment horizontal="right" vertical="center"/>
    </xf>
    <xf numFmtId="0" fontId="69" fillId="64" borderId="0" applyNumberFormat="0" applyBorder="0" applyAlignment="0" applyProtection="0"/>
    <xf numFmtId="0" fontId="100" fillId="0" borderId="96" applyNumberFormat="0" applyFill="0" applyAlignment="0" applyProtection="0"/>
    <xf numFmtId="0" fontId="84" fillId="73" borderId="95" applyNumberFormat="0" applyAlignment="0" applyProtection="0"/>
    <xf numFmtId="0" fontId="85" fillId="0" borderId="96" applyNumberFormat="0" applyFill="0" applyAlignment="0" applyProtection="0"/>
    <xf numFmtId="0" fontId="75" fillId="89" borderId="97" applyNumberFormat="0" applyFont="0" applyAlignment="0" applyProtection="0"/>
    <xf numFmtId="0" fontId="100" fillId="0" borderId="96" applyNumberFormat="0" applyFill="0" applyAlignment="0" applyProtection="0"/>
    <xf numFmtId="0" fontId="69" fillId="55" borderId="0" applyNumberFormat="0" applyBorder="0" applyAlignment="0" applyProtection="0"/>
    <xf numFmtId="0" fontId="75" fillId="89" borderId="97" applyNumberFormat="0" applyFont="0" applyAlignment="0" applyProtection="0"/>
    <xf numFmtId="0" fontId="31" fillId="0" borderId="98" applyNumberFormat="0" applyFill="0" applyAlignment="0" applyProtection="0"/>
    <xf numFmtId="49" fontId="31" fillId="0" borderId="99" applyNumberFormat="0" applyFont="0" applyFill="0" applyBorder="0" applyProtection="0">
      <alignment horizontal="left" vertical="center" indent="5"/>
    </xf>
    <xf numFmtId="0" fontId="31" fillId="0" borderId="98" applyNumberFormat="0" applyFill="0" applyAlignment="0" applyProtection="0"/>
    <xf numFmtId="4" fontId="31" fillId="0" borderId="98">
      <alignment horizontal="right" vertical="center"/>
    </xf>
    <xf numFmtId="4" fontId="31" fillId="0" borderId="98">
      <alignment horizontal="right" vertical="center"/>
    </xf>
    <xf numFmtId="0" fontId="27" fillId="14" borderId="98">
      <alignment horizontal="right" vertical="center"/>
    </xf>
    <xf numFmtId="0" fontId="31" fillId="14" borderId="101">
      <alignment horizontal="left" vertical="center" wrapText="1" indent="2"/>
    </xf>
    <xf numFmtId="0" fontId="93" fillId="73" borderId="95" applyNumberFormat="0" applyAlignment="0" applyProtection="0"/>
    <xf numFmtId="0" fontId="31" fillId="0" borderId="98">
      <alignment horizontal="right" vertical="center"/>
    </xf>
    <xf numFmtId="0" fontId="78" fillId="86" borderId="102" applyNumberFormat="0" applyAlignment="0" applyProtection="0"/>
    <xf numFmtId="0" fontId="80" fillId="86" borderId="95" applyNumberFormat="0" applyAlignment="0" applyProtection="0"/>
    <xf numFmtId="0" fontId="85" fillId="0" borderId="96" applyNumberFormat="0" applyFill="0" applyAlignment="0" applyProtection="0"/>
    <xf numFmtId="175" fontId="31" fillId="90" borderId="98" applyNumberFormat="0" applyFont="0" applyBorder="0" applyAlignment="0" applyProtection="0">
      <alignment horizontal="right" vertical="center"/>
    </xf>
    <xf numFmtId="0" fontId="65" fillId="46" borderId="57" applyNumberFormat="0" applyAlignment="0" applyProtection="0"/>
    <xf numFmtId="0" fontId="27" fillId="14" borderId="100">
      <alignment horizontal="right" vertical="center"/>
    </xf>
    <xf numFmtId="0" fontId="81" fillId="86" borderId="95" applyNumberFormat="0" applyAlignment="0" applyProtection="0"/>
    <xf numFmtId="0" fontId="80" fillId="86" borderId="95" applyNumberFormat="0" applyAlignment="0" applyProtection="0"/>
    <xf numFmtId="0" fontId="100" fillId="0" borderId="96" applyNumberFormat="0" applyFill="0" applyAlignment="0" applyProtection="0"/>
    <xf numFmtId="0" fontId="100" fillId="0" borderId="96" applyNumberFormat="0" applyFill="0" applyAlignment="0" applyProtection="0"/>
    <xf numFmtId="0" fontId="32" fillId="89" borderId="97" applyNumberFormat="0" applyFont="0" applyAlignment="0" applyProtection="0"/>
    <xf numFmtId="0" fontId="69" fillId="61" borderId="0" applyNumberFormat="0" applyBorder="0" applyAlignment="0" applyProtection="0"/>
    <xf numFmtId="0" fontId="27" fillId="14" borderId="100">
      <alignment horizontal="right" vertical="center"/>
    </xf>
    <xf numFmtId="0" fontId="2" fillId="59" borderId="0" applyNumberFormat="0" applyBorder="0" applyAlignment="0" applyProtection="0"/>
    <xf numFmtId="0" fontId="27" fillId="14" borderId="99">
      <alignment horizontal="right" vertical="center"/>
    </xf>
    <xf numFmtId="4" fontId="27" fillId="9" borderId="98">
      <alignment horizontal="right" vertical="center"/>
    </xf>
    <xf numFmtId="4" fontId="27" fillId="14" borderId="98">
      <alignment horizontal="right" vertical="center"/>
    </xf>
    <xf numFmtId="0" fontId="67" fillId="0" borderId="0" applyNumberFormat="0" applyFill="0" applyBorder="0" applyAlignment="0" applyProtection="0"/>
    <xf numFmtId="4" fontId="27" fillId="14" borderId="98">
      <alignment horizontal="right" vertical="center"/>
    </xf>
    <xf numFmtId="0" fontId="84" fillId="73" borderId="95" applyNumberFormat="0" applyAlignment="0" applyProtection="0"/>
    <xf numFmtId="0" fontId="27" fillId="14" borderId="98">
      <alignment horizontal="right" vertical="center"/>
    </xf>
    <xf numFmtId="4" fontId="27" fillId="14" borderId="98">
      <alignment horizontal="right" vertical="center"/>
    </xf>
    <xf numFmtId="0" fontId="97" fillId="86" borderId="102" applyNumberFormat="0" applyAlignment="0" applyProtection="0"/>
    <xf numFmtId="4" fontId="27" fillId="14" borderId="98">
      <alignment horizontal="right" vertical="center"/>
    </xf>
    <xf numFmtId="0" fontId="31" fillId="0" borderId="98">
      <alignment horizontal="right" vertical="center"/>
    </xf>
    <xf numFmtId="0" fontId="2" fillId="48" borderId="0" applyNumberFormat="0" applyBorder="0" applyAlignment="0" applyProtection="0"/>
    <xf numFmtId="0" fontId="69" fillId="49" borderId="0" applyNumberFormat="0" applyBorder="0" applyAlignment="0" applyProtection="0"/>
    <xf numFmtId="0" fontId="67" fillId="0" borderId="0" applyNumberFormat="0" applyFill="0" applyBorder="0" applyAlignment="0" applyProtection="0"/>
    <xf numFmtId="0" fontId="31" fillId="0" borderId="101">
      <alignment horizontal="left" vertical="center" wrapText="1" indent="2"/>
    </xf>
    <xf numFmtId="0" fontId="31" fillId="16" borderId="98"/>
    <xf numFmtId="4" fontId="31" fillId="0" borderId="98" applyFill="0" applyBorder="0" applyProtection="0">
      <alignment horizontal="right" vertical="center"/>
    </xf>
    <xf numFmtId="0" fontId="81"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85" fillId="0" borderId="96" applyNumberFormat="0" applyFill="0" applyAlignment="0" applyProtection="0"/>
    <xf numFmtId="0" fontId="93" fillId="73" borderId="95" applyNumberFormat="0" applyAlignment="0" applyProtection="0"/>
    <xf numFmtId="0" fontId="31" fillId="0" borderId="98">
      <alignment horizontal="right" vertical="center"/>
    </xf>
    <xf numFmtId="49" fontId="31" fillId="0" borderId="98" applyNumberFormat="0" applyFont="0" applyFill="0" applyBorder="0" applyProtection="0">
      <alignment horizontal="left" vertical="center" indent="2"/>
    </xf>
    <xf numFmtId="0" fontId="80" fillId="86" borderId="95" applyNumberFormat="0" applyAlignment="0" applyProtection="0"/>
    <xf numFmtId="0" fontId="31" fillId="0" borderId="98">
      <alignment horizontal="right" vertical="center"/>
    </xf>
    <xf numFmtId="0" fontId="27" fillId="9" borderId="98">
      <alignment horizontal="right" vertical="center"/>
    </xf>
    <xf numFmtId="0" fontId="69" fillId="52" borderId="0" applyNumberFormat="0" applyBorder="0" applyAlignment="0" applyProtection="0"/>
    <xf numFmtId="4" fontId="31" fillId="0" borderId="98">
      <alignment horizontal="right" vertical="center"/>
    </xf>
    <xf numFmtId="175" fontId="31" fillId="90" borderId="98" applyNumberFormat="0" applyFont="0" applyBorder="0" applyAlignment="0" applyProtection="0">
      <alignment horizontal="right" vertical="center"/>
    </xf>
    <xf numFmtId="4" fontId="71" fillId="9" borderId="98">
      <alignment horizontal="right" vertical="center"/>
    </xf>
    <xf numFmtId="4" fontId="27" fillId="14" borderId="99">
      <alignment horizontal="right" vertical="center"/>
    </xf>
    <xf numFmtId="4" fontId="27" fillId="9" borderId="98">
      <alignment horizontal="right" vertical="center"/>
    </xf>
    <xf numFmtId="0" fontId="85" fillId="0" borderId="96" applyNumberFormat="0" applyFill="0" applyAlignment="0" applyProtection="0"/>
    <xf numFmtId="0" fontId="93" fillId="73" borderId="95" applyNumberFormat="0" applyAlignment="0" applyProtection="0"/>
    <xf numFmtId="0" fontId="31" fillId="16" borderId="98"/>
    <xf numFmtId="49" fontId="31" fillId="0" borderId="98" applyNumberFormat="0" applyFont="0" applyFill="0" applyBorder="0" applyProtection="0">
      <alignment horizontal="left" vertical="center" indent="2"/>
    </xf>
    <xf numFmtId="4" fontId="71" fillId="9" borderId="98">
      <alignment horizontal="right" vertical="center"/>
    </xf>
    <xf numFmtId="0" fontId="97" fillId="86" borderId="102" applyNumberFormat="0" applyAlignment="0" applyProtection="0"/>
    <xf numFmtId="0" fontId="2" fillId="62" borderId="0" applyNumberFormat="0" applyBorder="0" applyAlignment="0" applyProtection="0"/>
    <xf numFmtId="49" fontId="29" fillId="0" borderId="98" applyNumberFormat="0" applyFill="0" applyBorder="0" applyProtection="0">
      <alignment horizontal="left" vertical="center"/>
    </xf>
    <xf numFmtId="0" fontId="2" fillId="53" borderId="0" applyNumberFormat="0" applyBorder="0" applyAlignment="0" applyProtection="0"/>
    <xf numFmtId="0" fontId="2" fillId="51" borderId="0" applyNumberFormat="0" applyBorder="0" applyAlignment="0" applyProtection="0"/>
    <xf numFmtId="0" fontId="2" fillId="63" borderId="0" applyNumberFormat="0" applyBorder="0" applyAlignment="0" applyProtection="0"/>
    <xf numFmtId="0" fontId="71" fillId="9" borderId="98">
      <alignment horizontal="right" vertical="center"/>
    </xf>
    <xf numFmtId="0" fontId="69" fillId="49" borderId="0" applyNumberFormat="0" applyBorder="0" applyAlignment="0" applyProtection="0"/>
    <xf numFmtId="0" fontId="69" fillId="64" borderId="0" applyNumberFormat="0" applyBorder="0" applyAlignment="0" applyProtection="0"/>
    <xf numFmtId="0" fontId="2" fillId="57" borderId="0" applyNumberFormat="0" applyBorder="0" applyAlignment="0" applyProtection="0"/>
    <xf numFmtId="0" fontId="2" fillId="59" borderId="0" applyNumberFormat="0" applyBorder="0" applyAlignment="0" applyProtection="0"/>
    <xf numFmtId="0" fontId="2" fillId="60" borderId="0" applyNumberFormat="0" applyBorder="0" applyAlignment="0" applyProtection="0"/>
    <xf numFmtId="0" fontId="69" fillId="58" borderId="0" applyNumberFormat="0" applyBorder="0" applyAlignment="0" applyProtection="0"/>
    <xf numFmtId="0" fontId="2" fillId="54" borderId="0" applyNumberFormat="0" applyBorder="0" applyAlignment="0" applyProtection="0"/>
    <xf numFmtId="0" fontId="69" fillId="55" borderId="0" applyNumberFormat="0" applyBorder="0" applyAlignment="0" applyProtection="0"/>
    <xf numFmtId="0" fontId="85" fillId="0" borderId="96" applyNumberFormat="0" applyFill="0" applyAlignment="0" applyProtection="0"/>
    <xf numFmtId="0" fontId="31" fillId="14" borderId="101">
      <alignment horizontal="left" vertical="center" wrapText="1" indent="2"/>
    </xf>
    <xf numFmtId="0" fontId="78" fillId="86" borderId="102" applyNumberFormat="0" applyAlignment="0" applyProtection="0"/>
    <xf numFmtId="4" fontId="27" fillId="14" borderId="98">
      <alignment horizontal="right" vertical="center"/>
    </xf>
    <xf numFmtId="0" fontId="31" fillId="16" borderId="98"/>
    <xf numFmtId="0" fontId="80" fillId="86" borderId="95" applyNumberFormat="0" applyAlignment="0" applyProtection="0"/>
    <xf numFmtId="0" fontId="27" fillId="9" borderId="98">
      <alignment horizontal="right" vertical="center"/>
    </xf>
    <xf numFmtId="0" fontId="31" fillId="0" borderId="98">
      <alignment horizontal="right" vertical="center"/>
    </xf>
    <xf numFmtId="0" fontId="100" fillId="0" borderId="96" applyNumberFormat="0" applyFill="0" applyAlignment="0" applyProtection="0"/>
    <xf numFmtId="0" fontId="31" fillId="9" borderId="99">
      <alignment horizontal="left" vertical="center"/>
    </xf>
    <xf numFmtId="0" fontId="93" fillId="73" borderId="95" applyNumberFormat="0" applyAlignment="0" applyProtection="0"/>
    <xf numFmtId="175" fontId="31" fillId="90" borderId="98" applyNumberFormat="0" applyFont="0" applyBorder="0" applyAlignment="0" applyProtection="0">
      <alignment horizontal="right" vertical="center"/>
    </xf>
    <xf numFmtId="0" fontId="75" fillId="89" borderId="97" applyNumberFormat="0" applyFont="0" applyAlignment="0" applyProtection="0"/>
    <xf numFmtId="0" fontId="31" fillId="0" borderId="101">
      <alignment horizontal="left" vertical="center" wrapText="1" indent="2"/>
    </xf>
    <xf numFmtId="4" fontId="31" fillId="16" borderId="98"/>
    <xf numFmtId="49" fontId="29" fillId="0" borderId="98" applyNumberFormat="0" applyFill="0" applyBorder="0" applyProtection="0">
      <alignment horizontal="left" vertical="center"/>
    </xf>
    <xf numFmtId="0" fontId="31" fillId="0" borderId="98">
      <alignment horizontal="right" vertical="center"/>
    </xf>
    <xf numFmtId="4" fontId="27" fillId="14" borderId="100">
      <alignment horizontal="right" vertical="center"/>
    </xf>
    <xf numFmtId="4" fontId="27" fillId="14" borderId="98">
      <alignment horizontal="right" vertical="center"/>
    </xf>
    <xf numFmtId="4" fontId="27" fillId="14" borderId="98">
      <alignment horizontal="right" vertical="center"/>
    </xf>
    <xf numFmtId="0" fontId="71" fillId="9" borderId="98">
      <alignment horizontal="right" vertical="center"/>
    </xf>
    <xf numFmtId="0" fontId="27" fillId="9" borderId="98">
      <alignment horizontal="right" vertical="center"/>
    </xf>
    <xf numFmtId="49" fontId="31" fillId="0" borderId="98" applyNumberFormat="0" applyFont="0" applyFill="0" applyBorder="0" applyProtection="0">
      <alignment horizontal="left" vertical="center" indent="2"/>
    </xf>
    <xf numFmtId="0" fontId="93" fillId="73" borderId="95" applyNumberFormat="0" applyAlignment="0" applyProtection="0"/>
    <xf numFmtId="0" fontId="78" fillId="86" borderId="102" applyNumberFormat="0" applyAlignment="0" applyProtection="0"/>
    <xf numFmtId="49" fontId="31" fillId="0" borderId="98" applyNumberFormat="0" applyFont="0" applyFill="0" applyBorder="0" applyProtection="0">
      <alignment horizontal="left" vertical="center" indent="2"/>
    </xf>
    <xf numFmtId="0" fontId="84" fillId="73" borderId="95" applyNumberFormat="0" applyAlignment="0" applyProtection="0"/>
    <xf numFmtId="4" fontId="31" fillId="0" borderId="98" applyFill="0" applyBorder="0" applyProtection="0">
      <alignment horizontal="right" vertical="center"/>
    </xf>
    <xf numFmtId="0" fontId="81" fillId="86" borderId="95" applyNumberFormat="0" applyAlignment="0" applyProtection="0"/>
    <xf numFmtId="0" fontId="100" fillId="0" borderId="96" applyNumberFormat="0" applyFill="0" applyAlignment="0" applyProtection="0"/>
    <xf numFmtId="0" fontId="97" fillId="86" borderId="102" applyNumberFormat="0" applyAlignment="0" applyProtection="0"/>
    <xf numFmtId="0" fontId="31" fillId="0" borderId="98" applyNumberFormat="0" applyFill="0" applyAlignment="0" applyProtection="0"/>
    <xf numFmtId="4" fontId="31" fillId="0" borderId="98">
      <alignment horizontal="right" vertical="center"/>
    </xf>
    <xf numFmtId="0" fontId="31" fillId="0" borderId="98">
      <alignment horizontal="right" vertical="center"/>
    </xf>
    <xf numFmtId="0" fontId="93" fillId="73" borderId="95" applyNumberFormat="0" applyAlignment="0" applyProtection="0"/>
    <xf numFmtId="0" fontId="78" fillId="86" borderId="102" applyNumberFormat="0" applyAlignment="0" applyProtection="0"/>
    <xf numFmtId="0" fontId="80" fillId="86" borderId="95" applyNumberFormat="0" applyAlignment="0" applyProtection="0"/>
    <xf numFmtId="0" fontId="31" fillId="14" borderId="101">
      <alignment horizontal="left" vertical="center" wrapText="1" indent="2"/>
    </xf>
    <xf numFmtId="0" fontId="81" fillId="86" borderId="95" applyNumberFormat="0" applyAlignment="0" applyProtection="0"/>
    <xf numFmtId="0" fontId="81" fillId="86" borderId="95" applyNumberFormat="0" applyAlignment="0" applyProtection="0"/>
    <xf numFmtId="4" fontId="27" fillId="14" borderId="99">
      <alignment horizontal="right" vertical="center"/>
    </xf>
    <xf numFmtId="0" fontId="27" fillId="14" borderId="99">
      <alignment horizontal="right" vertical="center"/>
    </xf>
    <xf numFmtId="0" fontId="27" fillId="14" borderId="98">
      <alignment horizontal="right" vertical="center"/>
    </xf>
    <xf numFmtId="4" fontId="71" fillId="9" borderId="98">
      <alignment horizontal="right" vertical="center"/>
    </xf>
    <xf numFmtId="0" fontId="84" fillId="73" borderId="95" applyNumberFormat="0" applyAlignment="0" applyProtection="0"/>
    <xf numFmtId="0" fontId="85" fillId="0" borderId="96" applyNumberFormat="0" applyFill="0" applyAlignment="0" applyProtection="0"/>
    <xf numFmtId="0" fontId="100" fillId="0" borderId="96" applyNumberFormat="0" applyFill="0" applyAlignment="0" applyProtection="0"/>
    <xf numFmtId="0" fontId="75" fillId="89" borderId="97" applyNumberFormat="0" applyFont="0" applyAlignment="0" applyProtection="0"/>
    <xf numFmtId="0" fontId="93" fillId="73" borderId="95" applyNumberFormat="0" applyAlignment="0" applyProtection="0"/>
    <xf numFmtId="49" fontId="29" fillId="0" borderId="98" applyNumberFormat="0" applyFill="0" applyBorder="0" applyProtection="0">
      <alignment horizontal="left" vertical="center"/>
    </xf>
    <xf numFmtId="0" fontId="31" fillId="14" borderId="101">
      <alignment horizontal="left" vertical="center" wrapText="1" indent="2"/>
    </xf>
    <xf numFmtId="0" fontId="81" fillId="86" borderId="95" applyNumberFormat="0" applyAlignment="0" applyProtection="0"/>
    <xf numFmtId="0" fontId="31" fillId="0" borderId="101">
      <alignment horizontal="left" vertical="center" wrapText="1" indent="2"/>
    </xf>
    <xf numFmtId="0" fontId="75" fillId="89" borderId="97" applyNumberFormat="0" applyFont="0" applyAlignment="0" applyProtection="0"/>
    <xf numFmtId="0" fontId="32"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4" fontId="31" fillId="16" borderId="98"/>
    <xf numFmtId="0" fontId="27" fillId="14" borderId="98">
      <alignment horizontal="right" vertical="center"/>
    </xf>
    <xf numFmtId="0" fontId="100" fillId="0" borderId="96" applyNumberFormat="0" applyFill="0" applyAlignment="0" applyProtection="0"/>
    <xf numFmtId="4" fontId="27" fillId="14" borderId="100">
      <alignment horizontal="right" vertical="center"/>
    </xf>
    <xf numFmtId="0" fontId="80" fillId="86" borderId="95" applyNumberFormat="0" applyAlignment="0" applyProtection="0"/>
    <xf numFmtId="0" fontId="27" fillId="14" borderId="99">
      <alignment horizontal="right" vertical="center"/>
    </xf>
    <xf numFmtId="0" fontId="81" fillId="86" borderId="95" applyNumberFormat="0" applyAlignment="0" applyProtection="0"/>
    <xf numFmtId="0" fontId="85" fillId="0" borderId="96" applyNumberFormat="0" applyFill="0" applyAlignment="0" applyProtection="0"/>
    <xf numFmtId="0" fontId="75" fillId="89" borderId="97" applyNumberFormat="0" applyFont="0" applyAlignment="0" applyProtection="0"/>
    <xf numFmtId="4" fontId="27" fillId="14" borderId="99">
      <alignment horizontal="right" vertical="center"/>
    </xf>
    <xf numFmtId="0" fontId="31" fillId="14" borderId="101">
      <alignment horizontal="left" vertical="center" wrapText="1" indent="2"/>
    </xf>
    <xf numFmtId="0" fontId="31" fillId="16" borderId="98"/>
    <xf numFmtId="175" fontId="31" fillId="90" borderId="98" applyNumberFormat="0" applyFont="0" applyBorder="0" applyAlignment="0" applyProtection="0">
      <alignment horizontal="right" vertical="center"/>
    </xf>
    <xf numFmtId="0" fontId="31" fillId="0" borderId="98" applyNumberFormat="0" applyFill="0" applyAlignment="0" applyProtection="0"/>
    <xf numFmtId="4" fontId="31" fillId="0" borderId="98" applyFill="0" applyBorder="0" applyProtection="0">
      <alignment horizontal="right" vertical="center"/>
    </xf>
    <xf numFmtId="4" fontId="27" fillId="9" borderId="98">
      <alignment horizontal="right" vertical="center"/>
    </xf>
    <xf numFmtId="0" fontId="85" fillId="0" borderId="96" applyNumberFormat="0" applyFill="0" applyAlignment="0" applyProtection="0"/>
    <xf numFmtId="49" fontId="29" fillId="0" borderId="98" applyNumberFormat="0" applyFill="0" applyBorder="0" applyProtection="0">
      <alignment horizontal="left" vertical="center"/>
    </xf>
    <xf numFmtId="49" fontId="31" fillId="0" borderId="99" applyNumberFormat="0" applyFont="0" applyFill="0" applyBorder="0" applyProtection="0">
      <alignment horizontal="left" vertical="center" indent="5"/>
    </xf>
    <xf numFmtId="0" fontId="31" fillId="9" borderId="99">
      <alignment horizontal="left" vertical="center"/>
    </xf>
    <xf numFmtId="0" fontId="81" fillId="86" borderId="95" applyNumberFormat="0" applyAlignment="0" applyProtection="0"/>
    <xf numFmtId="4" fontId="27" fillId="14" borderId="100">
      <alignment horizontal="right" vertical="center"/>
    </xf>
    <xf numFmtId="0" fontId="93" fillId="73" borderId="95" applyNumberFormat="0" applyAlignment="0" applyProtection="0"/>
    <xf numFmtId="0" fontId="93" fillId="73" borderId="95" applyNumberFormat="0" applyAlignment="0" applyProtection="0"/>
    <xf numFmtId="0" fontId="75"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0" fontId="27" fillId="14" borderId="98">
      <alignment horizontal="right" vertical="center"/>
    </xf>
    <xf numFmtId="0" fontId="32" fillId="89" borderId="97" applyNumberFormat="0" applyFont="0" applyAlignment="0" applyProtection="0"/>
    <xf numFmtId="4" fontId="31" fillId="0" borderId="98">
      <alignment horizontal="right" vertical="center"/>
    </xf>
    <xf numFmtId="0" fontId="100" fillId="0" borderId="96" applyNumberFormat="0" applyFill="0" applyAlignment="0" applyProtection="0"/>
    <xf numFmtId="0" fontId="27" fillId="14" borderId="98">
      <alignment horizontal="right" vertical="center"/>
    </xf>
    <xf numFmtId="0" fontId="27" fillId="14" borderId="98">
      <alignment horizontal="right" vertical="center"/>
    </xf>
    <xf numFmtId="4" fontId="71" fillId="9" borderId="98">
      <alignment horizontal="right" vertical="center"/>
    </xf>
    <xf numFmtId="0" fontId="27" fillId="9" borderId="98">
      <alignment horizontal="right" vertical="center"/>
    </xf>
    <xf numFmtId="4" fontId="27" fillId="9" borderId="98">
      <alignment horizontal="right" vertical="center"/>
    </xf>
    <xf numFmtId="0" fontId="71" fillId="9" borderId="98">
      <alignment horizontal="right" vertical="center"/>
    </xf>
    <xf numFmtId="4" fontId="71" fillId="9" borderId="98">
      <alignment horizontal="right" vertical="center"/>
    </xf>
    <xf numFmtId="0" fontId="27" fillId="14" borderId="98">
      <alignment horizontal="right" vertical="center"/>
    </xf>
    <xf numFmtId="4" fontId="27" fillId="14" borderId="98">
      <alignment horizontal="right" vertical="center"/>
    </xf>
    <xf numFmtId="0" fontId="27" fillId="14" borderId="98">
      <alignment horizontal="right" vertical="center"/>
    </xf>
    <xf numFmtId="4" fontId="27" fillId="14" borderId="98">
      <alignment horizontal="right" vertical="center"/>
    </xf>
    <xf numFmtId="0" fontId="27" fillId="14" borderId="99">
      <alignment horizontal="right" vertical="center"/>
    </xf>
    <xf numFmtId="4" fontId="27" fillId="14" borderId="99">
      <alignment horizontal="right" vertical="center"/>
    </xf>
    <xf numFmtId="0" fontId="27" fillId="14" borderId="100">
      <alignment horizontal="right" vertical="center"/>
    </xf>
    <xf numFmtId="4" fontId="27" fillId="14" borderId="100">
      <alignment horizontal="right" vertical="center"/>
    </xf>
    <xf numFmtId="0" fontId="81"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31" fillId="9" borderId="99">
      <alignment horizontal="left" vertical="center"/>
    </xf>
    <xf numFmtId="0" fontId="93" fillId="73" borderId="95" applyNumberFormat="0" applyAlignment="0" applyProtection="0"/>
    <xf numFmtId="0" fontId="31" fillId="0" borderId="98">
      <alignment horizontal="right" vertical="center"/>
    </xf>
    <xf numFmtId="4" fontId="31" fillId="0" borderId="98">
      <alignment horizontal="right" vertical="center"/>
    </xf>
    <xf numFmtId="0" fontId="31" fillId="0" borderId="98" applyNumberFormat="0" applyFill="0" applyAlignment="0" applyProtection="0"/>
    <xf numFmtId="0" fontId="97" fillId="86" borderId="102" applyNumberFormat="0" applyAlignment="0" applyProtection="0"/>
    <xf numFmtId="175" fontId="31" fillId="90" borderId="98" applyNumberFormat="0" applyFont="0" applyBorder="0" applyAlignment="0" applyProtection="0">
      <alignment horizontal="right" vertical="center"/>
    </xf>
    <xf numFmtId="0" fontId="31" fillId="16" borderId="98"/>
    <xf numFmtId="4" fontId="31" fillId="16" borderId="98"/>
    <xf numFmtId="0" fontId="100" fillId="0" borderId="96" applyNumberFormat="0" applyFill="0" applyAlignment="0" applyProtection="0"/>
    <xf numFmtId="0" fontId="32" fillId="89" borderId="97" applyNumberFormat="0" applyFont="0" applyAlignment="0" applyProtection="0"/>
    <xf numFmtId="0" fontId="75" fillId="89" borderId="97" applyNumberFormat="0" applyFont="0" applyAlignment="0" applyProtection="0"/>
    <xf numFmtId="0" fontId="31" fillId="0" borderId="98" applyNumberFormat="0" applyFill="0" applyAlignment="0" applyProtection="0"/>
    <xf numFmtId="0" fontId="85" fillId="0" borderId="96" applyNumberFormat="0" applyFill="0" applyAlignment="0" applyProtection="0"/>
    <xf numFmtId="0" fontId="100" fillId="0" borderId="96" applyNumberFormat="0" applyFill="0" applyAlignment="0" applyProtection="0"/>
    <xf numFmtId="0" fontId="84" fillId="73" borderId="95" applyNumberFormat="0" applyAlignment="0" applyProtection="0"/>
    <xf numFmtId="0" fontId="81" fillId="86" borderId="95" applyNumberFormat="0" applyAlignment="0" applyProtection="0"/>
    <xf numFmtId="4" fontId="71" fillId="9" borderId="98">
      <alignment horizontal="right" vertical="center"/>
    </xf>
    <xf numFmtId="0" fontId="27" fillId="9" borderId="98">
      <alignment horizontal="right" vertical="center"/>
    </xf>
    <xf numFmtId="175" fontId="31" fillId="90" borderId="98" applyNumberFormat="0" applyFont="0" applyBorder="0" applyAlignment="0" applyProtection="0">
      <alignment horizontal="right" vertical="center"/>
    </xf>
    <xf numFmtId="0" fontId="85" fillId="0" borderId="96" applyNumberFormat="0" applyFill="0" applyAlignment="0" applyProtection="0"/>
    <xf numFmtId="49" fontId="31" fillId="0" borderId="98" applyNumberFormat="0" applyFont="0" applyFill="0" applyBorder="0" applyProtection="0">
      <alignment horizontal="left" vertical="center" indent="2"/>
    </xf>
    <xf numFmtId="49" fontId="31" fillId="0" borderId="99" applyNumberFormat="0" applyFont="0" applyFill="0" applyBorder="0" applyProtection="0">
      <alignment horizontal="left" vertical="center" indent="5"/>
    </xf>
    <xf numFmtId="49" fontId="31" fillId="0" borderId="98" applyNumberFormat="0" applyFont="0" applyFill="0" applyBorder="0" applyProtection="0">
      <alignment horizontal="left" vertical="center" indent="2"/>
    </xf>
    <xf numFmtId="4" fontId="31" fillId="0" borderId="98" applyFill="0" applyBorder="0" applyProtection="0">
      <alignment horizontal="right" vertical="center"/>
    </xf>
    <xf numFmtId="49" fontId="29" fillId="0" borderId="98" applyNumberFormat="0" applyFill="0" applyBorder="0" applyProtection="0">
      <alignment horizontal="left" vertical="center"/>
    </xf>
    <xf numFmtId="0" fontId="31" fillId="0" borderId="101">
      <alignment horizontal="left" vertical="center" wrapText="1" indent="2"/>
    </xf>
    <xf numFmtId="0" fontId="97" fillId="86" borderId="102" applyNumberFormat="0" applyAlignment="0" applyProtection="0"/>
    <xf numFmtId="0" fontId="27" fillId="14" borderId="100">
      <alignment horizontal="right" vertical="center"/>
    </xf>
    <xf numFmtId="0" fontId="84" fillId="73" borderId="95" applyNumberFormat="0" applyAlignment="0" applyProtection="0"/>
    <xf numFmtId="0" fontId="27" fillId="14" borderId="100">
      <alignment horizontal="right" vertical="center"/>
    </xf>
    <xf numFmtId="4" fontId="27" fillId="14" borderId="98">
      <alignment horizontal="right" vertical="center"/>
    </xf>
    <xf numFmtId="0" fontId="27" fillId="14" borderId="98">
      <alignment horizontal="right" vertical="center"/>
    </xf>
    <xf numFmtId="0" fontId="78" fillId="86" borderId="102" applyNumberFormat="0" applyAlignment="0" applyProtection="0"/>
    <xf numFmtId="0" fontId="80" fillId="86" borderId="95" applyNumberFormat="0" applyAlignment="0" applyProtection="0"/>
    <xf numFmtId="0" fontId="85" fillId="0" borderId="96" applyNumberFormat="0" applyFill="0" applyAlignment="0" applyProtection="0"/>
    <xf numFmtId="0" fontId="31" fillId="16" borderId="98"/>
    <xf numFmtId="4" fontId="31" fillId="16" borderId="98"/>
    <xf numFmtId="4" fontId="27" fillId="14" borderId="98">
      <alignment horizontal="right" vertical="center"/>
    </xf>
    <xf numFmtId="0" fontId="71" fillId="9" borderId="98">
      <alignment horizontal="right" vertical="center"/>
    </xf>
    <xf numFmtId="0" fontId="84" fillId="73" borderId="95" applyNumberFormat="0" applyAlignment="0" applyProtection="0"/>
    <xf numFmtId="0" fontId="81" fillId="86" borderId="95" applyNumberFormat="0" applyAlignment="0" applyProtection="0"/>
    <xf numFmtId="4" fontId="31" fillId="0" borderId="98">
      <alignment horizontal="right" vertical="center"/>
    </xf>
    <xf numFmtId="0" fontId="31" fillId="14" borderId="101">
      <alignment horizontal="left" vertical="center" wrapText="1" indent="2"/>
    </xf>
    <xf numFmtId="0" fontId="31" fillId="0" borderId="101">
      <alignment horizontal="left" vertical="center" wrapText="1" indent="2"/>
    </xf>
    <xf numFmtId="0" fontId="97" fillId="86" borderId="102" applyNumberFormat="0" applyAlignment="0" applyProtection="0"/>
    <xf numFmtId="0" fontId="93" fillId="73" borderId="95" applyNumberFormat="0" applyAlignment="0" applyProtection="0"/>
    <xf numFmtId="0" fontId="80" fillId="86" borderId="95" applyNumberFormat="0" applyAlignment="0" applyProtection="0"/>
    <xf numFmtId="0" fontId="78" fillId="86" borderId="102" applyNumberFormat="0" applyAlignment="0" applyProtection="0"/>
    <xf numFmtId="0" fontId="27" fillId="14" borderId="100">
      <alignment horizontal="right" vertical="center"/>
    </xf>
    <xf numFmtId="0" fontId="71" fillId="9" borderId="98">
      <alignment horizontal="right" vertical="center"/>
    </xf>
    <xf numFmtId="4" fontId="27" fillId="9" borderId="98">
      <alignment horizontal="right" vertical="center"/>
    </xf>
    <xf numFmtId="4" fontId="27" fillId="14" borderId="98">
      <alignment horizontal="right" vertical="center"/>
    </xf>
    <xf numFmtId="49" fontId="31" fillId="0" borderId="99" applyNumberFormat="0" applyFont="0" applyFill="0" applyBorder="0" applyProtection="0">
      <alignment horizontal="left" vertical="center" indent="5"/>
    </xf>
    <xf numFmtId="4" fontId="31" fillId="0" borderId="98" applyFill="0" applyBorder="0" applyProtection="0">
      <alignment horizontal="right" vertical="center"/>
    </xf>
    <xf numFmtId="4" fontId="27" fillId="9" borderId="98">
      <alignment horizontal="right" vertical="center"/>
    </xf>
    <xf numFmtId="0" fontId="93" fillId="73" borderId="95" applyNumberFormat="0" applyAlignment="0" applyProtection="0"/>
    <xf numFmtId="0" fontId="93" fillId="73" borderId="95" applyNumberFormat="0" applyAlignment="0" applyProtection="0"/>
    <xf numFmtId="0" fontId="84" fillId="73" borderId="95" applyNumberFormat="0" applyAlignment="0" applyProtection="0"/>
    <xf numFmtId="0" fontId="80"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31" fillId="14" borderId="101">
      <alignment horizontal="left" vertical="center" wrapText="1" indent="2"/>
    </xf>
    <xf numFmtId="0" fontId="31" fillId="0" borderId="101">
      <alignment horizontal="left" vertical="center" wrapText="1" indent="2"/>
    </xf>
    <xf numFmtId="0" fontId="78" fillId="86" borderId="102" applyNumberFormat="0" applyAlignment="0" applyProtection="0"/>
    <xf numFmtId="0" fontId="80" fillId="86" borderId="95" applyNumberFormat="0" applyAlignment="0" applyProtection="0"/>
    <xf numFmtId="0" fontId="81" fillId="86" borderId="95" applyNumberFormat="0" applyAlignment="0" applyProtection="0"/>
    <xf numFmtId="0" fontId="84" fillId="73" borderId="95" applyNumberFormat="0" applyAlignment="0" applyProtection="0"/>
    <xf numFmtId="0" fontId="85" fillId="0" borderId="96" applyNumberFormat="0" applyFill="0" applyAlignment="0" applyProtection="0"/>
    <xf numFmtId="0" fontId="93" fillId="73" borderId="95" applyNumberFormat="0" applyAlignment="0" applyProtection="0"/>
    <xf numFmtId="0" fontId="75" fillId="89" borderId="97" applyNumberFormat="0" applyFont="0" applyAlignment="0" applyProtection="0"/>
    <xf numFmtId="0" fontId="32"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0" fontId="81" fillId="86" borderId="95" applyNumberFormat="0" applyAlignment="0" applyProtection="0"/>
    <xf numFmtId="0" fontId="93" fillId="73" borderId="95" applyNumberFormat="0" applyAlignment="0" applyProtection="0"/>
    <xf numFmtId="0" fontId="75"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0" fontId="81" fillId="86" borderId="95" applyNumberFormat="0" applyAlignment="0" applyProtection="0"/>
    <xf numFmtId="0" fontId="93" fillId="73" borderId="95" applyNumberFormat="0" applyAlignment="0" applyProtection="0"/>
    <xf numFmtId="0" fontId="97" fillId="86" borderId="102" applyNumberFormat="0" applyAlignment="0" applyProtection="0"/>
    <xf numFmtId="0" fontId="100" fillId="0" borderId="96" applyNumberFormat="0" applyFill="0" applyAlignment="0" applyProtection="0"/>
    <xf numFmtId="0" fontId="2" fillId="53" borderId="0" applyNumberFormat="0" applyBorder="0" applyAlignment="0" applyProtection="0"/>
    <xf numFmtId="0" fontId="78" fillId="86" borderId="102" applyNumberFormat="0" applyAlignment="0" applyProtection="0"/>
    <xf numFmtId="0" fontId="80" fillId="86" borderId="95" applyNumberFormat="0" applyAlignment="0" applyProtection="0"/>
    <xf numFmtId="0" fontId="85" fillId="0" borderId="96" applyNumberFormat="0" applyFill="0" applyAlignment="0" applyProtection="0"/>
    <xf numFmtId="49" fontId="31" fillId="0" borderId="98" applyNumberFormat="0" applyFont="0" applyFill="0" applyBorder="0" applyProtection="0">
      <alignment horizontal="left" vertical="center" indent="2"/>
    </xf>
    <xf numFmtId="0" fontId="27" fillId="9" borderId="98">
      <alignment horizontal="right" vertical="center"/>
    </xf>
    <xf numFmtId="4" fontId="27" fillId="9" borderId="98">
      <alignment horizontal="right" vertical="center"/>
    </xf>
    <xf numFmtId="0" fontId="71" fillId="9" borderId="98">
      <alignment horizontal="right" vertical="center"/>
    </xf>
    <xf numFmtId="4" fontId="71" fillId="9" borderId="98">
      <alignment horizontal="right" vertical="center"/>
    </xf>
    <xf numFmtId="0" fontId="27" fillId="14" borderId="98">
      <alignment horizontal="right" vertical="center"/>
    </xf>
    <xf numFmtId="4" fontId="27" fillId="14" borderId="98">
      <alignment horizontal="right" vertical="center"/>
    </xf>
    <xf numFmtId="0" fontId="27" fillId="14" borderId="98">
      <alignment horizontal="right" vertical="center"/>
    </xf>
    <xf numFmtId="4" fontId="27" fillId="14" borderId="98">
      <alignment horizontal="right" vertical="center"/>
    </xf>
    <xf numFmtId="0" fontId="84" fillId="73" borderId="95" applyNumberFormat="0" applyAlignment="0" applyProtection="0"/>
    <xf numFmtId="0" fontId="31" fillId="0" borderId="98">
      <alignment horizontal="right" vertical="center"/>
    </xf>
    <xf numFmtId="4" fontId="31" fillId="0" borderId="98">
      <alignment horizontal="right" vertical="center"/>
    </xf>
    <xf numFmtId="4" fontId="31" fillId="0" borderId="98" applyFill="0" applyBorder="0" applyProtection="0">
      <alignment horizontal="right" vertical="center"/>
    </xf>
    <xf numFmtId="49" fontId="29" fillId="0" borderId="98" applyNumberFormat="0" applyFill="0" applyBorder="0" applyProtection="0">
      <alignment horizontal="left" vertical="center"/>
    </xf>
    <xf numFmtId="0" fontId="31" fillId="0" borderId="98" applyNumberFormat="0" applyFill="0" applyAlignment="0" applyProtection="0"/>
    <xf numFmtId="175" fontId="31" fillId="90" borderId="98" applyNumberFormat="0" applyFont="0" applyBorder="0" applyAlignment="0" applyProtection="0">
      <alignment horizontal="right" vertical="center"/>
    </xf>
    <xf numFmtId="0" fontId="31" fillId="16" borderId="98"/>
    <xf numFmtId="4" fontId="31" fillId="16" borderId="98"/>
    <xf numFmtId="4" fontId="27" fillId="14" borderId="98">
      <alignment horizontal="right" vertical="center"/>
    </xf>
    <xf numFmtId="0" fontId="31" fillId="16" borderId="98"/>
    <xf numFmtId="0" fontId="80" fillId="86" borderId="95" applyNumberFormat="0" applyAlignment="0" applyProtection="0"/>
    <xf numFmtId="0" fontId="27" fillId="9" borderId="98">
      <alignment horizontal="right" vertical="center"/>
    </xf>
    <xf numFmtId="0" fontId="31" fillId="0" borderId="98">
      <alignment horizontal="right" vertical="center"/>
    </xf>
    <xf numFmtId="0" fontId="100" fillId="0" borderId="96" applyNumberFormat="0" applyFill="0" applyAlignment="0" applyProtection="0"/>
    <xf numFmtId="0" fontId="31" fillId="9" borderId="99">
      <alignment horizontal="left" vertical="center"/>
    </xf>
    <xf numFmtId="0" fontId="93" fillId="73" borderId="95" applyNumberFormat="0" applyAlignment="0" applyProtection="0"/>
    <xf numFmtId="175" fontId="31" fillId="90" borderId="98" applyNumberFormat="0" applyFont="0" applyBorder="0" applyAlignment="0" applyProtection="0">
      <alignment horizontal="right" vertical="center"/>
    </xf>
    <xf numFmtId="0" fontId="75" fillId="89" borderId="97" applyNumberFormat="0" applyFont="0" applyAlignment="0" applyProtection="0"/>
    <xf numFmtId="0" fontId="31" fillId="0" borderId="101">
      <alignment horizontal="left" vertical="center" wrapText="1" indent="2"/>
    </xf>
    <xf numFmtId="4" fontId="31" fillId="16" borderId="98"/>
    <xf numFmtId="49" fontId="29" fillId="0" borderId="98" applyNumberFormat="0" applyFill="0" applyBorder="0" applyProtection="0">
      <alignment horizontal="left" vertical="center"/>
    </xf>
    <xf numFmtId="0" fontId="31" fillId="0" borderId="98">
      <alignment horizontal="right" vertical="center"/>
    </xf>
    <xf numFmtId="4" fontId="27" fillId="14" borderId="100">
      <alignment horizontal="right" vertical="center"/>
    </xf>
    <xf numFmtId="4" fontId="27" fillId="14" borderId="98">
      <alignment horizontal="right" vertical="center"/>
    </xf>
    <xf numFmtId="4" fontId="27" fillId="14" borderId="98">
      <alignment horizontal="right" vertical="center"/>
    </xf>
    <xf numFmtId="0" fontId="71" fillId="9" borderId="98">
      <alignment horizontal="right" vertical="center"/>
    </xf>
    <xf numFmtId="0" fontId="27" fillId="9" borderId="98">
      <alignment horizontal="right" vertical="center"/>
    </xf>
    <xf numFmtId="49" fontId="31" fillId="0" borderId="98" applyNumberFormat="0" applyFont="0" applyFill="0" applyBorder="0" applyProtection="0">
      <alignment horizontal="left" vertical="center" indent="2"/>
    </xf>
    <xf numFmtId="0" fontId="93" fillId="73" borderId="95" applyNumberFormat="0" applyAlignment="0" applyProtection="0"/>
    <xf numFmtId="0" fontId="78" fillId="86" borderId="102" applyNumberFormat="0" applyAlignment="0" applyProtection="0"/>
    <xf numFmtId="49" fontId="31" fillId="0" borderId="98" applyNumberFormat="0" applyFont="0" applyFill="0" applyBorder="0" applyProtection="0">
      <alignment horizontal="left" vertical="center" indent="2"/>
    </xf>
    <xf numFmtId="0" fontId="84" fillId="73" borderId="95" applyNumberFormat="0" applyAlignment="0" applyProtection="0"/>
    <xf numFmtId="4" fontId="31" fillId="0" borderId="98" applyFill="0" applyBorder="0" applyProtection="0">
      <alignment horizontal="right" vertical="center"/>
    </xf>
    <xf numFmtId="0" fontId="81" fillId="86" borderId="95" applyNumberFormat="0" applyAlignment="0" applyProtection="0"/>
    <xf numFmtId="0" fontId="100" fillId="0" borderId="96" applyNumberFormat="0" applyFill="0" applyAlignment="0" applyProtection="0"/>
    <xf numFmtId="0" fontId="97" fillId="86" borderId="102" applyNumberFormat="0" applyAlignment="0" applyProtection="0"/>
    <xf numFmtId="0" fontId="31" fillId="0" borderId="98" applyNumberFormat="0" applyFill="0" applyAlignment="0" applyProtection="0"/>
    <xf numFmtId="4" fontId="31" fillId="0" borderId="98">
      <alignment horizontal="right" vertical="center"/>
    </xf>
    <xf numFmtId="0" fontId="31" fillId="0" borderId="98">
      <alignment horizontal="right" vertical="center"/>
    </xf>
    <xf numFmtId="0" fontId="93" fillId="73" borderId="95" applyNumberFormat="0" applyAlignment="0" applyProtection="0"/>
    <xf numFmtId="0" fontId="78" fillId="86" borderId="102" applyNumberFormat="0" applyAlignment="0" applyProtection="0"/>
    <xf numFmtId="0" fontId="80" fillId="86" borderId="95" applyNumberFormat="0" applyAlignment="0" applyProtection="0"/>
    <xf numFmtId="0" fontId="31" fillId="14" borderId="101">
      <alignment horizontal="left" vertical="center" wrapText="1" indent="2"/>
    </xf>
    <xf numFmtId="0" fontId="81" fillId="86" borderId="95" applyNumberFormat="0" applyAlignment="0" applyProtection="0"/>
    <xf numFmtId="0" fontId="81" fillId="86" borderId="95" applyNumberFormat="0" applyAlignment="0" applyProtection="0"/>
    <xf numFmtId="4" fontId="27" fillId="14" borderId="99">
      <alignment horizontal="right" vertical="center"/>
    </xf>
    <xf numFmtId="0" fontId="27" fillId="14" borderId="99">
      <alignment horizontal="right" vertical="center"/>
    </xf>
    <xf numFmtId="0" fontId="27" fillId="14" borderId="98">
      <alignment horizontal="right" vertical="center"/>
    </xf>
    <xf numFmtId="4" fontId="71" fillId="9" borderId="98">
      <alignment horizontal="right" vertical="center"/>
    </xf>
    <xf numFmtId="0" fontId="84" fillId="73" borderId="95" applyNumberFormat="0" applyAlignment="0" applyProtection="0"/>
    <xf numFmtId="0" fontId="85" fillId="0" borderId="96" applyNumberFormat="0" applyFill="0" applyAlignment="0" applyProtection="0"/>
    <xf numFmtId="0" fontId="100" fillId="0" borderId="96" applyNumberFormat="0" applyFill="0" applyAlignment="0" applyProtection="0"/>
    <xf numFmtId="0" fontId="75" fillId="89" borderId="97" applyNumberFormat="0" applyFont="0" applyAlignment="0" applyProtection="0"/>
    <xf numFmtId="0" fontId="93" fillId="73" borderId="95" applyNumberFormat="0" applyAlignment="0" applyProtection="0"/>
    <xf numFmtId="49" fontId="29" fillId="0" borderId="98" applyNumberFormat="0" applyFill="0" applyBorder="0" applyProtection="0">
      <alignment horizontal="left" vertical="center"/>
    </xf>
    <xf numFmtId="0" fontId="31" fillId="14" borderId="101">
      <alignment horizontal="left" vertical="center" wrapText="1" indent="2"/>
    </xf>
    <xf numFmtId="0" fontId="81" fillId="86" borderId="95" applyNumberFormat="0" applyAlignment="0" applyProtection="0"/>
    <xf numFmtId="0" fontId="31" fillId="0" borderId="101">
      <alignment horizontal="left" vertical="center" wrapText="1" indent="2"/>
    </xf>
    <xf numFmtId="0" fontId="75" fillId="89" borderId="97" applyNumberFormat="0" applyFont="0" applyAlignment="0" applyProtection="0"/>
    <xf numFmtId="0" fontId="32"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4" fontId="31" fillId="16" borderId="98"/>
    <xf numFmtId="0" fontId="27" fillId="14" borderId="98">
      <alignment horizontal="right" vertical="center"/>
    </xf>
    <xf numFmtId="0" fontId="100" fillId="0" borderId="96" applyNumberFormat="0" applyFill="0" applyAlignment="0" applyProtection="0"/>
    <xf numFmtId="4" fontId="27" fillId="14" borderId="100">
      <alignment horizontal="right" vertical="center"/>
    </xf>
    <xf numFmtId="0" fontId="80" fillId="86" borderId="95" applyNumberFormat="0" applyAlignment="0" applyProtection="0"/>
    <xf numFmtId="0" fontId="27" fillId="14" borderId="99">
      <alignment horizontal="right" vertical="center"/>
    </xf>
    <xf numFmtId="0" fontId="81" fillId="86" borderId="95" applyNumberFormat="0" applyAlignment="0" applyProtection="0"/>
    <xf numFmtId="0" fontId="85" fillId="0" borderId="96" applyNumberFormat="0" applyFill="0" applyAlignment="0" applyProtection="0"/>
    <xf numFmtId="0" fontId="75" fillId="89" borderId="97" applyNumberFormat="0" applyFont="0" applyAlignment="0" applyProtection="0"/>
    <xf numFmtId="4" fontId="27" fillId="14" borderId="99">
      <alignment horizontal="right" vertical="center"/>
    </xf>
    <xf numFmtId="0" fontId="31" fillId="14" borderId="101">
      <alignment horizontal="left" vertical="center" wrapText="1" indent="2"/>
    </xf>
    <xf numFmtId="0" fontId="31" fillId="16" borderId="98"/>
    <xf numFmtId="175" fontId="31" fillId="90" borderId="98" applyNumberFormat="0" applyFont="0" applyBorder="0" applyAlignment="0" applyProtection="0">
      <alignment horizontal="right" vertical="center"/>
    </xf>
    <xf numFmtId="0" fontId="31" fillId="0" borderId="98" applyNumberFormat="0" applyFill="0" applyAlignment="0" applyProtection="0"/>
    <xf numFmtId="4" fontId="31" fillId="0" borderId="98" applyFill="0" applyBorder="0" applyProtection="0">
      <alignment horizontal="right" vertical="center"/>
    </xf>
    <xf numFmtId="4" fontId="27" fillId="9" borderId="98">
      <alignment horizontal="right" vertical="center"/>
    </xf>
    <xf numFmtId="0" fontId="85" fillId="0" borderId="96" applyNumberFormat="0" applyFill="0" applyAlignment="0" applyProtection="0"/>
    <xf numFmtId="49" fontId="29" fillId="0" borderId="98" applyNumberFormat="0" applyFill="0" applyBorder="0" applyProtection="0">
      <alignment horizontal="left" vertical="center"/>
    </xf>
    <xf numFmtId="49" fontId="31" fillId="0" borderId="99" applyNumberFormat="0" applyFont="0" applyFill="0" applyBorder="0" applyProtection="0">
      <alignment horizontal="left" vertical="center" indent="5"/>
    </xf>
    <xf numFmtId="0" fontId="31" fillId="9" borderId="99">
      <alignment horizontal="left" vertical="center"/>
    </xf>
    <xf numFmtId="0" fontId="81" fillId="86" borderId="95" applyNumberFormat="0" applyAlignment="0" applyProtection="0"/>
    <xf numFmtId="4" fontId="27" fillId="14" borderId="100">
      <alignment horizontal="right" vertical="center"/>
    </xf>
    <xf numFmtId="0" fontId="93" fillId="73" borderId="95" applyNumberFormat="0" applyAlignment="0" applyProtection="0"/>
    <xf numFmtId="0" fontId="93" fillId="73" borderId="95" applyNumberFormat="0" applyAlignment="0" applyProtection="0"/>
    <xf numFmtId="0" fontId="75"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0" fontId="27" fillId="14" borderId="98">
      <alignment horizontal="right" vertical="center"/>
    </xf>
    <xf numFmtId="0" fontId="32" fillId="89" borderId="97" applyNumberFormat="0" applyFont="0" applyAlignment="0" applyProtection="0"/>
    <xf numFmtId="4" fontId="31" fillId="0" borderId="98">
      <alignment horizontal="right" vertical="center"/>
    </xf>
    <xf numFmtId="0" fontId="100" fillId="0" borderId="96" applyNumberFormat="0" applyFill="0" applyAlignment="0" applyProtection="0"/>
    <xf numFmtId="0" fontId="27" fillId="14" borderId="98">
      <alignment horizontal="right" vertical="center"/>
    </xf>
    <xf numFmtId="0" fontId="27" fillId="14" borderId="98">
      <alignment horizontal="right" vertical="center"/>
    </xf>
    <xf numFmtId="4" fontId="71" fillId="9" borderId="98">
      <alignment horizontal="right" vertical="center"/>
    </xf>
    <xf numFmtId="0" fontId="27" fillId="9" borderId="98">
      <alignment horizontal="right" vertical="center"/>
    </xf>
    <xf numFmtId="4" fontId="27" fillId="9" borderId="98">
      <alignment horizontal="right" vertical="center"/>
    </xf>
    <xf numFmtId="0" fontId="71" fillId="9" borderId="98">
      <alignment horizontal="right" vertical="center"/>
    </xf>
    <xf numFmtId="4" fontId="71" fillId="9" borderId="98">
      <alignment horizontal="right" vertical="center"/>
    </xf>
    <xf numFmtId="0" fontId="27" fillId="14" borderId="98">
      <alignment horizontal="right" vertical="center"/>
    </xf>
    <xf numFmtId="4" fontId="27" fillId="14" borderId="98">
      <alignment horizontal="right" vertical="center"/>
    </xf>
    <xf numFmtId="0" fontId="27" fillId="14" borderId="98">
      <alignment horizontal="right" vertical="center"/>
    </xf>
    <xf numFmtId="4" fontId="27" fillId="14" borderId="98">
      <alignment horizontal="right" vertical="center"/>
    </xf>
    <xf numFmtId="0" fontId="27" fillId="14" borderId="99">
      <alignment horizontal="right" vertical="center"/>
    </xf>
    <xf numFmtId="4" fontId="27" fillId="14" borderId="99">
      <alignment horizontal="right" vertical="center"/>
    </xf>
    <xf numFmtId="0" fontId="27" fillId="14" borderId="100">
      <alignment horizontal="right" vertical="center"/>
    </xf>
    <xf numFmtId="4" fontId="27" fillId="14" borderId="100">
      <alignment horizontal="right" vertical="center"/>
    </xf>
    <xf numFmtId="0" fontId="81"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31" fillId="9" borderId="99">
      <alignment horizontal="left" vertical="center"/>
    </xf>
    <xf numFmtId="0" fontId="93" fillId="73" borderId="95" applyNumberFormat="0" applyAlignment="0" applyProtection="0"/>
    <xf numFmtId="0" fontId="31" fillId="0" borderId="98">
      <alignment horizontal="right" vertical="center"/>
    </xf>
    <xf numFmtId="4" fontId="31" fillId="0" borderId="98">
      <alignment horizontal="right" vertical="center"/>
    </xf>
    <xf numFmtId="0" fontId="31" fillId="0" borderId="98" applyNumberFormat="0" applyFill="0" applyAlignment="0" applyProtection="0"/>
    <xf numFmtId="0" fontId="97" fillId="86" borderId="102" applyNumberFormat="0" applyAlignment="0" applyProtection="0"/>
    <xf numFmtId="175" fontId="31" fillId="90" borderId="98" applyNumberFormat="0" applyFont="0" applyBorder="0" applyAlignment="0" applyProtection="0">
      <alignment horizontal="right" vertical="center"/>
    </xf>
    <xf numFmtId="0" fontId="31" fillId="16" borderId="98"/>
    <xf numFmtId="4" fontId="31" fillId="16" borderId="98"/>
    <xf numFmtId="0" fontId="100" fillId="0" borderId="96" applyNumberFormat="0" applyFill="0" applyAlignment="0" applyProtection="0"/>
    <xf numFmtId="0" fontId="32" fillId="89" borderId="97" applyNumberFormat="0" applyFont="0" applyAlignment="0" applyProtection="0"/>
    <xf numFmtId="0" fontId="75" fillId="89" borderId="97" applyNumberFormat="0" applyFont="0" applyAlignment="0" applyProtection="0"/>
    <xf numFmtId="0" fontId="31" fillId="0" borderId="98" applyNumberFormat="0" applyFill="0" applyAlignment="0" applyProtection="0"/>
    <xf numFmtId="0" fontId="85" fillId="0" borderId="96" applyNumberFormat="0" applyFill="0" applyAlignment="0" applyProtection="0"/>
    <xf numFmtId="0" fontId="100" fillId="0" borderId="96" applyNumberFormat="0" applyFill="0" applyAlignment="0" applyProtection="0"/>
    <xf numFmtId="0" fontId="84" fillId="73" borderId="95" applyNumberFormat="0" applyAlignment="0" applyProtection="0"/>
    <xf numFmtId="0" fontId="81" fillId="86" borderId="95" applyNumberFormat="0" applyAlignment="0" applyProtection="0"/>
    <xf numFmtId="4" fontId="71" fillId="9" borderId="98">
      <alignment horizontal="right" vertical="center"/>
    </xf>
    <xf numFmtId="0" fontId="27" fillId="9" borderId="98">
      <alignment horizontal="right" vertical="center"/>
    </xf>
    <xf numFmtId="175" fontId="31" fillId="90" borderId="98" applyNumberFormat="0" applyFont="0" applyBorder="0" applyAlignment="0" applyProtection="0">
      <alignment horizontal="right" vertical="center"/>
    </xf>
    <xf numFmtId="0" fontId="85" fillId="0" borderId="96" applyNumberFormat="0" applyFill="0" applyAlignment="0" applyProtection="0"/>
    <xf numFmtId="49" fontId="31" fillId="0" borderId="98" applyNumberFormat="0" applyFont="0" applyFill="0" applyBorder="0" applyProtection="0">
      <alignment horizontal="left" vertical="center" indent="2"/>
    </xf>
    <xf numFmtId="49" fontId="31" fillId="0" borderId="99" applyNumberFormat="0" applyFont="0" applyFill="0" applyBorder="0" applyProtection="0">
      <alignment horizontal="left" vertical="center" indent="5"/>
    </xf>
    <xf numFmtId="49" fontId="31" fillId="0" borderId="98" applyNumberFormat="0" applyFont="0" applyFill="0" applyBorder="0" applyProtection="0">
      <alignment horizontal="left" vertical="center" indent="2"/>
    </xf>
    <xf numFmtId="4" fontId="31" fillId="0" borderId="98" applyFill="0" applyBorder="0" applyProtection="0">
      <alignment horizontal="right" vertical="center"/>
    </xf>
    <xf numFmtId="49" fontId="29" fillId="0" borderId="98" applyNumberFormat="0" applyFill="0" applyBorder="0" applyProtection="0">
      <alignment horizontal="left" vertical="center"/>
    </xf>
    <xf numFmtId="0" fontId="31" fillId="0" borderId="101">
      <alignment horizontal="left" vertical="center" wrapText="1" indent="2"/>
    </xf>
    <xf numFmtId="0" fontId="97" fillId="86" borderId="102" applyNumberFormat="0" applyAlignment="0" applyProtection="0"/>
    <xf numFmtId="0" fontId="27" fillId="14" borderId="100">
      <alignment horizontal="right" vertical="center"/>
    </xf>
    <xf numFmtId="0" fontId="84" fillId="73" borderId="95" applyNumberFormat="0" applyAlignment="0" applyProtection="0"/>
    <xf numFmtId="0" fontId="27" fillId="14" borderId="100">
      <alignment horizontal="right" vertical="center"/>
    </xf>
    <xf numFmtId="4" fontId="27" fillId="14" borderId="98">
      <alignment horizontal="right" vertical="center"/>
    </xf>
    <xf numFmtId="0" fontId="27" fillId="14" borderId="98">
      <alignment horizontal="right" vertical="center"/>
    </xf>
    <xf numFmtId="0" fontId="78" fillId="86" borderId="102" applyNumberFormat="0" applyAlignment="0" applyProtection="0"/>
    <xf numFmtId="0" fontId="80" fillId="86" borderId="95" applyNumberFormat="0" applyAlignment="0" applyProtection="0"/>
    <xf numFmtId="0" fontId="85" fillId="0" borderId="96" applyNumberFormat="0" applyFill="0" applyAlignment="0" applyProtection="0"/>
    <xf numFmtId="0" fontId="31" fillId="16" borderId="98"/>
    <xf numFmtId="4" fontId="31" fillId="16" borderId="98"/>
    <xf numFmtId="4" fontId="27" fillId="14" borderId="98">
      <alignment horizontal="right" vertical="center"/>
    </xf>
    <xf numFmtId="0" fontId="71" fillId="9" borderId="98">
      <alignment horizontal="right" vertical="center"/>
    </xf>
    <xf numFmtId="0" fontId="84" fillId="73" borderId="95" applyNumberFormat="0" applyAlignment="0" applyProtection="0"/>
    <xf numFmtId="0" fontId="81" fillId="86" borderId="95" applyNumberFormat="0" applyAlignment="0" applyProtection="0"/>
    <xf numFmtId="4" fontId="31" fillId="0" borderId="98">
      <alignment horizontal="right" vertical="center"/>
    </xf>
    <xf numFmtId="0" fontId="31" fillId="14" borderId="101">
      <alignment horizontal="left" vertical="center" wrapText="1" indent="2"/>
    </xf>
    <xf numFmtId="0" fontId="31" fillId="0" borderId="101">
      <alignment horizontal="left" vertical="center" wrapText="1" indent="2"/>
    </xf>
    <xf numFmtId="0" fontId="97" fillId="86" borderId="102" applyNumberFormat="0" applyAlignment="0" applyProtection="0"/>
    <xf numFmtId="0" fontId="93" fillId="73" borderId="95" applyNumberFormat="0" applyAlignment="0" applyProtection="0"/>
    <xf numFmtId="0" fontId="80" fillId="86" borderId="95" applyNumberFormat="0" applyAlignment="0" applyProtection="0"/>
    <xf numFmtId="0" fontId="78" fillId="86" borderId="102" applyNumberFormat="0" applyAlignment="0" applyProtection="0"/>
    <xf numFmtId="0" fontId="27" fillId="14" borderId="100">
      <alignment horizontal="right" vertical="center"/>
    </xf>
    <xf numFmtId="0" fontId="71" fillId="9" borderId="98">
      <alignment horizontal="right" vertical="center"/>
    </xf>
    <xf numFmtId="4" fontId="27" fillId="9" borderId="98">
      <alignment horizontal="right" vertical="center"/>
    </xf>
    <xf numFmtId="4" fontId="27" fillId="14" borderId="98">
      <alignment horizontal="right" vertical="center"/>
    </xf>
    <xf numFmtId="49" fontId="31" fillId="0" borderId="99" applyNumberFormat="0" applyFont="0" applyFill="0" applyBorder="0" applyProtection="0">
      <alignment horizontal="left" vertical="center" indent="5"/>
    </xf>
    <xf numFmtId="4" fontId="31" fillId="0" borderId="98" applyFill="0" applyBorder="0" applyProtection="0">
      <alignment horizontal="right" vertical="center"/>
    </xf>
    <xf numFmtId="4" fontId="27" fillId="9" borderId="98">
      <alignment horizontal="right" vertical="center"/>
    </xf>
    <xf numFmtId="0" fontId="93" fillId="73" borderId="95" applyNumberFormat="0" applyAlignment="0" applyProtection="0"/>
    <xf numFmtId="0" fontId="84" fillId="73" borderId="95" applyNumberFormat="0" applyAlignment="0" applyProtection="0"/>
    <xf numFmtId="0" fontId="80"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31" fillId="14" borderId="101">
      <alignment horizontal="left" vertical="center" wrapText="1" indent="2"/>
    </xf>
    <xf numFmtId="0" fontId="78" fillId="86" borderId="102" applyNumberFormat="0" applyAlignment="0" applyProtection="0"/>
    <xf numFmtId="0" fontId="97" fillId="86" borderId="102" applyNumberFormat="0" applyAlignment="0" applyProtection="0"/>
    <xf numFmtId="0" fontId="27" fillId="14" borderId="100">
      <alignment horizontal="right" vertical="center"/>
    </xf>
    <xf numFmtId="0" fontId="80" fillId="86" borderId="95" applyNumberFormat="0" applyAlignment="0" applyProtection="0"/>
    <xf numFmtId="4" fontId="27" fillId="14" borderId="98">
      <alignment horizontal="right" vertical="center"/>
    </xf>
    <xf numFmtId="4" fontId="31" fillId="16" borderId="98"/>
    <xf numFmtId="4" fontId="31" fillId="16" borderId="98"/>
    <xf numFmtId="0" fontId="27" fillId="14" borderId="98">
      <alignment horizontal="right" vertical="center"/>
    </xf>
    <xf numFmtId="0" fontId="27" fillId="14" borderId="98">
      <alignment horizontal="right" vertical="center"/>
    </xf>
    <xf numFmtId="0" fontId="31" fillId="16" borderId="98"/>
    <xf numFmtId="0" fontId="27" fillId="14" borderId="100">
      <alignment horizontal="right" vertical="center"/>
    </xf>
    <xf numFmtId="0" fontId="27" fillId="14" borderId="100">
      <alignment horizontal="right" vertical="center"/>
    </xf>
    <xf numFmtId="0" fontId="80" fillId="86" borderId="95" applyNumberFormat="0" applyAlignment="0" applyProtection="0"/>
    <xf numFmtId="0" fontId="27" fillId="14" borderId="99">
      <alignment horizontal="right" vertical="center"/>
    </xf>
    <xf numFmtId="0" fontId="31" fillId="0" borderId="98">
      <alignment horizontal="right" vertical="center"/>
    </xf>
    <xf numFmtId="4" fontId="31" fillId="0" borderId="98">
      <alignment horizontal="right" vertical="center"/>
    </xf>
    <xf numFmtId="0" fontId="100" fillId="0" borderId="96" applyNumberFormat="0" applyFill="0" applyAlignment="0" applyProtection="0"/>
    <xf numFmtId="0" fontId="81" fillId="86" borderId="95" applyNumberFormat="0" applyAlignment="0" applyProtection="0"/>
    <xf numFmtId="0" fontId="100" fillId="0" borderId="96" applyNumberFormat="0" applyFill="0" applyAlignment="0" applyProtection="0"/>
    <xf numFmtId="0" fontId="81" fillId="86" borderId="95" applyNumberFormat="0" applyAlignment="0" applyProtection="0"/>
    <xf numFmtId="49" fontId="29" fillId="0" borderId="98" applyNumberFormat="0" applyFill="0" applyBorder="0" applyProtection="0">
      <alignment horizontal="left" vertical="center"/>
    </xf>
    <xf numFmtId="0" fontId="75" fillId="89" borderId="97" applyNumberFormat="0" applyFont="0" applyAlignment="0" applyProtection="0"/>
    <xf numFmtId="0" fontId="27" fillId="9" borderId="98">
      <alignment horizontal="right" vertical="center"/>
    </xf>
    <xf numFmtId="0" fontId="27" fillId="14" borderId="98">
      <alignment horizontal="right" vertical="center"/>
    </xf>
    <xf numFmtId="0" fontId="81" fillId="86" borderId="95" applyNumberFormat="0" applyAlignment="0" applyProtection="0"/>
    <xf numFmtId="0" fontId="85" fillId="0" borderId="96" applyNumberFormat="0" applyFill="0" applyAlignment="0" applyProtection="0"/>
    <xf numFmtId="4" fontId="31" fillId="0" borderId="98" applyFill="0" applyBorder="0" applyProtection="0">
      <alignment horizontal="right" vertical="center"/>
    </xf>
    <xf numFmtId="0" fontId="10" fillId="0" borderId="58" applyNumberFormat="0" applyFill="0" applyAlignment="0" applyProtection="0"/>
    <xf numFmtId="0" fontId="31" fillId="14" borderId="101">
      <alignment horizontal="left" vertical="center" wrapText="1" indent="2"/>
    </xf>
    <xf numFmtId="0" fontId="10" fillId="0" borderId="58" applyNumberFormat="0" applyFill="0" applyAlignment="0" applyProtection="0"/>
    <xf numFmtId="0" fontId="2" fillId="59" borderId="0" applyNumberFormat="0" applyBorder="0" applyAlignment="0" applyProtection="0"/>
    <xf numFmtId="0" fontId="69" fillId="64" borderId="0" applyNumberFormat="0" applyBorder="0" applyAlignment="0" applyProtection="0"/>
    <xf numFmtId="4" fontId="27" fillId="14" borderId="98">
      <alignment horizontal="right" vertical="center"/>
    </xf>
    <xf numFmtId="0" fontId="93" fillId="73" borderId="95" applyNumberFormat="0" applyAlignment="0" applyProtection="0"/>
    <xf numFmtId="0" fontId="81" fillId="86" borderId="95" applyNumberFormat="0" applyAlignment="0" applyProtection="0"/>
    <xf numFmtId="0" fontId="80" fillId="86" borderId="95" applyNumberFormat="0" applyAlignment="0" applyProtection="0"/>
    <xf numFmtId="0" fontId="31" fillId="9" borderId="99">
      <alignment horizontal="left" vertical="center"/>
    </xf>
    <xf numFmtId="0" fontId="2" fillId="53" borderId="0" applyNumberFormat="0" applyBorder="0" applyAlignment="0" applyProtection="0"/>
    <xf numFmtId="0" fontId="27" fillId="14" borderId="98">
      <alignment horizontal="right" vertical="center"/>
    </xf>
    <xf numFmtId="0" fontId="68" fillId="0" borderId="0" applyNumberFormat="0" applyFill="0" applyBorder="0" applyAlignment="0" applyProtection="0"/>
    <xf numFmtId="0" fontId="69" fillId="49" borderId="0" applyNumberFormat="0" applyBorder="0" applyAlignment="0" applyProtection="0"/>
    <xf numFmtId="175" fontId="31" fillId="90" borderId="98" applyNumberFormat="0" applyFont="0" applyBorder="0" applyAlignment="0" applyProtection="0">
      <alignment horizontal="right" vertical="center"/>
    </xf>
    <xf numFmtId="0" fontId="66" fillId="46" borderId="56" applyNumberFormat="0" applyAlignment="0" applyProtection="0"/>
    <xf numFmtId="0" fontId="66" fillId="46" borderId="56" applyNumberFormat="0" applyAlignment="0" applyProtection="0"/>
    <xf numFmtId="0" fontId="31" fillId="0" borderId="101">
      <alignment horizontal="left" vertical="center" wrapText="1" indent="2"/>
    </xf>
    <xf numFmtId="175" fontId="31" fillId="90" borderId="98" applyNumberFormat="0" applyFont="0" applyBorder="0" applyAlignment="0" applyProtection="0">
      <alignment horizontal="right" vertical="center"/>
    </xf>
    <xf numFmtId="4" fontId="31" fillId="0" borderId="98" applyFill="0" applyBorder="0" applyProtection="0">
      <alignment horizontal="right" vertical="center"/>
    </xf>
    <xf numFmtId="0" fontId="68" fillId="0" borderId="0" applyNumberFormat="0" applyFill="0" applyBorder="0" applyAlignment="0" applyProtection="0"/>
    <xf numFmtId="0" fontId="93" fillId="73" borderId="95" applyNumberFormat="0" applyAlignment="0" applyProtection="0"/>
    <xf numFmtId="0" fontId="31" fillId="0" borderId="101">
      <alignment horizontal="left" vertical="center" wrapText="1" indent="2"/>
    </xf>
    <xf numFmtId="0" fontId="31" fillId="16" borderId="98"/>
    <xf numFmtId="0" fontId="31" fillId="0" borderId="98">
      <alignment horizontal="right" vertical="center"/>
    </xf>
    <xf numFmtId="0" fontId="31" fillId="16" borderId="98"/>
    <xf numFmtId="0" fontId="75" fillId="89" borderId="97" applyNumberFormat="0" applyFont="0" applyAlignment="0" applyProtection="0"/>
    <xf numFmtId="49" fontId="29" fillId="0" borderId="98" applyNumberFormat="0" applyFill="0" applyBorder="0" applyProtection="0">
      <alignment horizontal="left" vertical="center"/>
    </xf>
    <xf numFmtId="0" fontId="31" fillId="0" borderId="101">
      <alignment horizontal="left" vertical="center" wrapText="1" indent="2"/>
    </xf>
    <xf numFmtId="0" fontId="81" fillId="86" borderId="95" applyNumberFormat="0" applyAlignment="0" applyProtection="0"/>
    <xf numFmtId="49" fontId="31" fillId="0" borderId="98" applyNumberFormat="0" applyFont="0" applyFill="0" applyBorder="0" applyProtection="0">
      <alignment horizontal="left" vertical="center" indent="2"/>
    </xf>
    <xf numFmtId="0" fontId="31" fillId="14" borderId="101">
      <alignment horizontal="left" vertical="center" wrapText="1" indent="2"/>
    </xf>
    <xf numFmtId="0" fontId="97" fillId="86" borderId="102" applyNumberFormat="0" applyAlignment="0" applyProtection="0"/>
    <xf numFmtId="0" fontId="2" fillId="50" borderId="0" applyNumberFormat="0" applyBorder="0" applyAlignment="0" applyProtection="0"/>
    <xf numFmtId="0" fontId="10" fillId="0" borderId="58" applyNumberFormat="0" applyFill="0" applyAlignment="0" applyProtection="0"/>
    <xf numFmtId="0" fontId="71" fillId="9" borderId="98">
      <alignment horizontal="right" vertical="center"/>
    </xf>
    <xf numFmtId="0" fontId="2" fillId="63" borderId="0" applyNumberFormat="0" applyBorder="0" applyAlignment="0" applyProtection="0"/>
    <xf numFmtId="0" fontId="84" fillId="73" borderId="95" applyNumberFormat="0" applyAlignment="0" applyProtection="0"/>
    <xf numFmtId="4" fontId="71" fillId="9" borderId="98">
      <alignment horizontal="right" vertical="center"/>
    </xf>
    <xf numFmtId="0" fontId="84" fillId="73" borderId="95" applyNumberFormat="0" applyAlignment="0" applyProtection="0"/>
    <xf numFmtId="0" fontId="69" fillId="58" borderId="0" applyNumberFormat="0" applyBorder="0" applyAlignment="0" applyProtection="0"/>
    <xf numFmtId="0" fontId="80" fillId="86" borderId="95" applyNumberFormat="0" applyAlignment="0" applyProtection="0"/>
    <xf numFmtId="0" fontId="78" fillId="86" borderId="102" applyNumberFormat="0" applyAlignment="0" applyProtection="0"/>
    <xf numFmtId="0" fontId="2" fillId="54" borderId="0" applyNumberFormat="0" applyBorder="0" applyAlignment="0" applyProtection="0"/>
    <xf numFmtId="0" fontId="31" fillId="16" borderId="98"/>
    <xf numFmtId="0" fontId="27" fillId="14" borderId="98">
      <alignment horizontal="right" vertical="center"/>
    </xf>
    <xf numFmtId="0" fontId="71" fillId="9" borderId="98">
      <alignment horizontal="right" vertical="center"/>
    </xf>
    <xf numFmtId="0" fontId="97" fillId="86" borderId="102" applyNumberFormat="0" applyAlignment="0" applyProtection="0"/>
    <xf numFmtId="4" fontId="27" fillId="9" borderId="98">
      <alignment horizontal="right" vertical="center"/>
    </xf>
    <xf numFmtId="0" fontId="2" fillId="63" borderId="0" applyNumberFormat="0" applyBorder="0" applyAlignment="0" applyProtection="0"/>
    <xf numFmtId="0" fontId="85" fillId="0" borderId="96" applyNumberFormat="0" applyFill="0" applyAlignment="0" applyProtection="0"/>
    <xf numFmtId="0" fontId="85" fillId="0" borderId="96" applyNumberFormat="0" applyFill="0" applyAlignment="0" applyProtection="0"/>
    <xf numFmtId="0" fontId="97" fillId="86" borderId="102" applyNumberFormat="0" applyAlignment="0" applyProtection="0"/>
    <xf numFmtId="4" fontId="31" fillId="16" borderId="98"/>
    <xf numFmtId="0" fontId="69" fillId="52" borderId="0" applyNumberFormat="0" applyBorder="0" applyAlignment="0" applyProtection="0"/>
    <xf numFmtId="0" fontId="2" fillId="50" borderId="0" applyNumberFormat="0" applyBorder="0" applyAlignment="0" applyProtection="0"/>
    <xf numFmtId="0" fontId="27" fillId="14" borderId="100">
      <alignment horizontal="right" vertical="center"/>
    </xf>
    <xf numFmtId="0" fontId="67" fillId="0" borderId="0" applyNumberFormat="0" applyFill="0" applyBorder="0" applyAlignment="0" applyProtection="0"/>
    <xf numFmtId="0" fontId="78" fillId="86" borderId="102" applyNumberFormat="0" applyAlignment="0" applyProtection="0"/>
    <xf numFmtId="0" fontId="27" fillId="9" borderId="98">
      <alignment horizontal="right" vertical="center"/>
    </xf>
    <xf numFmtId="4" fontId="31" fillId="0" borderId="98">
      <alignment horizontal="right" vertical="center"/>
    </xf>
    <xf numFmtId="0" fontId="2" fillId="57" borderId="0" applyNumberFormat="0" applyBorder="0" applyAlignment="0" applyProtection="0"/>
    <xf numFmtId="49" fontId="31" fillId="0" borderId="98" applyNumberFormat="0" applyFont="0" applyFill="0" applyBorder="0" applyProtection="0">
      <alignment horizontal="left" vertical="center" indent="2"/>
    </xf>
    <xf numFmtId="0" fontId="31" fillId="14" borderId="101">
      <alignment horizontal="left" vertical="center" wrapText="1" indent="2"/>
    </xf>
    <xf numFmtId="0" fontId="27" fillId="14" borderId="99">
      <alignment horizontal="right" vertical="center"/>
    </xf>
    <xf numFmtId="4" fontId="31" fillId="16" borderId="98"/>
    <xf numFmtId="0" fontId="75" fillId="89" borderId="97" applyNumberFormat="0" applyFont="0" applyAlignment="0" applyProtection="0"/>
    <xf numFmtId="0" fontId="69" fillId="55" borderId="0" applyNumberFormat="0" applyBorder="0" applyAlignment="0" applyProtection="0"/>
    <xf numFmtId="4" fontId="27" fillId="14" borderId="98">
      <alignment horizontal="right" vertical="center"/>
    </xf>
    <xf numFmtId="0" fontId="69" fillId="49" borderId="0" applyNumberFormat="0" applyBorder="0" applyAlignment="0" applyProtection="0"/>
    <xf numFmtId="0" fontId="93" fillId="73" borderId="95" applyNumberFormat="0" applyAlignment="0" applyProtection="0"/>
    <xf numFmtId="0" fontId="78" fillId="86" borderId="102" applyNumberFormat="0" applyAlignment="0" applyProtection="0"/>
    <xf numFmtId="0" fontId="100" fillId="0" borderId="96" applyNumberFormat="0" applyFill="0" applyAlignment="0" applyProtection="0"/>
    <xf numFmtId="4" fontId="27" fillId="14" borderId="99">
      <alignment horizontal="right" vertical="center"/>
    </xf>
    <xf numFmtId="0" fontId="2" fillId="51" borderId="0" applyNumberFormat="0" applyBorder="0" applyAlignment="0" applyProtection="0"/>
    <xf numFmtId="4" fontId="71" fillId="9" borderId="98">
      <alignment horizontal="right" vertical="center"/>
    </xf>
    <xf numFmtId="0" fontId="27" fillId="14" borderId="98">
      <alignment horizontal="right" vertical="center"/>
    </xf>
    <xf numFmtId="0" fontId="69" fillId="52" borderId="0" applyNumberFormat="0" applyBorder="0" applyAlignment="0" applyProtection="0"/>
    <xf numFmtId="0" fontId="2" fillId="59" borderId="0" applyNumberFormat="0" applyBorder="0" applyAlignment="0" applyProtection="0"/>
    <xf numFmtId="0" fontId="2" fillId="50" borderId="0" applyNumberFormat="0" applyBorder="0" applyAlignment="0" applyProtection="0"/>
    <xf numFmtId="0" fontId="80" fillId="86" borderId="95" applyNumberFormat="0" applyAlignment="0" applyProtection="0"/>
    <xf numFmtId="0" fontId="69" fillId="58" borderId="0" applyNumberFormat="0" applyBorder="0" applyAlignment="0" applyProtection="0"/>
    <xf numFmtId="0" fontId="27" fillId="9" borderId="98">
      <alignment horizontal="right" vertical="center"/>
    </xf>
    <xf numFmtId="0" fontId="81" fillId="86" borderId="95" applyNumberFormat="0" applyAlignment="0" applyProtection="0"/>
    <xf numFmtId="4" fontId="31" fillId="0" borderId="98" applyFill="0" applyBorder="0" applyProtection="0">
      <alignment horizontal="right" vertical="center"/>
    </xf>
    <xf numFmtId="0" fontId="31" fillId="14" borderId="101">
      <alignment horizontal="left" vertical="center" wrapText="1" indent="2"/>
    </xf>
    <xf numFmtId="4" fontId="31" fillId="16" borderId="98"/>
    <xf numFmtId="0" fontId="65" fillId="46" borderId="57" applyNumberFormat="0" applyAlignment="0" applyProtection="0"/>
    <xf numFmtId="0" fontId="81" fillId="86" borderId="95" applyNumberFormat="0" applyAlignment="0" applyProtection="0"/>
    <xf numFmtId="0" fontId="81" fillId="86" borderId="95" applyNumberFormat="0" applyAlignment="0" applyProtection="0"/>
    <xf numFmtId="0" fontId="2" fillId="48" borderId="0" applyNumberFormat="0" applyBorder="0" applyAlignment="0" applyProtection="0"/>
    <xf numFmtId="0" fontId="84" fillId="73" borderId="95" applyNumberFormat="0" applyAlignment="0" applyProtection="0"/>
    <xf numFmtId="49" fontId="29" fillId="0" borderId="98" applyNumberFormat="0" applyFill="0" applyBorder="0" applyProtection="0">
      <alignment horizontal="left" vertical="center"/>
    </xf>
    <xf numFmtId="0" fontId="31" fillId="0" borderId="101">
      <alignment horizontal="left" vertical="center" wrapText="1" indent="2"/>
    </xf>
    <xf numFmtId="0" fontId="31" fillId="14" borderId="101">
      <alignment horizontal="left" vertical="center" wrapText="1" indent="2"/>
    </xf>
    <xf numFmtId="0" fontId="75" fillId="89" borderId="97" applyNumberFormat="0" applyFont="0" applyAlignment="0" applyProtection="0"/>
    <xf numFmtId="0" fontId="27" fillId="14" borderId="98">
      <alignment horizontal="right" vertical="center"/>
    </xf>
    <xf numFmtId="0" fontId="27" fillId="14" borderId="98">
      <alignment horizontal="right" vertical="center"/>
    </xf>
    <xf numFmtId="0" fontId="81" fillId="86" borderId="95" applyNumberFormat="0" applyAlignment="0" applyProtection="0"/>
    <xf numFmtId="0" fontId="69" fillId="55" borderId="0" applyNumberFormat="0" applyBorder="0" applyAlignment="0" applyProtection="0"/>
    <xf numFmtId="175" fontId="31" fillId="90" borderId="98" applyNumberFormat="0" applyFont="0" applyBorder="0" applyAlignment="0" applyProtection="0">
      <alignment horizontal="right" vertical="center"/>
    </xf>
    <xf numFmtId="0" fontId="2" fillId="60" borderId="0" applyNumberFormat="0" applyBorder="0" applyAlignment="0" applyProtection="0"/>
    <xf numFmtId="0" fontId="81" fillId="86" borderId="95" applyNumberFormat="0" applyAlignment="0" applyProtection="0"/>
    <xf numFmtId="0" fontId="97" fillId="86" borderId="102" applyNumberFormat="0" applyAlignment="0" applyProtection="0"/>
    <xf numFmtId="0" fontId="100" fillId="0" borderId="96" applyNumberFormat="0" applyFill="0" applyAlignment="0" applyProtection="0"/>
    <xf numFmtId="0" fontId="93" fillId="73" borderId="95" applyNumberFormat="0" applyAlignment="0" applyProtection="0"/>
    <xf numFmtId="0" fontId="27" fillId="9" borderId="98">
      <alignment horizontal="right" vertical="center"/>
    </xf>
    <xf numFmtId="0" fontId="69" fillId="49" borderId="0" applyNumberFormat="0" applyBorder="0" applyAlignment="0" applyProtection="0"/>
    <xf numFmtId="0" fontId="97" fillId="86" borderId="102" applyNumberFormat="0" applyAlignment="0" applyProtection="0"/>
    <xf numFmtId="0" fontId="2" fillId="54" borderId="0" applyNumberFormat="0" applyBorder="0" applyAlignment="0" applyProtection="0"/>
    <xf numFmtId="4" fontId="71" fillId="9" borderId="98">
      <alignment horizontal="right" vertical="center"/>
    </xf>
    <xf numFmtId="4" fontId="27" fillId="9" borderId="98">
      <alignment horizontal="right" vertical="center"/>
    </xf>
    <xf numFmtId="0" fontId="31" fillId="0" borderId="98" applyNumberFormat="0" applyFill="0" applyAlignment="0" applyProtection="0"/>
    <xf numFmtId="4" fontId="27" fillId="9" borderId="98">
      <alignment horizontal="right" vertical="center"/>
    </xf>
    <xf numFmtId="0" fontId="10" fillId="0" borderId="58" applyNumberFormat="0" applyFill="0" applyAlignment="0" applyProtection="0"/>
    <xf numFmtId="0" fontId="81" fillId="86" borderId="95" applyNumberFormat="0" applyAlignment="0" applyProtection="0"/>
    <xf numFmtId="0" fontId="2" fillId="56" borderId="0" applyNumberFormat="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31" fillId="0" borderId="98" applyNumberFormat="0" applyFill="0" applyAlignment="0" applyProtection="0"/>
    <xf numFmtId="4" fontId="27" fillId="14" borderId="98">
      <alignment horizontal="right" vertical="center"/>
    </xf>
    <xf numFmtId="0" fontId="75" fillId="89" borderId="97" applyNumberFormat="0" applyFont="0" applyAlignment="0" applyProtection="0"/>
    <xf numFmtId="4" fontId="27" fillId="14" borderId="98">
      <alignment horizontal="right" vertical="center"/>
    </xf>
    <xf numFmtId="4" fontId="27" fillId="14" borderId="98">
      <alignment horizontal="right" vertical="center"/>
    </xf>
    <xf numFmtId="0" fontId="31" fillId="0" borderId="98">
      <alignment horizontal="right" vertical="center"/>
    </xf>
    <xf numFmtId="4" fontId="31" fillId="0" borderId="98">
      <alignment horizontal="right" vertical="center"/>
    </xf>
    <xf numFmtId="0" fontId="85" fillId="0" borderId="96" applyNumberFormat="0" applyFill="0" applyAlignment="0" applyProtection="0"/>
    <xf numFmtId="0" fontId="75" fillId="89" borderId="97" applyNumberFormat="0" applyFont="0" applyAlignment="0" applyProtection="0"/>
    <xf numFmtId="0" fontId="31" fillId="0" borderId="98" applyNumberFormat="0" applyFill="0" applyAlignment="0" applyProtection="0"/>
    <xf numFmtId="0" fontId="27" fillId="14" borderId="100">
      <alignment horizontal="right" vertical="center"/>
    </xf>
    <xf numFmtId="4" fontId="27" fillId="14" borderId="98">
      <alignment horizontal="right" vertical="center"/>
    </xf>
    <xf numFmtId="0" fontId="81" fillId="86" borderId="95" applyNumberFormat="0" applyAlignment="0" applyProtection="0"/>
    <xf numFmtId="0" fontId="27" fillId="14" borderId="98">
      <alignment horizontal="right" vertical="center"/>
    </xf>
    <xf numFmtId="4" fontId="31" fillId="16" borderId="98"/>
    <xf numFmtId="0" fontId="84" fillId="73" borderId="95" applyNumberFormat="0" applyAlignment="0" applyProtection="0"/>
    <xf numFmtId="0" fontId="81" fillId="86" borderId="95" applyNumberFormat="0" applyAlignment="0" applyProtection="0"/>
    <xf numFmtId="0" fontId="100" fillId="0" borderId="96" applyNumberFormat="0" applyFill="0" applyAlignment="0" applyProtection="0"/>
    <xf numFmtId="0" fontId="31" fillId="9" borderId="99">
      <alignment horizontal="left" vertical="center"/>
    </xf>
    <xf numFmtId="0" fontId="84" fillId="73" borderId="95" applyNumberFormat="0" applyAlignment="0" applyProtection="0"/>
    <xf numFmtId="0" fontId="31" fillId="0" borderId="98" applyNumberFormat="0" applyFill="0" applyAlignment="0" applyProtection="0"/>
    <xf numFmtId="0" fontId="2" fillId="63" borderId="0" applyNumberFormat="0" applyBorder="0" applyAlignment="0" applyProtection="0"/>
    <xf numFmtId="0" fontId="31" fillId="0" borderId="98">
      <alignment horizontal="right" vertical="center"/>
    </xf>
    <xf numFmtId="0" fontId="31" fillId="9" borderId="99">
      <alignment horizontal="left" vertical="center"/>
    </xf>
    <xf numFmtId="4" fontId="27" fillId="14" borderId="100">
      <alignment horizontal="right" vertical="center"/>
    </xf>
    <xf numFmtId="49" fontId="29" fillId="0" borderId="98" applyNumberFormat="0" applyFill="0" applyBorder="0" applyProtection="0">
      <alignment horizontal="left" vertical="center"/>
    </xf>
    <xf numFmtId="0" fontId="97" fillId="86" borderId="102" applyNumberFormat="0" applyAlignment="0" applyProtection="0"/>
    <xf numFmtId="0" fontId="69" fillId="64" borderId="0" applyNumberFormat="0" applyBorder="0" applyAlignment="0" applyProtection="0"/>
    <xf numFmtId="0" fontId="2" fillId="62" borderId="0" applyNumberFormat="0" applyBorder="0" applyAlignment="0" applyProtection="0"/>
    <xf numFmtId="0" fontId="80" fillId="86" borderId="95" applyNumberFormat="0" applyAlignment="0" applyProtection="0"/>
    <xf numFmtId="0" fontId="93" fillId="73" borderId="95" applyNumberFormat="0" applyAlignment="0" applyProtection="0"/>
    <xf numFmtId="4" fontId="71" fillId="9" borderId="98">
      <alignment horizontal="right" vertical="center"/>
    </xf>
    <xf numFmtId="0" fontId="2" fillId="57" borderId="0" applyNumberFormat="0" applyBorder="0" applyAlignment="0" applyProtection="0"/>
    <xf numFmtId="0" fontId="27" fillId="14" borderId="99">
      <alignment horizontal="right" vertical="center"/>
    </xf>
    <xf numFmtId="0" fontId="31" fillId="14" borderId="101">
      <alignment horizontal="left" vertical="center" wrapText="1" indent="2"/>
    </xf>
    <xf numFmtId="0" fontId="80" fillId="86" borderId="95" applyNumberFormat="0" applyAlignment="0" applyProtection="0"/>
    <xf numFmtId="0" fontId="2" fillId="63" borderId="0" applyNumberFormat="0" applyBorder="0" applyAlignment="0" applyProtection="0"/>
    <xf numFmtId="4" fontId="27" fillId="14" borderId="99">
      <alignment horizontal="right" vertical="center"/>
    </xf>
    <xf numFmtId="0" fontId="32" fillId="89" borderId="97" applyNumberFormat="0" applyFont="0" applyAlignment="0" applyProtection="0"/>
    <xf numFmtId="0" fontId="2" fillId="62" borderId="0" applyNumberFormat="0" applyBorder="0" applyAlignment="0" applyProtection="0"/>
    <xf numFmtId="0" fontId="27" fillId="9" borderId="98">
      <alignment horizontal="right" vertical="center"/>
    </xf>
    <xf numFmtId="0" fontId="2" fillId="56" borderId="0" applyNumberFormat="0" applyBorder="0" applyAlignment="0" applyProtection="0"/>
    <xf numFmtId="0" fontId="93" fillId="73" borderId="95" applyNumberFormat="0" applyAlignment="0" applyProtection="0"/>
    <xf numFmtId="4" fontId="27" fillId="14" borderId="99">
      <alignment horizontal="right" vertical="center"/>
    </xf>
    <xf numFmtId="4" fontId="27" fillId="14" borderId="98">
      <alignment horizontal="right" vertical="center"/>
    </xf>
    <xf numFmtId="0" fontId="27" fillId="9" borderId="98">
      <alignment horizontal="right" vertical="center"/>
    </xf>
    <xf numFmtId="0" fontId="84" fillId="73" borderId="95" applyNumberFormat="0" applyAlignment="0" applyProtection="0"/>
    <xf numFmtId="0" fontId="2" fillId="54" borderId="0" applyNumberFormat="0" applyBorder="0" applyAlignment="0" applyProtection="0"/>
    <xf numFmtId="0" fontId="66" fillId="46" borderId="56" applyNumberFormat="0" applyAlignment="0" applyProtection="0"/>
    <xf numFmtId="0" fontId="85" fillId="0" borderId="96" applyNumberFormat="0" applyFill="0" applyAlignment="0" applyProtection="0"/>
    <xf numFmtId="0" fontId="71" fillId="9" borderId="98">
      <alignment horizontal="right" vertical="center"/>
    </xf>
    <xf numFmtId="0" fontId="97" fillId="86" borderId="102" applyNumberFormat="0" applyAlignment="0" applyProtection="0"/>
    <xf numFmtId="0" fontId="100" fillId="0" borderId="96" applyNumberFormat="0" applyFill="0" applyAlignment="0" applyProtection="0"/>
    <xf numFmtId="0" fontId="2" fillId="53" borderId="0" applyNumberFormat="0" applyBorder="0" applyAlignment="0" applyProtection="0"/>
    <xf numFmtId="175" fontId="31" fillId="90" borderId="98" applyNumberFormat="0" applyFont="0" applyBorder="0" applyAlignment="0" applyProtection="0">
      <alignment horizontal="right" vertical="center"/>
    </xf>
    <xf numFmtId="0" fontId="2" fillId="51" borderId="0" applyNumberFormat="0" applyBorder="0" applyAlignment="0" applyProtection="0"/>
    <xf numFmtId="0" fontId="2" fillId="56" borderId="0" applyNumberFormat="0" applyBorder="0" applyAlignment="0" applyProtection="0"/>
    <xf numFmtId="0" fontId="69" fillId="61" borderId="0" applyNumberFormat="0" applyBorder="0" applyAlignment="0" applyProtection="0"/>
    <xf numFmtId="0" fontId="85" fillId="0" borderId="96" applyNumberFormat="0" applyFill="0" applyAlignment="0" applyProtection="0"/>
    <xf numFmtId="0" fontId="31" fillId="0" borderId="98">
      <alignment horizontal="right" vertical="center"/>
    </xf>
    <xf numFmtId="0" fontId="32" fillId="89" borderId="97" applyNumberFormat="0" applyFont="0" applyAlignment="0" applyProtection="0"/>
    <xf numFmtId="0" fontId="81" fillId="86" borderId="95" applyNumberFormat="0" applyAlignment="0" applyProtection="0"/>
    <xf numFmtId="0" fontId="100" fillId="0" borderId="96" applyNumberFormat="0" applyFill="0" applyAlignment="0" applyProtection="0"/>
    <xf numFmtId="0" fontId="2" fillId="48" borderId="0" applyNumberFormat="0" applyBorder="0" applyAlignment="0" applyProtection="0"/>
    <xf numFmtId="0" fontId="75" fillId="89" borderId="97" applyNumberFormat="0" applyFont="0" applyAlignment="0" applyProtection="0"/>
    <xf numFmtId="0" fontId="69" fillId="58" borderId="0" applyNumberFormat="0" applyBorder="0" applyAlignment="0" applyProtection="0"/>
    <xf numFmtId="0" fontId="31" fillId="0" borderId="98" applyNumberFormat="0" applyFill="0" applyAlignment="0" applyProtection="0"/>
    <xf numFmtId="0" fontId="2" fillId="57" borderId="0" applyNumberFormat="0" applyBorder="0" applyAlignment="0" applyProtection="0"/>
    <xf numFmtId="4" fontId="31" fillId="0" borderId="98" applyFill="0" applyBorder="0" applyProtection="0">
      <alignment horizontal="right" vertical="center"/>
    </xf>
    <xf numFmtId="0" fontId="2" fillId="47" borderId="0" applyNumberFormat="0" applyBorder="0" applyAlignment="0" applyProtection="0"/>
    <xf numFmtId="0" fontId="100" fillId="0" borderId="96" applyNumberFormat="0" applyFill="0" applyAlignment="0" applyProtection="0"/>
    <xf numFmtId="0" fontId="2" fillId="60" borderId="0" applyNumberFormat="0" applyBorder="0" applyAlignment="0" applyProtection="0"/>
    <xf numFmtId="0" fontId="71" fillId="9" borderId="98">
      <alignment horizontal="right" vertical="center"/>
    </xf>
    <xf numFmtId="0" fontId="84" fillId="73" borderId="95" applyNumberFormat="0" applyAlignment="0" applyProtection="0"/>
    <xf numFmtId="175" fontId="31" fillId="90" borderId="98" applyNumberFormat="0" applyFont="0" applyBorder="0" applyAlignment="0" applyProtection="0">
      <alignment horizontal="right" vertical="center"/>
    </xf>
    <xf numFmtId="0" fontId="84" fillId="73" borderId="95" applyNumberFormat="0" applyAlignment="0" applyProtection="0"/>
    <xf numFmtId="4" fontId="31" fillId="0" borderId="98">
      <alignment horizontal="right" vertical="center"/>
    </xf>
    <xf numFmtId="49" fontId="31" fillId="0" borderId="98" applyNumberFormat="0" applyFont="0" applyFill="0" applyBorder="0" applyProtection="0">
      <alignment horizontal="left" vertical="center" indent="2"/>
    </xf>
    <xf numFmtId="175" fontId="31" fillId="90" borderId="98" applyNumberFormat="0" applyFont="0" applyBorder="0" applyAlignment="0" applyProtection="0">
      <alignment horizontal="right" vertical="center"/>
    </xf>
    <xf numFmtId="0" fontId="93" fillId="73" borderId="95" applyNumberFormat="0" applyAlignment="0" applyProtection="0"/>
    <xf numFmtId="49" fontId="29" fillId="0" borderId="98" applyNumberFormat="0" applyFill="0" applyBorder="0" applyProtection="0">
      <alignment horizontal="left" vertical="center"/>
    </xf>
    <xf numFmtId="4" fontId="27" fillId="14" borderId="98">
      <alignment horizontal="right" vertical="center"/>
    </xf>
    <xf numFmtId="0" fontId="84" fillId="73" borderId="95" applyNumberFormat="0" applyAlignment="0" applyProtection="0"/>
    <xf numFmtId="0" fontId="81" fillId="86" borderId="95" applyNumberFormat="0" applyAlignment="0" applyProtection="0"/>
    <xf numFmtId="4" fontId="31" fillId="0" borderId="98">
      <alignment horizontal="right" vertical="center"/>
    </xf>
    <xf numFmtId="0" fontId="31" fillId="14" borderId="101">
      <alignment horizontal="left" vertical="center" wrapText="1" indent="2"/>
    </xf>
    <xf numFmtId="0" fontId="31" fillId="0" borderId="101">
      <alignment horizontal="left" vertical="center" wrapText="1" indent="2"/>
    </xf>
    <xf numFmtId="0" fontId="97" fillId="86" borderId="102" applyNumberFormat="0" applyAlignment="0" applyProtection="0"/>
    <xf numFmtId="0" fontId="93" fillId="73" borderId="95" applyNumberFormat="0" applyAlignment="0" applyProtection="0"/>
    <xf numFmtId="0" fontId="80" fillId="86" borderId="95" applyNumberFormat="0" applyAlignment="0" applyProtection="0"/>
    <xf numFmtId="0" fontId="78" fillId="86" borderId="102" applyNumberFormat="0" applyAlignment="0" applyProtection="0"/>
    <xf numFmtId="0" fontId="27" fillId="14" borderId="100">
      <alignment horizontal="right" vertical="center"/>
    </xf>
    <xf numFmtId="0" fontId="71" fillId="9" borderId="98">
      <alignment horizontal="right" vertical="center"/>
    </xf>
    <xf numFmtId="4" fontId="27" fillId="9" borderId="98">
      <alignment horizontal="right" vertical="center"/>
    </xf>
    <xf numFmtId="4" fontId="27" fillId="14" borderId="98">
      <alignment horizontal="right" vertical="center"/>
    </xf>
    <xf numFmtId="49" fontId="31" fillId="0" borderId="99" applyNumberFormat="0" applyFont="0" applyFill="0" applyBorder="0" applyProtection="0">
      <alignment horizontal="left" vertical="center" indent="5"/>
    </xf>
    <xf numFmtId="4" fontId="31" fillId="0" borderId="98" applyFill="0" applyBorder="0" applyProtection="0">
      <alignment horizontal="right" vertical="center"/>
    </xf>
    <xf numFmtId="4" fontId="27" fillId="9" borderId="98">
      <alignment horizontal="right" vertical="center"/>
    </xf>
    <xf numFmtId="0" fontId="93" fillId="73" borderId="95" applyNumberFormat="0" applyAlignment="0" applyProtection="0"/>
    <xf numFmtId="0" fontId="84" fillId="73" borderId="95" applyNumberFormat="0" applyAlignment="0" applyProtection="0"/>
    <xf numFmtId="0" fontId="80"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31" fillId="14" borderId="101">
      <alignment horizontal="left" vertical="center" wrapText="1" indent="2"/>
    </xf>
    <xf numFmtId="0" fontId="69" fillId="49" borderId="0" applyNumberFormat="0" applyBorder="0" applyAlignment="0" applyProtection="0"/>
    <xf numFmtId="0" fontId="69" fillId="61" borderId="0" applyNumberFormat="0" applyBorder="0" applyAlignment="0" applyProtection="0"/>
    <xf numFmtId="0" fontId="2" fillId="59" borderId="0" applyNumberFormat="0" applyBorder="0" applyAlignment="0" applyProtection="0"/>
    <xf numFmtId="0" fontId="2" fillId="56" borderId="0" applyNumberFormat="0" applyBorder="0" applyAlignment="0" applyProtection="0"/>
    <xf numFmtId="0" fontId="2" fillId="54" borderId="0" applyNumberFormat="0" applyBorder="0" applyAlignment="0" applyProtection="0"/>
    <xf numFmtId="0" fontId="2" fillId="48" borderId="0" applyNumberFormat="0" applyBorder="0" applyAlignment="0" applyProtection="0"/>
    <xf numFmtId="0" fontId="2" fillId="53" borderId="0" applyNumberFormat="0" applyBorder="0" applyAlignment="0" applyProtection="0"/>
    <xf numFmtId="0" fontId="68" fillId="0" borderId="0" applyNumberFormat="0" applyFill="0" applyBorder="0" applyAlignment="0" applyProtection="0"/>
    <xf numFmtId="0" fontId="69" fillId="58" borderId="0" applyNumberFormat="0" applyBorder="0" applyAlignment="0" applyProtection="0"/>
    <xf numFmtId="0" fontId="2" fillId="63" borderId="0" applyNumberFormat="0" applyBorder="0" applyAlignment="0" applyProtection="0"/>
    <xf numFmtId="0" fontId="69" fillId="55" borderId="0" applyNumberFormat="0" applyBorder="0" applyAlignment="0" applyProtection="0"/>
    <xf numFmtId="0" fontId="69" fillId="52" borderId="0" applyNumberFormat="0" applyBorder="0" applyAlignment="0" applyProtection="0"/>
    <xf numFmtId="0" fontId="65" fillId="46" borderId="57" applyNumberFormat="0" applyAlignment="0" applyProtection="0"/>
    <xf numFmtId="0" fontId="2" fillId="60" borderId="0" applyNumberFormat="0" applyBorder="0" applyAlignment="0" applyProtection="0"/>
    <xf numFmtId="0" fontId="2" fillId="56" borderId="0" applyNumberFormat="0" applyBorder="0" applyAlignment="0" applyProtection="0"/>
    <xf numFmtId="0" fontId="67" fillId="0" borderId="0" applyNumberFormat="0" applyFill="0" applyBorder="0" applyAlignment="0" applyProtection="0"/>
    <xf numFmtId="0" fontId="2" fillId="57" borderId="0" applyNumberFormat="0" applyBorder="0" applyAlignment="0" applyProtection="0"/>
    <xf numFmtId="0" fontId="2" fillId="62" borderId="0" applyNumberFormat="0" applyBorder="0" applyAlignment="0" applyProtection="0"/>
    <xf numFmtId="0" fontId="2" fillId="54" borderId="0" applyNumberFormat="0" applyBorder="0" applyAlignment="0" applyProtection="0"/>
    <xf numFmtId="0" fontId="66" fillId="46" borderId="56" applyNumberFormat="0" applyAlignment="0" applyProtection="0"/>
    <xf numFmtId="0" fontId="2" fillId="51" borderId="0" applyNumberFormat="0" applyBorder="0" applyAlignment="0" applyProtection="0"/>
    <xf numFmtId="0" fontId="69" fillId="61" borderId="0" applyNumberFormat="0" applyBorder="0" applyAlignment="0" applyProtection="0"/>
  </cellStyleXfs>
  <cellXfs count="467">
    <xf numFmtId="0" fontId="0" fillId="0" borderId="0" xfId="0"/>
    <xf numFmtId="0" fontId="0" fillId="0" borderId="0" xfId="0" applyAlignment="1">
      <alignment wrapText="1"/>
    </xf>
    <xf numFmtId="0" fontId="11" fillId="0" borderId="0" xfId="0" applyFont="1" applyAlignment="1">
      <alignment wrapText="1"/>
    </xf>
    <xf numFmtId="0" fontId="10" fillId="0" borderId="0" xfId="0" applyFont="1" applyAlignment="1">
      <alignment wrapText="1"/>
    </xf>
    <xf numFmtId="0" fontId="12" fillId="0" borderId="0" xfId="0" applyFont="1" applyAlignment="1">
      <alignment wrapText="1"/>
    </xf>
    <xf numFmtId="1" fontId="0" fillId="0" borderId="0" xfId="0" applyNumberFormat="1" applyAlignment="1">
      <alignment wrapText="1"/>
    </xf>
    <xf numFmtId="49" fontId="11" fillId="0" borderId="0" xfId="0" applyNumberFormat="1" applyFont="1" applyAlignment="1">
      <alignment wrapText="1"/>
    </xf>
    <xf numFmtId="0" fontId="0" fillId="0" borderId="1" xfId="0" applyBorder="1"/>
    <xf numFmtId="0" fontId="18" fillId="0" borderId="0" xfId="3"/>
    <xf numFmtId="0" fontId="10" fillId="0" borderId="0" xfId="0" applyFont="1"/>
    <xf numFmtId="0" fontId="10"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6" fillId="0" borderId="0" xfId="0" applyFont="1"/>
    <xf numFmtId="11" fontId="0" fillId="0" borderId="0" xfId="0" applyNumberFormat="1"/>
    <xf numFmtId="166" fontId="0" fillId="0" borderId="0" xfId="0" applyNumberFormat="1"/>
    <xf numFmtId="0" fontId="20"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21" fillId="6" borderId="9" xfId="0" applyFont="1" applyFill="1" applyBorder="1" applyAlignment="1">
      <alignment horizontal="left" wrapText="1"/>
    </xf>
    <xf numFmtId="0" fontId="21" fillId="6" borderId="10" xfId="0" applyFont="1" applyFill="1" applyBorder="1" applyAlignment="1">
      <alignment horizontal="left" wrapText="1"/>
    </xf>
    <xf numFmtId="0" fontId="22" fillId="0" borderId="0" xfId="0" applyFont="1" applyAlignment="1">
      <alignment horizontal="left"/>
    </xf>
    <xf numFmtId="0" fontId="23" fillId="0" borderId="11" xfId="0" applyFont="1" applyBorder="1" applyAlignment="1">
      <alignment horizontal="left" wrapText="1"/>
    </xf>
    <xf numFmtId="167" fontId="24" fillId="0" borderId="12" xfId="0" applyNumberFormat="1" applyFont="1" applyBorder="1" applyAlignment="1">
      <alignment horizontal="center" wrapText="1"/>
    </xf>
    <xf numFmtId="167" fontId="24" fillId="0" borderId="13" xfId="0" applyNumberFormat="1" applyFont="1" applyBorder="1" applyAlignment="1">
      <alignment horizontal="center" wrapText="1"/>
    </xf>
    <xf numFmtId="0" fontId="23" fillId="0" borderId="14" xfId="0" applyFont="1" applyBorder="1" applyAlignment="1">
      <alignment horizontal="left" wrapText="1"/>
    </xf>
    <xf numFmtId="167" fontId="24" fillId="0" borderId="15" xfId="0" applyNumberFormat="1" applyFont="1" applyBorder="1" applyAlignment="1">
      <alignment horizontal="center" wrapText="1"/>
    </xf>
    <xf numFmtId="167" fontId="24" fillId="0" borderId="16" xfId="0" applyNumberFormat="1" applyFont="1" applyBorder="1" applyAlignment="1">
      <alignment horizontal="center" wrapText="1"/>
    </xf>
    <xf numFmtId="0" fontId="25" fillId="0" borderId="0" xfId="0" applyFont="1" applyAlignment="1">
      <alignment horizontal="left"/>
    </xf>
    <xf numFmtId="16" fontId="0" fillId="0" borderId="0" xfId="0" applyNumberFormat="1"/>
    <xf numFmtId="0" fontId="23" fillId="0" borderId="17" xfId="0" applyFont="1" applyBorder="1" applyAlignment="1">
      <alignment horizontal="left" wrapText="1"/>
    </xf>
    <xf numFmtId="167" fontId="24" fillId="0" borderId="18" xfId="0" applyNumberFormat="1" applyFont="1" applyBorder="1" applyAlignment="1">
      <alignment horizontal="center" wrapText="1"/>
    </xf>
    <xf numFmtId="167" fontId="24"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14" fillId="0" borderId="0" xfId="2" applyAlignment="1"/>
    <xf numFmtId="0" fontId="10" fillId="2" borderId="0" xfId="0" applyFont="1" applyFill="1"/>
    <xf numFmtId="0" fontId="0" fillId="0" borderId="0" xfId="0" applyAlignment="1">
      <alignment horizontal="left" wrapText="1"/>
    </xf>
    <xf numFmtId="0" fontId="17" fillId="2" borderId="0" xfId="0" applyFont="1" applyFill="1" applyAlignment="1">
      <alignment wrapText="1"/>
    </xf>
    <xf numFmtId="49" fontId="0" fillId="0" borderId="0" xfId="0" applyNumberFormat="1" applyAlignment="1">
      <alignment wrapText="1"/>
    </xf>
    <xf numFmtId="49" fontId="12" fillId="0" borderId="0" xfId="0" applyNumberFormat="1" applyFont="1" applyAlignment="1">
      <alignment wrapText="1"/>
    </xf>
    <xf numFmtId="0" fontId="11" fillId="0" borderId="0" xfId="0" applyFont="1" applyAlignment="1">
      <alignment horizontal="left" wrapText="1"/>
    </xf>
    <xf numFmtId="0" fontId="26" fillId="8" borderId="25" xfId="7" applyFill="1" applyBorder="1" applyAlignment="1"/>
    <xf numFmtId="0" fontId="27" fillId="8" borderId="0" xfId="8" applyNumberFormat="1" applyFill="1">
      <alignment horizontal="right"/>
    </xf>
    <xf numFmtId="0" fontId="10" fillId="13" borderId="0" xfId="0" applyFont="1" applyFill="1" applyAlignment="1">
      <alignment wrapText="1"/>
    </xf>
    <xf numFmtId="1" fontId="10" fillId="13" borderId="0" xfId="0" applyNumberFormat="1" applyFont="1" applyFill="1" applyAlignment="1">
      <alignment wrapText="1"/>
    </xf>
    <xf numFmtId="0" fontId="33" fillId="8" borderId="0" xfId="3" applyFont="1" applyFill="1"/>
    <xf numFmtId="0" fontId="32" fillId="8" borderId="0" xfId="3" applyFont="1" applyFill="1"/>
    <xf numFmtId="0" fontId="18" fillId="8" borderId="0" xfId="3" applyFill="1"/>
    <xf numFmtId="0" fontId="29" fillId="14" borderId="42" xfId="13" applyFont="1" applyFill="1" applyBorder="1" applyAlignment="1">
      <alignment horizontal="center" vertical="center"/>
    </xf>
    <xf numFmtId="0" fontId="29" fillId="14" borderId="29" xfId="13" applyFont="1" applyFill="1" applyBorder="1" applyAlignment="1">
      <alignment vertical="center"/>
    </xf>
    <xf numFmtId="2" fontId="35" fillId="7" borderId="29" xfId="0" applyNumberFormat="1" applyFont="1" applyFill="1" applyBorder="1" applyAlignment="1">
      <alignment horizontal="right"/>
    </xf>
    <xf numFmtId="0" fontId="29" fillId="14" borderId="39" xfId="13" applyFont="1" applyFill="1" applyBorder="1" applyAlignment="1">
      <alignment vertical="center"/>
    </xf>
    <xf numFmtId="0" fontId="29" fillId="14" borderId="29" xfId="13" applyFont="1" applyFill="1" applyBorder="1" applyAlignment="1">
      <alignment horizontal="left" vertical="center" indent="1"/>
    </xf>
    <xf numFmtId="0" fontId="29" fillId="14" borderId="39" xfId="13" applyFont="1" applyFill="1" applyBorder="1" applyAlignment="1">
      <alignment horizontal="left" vertical="center"/>
    </xf>
    <xf numFmtId="0" fontId="29" fillId="14" borderId="29" xfId="13" applyFont="1" applyFill="1" applyBorder="1" applyAlignment="1">
      <alignment horizontal="left" vertical="center"/>
    </xf>
    <xf numFmtId="2" fontId="10" fillId="13" borderId="0" xfId="0" applyNumberFormat="1" applyFont="1" applyFill="1" applyAlignment="1">
      <alignment wrapText="1"/>
    </xf>
    <xf numFmtId="4" fontId="29" fillId="9" borderId="29" xfId="14" applyNumberFormat="1" applyFont="1" applyFill="1" applyBorder="1" applyAlignment="1">
      <alignment horizontal="center" vertical="center"/>
    </xf>
    <xf numFmtId="0" fontId="33" fillId="8" borderId="0" xfId="13" applyFont="1" applyFill="1" applyAlignment="1">
      <alignment vertical="center"/>
    </xf>
    <xf numFmtId="0" fontId="29" fillId="8" borderId="0" xfId="7" applyFont="1" applyFill="1" applyAlignment="1">
      <alignment vertical="center"/>
    </xf>
    <xf numFmtId="4" fontId="29" fillId="9" borderId="29" xfId="14" applyNumberFormat="1" applyFont="1" applyFill="1" applyBorder="1" applyAlignment="1">
      <alignment horizontal="center" vertical="center" textRotation="90"/>
    </xf>
    <xf numFmtId="2" fontId="29" fillId="9" borderId="44" xfId="13" applyNumberFormat="1" applyFont="1" applyFill="1" applyBorder="1" applyAlignment="1">
      <alignment horizontal="left" vertical="center"/>
    </xf>
    <xf numFmtId="2" fontId="29" fillId="9" borderId="29" xfId="13" applyNumberFormat="1" applyFont="1" applyFill="1" applyBorder="1" applyAlignment="1">
      <alignment horizontal="left" vertical="center"/>
    </xf>
    <xf numFmtId="2" fontId="29" fillId="9" borderId="39" xfId="13" applyNumberFormat="1" applyFont="1" applyFill="1" applyBorder="1" applyAlignment="1">
      <alignment horizontal="left" vertical="center"/>
    </xf>
    <xf numFmtId="0" fontId="29" fillId="13" borderId="0" xfId="9" applyFill="1" applyBorder="1" applyProtection="1">
      <alignment horizontal="left" vertical="center"/>
    </xf>
    <xf numFmtId="2" fontId="10" fillId="13" borderId="0" xfId="0" applyNumberFormat="1" applyFont="1" applyFill="1"/>
    <xf numFmtId="0" fontId="29" fillId="9" borderId="32" xfId="15" applyFont="1" applyFill="1" applyBorder="1" applyAlignment="1">
      <alignment horizontal="center" vertical="center" wrapText="1"/>
    </xf>
    <xf numFmtId="0" fontId="29" fillId="9" borderId="44" xfId="15" applyFont="1" applyFill="1" applyBorder="1" applyAlignment="1">
      <alignment vertical="top" wrapText="1"/>
    </xf>
    <xf numFmtId="0" fontId="29" fillId="9" borderId="39" xfId="15" applyFont="1" applyFill="1" applyBorder="1" applyAlignment="1">
      <alignment horizontal="left" vertical="top" wrapText="1"/>
    </xf>
    <xf numFmtId="0" fontId="17" fillId="13" borderId="0" xfId="9" applyNumberFormat="1" applyFont="1" applyFill="1" applyBorder="1" applyAlignment="1">
      <alignment horizontal="center" vertical="center"/>
    </xf>
    <xf numFmtId="1" fontId="16" fillId="0" borderId="0" xfId="0" applyNumberFormat="1" applyFont="1" applyAlignment="1">
      <alignment horizontal="right" wrapText="1"/>
    </xf>
    <xf numFmtId="1" fontId="16" fillId="0" borderId="0" xfId="0" applyNumberFormat="1" applyFont="1" applyAlignment="1">
      <alignment horizontal="right"/>
    </xf>
    <xf numFmtId="2" fontId="16" fillId="0" borderId="0" xfId="0" applyNumberFormat="1" applyFont="1" applyAlignment="1">
      <alignment wrapText="1"/>
    </xf>
    <xf numFmtId="1" fontId="10" fillId="0" borderId="0" xfId="0" applyNumberFormat="1" applyFont="1" applyAlignment="1">
      <alignment wrapText="1"/>
    </xf>
    <xf numFmtId="0" fontId="10" fillId="13" borderId="0" xfId="0" applyFont="1" applyFill="1"/>
    <xf numFmtId="2" fontId="0" fillId="0" borderId="0" xfId="0" applyNumberFormat="1" applyAlignment="1">
      <alignment wrapText="1"/>
    </xf>
    <xf numFmtId="0" fontId="10" fillId="0" borderId="45" xfId="0" applyFont="1" applyBorder="1" applyAlignment="1">
      <alignment wrapText="1"/>
    </xf>
    <xf numFmtId="1" fontId="10" fillId="0" borderId="46" xfId="0" applyNumberFormat="1" applyFont="1" applyBorder="1" applyAlignment="1">
      <alignment wrapText="1"/>
    </xf>
    <xf numFmtId="0" fontId="42" fillId="0" borderId="0" xfId="0" applyFont="1" applyAlignment="1">
      <alignment horizontal="left" vertical="top"/>
    </xf>
    <xf numFmtId="0" fontId="0" fillId="0" borderId="0" xfId="0" applyAlignment="1">
      <alignment horizontal="left" vertical="top"/>
    </xf>
    <xf numFmtId="0" fontId="48" fillId="18" borderId="47" xfId="0" applyFont="1" applyFill="1" applyBorder="1" applyAlignment="1">
      <alignment horizontal="center" vertical="top" wrapText="1"/>
    </xf>
    <xf numFmtId="0" fontId="48" fillId="18" borderId="47" xfId="0" applyFont="1" applyFill="1" applyBorder="1" applyAlignment="1">
      <alignment horizontal="left" vertical="top" wrapText="1"/>
    </xf>
    <xf numFmtId="0" fontId="50"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52"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52" fillId="19" borderId="48" xfId="0" applyFont="1" applyFill="1" applyBorder="1" applyAlignment="1">
      <alignment horizontal="center" vertical="top" wrapText="1"/>
    </xf>
    <xf numFmtId="167" fontId="55" fillId="19" borderId="48" xfId="0" applyNumberFormat="1" applyFont="1" applyFill="1" applyBorder="1" applyAlignment="1">
      <alignment horizontal="center" vertical="top" wrapText="1"/>
    </xf>
    <xf numFmtId="0" fontId="52" fillId="0" borderId="49" xfId="0" applyFont="1" applyBorder="1" applyAlignment="1">
      <alignment horizontal="left" vertical="top" wrapText="1"/>
    </xf>
    <xf numFmtId="0" fontId="0" fillId="0" borderId="49" xfId="0" applyBorder="1" applyAlignment="1">
      <alignment horizontal="center" vertical="top" wrapText="1"/>
    </xf>
    <xf numFmtId="167" fontId="55" fillId="0" borderId="49" xfId="0" applyNumberFormat="1" applyFont="1" applyBorder="1" applyAlignment="1">
      <alignment horizontal="center" vertical="top" wrapText="1"/>
    </xf>
    <xf numFmtId="0" fontId="52"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55" fillId="19" borderId="49" xfId="0" applyNumberFormat="1" applyFont="1" applyFill="1" applyBorder="1" applyAlignment="1">
      <alignment horizontal="center" vertical="top" wrapText="1"/>
    </xf>
    <xf numFmtId="0" fontId="52" fillId="0" borderId="50" xfId="0" applyFont="1" applyBorder="1" applyAlignment="1">
      <alignment horizontal="left" vertical="top" wrapText="1"/>
    </xf>
    <xf numFmtId="0" fontId="0" fillId="0" borderId="50" xfId="0" applyBorder="1" applyAlignment="1">
      <alignment horizontal="center" vertical="top" wrapText="1"/>
    </xf>
    <xf numFmtId="167" fontId="55" fillId="0" borderId="50" xfId="0" applyNumberFormat="1" applyFont="1" applyBorder="1" applyAlignment="1">
      <alignment horizontal="center" vertical="top" wrapText="1"/>
    </xf>
    <xf numFmtId="168" fontId="53" fillId="19" borderId="48" xfId="0" applyNumberFormat="1" applyFont="1" applyFill="1" applyBorder="1" applyAlignment="1">
      <alignment horizontal="center" vertical="top" wrapText="1"/>
    </xf>
    <xf numFmtId="169" fontId="53" fillId="19" borderId="48" xfId="0" applyNumberFormat="1" applyFont="1" applyFill="1" applyBorder="1" applyAlignment="1">
      <alignment horizontal="center" vertical="top" wrapText="1"/>
    </xf>
    <xf numFmtId="168" fontId="53" fillId="0" borderId="49" xfId="0" applyNumberFormat="1" applyFont="1" applyBorder="1" applyAlignment="1">
      <alignment horizontal="left" vertical="top" wrapText="1"/>
    </xf>
    <xf numFmtId="169" fontId="53" fillId="0" borderId="49" xfId="0" applyNumberFormat="1" applyFont="1" applyBorder="1" applyAlignment="1">
      <alignment horizontal="center" vertical="top" wrapText="1"/>
    </xf>
    <xf numFmtId="170" fontId="55" fillId="0" borderId="49" xfId="0" applyNumberFormat="1" applyFont="1" applyBorder="1" applyAlignment="1">
      <alignment horizontal="left" vertical="top" wrapText="1"/>
    </xf>
    <xf numFmtId="168" fontId="53" fillId="19" borderId="49" xfId="0" applyNumberFormat="1" applyFont="1" applyFill="1" applyBorder="1" applyAlignment="1">
      <alignment horizontal="left" vertical="top" wrapText="1"/>
    </xf>
    <xf numFmtId="169" fontId="53" fillId="19" borderId="49" xfId="0" applyNumberFormat="1" applyFont="1" applyFill="1" applyBorder="1" applyAlignment="1">
      <alignment horizontal="center" vertical="top" wrapText="1"/>
    </xf>
    <xf numFmtId="170" fontId="55" fillId="19" borderId="49" xfId="0" applyNumberFormat="1" applyFont="1" applyFill="1" applyBorder="1" applyAlignment="1">
      <alignment horizontal="left" vertical="top" wrapText="1"/>
    </xf>
    <xf numFmtId="0" fontId="0" fillId="0" borderId="49" xfId="0" applyBorder="1" applyAlignment="1">
      <alignment horizontal="left" vertical="top" wrapText="1"/>
    </xf>
    <xf numFmtId="168" fontId="53" fillId="0" borderId="49" xfId="0" applyNumberFormat="1" applyFont="1" applyBorder="1" applyAlignment="1">
      <alignment horizontal="center" vertical="top" wrapText="1"/>
    </xf>
    <xf numFmtId="0" fontId="0" fillId="19" borderId="49" xfId="0" applyFill="1" applyBorder="1" applyAlignment="1">
      <alignment horizontal="left" vertical="top" wrapText="1"/>
    </xf>
    <xf numFmtId="0" fontId="0" fillId="0" borderId="50" xfId="0" applyBorder="1" applyAlignment="1">
      <alignment horizontal="left" vertical="top" wrapText="1"/>
    </xf>
    <xf numFmtId="171" fontId="53" fillId="0" borderId="50" xfId="0" applyNumberFormat="1" applyFont="1" applyBorder="1" applyAlignment="1">
      <alignment horizontal="left" vertical="top" wrapText="1"/>
    </xf>
    <xf numFmtId="169" fontId="53" fillId="0" borderId="50" xfId="0" applyNumberFormat="1" applyFont="1" applyBorder="1" applyAlignment="1">
      <alignment horizontal="center" vertical="top" wrapText="1"/>
    </xf>
    <xf numFmtId="168" fontId="53"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52" fillId="19" borderId="50" xfId="0" applyFont="1" applyFill="1" applyBorder="1" applyAlignment="1">
      <alignment horizontal="left" vertical="top" wrapText="1"/>
    </xf>
    <xf numFmtId="169" fontId="53" fillId="19" borderId="50" xfId="0" applyNumberFormat="1" applyFont="1" applyFill="1" applyBorder="1" applyAlignment="1">
      <alignment horizontal="center" vertical="top" wrapText="1"/>
    </xf>
    <xf numFmtId="167" fontId="55" fillId="19" borderId="50" xfId="0" applyNumberFormat="1" applyFont="1" applyFill="1" applyBorder="1" applyAlignment="1">
      <alignment horizontal="center" vertical="top" wrapText="1"/>
    </xf>
    <xf numFmtId="0" fontId="56" fillId="19" borderId="50" xfId="0" applyFont="1" applyFill="1" applyBorder="1" applyAlignment="1">
      <alignment horizontal="center" vertical="top" wrapText="1"/>
    </xf>
    <xf numFmtId="168" fontId="53" fillId="19" borderId="48" xfId="0" applyNumberFormat="1" applyFont="1" applyFill="1" applyBorder="1" applyAlignment="1">
      <alignment horizontal="left" vertical="top" wrapText="1"/>
    </xf>
    <xf numFmtId="170" fontId="57" fillId="19" borderId="48" xfId="0" applyNumberFormat="1" applyFont="1" applyFill="1" applyBorder="1" applyAlignment="1">
      <alignment horizontal="left" vertical="top" wrapText="1"/>
    </xf>
    <xf numFmtId="167" fontId="57" fillId="0" borderId="49" xfId="0" applyNumberFormat="1" applyFont="1" applyBorder="1" applyAlignment="1">
      <alignment horizontal="center" vertical="top" wrapText="1"/>
    </xf>
    <xf numFmtId="167" fontId="57" fillId="0" borderId="49" xfId="0" applyNumberFormat="1" applyFont="1" applyBorder="1" applyAlignment="1">
      <alignment horizontal="left" vertical="top" wrapText="1"/>
    </xf>
    <xf numFmtId="167" fontId="57" fillId="19" borderId="49" xfId="0" applyNumberFormat="1" applyFont="1" applyFill="1" applyBorder="1" applyAlignment="1">
      <alignment horizontal="center" vertical="top" wrapText="1"/>
    </xf>
    <xf numFmtId="167" fontId="57" fillId="19" borderId="49" xfId="0" applyNumberFormat="1" applyFont="1" applyFill="1" applyBorder="1" applyAlignment="1">
      <alignment horizontal="left" vertical="top" wrapText="1"/>
    </xf>
    <xf numFmtId="0" fontId="58" fillId="19" borderId="49" xfId="0" applyFont="1" applyFill="1" applyBorder="1" applyAlignment="1">
      <alignment horizontal="center" vertical="top" wrapText="1"/>
    </xf>
    <xf numFmtId="0" fontId="58" fillId="0" borderId="49" xfId="0" applyFont="1" applyBorder="1" applyAlignment="1">
      <alignment horizontal="center" vertical="top" wrapText="1"/>
    </xf>
    <xf numFmtId="167" fontId="57" fillId="0" borderId="50" xfId="0" applyNumberFormat="1" applyFont="1" applyBorder="1" applyAlignment="1">
      <alignment horizontal="center" vertical="top" wrapText="1"/>
    </xf>
    <xf numFmtId="0" fontId="58" fillId="0" borderId="50" xfId="0" applyFont="1" applyBorder="1" applyAlignment="1">
      <alignment horizontal="center" vertical="top" wrapText="1"/>
    </xf>
    <xf numFmtId="0" fontId="0" fillId="19" borderId="48" xfId="0" applyFill="1" applyBorder="1" applyAlignment="1">
      <alignment horizontal="left" vertical="top" wrapText="1"/>
    </xf>
    <xf numFmtId="169" fontId="53" fillId="19" borderId="48" xfId="0" applyNumberFormat="1" applyFont="1" applyFill="1" applyBorder="1" applyAlignment="1">
      <alignment horizontal="left" vertical="top" wrapText="1"/>
    </xf>
    <xf numFmtId="167" fontId="57" fillId="19" borderId="48" xfId="0" applyNumberFormat="1" applyFont="1" applyFill="1" applyBorder="1" applyAlignment="1">
      <alignment horizontal="center" vertical="top" wrapText="1"/>
    </xf>
    <xf numFmtId="0" fontId="58" fillId="19" borderId="48" xfId="0" applyFont="1" applyFill="1" applyBorder="1" applyAlignment="1">
      <alignment horizontal="center" vertical="top" wrapText="1"/>
    </xf>
    <xf numFmtId="169" fontId="53" fillId="0" borderId="49" xfId="0" applyNumberFormat="1" applyFont="1" applyBorder="1" applyAlignment="1">
      <alignment horizontal="left" vertical="top" wrapText="1"/>
    </xf>
    <xf numFmtId="169" fontId="53" fillId="19" borderId="49" xfId="0" applyNumberFormat="1" applyFont="1" applyFill="1" applyBorder="1" applyAlignment="1">
      <alignment horizontal="left" vertical="top" wrapText="1"/>
    </xf>
    <xf numFmtId="169" fontId="53" fillId="19" borderId="50" xfId="0" applyNumberFormat="1" applyFont="1" applyFill="1" applyBorder="1" applyAlignment="1">
      <alignment horizontal="left" vertical="top" wrapText="1"/>
    </xf>
    <xf numFmtId="0" fontId="58" fillId="19" borderId="50" xfId="0" applyFont="1" applyFill="1" applyBorder="1" applyAlignment="1">
      <alignment horizontal="center" vertical="top" wrapText="1"/>
    </xf>
    <xf numFmtId="169" fontId="53" fillId="0" borderId="50" xfId="0" applyNumberFormat="1" applyFont="1" applyBorder="1" applyAlignment="1">
      <alignment horizontal="left" vertical="top" wrapText="1"/>
    </xf>
    <xf numFmtId="172" fontId="53" fillId="19" borderId="48" xfId="0" applyNumberFormat="1" applyFont="1" applyFill="1" applyBorder="1" applyAlignment="1">
      <alignment horizontal="left" vertical="top" wrapText="1"/>
    </xf>
    <xf numFmtId="168" fontId="53" fillId="0" borderId="50" xfId="0" applyNumberFormat="1" applyFont="1" applyBorder="1" applyAlignment="1">
      <alignment horizontal="left" vertical="top" wrapText="1"/>
    </xf>
    <xf numFmtId="167" fontId="57" fillId="0" borderId="50" xfId="0" applyNumberFormat="1" applyFont="1" applyBorder="1" applyAlignment="1">
      <alignment horizontal="left" vertical="top" wrapText="1"/>
    </xf>
    <xf numFmtId="171" fontId="53" fillId="0" borderId="49" xfId="0" applyNumberFormat="1" applyFont="1" applyBorder="1" applyAlignment="1">
      <alignment horizontal="left" vertical="top" wrapText="1"/>
    </xf>
    <xf numFmtId="170" fontId="57" fillId="0" borderId="49" xfId="0" applyNumberFormat="1" applyFont="1" applyBorder="1" applyAlignment="1">
      <alignment horizontal="left" vertical="top" wrapText="1"/>
    </xf>
    <xf numFmtId="170" fontId="57" fillId="19" borderId="49" xfId="0" applyNumberFormat="1" applyFont="1" applyFill="1" applyBorder="1" applyAlignment="1">
      <alignment horizontal="left" vertical="top" wrapText="1"/>
    </xf>
    <xf numFmtId="171" fontId="53"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53" fillId="19" borderId="50" xfId="0" applyNumberFormat="1" applyFont="1" applyFill="1" applyBorder="1" applyAlignment="1">
      <alignment horizontal="left" vertical="top" wrapText="1"/>
    </xf>
    <xf numFmtId="167" fontId="57" fillId="19" borderId="50" xfId="0" applyNumberFormat="1" applyFont="1" applyFill="1" applyBorder="1" applyAlignment="1">
      <alignment horizontal="left" vertical="top" wrapText="1"/>
    </xf>
    <xf numFmtId="170" fontId="57" fillId="19" borderId="50" xfId="0" applyNumberFormat="1" applyFont="1" applyFill="1" applyBorder="1" applyAlignment="1">
      <alignment horizontal="left" vertical="top" wrapText="1"/>
    </xf>
    <xf numFmtId="171" fontId="53" fillId="19" borderId="48" xfId="0" applyNumberFormat="1" applyFont="1" applyFill="1" applyBorder="1" applyAlignment="1">
      <alignment horizontal="left" vertical="top" wrapText="1"/>
    </xf>
    <xf numFmtId="167" fontId="57" fillId="19" borderId="48" xfId="0" applyNumberFormat="1" applyFont="1" applyFill="1" applyBorder="1" applyAlignment="1">
      <alignment horizontal="left" vertical="top" wrapText="1"/>
    </xf>
    <xf numFmtId="172" fontId="53" fillId="0" borderId="49" xfId="0" applyNumberFormat="1" applyFont="1" applyBorder="1" applyAlignment="1">
      <alignment horizontal="left" vertical="top" wrapText="1"/>
    </xf>
    <xf numFmtId="168" fontId="53" fillId="19" borderId="50" xfId="0" applyNumberFormat="1" applyFont="1" applyFill="1" applyBorder="1" applyAlignment="1">
      <alignment horizontal="left" vertical="top" wrapText="1"/>
    </xf>
    <xf numFmtId="167" fontId="57" fillId="19" borderId="50" xfId="0" applyNumberFormat="1" applyFont="1" applyFill="1" applyBorder="1" applyAlignment="1">
      <alignment horizontal="center" vertical="top" wrapText="1"/>
    </xf>
    <xf numFmtId="0" fontId="0" fillId="2" borderId="0" xfId="0" applyFill="1"/>
    <xf numFmtId="0" fontId="10" fillId="2" borderId="0" xfId="0" applyFont="1" applyFill="1" applyAlignment="1">
      <alignment horizontal="center"/>
    </xf>
    <xf numFmtId="0" fontId="0" fillId="0" borderId="0" xfId="0" applyAlignment="1">
      <alignment horizontal="center"/>
    </xf>
    <xf numFmtId="10" fontId="0" fillId="0" borderId="0" xfId="0" applyNumberFormat="1"/>
    <xf numFmtId="0" fontId="0" fillId="20" borderId="0" xfId="0" applyFill="1" applyAlignment="1">
      <alignment wrapText="1"/>
    </xf>
    <xf numFmtId="0" fontId="17" fillId="2" borderId="20" xfId="0" applyFont="1" applyFill="1" applyBorder="1" applyAlignment="1">
      <alignment wrapText="1"/>
    </xf>
    <xf numFmtId="0" fontId="17" fillId="2" borderId="21" xfId="0" applyFont="1" applyFill="1" applyBorder="1" applyAlignment="1">
      <alignment wrapText="1"/>
    </xf>
    <xf numFmtId="0" fontId="17" fillId="2" borderId="22" xfId="0" applyFont="1" applyFill="1" applyBorder="1" applyAlignment="1">
      <alignment wrapText="1"/>
    </xf>
    <xf numFmtId="0" fontId="0" fillId="21" borderId="0" xfId="0" applyFill="1"/>
    <xf numFmtId="0" fontId="0" fillId="22" borderId="0" xfId="0" applyFill="1"/>
    <xf numFmtId="0" fontId="0" fillId="2" borderId="0" xfId="0" applyFill="1" applyAlignment="1">
      <alignment horizontal="left"/>
    </xf>
    <xf numFmtId="0" fontId="10"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11" fillId="0" borderId="0" xfId="0" quotePrefix="1" applyFont="1" applyAlignment="1">
      <alignment wrapText="1"/>
    </xf>
    <xf numFmtId="0" fontId="11" fillId="0" borderId="26" xfId="0" applyFont="1" applyBorder="1" applyAlignment="1">
      <alignment wrapText="1"/>
    </xf>
    <xf numFmtId="0" fontId="0" fillId="0" borderId="26" xfId="0" applyBorder="1" applyAlignment="1">
      <alignment wrapText="1"/>
    </xf>
    <xf numFmtId="0" fontId="11" fillId="0" borderId="26" xfId="0" quotePrefix="1" applyFont="1" applyBorder="1" applyAlignment="1">
      <alignment wrapText="1"/>
    </xf>
    <xf numFmtId="0" fontId="10" fillId="2" borderId="0" xfId="0" applyFont="1" applyFill="1" applyAlignment="1">
      <alignment horizontal="center" vertical="center"/>
    </xf>
    <xf numFmtId="0" fontId="11" fillId="2" borderId="0" xfId="0" applyFont="1" applyFill="1" applyAlignment="1">
      <alignment wrapText="1"/>
    </xf>
    <xf numFmtId="0" fontId="0" fillId="2" borderId="0" xfId="0" applyFill="1" applyAlignment="1">
      <alignment wrapText="1"/>
    </xf>
    <xf numFmtId="0" fontId="17" fillId="2" borderId="21" xfId="0" applyFont="1" applyFill="1" applyBorder="1" applyAlignment="1">
      <alignment horizontal="left" wrapText="1"/>
    </xf>
    <xf numFmtId="0" fontId="0" fillId="0" borderId="26" xfId="0" applyBorder="1" applyAlignment="1">
      <alignment horizontal="left" wrapText="1"/>
    </xf>
    <xf numFmtId="0" fontId="10" fillId="0" borderId="0" xfId="0" applyFont="1" applyAlignment="1">
      <alignment horizontal="right" wrapText="1"/>
    </xf>
    <xf numFmtId="0" fontId="10" fillId="4" borderId="0" xfId="0" applyFont="1" applyFill="1"/>
    <xf numFmtId="0" fontId="10"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0" fontId="16" fillId="0" borderId="0" xfId="0" applyFont="1" applyAlignment="1">
      <alignment horizontal="right" wrapText="1"/>
    </xf>
    <xf numFmtId="0" fontId="61" fillId="0" borderId="0" xfId="0" applyFont="1" applyAlignment="1">
      <alignment wrapText="1"/>
    </xf>
    <xf numFmtId="1" fontId="61" fillId="0" borderId="0" xfId="0" applyNumberFormat="1" applyFont="1" applyAlignment="1">
      <alignment horizontal="right" wrapText="1"/>
    </xf>
    <xf numFmtId="0" fontId="26" fillId="8" borderId="0" xfId="7" applyFill="1" applyAlignment="1"/>
    <xf numFmtId="0" fontId="28" fillId="8" borderId="0" xfId="3" applyFont="1" applyFill="1"/>
    <xf numFmtId="0" fontId="29" fillId="9" borderId="29" xfId="12" applyFont="1" applyBorder="1" applyAlignment="1">
      <alignment horizontal="left" vertical="center" indent="1"/>
    </xf>
    <xf numFmtId="0" fontId="32" fillId="8" borderId="24" xfId="3" applyFont="1" applyFill="1" applyBorder="1"/>
    <xf numFmtId="0" fontId="36" fillId="14" borderId="29" xfId="9" applyFont="1" applyFill="1" applyBorder="1">
      <alignment horizontal="left" vertical="center"/>
    </xf>
    <xf numFmtId="0" fontId="31" fillId="8" borderId="0" xfId="3" applyFont="1" applyFill="1"/>
    <xf numFmtId="0" fontId="31" fillId="8" borderId="0" xfId="8" applyFont="1" applyFill="1">
      <alignment horizontal="right"/>
    </xf>
    <xf numFmtId="0" fontId="31" fillId="8" borderId="0" xfId="13" applyFill="1"/>
    <xf numFmtId="0" fontId="31" fillId="8" borderId="0" xfId="13" applyFill="1" applyAlignment="1">
      <alignment vertical="center"/>
    </xf>
    <xf numFmtId="0" fontId="29" fillId="9" borderId="30" xfId="13" applyFont="1" applyFill="1" applyBorder="1" applyAlignment="1">
      <alignment horizontal="left" vertical="center"/>
    </xf>
    <xf numFmtId="0" fontId="29" fillId="9" borderId="33" xfId="13" quotePrefix="1" applyFont="1" applyFill="1" applyBorder="1" applyAlignment="1">
      <alignment horizontal="center" vertical="center"/>
    </xf>
    <xf numFmtId="0" fontId="29" fillId="9" borderId="31" xfId="13" quotePrefix="1" applyFont="1" applyFill="1" applyBorder="1" applyAlignment="1">
      <alignment horizontal="center" vertical="center"/>
    </xf>
    <xf numFmtId="0" fontId="29" fillId="9" borderId="31" xfId="13" applyFont="1" applyFill="1" applyBorder="1" applyAlignment="1">
      <alignment horizontal="center" vertical="center"/>
    </xf>
    <xf numFmtId="0" fontId="29" fillId="9" borderId="31" xfId="13" applyFont="1" applyFill="1" applyBorder="1" applyAlignment="1">
      <alignment horizontal="center" vertical="center" wrapText="1"/>
    </xf>
    <xf numFmtId="0" fontId="29" fillId="9" borderId="29" xfId="13" quotePrefix="1" applyFont="1" applyFill="1" applyBorder="1" applyAlignment="1">
      <alignment horizontal="center" vertical="center"/>
    </xf>
    <xf numFmtId="0" fontId="29" fillId="9" borderId="40" xfId="13" applyFont="1" applyFill="1" applyBorder="1" applyAlignment="1">
      <alignment horizontal="left" vertical="center"/>
    </xf>
    <xf numFmtId="0" fontId="29" fillId="9" borderId="43" xfId="13" applyFont="1" applyFill="1" applyBorder="1" applyAlignment="1">
      <alignment vertical="center"/>
    </xf>
    <xf numFmtId="0" fontId="29" fillId="9" borderId="29" xfId="13" applyFont="1" applyFill="1" applyBorder="1" applyAlignment="1">
      <alignment vertical="center"/>
    </xf>
    <xf numFmtId="0" fontId="29" fillId="9" borderId="39" xfId="13" applyFont="1" applyFill="1" applyBorder="1" applyAlignment="1">
      <alignment vertical="center"/>
    </xf>
    <xf numFmtId="0" fontId="31" fillId="8" borderId="0" xfId="13" applyFill="1" applyAlignment="1">
      <alignment horizontal="right" vertical="center"/>
    </xf>
    <xf numFmtId="0" fontId="26" fillId="8" borderId="0" xfId="7" applyFill="1" applyAlignment="1">
      <alignment vertical="center"/>
    </xf>
    <xf numFmtId="0" fontId="29" fillId="8" borderId="0" xfId="13" applyFont="1" applyFill="1" applyAlignment="1">
      <alignment vertical="center"/>
    </xf>
    <xf numFmtId="0" fontId="29" fillId="9" borderId="32" xfId="13" applyFont="1" applyFill="1" applyBorder="1" applyAlignment="1">
      <alignment horizontal="center" vertical="center" textRotation="90"/>
    </xf>
    <xf numFmtId="0" fontId="29" fillId="9" borderId="29" xfId="13" applyFont="1" applyFill="1" applyBorder="1" applyAlignment="1">
      <alignment horizontal="center" vertical="center" textRotation="90"/>
    </xf>
    <xf numFmtId="0" fontId="29" fillId="9" borderId="31" xfId="13" applyFont="1" applyFill="1" applyBorder="1" applyAlignment="1">
      <alignment horizontal="center" vertical="center" textRotation="90"/>
    </xf>
    <xf numFmtId="0" fontId="29" fillId="9" borderId="31" xfId="13" applyFont="1" applyFill="1" applyBorder="1" applyAlignment="1">
      <alignment horizontal="center" vertical="center" textRotation="90" wrapText="1"/>
    </xf>
    <xf numFmtId="0" fontId="29" fillId="9" borderId="29" xfId="13" quotePrefix="1" applyFont="1" applyFill="1" applyBorder="1" applyAlignment="1">
      <alignment horizontal="center" vertical="center" textRotation="90"/>
    </xf>
    <xf numFmtId="0" fontId="29" fillId="9" borderId="31" xfId="13" quotePrefix="1" applyFont="1" applyFill="1" applyBorder="1" applyAlignment="1">
      <alignment horizontal="center" vertical="center" textRotation="90"/>
    </xf>
    <xf numFmtId="0" fontId="29" fillId="9" borderId="28" xfId="13" applyFont="1" applyFill="1" applyBorder="1" applyAlignment="1">
      <alignment horizontal="center" vertical="center" wrapText="1"/>
    </xf>
    <xf numFmtId="0" fontId="29" fillId="9" borderId="42" xfId="13" applyFont="1" applyFill="1" applyBorder="1" applyAlignment="1">
      <alignment horizontal="center" vertical="center"/>
    </xf>
    <xf numFmtId="0" fontId="29" fillId="9" borderId="39" xfId="13" applyFont="1" applyFill="1" applyBorder="1" applyAlignment="1">
      <alignment horizontal="left" vertical="center" wrapText="1"/>
    </xf>
    <xf numFmtId="0" fontId="29" fillId="9" borderId="39" xfId="13" applyFont="1" applyFill="1" applyBorder="1" applyAlignment="1">
      <alignment horizontal="left" vertical="center"/>
    </xf>
    <xf numFmtId="0" fontId="29" fillId="9" borderId="42" xfId="13" applyFont="1" applyFill="1" applyBorder="1" applyAlignment="1">
      <alignment horizontal="left" vertical="center"/>
    </xf>
    <xf numFmtId="0" fontId="29" fillId="9" borderId="29" xfId="13" applyFont="1" applyFill="1" applyBorder="1" applyAlignment="1">
      <alignment horizontal="center" vertical="center"/>
    </xf>
    <xf numFmtId="0" fontId="31" fillId="0" borderId="0" xfId="3" applyFont="1"/>
    <xf numFmtId="0" fontId="31" fillId="8" borderId="0" xfId="15" applyFont="1" applyFill="1"/>
    <xf numFmtId="0" fontId="31" fillId="8" borderId="0" xfId="17" applyFont="1" applyFill="1" applyBorder="1"/>
    <xf numFmtId="4" fontId="29" fillId="9" borderId="32" xfId="13" quotePrefix="1" applyNumberFormat="1" applyFont="1" applyFill="1" applyBorder="1" applyAlignment="1">
      <alignment horizontal="center" vertical="center"/>
    </xf>
    <xf numFmtId="4" fontId="29" fillId="9" borderId="29" xfId="13" quotePrefix="1" applyNumberFormat="1" applyFont="1" applyFill="1" applyBorder="1" applyAlignment="1">
      <alignment horizontal="center" vertical="center"/>
    </xf>
    <xf numFmtId="4" fontId="29" fillId="9" borderId="29" xfId="13" applyNumberFormat="1" applyFont="1" applyFill="1" applyBorder="1" applyAlignment="1">
      <alignment horizontal="center" vertical="center"/>
    </xf>
    <xf numFmtId="4" fontId="29" fillId="9" borderId="31" xfId="13" applyNumberFormat="1" applyFont="1" applyFill="1" applyBorder="1" applyAlignment="1">
      <alignment horizontal="center" vertical="center"/>
    </xf>
    <xf numFmtId="4" fontId="29" fillId="9" borderId="34" xfId="13" applyNumberFormat="1" applyFont="1" applyFill="1" applyBorder="1" applyAlignment="1">
      <alignment vertical="center"/>
    </xf>
    <xf numFmtId="0" fontId="12" fillId="0" borderId="0" xfId="0" applyFont="1"/>
    <xf numFmtId="0" fontId="12" fillId="0" borderId="54" xfId="0" applyFont="1" applyBorder="1"/>
    <xf numFmtId="0" fontId="0" fillId="0" borderId="54" xfId="0" applyBorder="1" applyAlignment="1">
      <alignment horizontal="left" wrapText="1"/>
    </xf>
    <xf numFmtId="0" fontId="17" fillId="44" borderId="0" xfId="0" applyFont="1" applyFill="1" applyAlignment="1">
      <alignment wrapText="1"/>
    </xf>
    <xf numFmtId="0" fontId="17" fillId="44" borderId="0" xfId="0" applyFont="1" applyFill="1" applyAlignment="1">
      <alignment horizontal="left" wrapText="1"/>
    </xf>
    <xf numFmtId="0" fontId="17" fillId="45" borderId="0" xfId="0" applyFont="1" applyFill="1" applyAlignment="1">
      <alignment wrapText="1"/>
    </xf>
    <xf numFmtId="0" fontId="17" fillId="45" borderId="54" xfId="0" applyFont="1" applyFill="1" applyBorder="1" applyAlignment="1">
      <alignment horizontal="left" wrapText="1"/>
    </xf>
    <xf numFmtId="9" fontId="12" fillId="0" borderId="0" xfId="1" applyFont="1" applyAlignment="1"/>
    <xf numFmtId="0" fontId="12" fillId="0" borderId="55" xfId="0" applyFont="1" applyBorder="1"/>
    <xf numFmtId="0" fontId="29" fillId="14" borderId="32" xfId="13" applyFont="1" applyFill="1" applyBorder="1" applyAlignment="1">
      <alignment horizontal="center" vertical="center"/>
    </xf>
    <xf numFmtId="0" fontId="29" fillId="9" borderId="28" xfId="13" applyFont="1" applyFill="1" applyBorder="1" applyAlignment="1">
      <alignment horizontal="center" vertical="center"/>
    </xf>
    <xf numFmtId="0" fontId="29" fillId="9" borderId="27" xfId="13" applyFont="1" applyFill="1" applyBorder="1" applyAlignment="1">
      <alignment horizontal="center" vertical="center"/>
    </xf>
    <xf numFmtId="0" fontId="29" fillId="14" borderId="41" xfId="13" applyFont="1" applyFill="1" applyBorder="1" applyAlignment="1">
      <alignment horizontal="center" vertical="center"/>
    </xf>
    <xf numFmtId="0" fontId="29" fillId="9" borderId="29" xfId="9" applyNumberFormat="1" applyFill="1" applyBorder="1" applyAlignment="1">
      <alignment horizontal="center" vertical="center"/>
    </xf>
    <xf numFmtId="0" fontId="29" fillId="9" borderId="44" xfId="9" applyNumberFormat="1" applyFill="1" applyBorder="1">
      <alignment horizontal="left" vertical="center"/>
    </xf>
    <xf numFmtId="2" fontId="29" fillId="10" borderId="29" xfId="0" applyNumberFormat="1" applyFont="1" applyFill="1" applyBorder="1" applyAlignment="1">
      <alignment horizontal="right"/>
    </xf>
    <xf numFmtId="0" fontId="29" fillId="9" borderId="34" xfId="9" applyNumberFormat="1" applyFill="1" applyBorder="1">
      <alignment horizontal="left" vertical="center"/>
    </xf>
    <xf numFmtId="0" fontId="29" fillId="9" borderId="29" xfId="9" applyNumberFormat="1" applyFill="1" applyBorder="1" applyAlignment="1">
      <alignment horizontal="left" vertical="center" indent="1"/>
    </xf>
    <xf numFmtId="0" fontId="29" fillId="9" borderId="29" xfId="10" applyNumberFormat="1" applyFont="1" applyFill="1" applyBorder="1">
      <alignment horizontal="left" vertical="center" indent="2"/>
    </xf>
    <xf numFmtId="2" fontId="29" fillId="11" borderId="29" xfId="0" applyNumberFormat="1" applyFont="1" applyFill="1" applyBorder="1" applyAlignment="1">
      <alignment horizontal="right"/>
    </xf>
    <xf numFmtId="0" fontId="29" fillId="9" borderId="39" xfId="9" applyNumberFormat="1" applyFill="1" applyBorder="1" applyAlignment="1">
      <alignment horizontal="left" vertical="center" indent="1"/>
    </xf>
    <xf numFmtId="0" fontId="29" fillId="9" borderId="29" xfId="10" applyNumberFormat="1" applyFont="1" applyFill="1" applyBorder="1" applyAlignment="1">
      <alignment horizontal="left" vertical="top" wrapText="1" indent="2"/>
    </xf>
    <xf numFmtId="0" fontId="29" fillId="9" borderId="44" xfId="9" applyNumberFormat="1" applyFill="1" applyBorder="1" applyAlignment="1">
      <alignment horizontal="left" vertical="center" indent="1"/>
    </xf>
    <xf numFmtId="0" fontId="29" fillId="9" borderId="29" xfId="9" applyNumberFormat="1" applyFill="1" applyBorder="1">
      <alignment horizontal="left" vertical="center"/>
    </xf>
    <xf numFmtId="2" fontId="29" fillId="12" borderId="29" xfId="0" applyNumberFormat="1" applyFont="1" applyFill="1" applyBorder="1" applyAlignment="1">
      <alignment horizontal="right"/>
    </xf>
    <xf numFmtId="0" fontId="29" fillId="9" borderId="39" xfId="9" applyNumberFormat="1" applyFill="1" applyBorder="1">
      <alignment horizontal="left" vertical="center"/>
    </xf>
    <xf numFmtId="0" fontId="29" fillId="9" borderId="29" xfId="11" applyNumberFormat="1" applyFont="1" applyFill="1" applyBorder="1" applyAlignment="1">
      <alignment horizontal="left" vertical="center" indent="2"/>
    </xf>
    <xf numFmtId="0" fontId="29" fillId="9" borderId="30" xfId="9" applyNumberFormat="1" applyFill="1" applyBorder="1" applyAlignment="1">
      <alignment horizontal="left" vertical="center" indent="1"/>
    </xf>
    <xf numFmtId="0" fontId="29" fillId="9" borderId="29" xfId="12" applyFont="1" applyBorder="1" applyAlignment="1">
      <alignment horizontal="left" vertical="center" indent="2"/>
    </xf>
    <xf numFmtId="0" fontId="29" fillId="14" borderId="29" xfId="11" applyFont="1" applyFill="1" applyBorder="1">
      <alignment horizontal="left" vertical="center" indent="5"/>
    </xf>
    <xf numFmtId="0" fontId="29" fillId="14" borderId="39" xfId="9" applyFill="1" applyBorder="1">
      <alignment horizontal="left" vertical="center"/>
    </xf>
    <xf numFmtId="0" fontId="29" fillId="14" borderId="31" xfId="11" applyFont="1" applyFill="1" applyBorder="1">
      <alignment horizontal="left" vertical="center" indent="5"/>
    </xf>
    <xf numFmtId="0" fontId="29" fillId="14" borderId="31" xfId="11" applyFont="1" applyFill="1" applyBorder="1" applyAlignment="1">
      <alignment horizontal="left" vertical="center" indent="2"/>
    </xf>
    <xf numFmtId="0" fontId="29" fillId="7" borderId="29" xfId="0" applyFont="1" applyFill="1" applyBorder="1" applyAlignment="1">
      <alignment horizontal="left" indent="4"/>
    </xf>
    <xf numFmtId="0" fontId="29" fillId="7" borderId="29" xfId="0" applyFont="1" applyFill="1" applyBorder="1" applyAlignment="1">
      <alignment horizontal="left" indent="6"/>
    </xf>
    <xf numFmtId="0" fontId="29" fillId="14" borderId="31" xfId="13" applyFont="1" applyFill="1" applyBorder="1" applyAlignment="1">
      <alignment horizontal="left" vertical="center" indent="2"/>
    </xf>
    <xf numFmtId="0" fontId="29" fillId="14" borderId="29" xfId="11" applyFont="1" applyFill="1" applyBorder="1" applyAlignment="1">
      <alignment horizontal="left" vertical="center" indent="2"/>
    </xf>
    <xf numFmtId="0" fontId="36" fillId="14" borderId="29" xfId="11" applyFont="1" applyFill="1" applyBorder="1">
      <alignment horizontal="left" vertical="center" indent="5"/>
    </xf>
    <xf numFmtId="0" fontId="36" fillId="14" borderId="29" xfId="13" applyFont="1" applyFill="1" applyBorder="1" applyAlignment="1">
      <alignment horizontal="left" vertical="center" indent="2"/>
    </xf>
    <xf numFmtId="0" fontId="36" fillId="14" borderId="29" xfId="13" applyFont="1" applyFill="1" applyBorder="1" applyAlignment="1">
      <alignment horizontal="left" vertical="center" indent="5"/>
    </xf>
    <xf numFmtId="0" fontId="29" fillId="7" borderId="29" xfId="0" applyFont="1" applyFill="1" applyBorder="1" applyAlignment="1">
      <alignment horizontal="left" indent="8"/>
    </xf>
    <xf numFmtId="0" fontId="29" fillId="14" borderId="29" xfId="9" applyFill="1" applyBorder="1">
      <alignment horizontal="left" vertical="center"/>
    </xf>
    <xf numFmtId="0" fontId="29" fillId="14" borderId="29" xfId="11" applyFont="1" applyFill="1" applyBorder="1" applyAlignment="1">
      <alignment horizontal="left" vertical="center" indent="1"/>
    </xf>
    <xf numFmtId="0" fontId="29" fillId="14" borderId="29" xfId="13" applyFont="1" applyFill="1" applyBorder="1" applyAlignment="1">
      <alignment horizontal="left" vertical="center" indent="2"/>
    </xf>
    <xf numFmtId="0" fontId="36" fillId="14" borderId="31" xfId="11" applyFont="1" applyFill="1" applyBorder="1" applyAlignment="1">
      <alignment horizontal="left" vertical="center" indent="2"/>
    </xf>
    <xf numFmtId="0" fontId="29" fillId="9" borderId="29" xfId="10" applyFont="1" applyFill="1" applyBorder="1">
      <alignment horizontal="left" vertical="center" indent="2"/>
    </xf>
    <xf numFmtId="0" fontId="29" fillId="9" borderId="39" xfId="10" applyFont="1" applyFill="1" applyBorder="1">
      <alignment horizontal="left" vertical="center" indent="2"/>
    </xf>
    <xf numFmtId="0" fontId="29" fillId="9" borderId="30" xfId="10" applyFont="1" applyFill="1" applyBorder="1">
      <alignment horizontal="left" vertical="center" indent="2"/>
    </xf>
    <xf numFmtId="0" fontId="29" fillId="9" borderId="30" xfId="10" applyFont="1" applyFill="1" applyBorder="1" applyAlignment="1">
      <alignment horizontal="left" vertical="center" wrapText="1" indent="2"/>
    </xf>
    <xf numFmtId="0" fontId="29" fillId="9" borderId="39" xfId="9" applyFill="1" applyBorder="1" applyProtection="1">
      <alignment horizontal="left" vertical="center"/>
    </xf>
    <xf numFmtId="0" fontId="29" fillId="9" borderId="29" xfId="10" applyFont="1" applyFill="1" applyBorder="1" applyAlignment="1">
      <alignment horizontal="left" vertical="center"/>
    </xf>
    <xf numFmtId="0" fontId="29" fillId="9" borderId="30" xfId="10" applyFont="1" applyFill="1" applyBorder="1" applyAlignment="1">
      <alignment horizontal="left" vertical="center"/>
    </xf>
    <xf numFmtId="0" fontId="29" fillId="9" borderId="29" xfId="9" applyFill="1" applyBorder="1" applyProtection="1">
      <alignment horizontal="left" vertical="center"/>
    </xf>
    <xf numFmtId="0" fontId="29" fillId="9" borderId="39" xfId="9" applyFill="1" applyBorder="1" applyAlignment="1" applyProtection="1">
      <alignment horizontal="left" vertical="center" wrapText="1"/>
    </xf>
    <xf numFmtId="0" fontId="29" fillId="9" borderId="30" xfId="9" applyFill="1" applyBorder="1" applyProtection="1">
      <alignment horizontal="left" vertical="center"/>
    </xf>
    <xf numFmtId="0" fontId="29" fillId="9" borderId="32" xfId="9" applyFill="1" applyBorder="1" applyAlignment="1" applyProtection="1">
      <alignment horizontal="center" vertical="center"/>
    </xf>
    <xf numFmtId="0" fontId="29" fillId="9" borderId="40" xfId="9" applyFill="1" applyBorder="1" applyProtection="1">
      <alignment horizontal="left" vertical="center"/>
    </xf>
    <xf numFmtId="0" fontId="29" fillId="9" borderId="43" xfId="9" applyFill="1" applyBorder="1" applyProtection="1">
      <alignment horizontal="left" vertical="center"/>
    </xf>
    <xf numFmtId="9" fontId="0" fillId="0" borderId="0" xfId="1" applyFont="1" applyAlignment="1">
      <alignment wrapText="1"/>
    </xf>
    <xf numFmtId="176" fontId="0" fillId="0" borderId="0" xfId="2306" applyNumberFormat="1" applyFont="1" applyAlignment="1"/>
    <xf numFmtId="49" fontId="11" fillId="0" borderId="0" xfId="0" applyNumberFormat="1" applyFont="1"/>
    <xf numFmtId="11" fontId="0" fillId="0" borderId="26" xfId="0" applyNumberFormat="1" applyBorder="1" applyAlignment="1">
      <alignment wrapText="1"/>
    </xf>
    <xf numFmtId="0" fontId="17" fillId="44" borderId="0" xfId="0" applyFont="1" applyFill="1"/>
    <xf numFmtId="0" fontId="11" fillId="0" borderId="0" xfId="0" applyFont="1"/>
    <xf numFmtId="0" fontId="12" fillId="0" borderId="0" xfId="0" applyFont="1" applyAlignment="1">
      <alignment horizontal="left"/>
    </xf>
    <xf numFmtId="0" fontId="11" fillId="0" borderId="0" xfId="0" applyFont="1" applyAlignment="1">
      <alignment horizontal="left"/>
    </xf>
    <xf numFmtId="0" fontId="12" fillId="0" borderId="0" xfId="1" applyNumberFormat="1" applyFont="1" applyFill="1" applyBorder="1" applyAlignment="1"/>
    <xf numFmtId="0" fontId="17" fillId="45" borderId="55" xfId="0" applyFont="1" applyFill="1" applyBorder="1" applyAlignment="1">
      <alignment wrapText="1"/>
    </xf>
    <xf numFmtId="0" fontId="0" fillId="0" borderId="55" xfId="0" applyBorder="1" applyAlignment="1">
      <alignment wrapText="1"/>
    </xf>
    <xf numFmtId="0" fontId="17" fillId="44" borderId="55" xfId="0" applyFont="1" applyFill="1" applyBorder="1" applyAlignment="1">
      <alignment wrapText="1"/>
    </xf>
    <xf numFmtId="49" fontId="0" fillId="0" borderId="55" xfId="0" applyNumberFormat="1" applyBorder="1" applyAlignment="1">
      <alignment wrapText="1"/>
    </xf>
    <xf numFmtId="49" fontId="11" fillId="0" borderId="55" xfId="0" applyNumberFormat="1" applyFont="1" applyBorder="1" applyAlignment="1">
      <alignment wrapText="1"/>
    </xf>
    <xf numFmtId="0" fontId="12" fillId="0" borderId="55" xfId="0" applyFont="1" applyBorder="1" applyAlignment="1">
      <alignment wrapText="1"/>
    </xf>
    <xf numFmtId="2" fontId="31" fillId="7" borderId="98" xfId="0" applyNumberFormat="1" applyFont="1" applyFill="1" applyBorder="1" applyAlignment="1">
      <alignment horizontal="right"/>
    </xf>
    <xf numFmtId="2" fontId="31" fillId="12" borderId="98" xfId="0" applyNumberFormat="1" applyFont="1" applyFill="1" applyBorder="1" applyAlignment="1">
      <alignment horizontal="right"/>
    </xf>
    <xf numFmtId="2" fontId="31" fillId="11" borderId="98" xfId="0" applyNumberFormat="1" applyFont="1" applyFill="1" applyBorder="1" applyAlignment="1">
      <alignment horizontal="right"/>
    </xf>
    <xf numFmtId="0" fontId="31" fillId="15" borderId="39" xfId="13" applyFill="1" applyBorder="1" applyAlignment="1">
      <alignment horizontal="right" vertical="center"/>
    </xf>
    <xf numFmtId="2" fontId="31" fillId="10" borderId="98" xfId="0" applyNumberFormat="1" applyFont="1" applyFill="1" applyBorder="1" applyAlignment="1">
      <alignment horizontal="right"/>
    </xf>
    <xf numFmtId="0" fontId="31" fillId="9" borderId="98" xfId="10" applyFont="1" applyFill="1" applyBorder="1" applyAlignment="1">
      <alignment horizontal="left" vertical="center"/>
    </xf>
    <xf numFmtId="0" fontId="31" fillId="9" borderId="98" xfId="11" applyFont="1" applyFill="1" applyBorder="1" applyAlignment="1">
      <alignment horizontal="left" vertical="center"/>
    </xf>
    <xf numFmtId="0" fontId="31" fillId="9" borderId="103" xfId="10" applyFont="1" applyFill="1" applyBorder="1" applyAlignment="1">
      <alignment horizontal="left" vertical="center"/>
    </xf>
    <xf numFmtId="0" fontId="29" fillId="9" borderId="98" xfId="13" applyFont="1" applyFill="1" applyBorder="1" applyAlignment="1">
      <alignment horizontal="left" vertical="center" wrapText="1"/>
    </xf>
    <xf numFmtId="0" fontId="29" fillId="9" borderId="98" xfId="9" applyFill="1" applyBorder="1" applyProtection="1">
      <alignment horizontal="left" vertical="center"/>
    </xf>
    <xf numFmtId="0" fontId="31" fillId="10" borderId="98" xfId="0" applyFont="1" applyFill="1" applyBorder="1" applyAlignment="1">
      <alignment horizontal="left" indent="2"/>
    </xf>
    <xf numFmtId="0" fontId="31" fillId="9" borderId="98" xfId="13" applyFill="1" applyBorder="1" applyAlignment="1">
      <alignment horizontal="left" vertical="center" wrapText="1"/>
    </xf>
    <xf numFmtId="0" fontId="31" fillId="9" borderId="98" xfId="13" applyFill="1" applyBorder="1" applyAlignment="1">
      <alignment vertical="center" wrapText="1"/>
    </xf>
    <xf numFmtId="0" fontId="31" fillId="9" borderId="98" xfId="9" applyFont="1" applyFill="1" applyBorder="1" applyProtection="1">
      <alignment horizontal="left" vertical="center"/>
    </xf>
    <xf numFmtId="0" fontId="31" fillId="9" borderId="98" xfId="9" applyFont="1" applyFill="1" applyBorder="1" applyAlignment="1" applyProtection="1">
      <alignment horizontal="left" vertical="center" wrapText="1"/>
    </xf>
    <xf numFmtId="0" fontId="31" fillId="9" borderId="98" xfId="13" applyFill="1" applyBorder="1" applyAlignment="1">
      <alignment vertical="center"/>
    </xf>
    <xf numFmtId="0" fontId="31" fillId="9" borderId="98" xfId="10" applyFont="1" applyFill="1" applyBorder="1">
      <alignment horizontal="left" vertical="center" indent="2"/>
    </xf>
    <xf numFmtId="0" fontId="37" fillId="9" borderId="98" xfId="10" applyFont="1" applyFill="1" applyBorder="1" applyAlignment="1">
      <alignment horizontal="left" vertical="center" indent="4"/>
    </xf>
    <xf numFmtId="0" fontId="31" fillId="9" borderId="98" xfId="11" applyFont="1" applyFill="1" applyBorder="1">
      <alignment horizontal="left" vertical="center" indent="5"/>
    </xf>
    <xf numFmtId="0" fontId="31" fillId="10" borderId="98" xfId="0" applyFont="1" applyFill="1" applyBorder="1" applyAlignment="1">
      <alignment horizontal="left" indent="8"/>
    </xf>
    <xf numFmtId="0" fontId="31" fillId="10" borderId="98" xfId="0" applyFont="1" applyFill="1" applyBorder="1" applyAlignment="1">
      <alignment horizontal="left" indent="4"/>
    </xf>
    <xf numFmtId="0" fontId="31" fillId="9" borderId="98" xfId="10" applyFont="1" applyFill="1" applyBorder="1" applyAlignment="1">
      <alignment horizontal="left" vertical="center" indent="4"/>
    </xf>
    <xf numFmtId="0" fontId="31" fillId="10" borderId="98" xfId="0" applyFont="1" applyFill="1" applyBorder="1" applyAlignment="1">
      <alignment horizontal="left" indent="6"/>
    </xf>
    <xf numFmtId="0" fontId="31" fillId="9" borderId="39" xfId="10" applyFont="1" applyFill="1" applyBorder="1">
      <alignment horizontal="left" vertical="center" indent="2"/>
    </xf>
    <xf numFmtId="0" fontId="31" fillId="9" borderId="98" xfId="15" applyFont="1" applyFill="1" applyBorder="1" applyAlignment="1">
      <alignment horizontal="left" vertical="top" wrapText="1"/>
    </xf>
    <xf numFmtId="0" fontId="31" fillId="9" borderId="103" xfId="15" applyFont="1" applyFill="1" applyBorder="1" applyAlignment="1">
      <alignment horizontal="left" vertical="top" wrapText="1"/>
    </xf>
    <xf numFmtId="0" fontId="29" fillId="9" borderId="98" xfId="15" applyFont="1" applyFill="1" applyBorder="1" applyAlignment="1">
      <alignment horizontal="left" vertical="top" wrapText="1"/>
    </xf>
    <xf numFmtId="0" fontId="29" fillId="9" borderId="98" xfId="16" applyFont="1" applyBorder="1" applyAlignment="1">
      <alignment horizontal="left" vertical="center"/>
    </xf>
    <xf numFmtId="4" fontId="29" fillId="9" borderId="98" xfId="13" applyNumberFormat="1" applyFont="1" applyFill="1" applyBorder="1" applyAlignment="1">
      <alignment vertical="center"/>
    </xf>
    <xf numFmtId="0" fontId="31" fillId="9" borderId="98" xfId="10" applyFont="1" applyFill="1" applyBorder="1" applyAlignment="1">
      <alignment horizontal="left" vertical="center" wrapText="1"/>
    </xf>
    <xf numFmtId="4" fontId="31" fillId="9" borderId="98" xfId="13" applyNumberFormat="1" applyFill="1" applyBorder="1" applyAlignment="1">
      <alignment horizontal="left" vertical="center"/>
    </xf>
    <xf numFmtId="4" fontId="31" fillId="9" borderId="98" xfId="13" applyNumberFormat="1" applyFill="1" applyBorder="1" applyAlignment="1">
      <alignment horizontal="left" vertical="center" wrapText="1"/>
    </xf>
    <xf numFmtId="0" fontId="12" fillId="0" borderId="0" xfId="1" applyNumberFormat="1" applyFont="1" applyAlignment="1"/>
    <xf numFmtId="0" fontId="0" fillId="91" borderId="0" xfId="0" applyFill="1"/>
    <xf numFmtId="0" fontId="0" fillId="92" borderId="0" xfId="0" applyFill="1"/>
    <xf numFmtId="0" fontId="0" fillId="93" borderId="0" xfId="0" applyFill="1"/>
    <xf numFmtId="0" fontId="117" fillId="0" borderId="0" xfId="0" applyFont="1" applyAlignment="1">
      <alignment wrapText="1"/>
    </xf>
    <xf numFmtId="0" fontId="117" fillId="0" borderId="26" xfId="0" applyFont="1" applyBorder="1" applyAlignment="1">
      <alignment wrapText="1"/>
    </xf>
    <xf numFmtId="0" fontId="17" fillId="94" borderId="0" xfId="0" applyFont="1" applyFill="1" applyAlignment="1">
      <alignment wrapText="1"/>
    </xf>
    <xf numFmtId="0" fontId="118" fillId="94" borderId="0" xfId="0" applyFont="1" applyFill="1" applyAlignment="1">
      <alignment wrapText="1"/>
    </xf>
    <xf numFmtId="0" fontId="118" fillId="94" borderId="0" xfId="0" applyFont="1" applyFill="1"/>
    <xf numFmtId="9" fontId="12" fillId="0" borderId="0" xfId="0" applyNumberFormat="1" applyFont="1"/>
    <xf numFmtId="49" fontId="118" fillId="94" borderId="0" xfId="0" applyNumberFormat="1" applyFont="1" applyFill="1" applyAlignment="1">
      <alignment wrapText="1"/>
    </xf>
    <xf numFmtId="49" fontId="0" fillId="0" borderId="0" xfId="0" applyNumberFormat="1"/>
    <xf numFmtId="0" fontId="7" fillId="0" borderId="0" xfId="0" applyFont="1"/>
    <xf numFmtId="0" fontId="10" fillId="95" borderId="0" xfId="0" applyFont="1" applyFill="1"/>
    <xf numFmtId="0" fontId="119" fillId="0" borderId="0" xfId="0" applyFont="1" applyAlignment="1">
      <alignment wrapText="1"/>
    </xf>
    <xf numFmtId="0" fontId="6" fillId="0" borderId="0" xfId="0" applyFont="1"/>
    <xf numFmtId="0" fontId="6" fillId="0" borderId="0" xfId="0" applyFont="1" applyAlignment="1">
      <alignment horizontal="left"/>
    </xf>
    <xf numFmtId="0" fontId="5" fillId="0" borderId="0" xfId="0" applyFont="1"/>
    <xf numFmtId="0" fontId="0" fillId="96" borderId="0" xfId="0" applyFill="1"/>
    <xf numFmtId="0" fontId="4" fillId="0" borderId="0" xfId="0" applyFont="1"/>
    <xf numFmtId="0" fontId="0" fillId="97" borderId="0" xfId="0" applyFill="1"/>
    <xf numFmtId="0" fontId="3" fillId="0" borderId="0" xfId="0" applyFont="1"/>
    <xf numFmtId="0" fontId="17" fillId="2" borderId="0" xfId="0" applyFont="1" applyFill="1"/>
    <xf numFmtId="0" fontId="17" fillId="2" borderId="0" xfId="0" applyFont="1" applyFill="1" applyAlignment="1">
      <alignment horizontal="left"/>
    </xf>
    <xf numFmtId="0" fontId="17" fillId="2" borderId="0" xfId="0" applyFont="1" applyFill="1" applyAlignment="1">
      <alignment horizontal="right"/>
    </xf>
    <xf numFmtId="0" fontId="17" fillId="3" borderId="52" xfId="0" applyFont="1" applyFill="1" applyBorder="1"/>
    <xf numFmtId="0" fontId="17" fillId="3" borderId="0" xfId="0" applyFont="1" applyFill="1"/>
    <xf numFmtId="9" fontId="11" fillId="0" borderId="0" xfId="0" applyNumberFormat="1" applyFont="1"/>
    <xf numFmtId="49" fontId="11" fillId="0" borderId="0" xfId="1" applyNumberFormat="1" applyFont="1" applyFill="1" applyBorder="1" applyAlignment="1"/>
    <xf numFmtId="0" fontId="0" fillId="0" borderId="52" xfId="0" applyBorder="1"/>
    <xf numFmtId="0" fontId="11" fillId="0" borderId="0" xfId="1" applyNumberFormat="1" applyFont="1" applyAlignment="1"/>
    <xf numFmtId="9" fontId="11" fillId="0" borderId="0" xfId="1" applyFont="1" applyAlignment="1"/>
    <xf numFmtId="9" fontId="11" fillId="0" borderId="0" xfId="1" applyFont="1" applyFill="1" applyBorder="1" applyAlignment="1"/>
    <xf numFmtId="49" fontId="11" fillId="0" borderId="52" xfId="1" applyNumberFormat="1" applyFont="1" applyFill="1" applyBorder="1" applyAlignment="1"/>
    <xf numFmtId="0" fontId="11" fillId="0" borderId="0" xfId="1" applyNumberFormat="1" applyFont="1" applyFill="1" applyBorder="1" applyAlignment="1"/>
    <xf numFmtId="49" fontId="0" fillId="0" borderId="53" xfId="0" applyNumberFormat="1" applyBorder="1"/>
    <xf numFmtId="9" fontId="0" fillId="0" borderId="0" xfId="1" applyFont="1" applyFill="1" applyBorder="1" applyAlignment="1"/>
    <xf numFmtId="49" fontId="0" fillId="0" borderId="52" xfId="0" applyNumberFormat="1" applyBorder="1"/>
    <xf numFmtId="49" fontId="11" fillId="0" borderId="52" xfId="0" applyNumberFormat="1" applyFont="1" applyBorder="1"/>
    <xf numFmtId="1" fontId="11" fillId="0" borderId="0" xfId="1" applyNumberFormat="1" applyFont="1" applyFill="1" applyBorder="1" applyAlignment="1"/>
    <xf numFmtId="49" fontId="15" fillId="0" borderId="52" xfId="0" applyNumberFormat="1" applyFont="1" applyBorder="1"/>
    <xf numFmtId="164" fontId="0" fillId="0" borderId="0" xfId="0" applyNumberFormat="1"/>
    <xf numFmtId="49" fontId="12" fillId="0" borderId="0" xfId="0" applyNumberFormat="1" applyFont="1"/>
    <xf numFmtId="0" fontId="0" fillId="0" borderId="0" xfId="1" applyNumberFormat="1" applyFont="1" applyFill="1" applyBorder="1" applyAlignment="1"/>
    <xf numFmtId="9" fontId="12" fillId="0" borderId="0" xfId="1" applyFont="1" applyFill="1" applyBorder="1" applyAlignment="1"/>
    <xf numFmtId="0" fontId="9" fillId="0" borderId="52" xfId="0" applyFont="1" applyBorder="1"/>
    <xf numFmtId="9" fontId="11" fillId="0" borderId="0" xfId="1" applyFont="1"/>
    <xf numFmtId="9" fontId="12" fillId="0" borderId="0" xfId="1" applyFont="1"/>
    <xf numFmtId="1" fontId="12" fillId="0" borderId="0" xfId="1" applyNumberFormat="1" applyFont="1" applyAlignment="1"/>
    <xf numFmtId="0" fontId="1" fillId="0" borderId="0" xfId="0" applyFont="1"/>
    <xf numFmtId="0" fontId="0" fillId="98" borderId="0" xfId="0" applyFill="1"/>
    <xf numFmtId="0" fontId="0" fillId="99" borderId="0" xfId="0" applyFill="1"/>
    <xf numFmtId="0" fontId="0" fillId="100" borderId="0" xfId="0" applyFill="1"/>
    <xf numFmtId="0" fontId="10" fillId="20" borderId="0" xfId="0" applyFont="1" applyFill="1" applyAlignment="1">
      <alignment horizontal="center"/>
    </xf>
    <xf numFmtId="4" fontId="29" fillId="9" borderId="30" xfId="13" applyNumberFormat="1" applyFont="1" applyFill="1" applyBorder="1" applyAlignment="1">
      <alignment horizontal="left" vertical="center" wrapText="1"/>
    </xf>
    <xf numFmtId="4" fontId="29" fillId="9" borderId="40" xfId="13" applyNumberFormat="1" applyFont="1" applyFill="1" applyBorder="1" applyAlignment="1">
      <alignment horizontal="left" vertical="center" wrapText="1"/>
    </xf>
    <xf numFmtId="4" fontId="29" fillId="9" borderId="27" xfId="13" applyNumberFormat="1" applyFont="1" applyFill="1" applyBorder="1" applyAlignment="1">
      <alignment horizontal="center" vertical="center"/>
    </xf>
    <xf numFmtId="4" fontId="29" fillId="9" borderId="28" xfId="13" applyNumberFormat="1" applyFont="1" applyFill="1" applyBorder="1" applyAlignment="1">
      <alignment horizontal="center" vertical="center"/>
    </xf>
    <xf numFmtId="4" fontId="29" fillId="9" borderId="41" xfId="13" applyNumberFormat="1" applyFont="1" applyFill="1" applyBorder="1" applyAlignment="1">
      <alignment horizontal="center" vertical="center"/>
    </xf>
    <xf numFmtId="0" fontId="29" fillId="9" borderId="27" xfId="13" applyFont="1" applyFill="1" applyBorder="1" applyAlignment="1">
      <alignment horizontal="center" vertical="center" wrapText="1"/>
    </xf>
    <xf numFmtId="0" fontId="29" fillId="9" borderId="41" xfId="13" applyFont="1" applyFill="1" applyBorder="1" applyAlignment="1">
      <alignment horizontal="center" vertical="center" wrapText="1"/>
    </xf>
    <xf numFmtId="0" fontId="29" fillId="9" borderId="30" xfId="15" applyFont="1" applyFill="1" applyBorder="1" applyAlignment="1">
      <alignment horizontal="left" vertical="center" wrapText="1"/>
    </xf>
    <xf numFmtId="0" fontId="29" fillId="9" borderId="40" xfId="15" applyFont="1" applyFill="1" applyBorder="1" applyAlignment="1">
      <alignment horizontal="left" vertical="center" wrapText="1"/>
    </xf>
    <xf numFmtId="0" fontId="29" fillId="9" borderId="27" xfId="15" applyFont="1" applyFill="1" applyBorder="1" applyAlignment="1">
      <alignment horizontal="center" vertical="top" wrapText="1"/>
    </xf>
    <xf numFmtId="0" fontId="29" fillId="9" borderId="28" xfId="15" applyFont="1" applyFill="1" applyBorder="1" applyAlignment="1">
      <alignment horizontal="center" vertical="top" wrapText="1"/>
    </xf>
    <xf numFmtId="0" fontId="29" fillId="9" borderId="41" xfId="15" applyFont="1" applyFill="1" applyBorder="1" applyAlignment="1">
      <alignment horizontal="center" vertical="top" wrapText="1"/>
    </xf>
    <xf numFmtId="0" fontId="29" fillId="9" borderId="30" xfId="13" applyFont="1" applyFill="1" applyBorder="1" applyAlignment="1">
      <alignment horizontal="left" vertical="center" wrapText="1"/>
    </xf>
    <xf numFmtId="0" fontId="29" fillId="9" borderId="40" xfId="13" applyFont="1" applyFill="1" applyBorder="1" applyAlignment="1">
      <alignment horizontal="left" vertical="center" wrapText="1"/>
    </xf>
    <xf numFmtId="0" fontId="29" fillId="9" borderId="27" xfId="13" applyFont="1" applyFill="1" applyBorder="1" applyAlignment="1">
      <alignment horizontal="center" vertical="center"/>
    </xf>
    <xf numFmtId="0" fontId="29" fillId="9" borderId="28" xfId="13" applyFont="1" applyFill="1" applyBorder="1" applyAlignment="1">
      <alignment horizontal="center" vertical="center"/>
    </xf>
    <xf numFmtId="0" fontId="29" fillId="9" borderId="41" xfId="13" applyFont="1" applyFill="1" applyBorder="1" applyAlignment="1">
      <alignment horizontal="center" vertical="center"/>
    </xf>
    <xf numFmtId="0" fontId="26" fillId="8" borderId="0" xfId="7" applyFill="1" applyAlignment="1">
      <alignment horizontal="left" vertical="center"/>
    </xf>
    <xf numFmtId="0" fontId="26" fillId="17" borderId="0" xfId="7" applyFill="1" applyAlignment="1">
      <alignment horizontal="left" vertical="center"/>
    </xf>
    <xf numFmtId="0" fontId="29" fillId="8" borderId="28" xfId="3" applyFont="1" applyFill="1" applyBorder="1" applyAlignment="1">
      <alignment horizontal="center" vertical="center" wrapText="1"/>
    </xf>
    <xf numFmtId="0" fontId="29" fillId="8" borderId="41" xfId="3" applyFont="1" applyFill="1" applyBorder="1" applyAlignment="1">
      <alignment horizontal="center" vertical="center" wrapText="1"/>
    </xf>
    <xf numFmtId="0" fontId="26" fillId="8" borderId="0" xfId="7" applyFill="1" applyAlignment="1">
      <alignment horizontal="left"/>
    </xf>
    <xf numFmtId="0" fontId="29" fillId="8" borderId="28" xfId="3" applyFont="1" applyFill="1" applyBorder="1" applyAlignment="1">
      <alignment horizontal="center" vertical="center"/>
    </xf>
    <xf numFmtId="0" fontId="29" fillId="8" borderId="41" xfId="3" applyFont="1" applyFill="1" applyBorder="1" applyAlignment="1">
      <alignment horizontal="center" vertical="center"/>
    </xf>
    <xf numFmtId="0" fontId="29" fillId="14" borderId="27" xfId="13" applyFont="1" applyFill="1" applyBorder="1" applyAlignment="1">
      <alignment horizontal="center" vertical="center"/>
    </xf>
    <xf numFmtId="0" fontId="29" fillId="14" borderId="41" xfId="13" applyFont="1" applyFill="1" applyBorder="1" applyAlignment="1">
      <alignment horizontal="center" vertical="center"/>
    </xf>
    <xf numFmtId="0" fontId="29" fillId="9" borderId="30" xfId="9" applyNumberFormat="1" applyFill="1" applyBorder="1" applyAlignment="1">
      <alignment horizontal="left" vertical="top"/>
    </xf>
    <xf numFmtId="0" fontId="29" fillId="9" borderId="40" xfId="9" applyNumberFormat="1" applyFill="1" applyBorder="1" applyAlignment="1">
      <alignment horizontal="left" vertical="top"/>
    </xf>
    <xf numFmtId="0" fontId="29" fillId="9" borderId="27" xfId="9" applyNumberFormat="1" applyFill="1" applyBorder="1" applyAlignment="1">
      <alignment horizontal="center" vertical="center"/>
    </xf>
    <xf numFmtId="0" fontId="29" fillId="9" borderId="28" xfId="9" applyNumberFormat="1" applyFill="1" applyBorder="1" applyAlignment="1">
      <alignment horizontal="center" vertical="center"/>
    </xf>
    <xf numFmtId="0" fontId="29" fillId="9" borderId="41" xfId="9" applyNumberFormat="1" applyFill="1" applyBorder="1" applyAlignment="1">
      <alignment horizontal="center" vertical="center"/>
    </xf>
    <xf numFmtId="0" fontId="26" fillId="8" borderId="23" xfId="7" applyFill="1" applyBorder="1" applyAlignment="1">
      <alignment horizontal="left"/>
    </xf>
    <xf numFmtId="0" fontId="26" fillId="8" borderId="24" xfId="7" applyFill="1" applyBorder="1" applyAlignment="1">
      <alignment horizontal="left"/>
    </xf>
    <xf numFmtId="0" fontId="29" fillId="14" borderId="30" xfId="13" applyFont="1" applyFill="1" applyBorder="1" applyAlignment="1">
      <alignment horizontal="left" vertical="top"/>
    </xf>
    <xf numFmtId="0" fontId="29" fillId="14" borderId="34" xfId="13" applyFont="1" applyFill="1" applyBorder="1" applyAlignment="1">
      <alignment horizontal="left" vertical="top"/>
    </xf>
    <xf numFmtId="0" fontId="29" fillId="14" borderId="40" xfId="13" applyFont="1" applyFill="1" applyBorder="1" applyAlignment="1">
      <alignment horizontal="left" vertical="top"/>
    </xf>
    <xf numFmtId="0" fontId="29" fillId="14" borderId="31" xfId="13" applyFont="1" applyFill="1" applyBorder="1" applyAlignment="1">
      <alignment horizontal="center" vertical="center"/>
    </xf>
    <xf numFmtId="0" fontId="29" fillId="8" borderId="32" xfId="3" applyFont="1" applyFill="1" applyBorder="1" applyAlignment="1">
      <alignment horizontal="center" vertical="center"/>
    </xf>
    <xf numFmtId="0" fontId="29" fillId="14" borderId="33" xfId="13" applyFont="1" applyFill="1" applyBorder="1" applyAlignment="1">
      <alignment horizontal="center" vertical="center"/>
    </xf>
    <xf numFmtId="0" fontId="29" fillId="14" borderId="32" xfId="13" applyFont="1" applyFill="1" applyBorder="1" applyAlignment="1">
      <alignment horizontal="center" vertical="center"/>
    </xf>
    <xf numFmtId="0" fontId="29" fillId="8" borderId="33" xfId="3" applyFont="1" applyFill="1" applyBorder="1" applyAlignment="1">
      <alignment horizontal="center" vertical="center"/>
    </xf>
    <xf numFmtId="0" fontId="29" fillId="14" borderId="35" xfId="13" applyFont="1" applyFill="1" applyBorder="1" applyAlignment="1">
      <alignment horizontal="center" vertical="center"/>
    </xf>
    <xf numFmtId="0" fontId="29" fillId="14" borderId="36" xfId="13" applyFont="1" applyFill="1" applyBorder="1" applyAlignment="1">
      <alignment horizontal="center" vertical="center"/>
    </xf>
    <xf numFmtId="0" fontId="29" fillId="14" borderId="37" xfId="13" applyFont="1" applyFill="1" applyBorder="1" applyAlignment="1">
      <alignment horizontal="center" vertical="center"/>
    </xf>
    <xf numFmtId="0" fontId="29" fillId="14" borderId="38" xfId="13" applyFont="1" applyFill="1" applyBorder="1" applyAlignment="1">
      <alignment horizontal="center" vertical="center"/>
    </xf>
    <xf numFmtId="0" fontId="29" fillId="14" borderId="30" xfId="13" applyFont="1" applyFill="1" applyBorder="1" applyAlignment="1">
      <alignment horizontal="center" vertical="center"/>
    </xf>
    <xf numFmtId="0" fontId="29" fillId="14" borderId="39" xfId="13" applyFont="1" applyFill="1" applyBorder="1" applyAlignment="1">
      <alignment horizontal="center" vertical="center"/>
    </xf>
    <xf numFmtId="0" fontId="29" fillId="8" borderId="39" xfId="3" applyFont="1" applyFill="1" applyBorder="1" applyAlignment="1">
      <alignment horizontal="center" vertical="center"/>
    </xf>
    <xf numFmtId="0" fontId="10" fillId="39" borderId="0" xfId="0" applyFont="1" applyFill="1" applyAlignment="1">
      <alignment horizontal="center"/>
    </xf>
    <xf numFmtId="0" fontId="21" fillId="6" borderId="5" xfId="0" applyFont="1" applyFill="1" applyBorder="1" applyAlignment="1">
      <alignment horizontal="left" wrapText="1"/>
    </xf>
    <xf numFmtId="0" fontId="21" fillId="6" borderId="6" xfId="0" applyFont="1" applyFill="1" applyBorder="1" applyAlignment="1">
      <alignment horizontal="left" wrapText="1"/>
    </xf>
    <xf numFmtId="0" fontId="21" fillId="6" borderId="7" xfId="0" applyFont="1" applyFill="1" applyBorder="1" applyAlignment="1">
      <alignment horizontal="left" wrapText="1"/>
    </xf>
    <xf numFmtId="0" fontId="10" fillId="4" borderId="0" xfId="0" applyFont="1" applyFill="1" applyAlignment="1">
      <alignment horizontal="left"/>
    </xf>
    <xf numFmtId="0" fontId="0" fillId="5" borderId="0" xfId="0" applyFill="1" applyAlignment="1">
      <alignment horizontal="left"/>
    </xf>
  </cellXfs>
  <cellStyles count="347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xfId="2335" hidden="1" xr:uid="{CECA514A-932E-4474-9664-0DBFC2EE1CA1}"/>
    <cellStyle name="20 % - Akzent1" xfId="2531" hidden="1" xr:uid="{F5A58B6C-EEBE-48B7-B17D-97EF888B3994}"/>
    <cellStyle name="20 % - Akzent1" xfId="2730" hidden="1" xr:uid="{8B0A10AF-40DC-4D99-943C-76C5D06A5601}"/>
    <cellStyle name="20 % - Akzent1" xfId="2650" hidden="1" xr:uid="{C2C3AA9E-D2F2-4C56-B0AD-D29EA38DB2F1}"/>
    <cellStyle name="20 % - Akzent1" xfId="2585" hidden="1" xr:uid="{90953DD1-7477-401F-8842-EC01D6848972}"/>
    <cellStyle name="20 % - Akzent1" xfId="2628" hidden="1" xr:uid="{63126893-4355-4846-B10F-2698D7626BBF}"/>
    <cellStyle name="20 % - Akzent1" xfId="2621" hidden="1" xr:uid="{B2E5EEE7-2FE7-4993-AFFB-C30614FD6DDB}"/>
    <cellStyle name="20 % - Akzent1" xfId="3420" hidden="1" xr:uid="{D7128D0D-EBBD-4879-8D6D-59CD763F911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xfId="2338" hidden="1" xr:uid="{E24D80C2-2878-4DA3-9CA5-E35CEA75F4D7}"/>
    <cellStyle name="20 % - Akzent2" xfId="2534" hidden="1" xr:uid="{448D7BC3-9991-48AB-A400-C246FF901B60}"/>
    <cellStyle name="20 % - Akzent2" xfId="2690" hidden="1" xr:uid="{29F96817-B122-4339-8C35-B52A531CC2BB}"/>
    <cellStyle name="20 % - Akzent2" xfId="2703" hidden="1" xr:uid="{7145B5FD-AE8C-4CF3-B728-0811EE2DED74}"/>
    <cellStyle name="20 % - Akzent2" xfId="2331" hidden="1" xr:uid="{22F03FC2-A5A3-453A-B569-B3ACCDC42A87}"/>
    <cellStyle name="20 % - Akzent2" xfId="3287" hidden="1" xr:uid="{8BAB5E89-279D-486A-9E51-2B6E375513D0}"/>
    <cellStyle name="20 % - Akzent2" xfId="3265" hidden="1" xr:uid="{848600CB-A882-46DD-8DCA-555E26BD4A98}"/>
    <cellStyle name="20 % - Akzent2" xfId="3311" hidden="1" xr:uid="{024B574F-B158-40A9-87C7-AA1710EE09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xfId="2342" hidden="1" xr:uid="{BE882E5C-0D83-4BFF-8546-4ED002201E5C}"/>
    <cellStyle name="20 % - Akzent3" xfId="2537" hidden="1" xr:uid="{ADCC143B-0A6A-4386-8EE4-35766AF89830}"/>
    <cellStyle name="20 % - Akzent3" xfId="2725" hidden="1" xr:uid="{12F28C6F-9D21-4C2A-AF01-F5A7BF196FC3}"/>
    <cellStyle name="20 % - Akzent3" xfId="3242" hidden="1" xr:uid="{749E36E2-BED4-4C80-9705-45DD6AC1E8B5}"/>
    <cellStyle name="20 % - Akzent3" xfId="3404" hidden="1" xr:uid="{F5E9259B-B1A5-4E8D-98D1-2229EF4F736F}"/>
    <cellStyle name="20 % - Akzent3" xfId="2817" hidden="1" xr:uid="{59D41D1E-88B0-47C8-9532-DF1815E20EFF}"/>
    <cellStyle name="20 % - Akzent3" xfId="3018" hidden="1" xr:uid="{B4163F9F-6707-4BAF-89C2-32C36AB63AEC}"/>
    <cellStyle name="20 % - Akzent3" xfId="3461" hidden="1" xr:uid="{5DF121DA-617D-483D-89F5-7602925107F8}"/>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xfId="2346" hidden="1" xr:uid="{1E465358-CBC1-46F7-8098-FF37DD6141AA}"/>
    <cellStyle name="20 % - Akzent4" xfId="2541" hidden="1" xr:uid="{E15D5BA2-D9DE-41EE-8E04-2A7CD3BDD0BC}"/>
    <cellStyle name="20 % - Akzent4" xfId="2709" hidden="1" xr:uid="{4F17AFE7-331B-4A4D-8CAC-DD1007120242}"/>
    <cellStyle name="20 % - Akzent4" xfId="3348" hidden="1" xr:uid="{FDD9A60A-CC97-4644-9424-E3AFFA68D6CB}"/>
    <cellStyle name="20 % - Akzent4" xfId="3392" hidden="1" xr:uid="{224E4648-8E61-4D40-AD7A-8F69715AE2A4}"/>
    <cellStyle name="20 % - Akzent4" xfId="3407" hidden="1" xr:uid="{91C27710-A44F-405B-BB01-AD699AF72A2F}"/>
    <cellStyle name="20 % - Akzent4" xfId="3458" hidden="1" xr:uid="{E4B9EE52-C908-4FA5-8EC6-FC7DD66B89EB}"/>
    <cellStyle name="20 % - Akzent4" xfId="3469" hidden="1" xr:uid="{1B10AF7C-5E47-40C0-BF8E-695E8E1D7E62}"/>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xfId="2350" hidden="1" xr:uid="{C4A7341A-C383-4EBB-B53F-828995663BDB}"/>
    <cellStyle name="20 % - Akzent5" xfId="2545" hidden="1" xr:uid="{F7D5C104-B9DE-4F7D-BF98-CE22E86B29DE}"/>
    <cellStyle name="20 % - Akzent5" xfId="2824" hidden="1" xr:uid="{39D71F4E-9207-4BB2-B9D5-8A89313AD645}"/>
    <cellStyle name="20 % - Akzent5" xfId="2715" hidden="1" xr:uid="{1C538287-5562-4AA6-AD2F-42754F265C3B}"/>
    <cellStyle name="20 % - Akzent5" xfId="3235" hidden="1" xr:uid="{7B25D66C-D6F7-4E69-8417-6F04C2713278}"/>
    <cellStyle name="20 % - Akzent5" xfId="3310" hidden="1" xr:uid="{87D3F2FD-988D-42D9-8D74-9A12405C24AD}"/>
    <cellStyle name="20 % - Akzent5" xfId="3457" hidden="1" xr:uid="{7B3F1755-27AA-4AA3-A3EB-CA0739F11156}"/>
    <cellStyle name="20 % - Akzent5" xfId="2775" hidden="1" xr:uid="{B4BD3F5B-A71E-4C45-BC44-389DCF973A0E}"/>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xfId="2354" hidden="1" xr:uid="{F4AA5ED9-D77A-46E5-AF7F-D5844DEBD9A4}"/>
    <cellStyle name="20 % - Akzent6" xfId="2548" hidden="1" xr:uid="{48B09CBC-C724-48CA-B080-E01B4D5378E5}"/>
    <cellStyle name="20 % - Akzent6" xfId="2697" hidden="1" xr:uid="{A1DB0A78-8A37-4DE6-9CAB-727F9C172883}"/>
    <cellStyle name="20 % - Akzent6" xfId="3390" hidden="1" xr:uid="{AE508293-1A88-47E2-BDEA-C1F57EACC642}"/>
    <cellStyle name="20 % - Akzent6" xfId="2815" hidden="1" xr:uid="{A697935C-D507-4DF1-AACF-781E2952D950}"/>
    <cellStyle name="20 % - Akzent6" xfId="3379" hidden="1" xr:uid="{CBE6FF10-3B7E-41AD-9EAF-39B50301E986}"/>
    <cellStyle name="20 % - Akzent6" xfId="2691" hidden="1" xr:uid="{C31894BD-4CAF-45E7-BE48-3143094202D2}"/>
    <cellStyle name="20 % - Akzent6" xfId="3472" hidden="1" xr:uid="{9F0D5C5D-A65A-4776-BC21-E1A9EED4DBB0}"/>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2 2" xfId="3059" xr:uid="{48C164A3-33F1-4945-9DBD-19B3399D503D}"/>
    <cellStyle name="2x indented GHG Textfiels 3 2 2 2 3" xfId="1053" xr:uid="{03857983-E4D6-4D64-86C5-A3D6B35AAA88}"/>
    <cellStyle name="2x indented GHG Textfiels 3 2 2 2 3 2" xfId="2624" xr:uid="{77317F4F-423C-46D3-8F61-C56E8DA73578}"/>
    <cellStyle name="2x indented GHG Textfiels 3 2 2 2 4" xfId="2144" xr:uid="{4E8BC024-56D0-4D26-9DE0-F322AA82D67A}"/>
    <cellStyle name="2x indented GHG Textfiels 3 2 2 3" xfId="1286" xr:uid="{0CF28C5B-11F1-4966-881D-B357254A25A7}"/>
    <cellStyle name="2x indented GHG Textfiels 3 2 2 3 2" xfId="2851" xr:uid="{5355728F-F6EB-4C71-AECE-846277F891B7}"/>
    <cellStyle name="2x indented GHG Textfiels 3 2 2 4" xfId="1245" xr:uid="{300BE154-E514-4A84-ABF4-3385D5CC7C21}"/>
    <cellStyle name="2x indented GHG Textfiels 3 2 2 4 2" xfId="2812" xr:uid="{3FD16A8C-0CA9-4637-BC90-5CB1AAF9688A}"/>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2 2" xfId="3022" xr:uid="{EFE11931-B29F-46A8-8EB5-128F7956D9FE}"/>
    <cellStyle name="2x indented GHG Textfiels 3 2 3 3" xfId="100" xr:uid="{B74BD5CA-C5BD-4F7A-8B38-061D0222CF29}"/>
    <cellStyle name="2x indented GHG Textfiels 3 2 3 3 2" xfId="2353" xr:uid="{C070D85B-5B3B-42C7-880D-8BD8EA065DEF}"/>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2 2" xfId="3164" xr:uid="{69F8880D-7BF6-4DF3-AB89-E062F566E6AE}"/>
    <cellStyle name="2x indented GHG Textfiels 3 3 2 2 3" xfId="1231" xr:uid="{F4A2FEB1-0B4A-4863-AF8D-E5471C3D9A36}"/>
    <cellStyle name="2x indented GHG Textfiels 3 3 2 2 3 2" xfId="2799" xr:uid="{54EA6FF3-0EDB-4574-9FB5-FDE3CF36B57D}"/>
    <cellStyle name="2x indented GHG Textfiels 3 3 2 2 4" xfId="2249" xr:uid="{545A1733-F925-4057-B3F6-152E6C2EB55B}"/>
    <cellStyle name="2x indented GHG Textfiels 3 3 2 3" xfId="1391" xr:uid="{15620EDC-20CE-4EA9-BA12-B57C0C902F75}"/>
    <cellStyle name="2x indented GHG Textfiels 3 3 2 3 2" xfId="2956" xr:uid="{58BDE6EC-B5A6-48A1-8182-118A05CC2504}"/>
    <cellStyle name="2x indented GHG Textfiels 3 3 2 4" xfId="1885" xr:uid="{D5DC4F37-5FC5-48B2-8BCE-48082C028730}"/>
    <cellStyle name="2x indented GHG Textfiels 3 3 2 4 2" xfId="3428" xr:uid="{82C9D6ED-2DB7-43DD-AE5A-27B0FCB9325D}"/>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2 2" xfId="3166" xr:uid="{BC72084C-E0BC-4306-9618-B4F24C2AF30B}"/>
    <cellStyle name="2x indented GHG Textfiels 3 3 3 2 3" xfId="1701" xr:uid="{93BFA84F-E739-475E-A620-7657CB8529A4}"/>
    <cellStyle name="2x indented GHG Textfiels 3 3 3 2 3 2" xfId="3262" xr:uid="{6CA2F9F3-493C-4896-BF5F-8A047B0B89F5}"/>
    <cellStyle name="2x indented GHG Textfiels 3 3 3 2 4" xfId="2251" xr:uid="{74F363E1-1052-4E54-95EE-55A2488BDC61}"/>
    <cellStyle name="2x indented GHG Textfiels 3 3 3 3" xfId="1393" xr:uid="{B442264E-A2EA-4857-A9A8-61BA6E8A824B}"/>
    <cellStyle name="2x indented GHG Textfiels 3 3 3 3 2" xfId="2958" xr:uid="{FC9CDF27-31B3-4A82-80C3-BF2A0D3E6787}"/>
    <cellStyle name="2x indented GHG Textfiels 3 3 3 4" xfId="934" xr:uid="{93AB9CBD-7AAC-445E-9E51-15928869A48B}"/>
    <cellStyle name="2x indented GHG Textfiels 3 3 3 4 2" xfId="2514" xr:uid="{60562CAC-28AF-4B4D-A816-186A65C9F7AC}"/>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2 2" xfId="3062" xr:uid="{D0F990FD-FCA0-43F4-A525-7851CC8D941A}"/>
    <cellStyle name="2x indented GHG Textfiels 3 3 4 2 3" xfId="1113" xr:uid="{F877C531-C9E4-4DC2-962C-E23A968EAD7B}"/>
    <cellStyle name="2x indented GHG Textfiels 3 3 4 2 3 2" xfId="2682" xr:uid="{C16CF161-412A-455B-BE05-D280D1F1D40B}"/>
    <cellStyle name="2x indented GHG Textfiels 3 3 4 2 4" xfId="2147" xr:uid="{C3C424E4-2B80-4CAC-8450-62C29EC76CFF}"/>
    <cellStyle name="2x indented GHG Textfiels 3 3 4 3" xfId="1289" xr:uid="{9E9D7A23-AE9E-43AA-8841-1E22E538CFE2}"/>
    <cellStyle name="2x indented GHG Textfiels 3 3 4 3 2" xfId="2854" xr:uid="{25C16908-269B-4D17-9025-968B6B6C816A}"/>
    <cellStyle name="2x indented GHG Textfiels 3 3 4 4" xfId="1022" xr:uid="{A41E20A6-2984-4EAE-80FC-34CE19514AA9}"/>
    <cellStyle name="2x indented GHG Textfiels 3 3 4 4 2" xfId="2594" xr:uid="{AC687607-6C33-4305-AB21-59BB157CF6C7}"/>
    <cellStyle name="2x indented GHG Textfiels 3 3 4 5" xfId="1941" xr:uid="{A8A0112F-EE8A-443A-8318-624FF8E81BC5}"/>
    <cellStyle name="2x indented GHG Textfiels 3 3 5" xfId="1165" xr:uid="{22F2C4A2-0103-42EA-A4C5-2AF14E5876BB}"/>
    <cellStyle name="2x indented GHG Textfiels 3 3 5 2" xfId="2734" xr:uid="{271E35C7-380A-463E-9478-C314B9B59C57}"/>
    <cellStyle name="2x indented GHG Textfiels 3 3 6" xfId="1735" xr:uid="{77196668-FB8C-4CBA-A943-4B10DCAD5381}"/>
    <cellStyle name="2x indented GHG Textfiels 3 3 6 2" xfId="3294" xr:uid="{1F5196F1-919E-4D78-9105-124125B8EDCE}"/>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xfId="2336" hidden="1" xr:uid="{4009774F-2C05-47D9-9EC0-383E2F3631F8}"/>
    <cellStyle name="40 % - Akzent1" xfId="2532" hidden="1" xr:uid="{AF344BEC-3F5C-4CCA-81F8-7330861E907E}"/>
    <cellStyle name="40 % - Akzent1" xfId="2787" hidden="1" xr:uid="{693842AF-FFFC-42E7-BDAD-7A01D12EBBD6}"/>
    <cellStyle name="40 % - Akzent1" xfId="2698" hidden="1" xr:uid="{65A63435-57E0-4F4E-8D55-F25DD582EBA4}"/>
    <cellStyle name="40 % - Akzent1" xfId="2310" hidden="1" xr:uid="{6E3B0E3A-4A56-404A-9971-70CDD87D001B}"/>
    <cellStyle name="40 % - Akzent1" xfId="3414" hidden="1" xr:uid="{E65F7DCE-E338-4438-A5EC-AA2719A1DBBB}"/>
    <cellStyle name="40 % - Akzent1" xfId="3460" hidden="1" xr:uid="{251305CE-BAB6-48C6-984B-74B000F01D9A}"/>
    <cellStyle name="40 % - Akzent1" xfId="3322" hidden="1" xr:uid="{705BC3E4-E97E-43E7-9F12-A03A598EEA07}"/>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xfId="2339" hidden="1" xr:uid="{EEA613AF-24F7-4966-A71C-5D456BD3F0C8}"/>
    <cellStyle name="40 % - Akzent2" xfId="2535" hidden="1" xr:uid="{539B80CA-5E78-4D84-AE3A-F6B8286737AC}"/>
    <cellStyle name="40 % - Akzent2" xfId="2818" hidden="1" xr:uid="{6997B89F-11FC-417B-BD33-9A9A7F476450}"/>
    <cellStyle name="40 % - Akzent2" xfId="3406" hidden="1" xr:uid="{0E701895-6242-4EB2-ABF8-CB5CB7891A34}"/>
    <cellStyle name="40 % - Akzent2" xfId="2700" hidden="1" xr:uid="{7215B800-42F9-4DAC-9A84-698774CE012D}"/>
    <cellStyle name="40 % - Akzent2" xfId="3306" hidden="1" xr:uid="{8F5A96AA-03AC-4A84-B86A-E6E5A92350A0}"/>
    <cellStyle name="40 % - Akzent2" xfId="2728" hidden="1" xr:uid="{6A2BCA60-3146-45AD-BA74-487877CF3B69}"/>
    <cellStyle name="40 % - Akzent2" xfId="3475" hidden="1" xr:uid="{405AFFA3-1BE9-42C0-9E68-F9DEAB4FCD08}"/>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xfId="2343" hidden="1" xr:uid="{9FB84C46-237C-417D-8EE5-13622E36041D}"/>
    <cellStyle name="40 % - Akzent3" xfId="2538" hidden="1" xr:uid="{4C9346EC-BC8C-46B4-B508-F8C304EEF352}"/>
    <cellStyle name="40 % - Akzent3" xfId="2827" hidden="1" xr:uid="{A61B57A3-5C6D-4EDD-AA58-EEC646A4987A}"/>
    <cellStyle name="40 % - Akzent3" xfId="3398" hidden="1" xr:uid="{303601FC-23E1-4160-8256-7ED78133A5FD}"/>
    <cellStyle name="40 % - Akzent3" xfId="3341" hidden="1" xr:uid="{D10092AF-F2AB-4488-A1B7-0D8A88212DB6}"/>
    <cellStyle name="40 % - Akzent3" xfId="3275" hidden="1" xr:uid="{0E9CDD05-F0C0-4B5B-8509-6BBAE940F7A9}"/>
    <cellStyle name="40 % - Akzent3" xfId="3459" hidden="1" xr:uid="{A48B7114-96A7-47D0-966E-2B81D25D06CF}"/>
    <cellStyle name="40 % - Akzent3" xfId="3473" hidden="1" xr:uid="{F64E1C71-A540-4ED0-8D72-9638F8E70371}"/>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xfId="2347" hidden="1" xr:uid="{3CFABBC4-1248-4BFD-9825-186BAF763296}"/>
    <cellStyle name="40 % - Akzent4" xfId="2542" hidden="1" xr:uid="{C4DE3AAF-B708-40E7-B8A2-B5F6A72B5423}"/>
    <cellStyle name="40 % - Akzent4" xfId="2823" hidden="1" xr:uid="{7C7FAD51-9DC3-4076-8BFD-0C39087EBB1E}"/>
    <cellStyle name="40 % - Akzent4" xfId="3383" hidden="1" xr:uid="{11A20074-BBB7-4BE5-80BD-2C230A42554E}"/>
    <cellStyle name="40 % - Akzent4" xfId="3418" hidden="1" xr:uid="{59314881-214B-4B7D-860A-D717D4EAE56F}"/>
    <cellStyle name="40 % - Akzent4" xfId="2592" hidden="1" xr:uid="{2D3EA7FE-C024-4F92-A982-CBC17A3BE415}"/>
    <cellStyle name="40 % - Akzent4" xfId="3293" hidden="1" xr:uid="{D501B5EA-AA7B-4A61-8519-EDA8BE7636C8}"/>
    <cellStyle name="40 % - Akzent4" xfId="3471" hidden="1" xr:uid="{9324DA2F-457A-4C4D-9219-E8AB6B82F323}"/>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xfId="2351" hidden="1" xr:uid="{C59EAA9B-1381-4563-B2CD-8583BC61402D}"/>
    <cellStyle name="40 % - Akzent5" xfId="2546" hidden="1" xr:uid="{01F78116-5EAC-49CB-B429-093450C74670}"/>
    <cellStyle name="40 % - Akzent5" xfId="2825" hidden="1" xr:uid="{DC2B97CF-DAA1-4E61-80B3-EB59736196A3}"/>
    <cellStyle name="40 % - Akzent5" xfId="3333" hidden="1" xr:uid="{C5760EC7-F947-46AC-8766-8B48380F2D31}"/>
    <cellStyle name="40 % - Akzent5" xfId="2561" hidden="1" xr:uid="{FE48604D-8E3A-4947-A884-92A6660FFC51}"/>
    <cellStyle name="40 % - Akzent5" xfId="3422" hidden="1" xr:uid="{D6886ED3-DF7D-4EFB-9C7D-B8E4979FBEDD}"/>
    <cellStyle name="40 % - Akzent5" xfId="2334" hidden="1" xr:uid="{DB6964A6-7D3C-4BC7-A0A0-C96963B48487}"/>
    <cellStyle name="40 % - Akzent5" xfId="3468" hidden="1" xr:uid="{3D7F282B-351E-474C-993A-AFC008AA2378}"/>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xfId="2355" hidden="1" xr:uid="{7B325102-FBF5-401E-A2FB-F9F9A83C9390}"/>
    <cellStyle name="40 % - Akzent6" xfId="2549" hidden="1" xr:uid="{6DF62FFB-B96F-4092-BDB4-69D55087E172}"/>
    <cellStyle name="40 % - Akzent6" xfId="2819" hidden="1" xr:uid="{70345D12-315D-45A7-A08E-B50FC2D72BE4}"/>
    <cellStyle name="40 % - Akzent6" xfId="3281" hidden="1" xr:uid="{E50F92E9-6189-401C-AEA0-C39C23E713A0}"/>
    <cellStyle name="40 % - Akzent6" xfId="3268" hidden="1" xr:uid="{0CF0ADA8-79A6-47C4-B9B0-0C4B55CE8B9D}"/>
    <cellStyle name="40 % - Akzent6" xfId="3372" hidden="1" xr:uid="{CE69E3B0-A5F7-4171-AB33-FCEA8DADF668}"/>
    <cellStyle name="40 % - Akzent6" xfId="3387" hidden="1" xr:uid="{FD9FD822-7344-458D-826B-8E7F953E0822}"/>
    <cellStyle name="40 % - Akzent6" xfId="3464" hidden="1" xr:uid="{1425F4DA-42DC-449B-8366-6087460E2D43}"/>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2 2" xfId="3165" xr:uid="{C8D688F2-0886-4C5A-9169-AD64F1DA265C}"/>
    <cellStyle name="5x indented GHG Textfiels 3 3 2 2 3" xfId="987" xr:uid="{4CF491A6-D6AC-46ED-AD79-2F5E762D5E70}"/>
    <cellStyle name="5x indented GHG Textfiels 3 3 2 2 3 2" xfId="2562" xr:uid="{43414AF2-22A8-4436-9EC2-6E2D5ABEBE74}"/>
    <cellStyle name="5x indented GHG Textfiels 3 3 2 2 4" xfId="2250" xr:uid="{2EBCEE3B-241B-4ACB-987F-C340DF3AD7B5}"/>
    <cellStyle name="5x indented GHG Textfiels 3 3 2 3" xfId="1392" xr:uid="{5470255A-8590-4D89-B5AF-44A129757709}"/>
    <cellStyle name="5x indented GHG Textfiels 3 3 2 3 2" xfId="2957" xr:uid="{BE9A9593-EFA1-47E8-8523-94DDDB4CE90D}"/>
    <cellStyle name="5x indented GHG Textfiels 3 3 2 4" xfId="985" xr:uid="{265FDB89-50CE-4742-8EF0-92AD805A510D}"/>
    <cellStyle name="5x indented GHG Textfiels 3 3 2 4 2" xfId="2560" xr:uid="{ECAE7AE6-CB2E-4360-9025-116F104DB8C6}"/>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2 2" xfId="3112" xr:uid="{876E0445-53D6-4543-B3DA-E3A0E08556BB}"/>
    <cellStyle name="5x indented GHG Textfiels 3 3 3 2 3" xfId="1185" xr:uid="{D594B288-AE01-4B97-AC27-35B64E1868B4}"/>
    <cellStyle name="5x indented GHG Textfiels 3 3 3 2 3 2" xfId="2754" xr:uid="{C4651FEC-CE37-4632-8BF9-3852EE898405}"/>
    <cellStyle name="5x indented GHG Textfiels 3 3 3 2 4" xfId="2197" xr:uid="{2BE1B55F-9170-4AF2-8D79-C047F39B5505}"/>
    <cellStyle name="5x indented GHG Textfiels 3 3 3 3" xfId="1339" xr:uid="{BFF9589D-49E3-4DF8-8CBA-D4F0FB7A15C8}"/>
    <cellStyle name="5x indented GHG Textfiels 3 3 3 3 2" xfId="2904" xr:uid="{B0E2EF33-5CBD-4E50-90E0-D80EADC4FAEF}"/>
    <cellStyle name="5x indented GHG Textfiels 3 3 3 4" xfId="973" xr:uid="{82E48B8A-82CD-461D-85F9-5E46F300CFDE}"/>
    <cellStyle name="5x indented GHG Textfiels 3 3 3 4 2" xfId="2551" xr:uid="{85CD6523-D9C5-4BB0-BDAD-D59C131D7DBC}"/>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2 2" xfId="3196" xr:uid="{6AE877B3-FB5D-49A6-B70C-E845E1CE446B}"/>
    <cellStyle name="5x indented GHG Textfiels 3 3 4 2 3" xfId="1903" xr:uid="{35F8E711-4F70-4486-9D03-12382FA74C97}"/>
    <cellStyle name="5x indented GHG Textfiels 3 3 4 2 3 2" xfId="3446" xr:uid="{A2126F7B-97F6-432D-9548-E4AB6C564089}"/>
    <cellStyle name="5x indented GHG Textfiels 3 3 4 2 4" xfId="2281" xr:uid="{323A8E37-5AD5-4C66-896A-8A590E00E8AD}"/>
    <cellStyle name="5x indented GHG Textfiels 3 3 4 3" xfId="1423" xr:uid="{79456AAD-FBAD-4D8A-A0AC-BE8544487FCA}"/>
    <cellStyle name="5x indented GHG Textfiels 3 3 4 3 2" xfId="2988" xr:uid="{1D64F8A3-3CB6-4D23-A7AC-A636BFBF53B2}"/>
    <cellStyle name="5x indented GHG Textfiels 3 3 4 4" xfId="1038" xr:uid="{4E23FCDF-CC18-41E0-BFBA-4D56AED82B94}"/>
    <cellStyle name="5x indented GHG Textfiels 3 3 4 4 2" xfId="2610" xr:uid="{14CD059C-BF62-436F-8732-C73D5E8FFB3F}"/>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6 2" xfId="2735" xr:uid="{FC2F1FBB-F478-43C7-B90F-9CB7BB1B692A}"/>
    <cellStyle name="5x indented GHG Textfiels 3 3 7" xfId="947" xr:uid="{9E7ED601-8FAB-4AA6-8E12-5292282FEBE2}"/>
    <cellStyle name="5x indented GHG Textfiels 3 3 7 2" xfId="2526" xr:uid="{BC9D96C9-87AA-41FA-90FF-C0ACE619EE90}"/>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xfId="2337" hidden="1" xr:uid="{A914593C-A52D-4609-9BC5-84FEC8A26BC4}"/>
    <cellStyle name="60 % - Akzent1" xfId="2533" hidden="1" xr:uid="{FB151195-7DA4-436B-BB64-74F53A191B7E}"/>
    <cellStyle name="60 % - Akzent1" xfId="2788" hidden="1" xr:uid="{AC5F95F8-41BB-496F-9181-BB4D65D33FDD}"/>
    <cellStyle name="60 % - Akzent1" xfId="2821" hidden="1" xr:uid="{4E681542-7BFF-45DF-91D1-4B77AA36EFD1}"/>
    <cellStyle name="60 % - Akzent1" xfId="3301" hidden="1" xr:uid="{56497A59-0D28-481E-A227-43622E30714F}"/>
    <cellStyle name="60 % - Akzent1" xfId="3339" hidden="1" xr:uid="{8036BD06-1C83-4A23-A56C-B151DB24B156}"/>
    <cellStyle name="60 % - Akzent1" xfId="3245" hidden="1" xr:uid="{56AE28A5-980B-4FB9-BD98-E42A146427A3}"/>
    <cellStyle name="60 % - Akzent1" xfId="3455" hidden="1" xr:uid="{9F17F66B-6550-4947-9058-3737621AA6F6}"/>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xfId="2340" hidden="1" xr:uid="{ED9E6D1A-6DB8-4B8B-8EFC-D5934356F919}"/>
    <cellStyle name="60 % - Akzent2" xfId="2536" hidden="1" xr:uid="{F25DF12F-B08E-413D-85FD-FE58B108D2F4}"/>
    <cellStyle name="60 % - Akzent2" xfId="2733" hidden="1" xr:uid="{18062363-2480-431A-8B9E-6415160E2CB8}"/>
    <cellStyle name="60 % - Akzent2" xfId="3309" hidden="1" xr:uid="{EB10DE67-AFF3-4C72-9664-D3B55763FD45}"/>
    <cellStyle name="60 % - Akzent2" xfId="3286" hidden="1" xr:uid="{58E0BEE3-4BF2-4445-B7B1-79BE1136E203}"/>
    <cellStyle name="60 % - Akzent2" xfId="2803" hidden="1" xr:uid="{17A0A9C6-BFC2-4775-9AF9-BBBD09C0EFFB}"/>
    <cellStyle name="60 % - Akzent2" xfId="2651" hidden="1" xr:uid="{49666EB4-B4E2-46E4-A9D2-96EBF9A1C192}"/>
    <cellStyle name="60 % - Akzent2" xfId="3466" hidden="1" xr:uid="{2919B2B0-31B1-45A5-96C6-5B1E4B511DE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xfId="2344" hidden="1" xr:uid="{03115F61-5561-4F63-8FF8-CCA3B4FCE882}"/>
    <cellStyle name="60 % - Akzent3" xfId="2539" hidden="1" xr:uid="{49298165-1C77-4109-8C38-DEBE197B8C19}"/>
    <cellStyle name="60 % - Akzent3" xfId="2828" hidden="1" xr:uid="{9C79505B-AD05-45EF-BC03-364BDCD4DDAE}"/>
    <cellStyle name="60 % - Akzent3" xfId="3299" hidden="1" xr:uid="{49EA0E83-220B-41F8-9190-731731BE296F}"/>
    <cellStyle name="60 % - Akzent3" xfId="2707" hidden="1" xr:uid="{CF8AB928-7DAA-4FD6-8E34-463472151154}"/>
    <cellStyle name="60 % - Akzent3" xfId="2751" hidden="1" xr:uid="{BA426010-63F0-4BBE-A3E5-816F7F742870}"/>
    <cellStyle name="60 % - Akzent3" xfId="3331" hidden="1" xr:uid="{81B6AE27-CC03-432B-8133-A1568F71DCA7}"/>
    <cellStyle name="60 % - Akzent3" xfId="3465" hidden="1" xr:uid="{991B3A80-B380-4861-8B00-032FA5D7E0B6}"/>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xfId="2348" hidden="1" xr:uid="{24841FBF-C66F-4331-BDDA-66C55051CDE2}"/>
    <cellStyle name="60 % - Akzent4" xfId="2543" hidden="1" xr:uid="{1B78ECCB-4677-4764-A2F7-85667846C1C5}"/>
    <cellStyle name="60 % - Akzent4" xfId="2826" hidden="1" xr:uid="{C9ACF2E1-74A4-495A-A5E6-E8AC3C4DBC6E}"/>
    <cellStyle name="60 % - Akzent4" xfId="3272" hidden="1" xr:uid="{5B82BADB-0BB9-467C-B951-14F89EAF061B}"/>
    <cellStyle name="60 % - Akzent4" xfId="3416" hidden="1" xr:uid="{93F84EA9-A439-4969-8662-0BE46898042A}"/>
    <cellStyle name="60 % - Akzent4" xfId="3313" hidden="1" xr:uid="{82AB2307-8721-4B6A-97B4-232ABE8E34B0}"/>
    <cellStyle name="60 % - Akzent4" xfId="2569" hidden="1" xr:uid="{BD78310E-FFAC-43D5-A57B-845383AD6BD2}"/>
    <cellStyle name="60 % - Akzent4" xfId="3463" hidden="1" xr:uid="{A02E4586-0765-40CE-8FD7-8001D3C3D33A}"/>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xfId="2352" hidden="1" xr:uid="{8070339F-D6AE-413A-856B-D80C44547593}"/>
    <cellStyle name="60 % - Akzent5" xfId="2547" hidden="1" xr:uid="{AD406F6B-D86C-4747-8352-AC7B1D1B6F21}"/>
    <cellStyle name="60 % - Akzent5" xfId="2729" hidden="1" xr:uid="{5C74C3F3-2621-400F-A274-79D4B597E5E7}"/>
    <cellStyle name="60 % - Akzent5" xfId="3408" hidden="1" xr:uid="{28664C8A-A84E-4714-9B0D-84DEFEE380E5}"/>
    <cellStyle name="60 % - Akzent5" xfId="2661" hidden="1" xr:uid="{BE2ADB2E-6588-4E8C-95EE-F6EE567F3A2D}"/>
    <cellStyle name="60 % - Akzent5" xfId="2773" hidden="1" xr:uid="{5E618E6E-64E2-47F3-A4E3-4EAC8336DC9F}"/>
    <cellStyle name="60 % - Akzent5" xfId="3456" hidden="1" xr:uid="{ABFB7A41-77E3-4F1D-8634-3337652EC18D}"/>
    <cellStyle name="60 % - Akzent5" xfId="3476" hidden="1" xr:uid="{F439D760-47EB-417A-84B9-269664899CB7}"/>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xfId="2356" hidden="1" xr:uid="{1F0B8A04-57C9-4BD5-B91F-1AF594509D73}"/>
    <cellStyle name="60 % - Akzent6" xfId="2550" hidden="1" xr:uid="{EB807B04-0CA5-48A1-AE42-06C56F3DCF89}"/>
    <cellStyle name="60 % - Akzent6" xfId="2822" hidden="1" xr:uid="{1AEB11D3-21F0-4E52-AA34-7E0B84CB6AB7}"/>
    <cellStyle name="60 % - Akzent6" xfId="2745" hidden="1" xr:uid="{BD39824D-B1DE-4FA8-B3BB-080E0AAA2433}"/>
    <cellStyle name="60 % - Akzent6" xfId="2573" hidden="1" xr:uid="{4CD13813-386D-4ED2-AC7C-F1DC3029CA87}"/>
    <cellStyle name="60 % - Akzent6" xfId="3236" hidden="1" xr:uid="{2EA5469D-D8F0-4BE8-B98E-93E91047ED04}"/>
    <cellStyle name="60 % - Akzent6" xfId="2658" hidden="1" xr:uid="{B2AA31F4-DC2B-4B80-B3FD-4250BEAC24DA}"/>
    <cellStyle name="60 % - Akzent6" xfId="3378" hidden="1" xr:uid="{7728D381-C552-4AB8-A6CA-4B0FD75C688A}"/>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2 2" xfId="3109" xr:uid="{E3342191-F8C9-4FC9-9AED-DBEE4B613011}"/>
    <cellStyle name="AggGreen 2 2 2 2 3" xfId="1209" xr:uid="{06A1328A-A849-47FF-8942-9E0F97A54D17}"/>
    <cellStyle name="AggGreen 2 2 2 2 3 2" xfId="2777" xr:uid="{EE6FC619-CACB-4177-9CAE-472B95A383E3}"/>
    <cellStyle name="AggGreen 2 2 2 2 4" xfId="2194" xr:uid="{BC78D326-BB1E-42F8-9C87-08BC8AFE96DE}"/>
    <cellStyle name="AggGreen 2 2 2 3" xfId="1336" xr:uid="{766CC3BF-905A-41D8-B387-6CD07CF5461D}"/>
    <cellStyle name="AggGreen 2 2 2 3 2" xfId="2901" xr:uid="{9D6084CC-0840-4F43-8AD4-6D104265CB7E}"/>
    <cellStyle name="AggGreen 2 2 2 4" xfId="1792" xr:uid="{05E5F431-036F-458E-8A9E-FDB5AB8DE877}"/>
    <cellStyle name="AggGreen 2 2 2 4 2" xfId="3345" xr:uid="{E2AA4CD2-A338-456A-B17A-52ADE210E86A}"/>
    <cellStyle name="AggGreen 2 2 2 5" xfId="1988" xr:uid="{C7026ED7-6DF4-472A-AE4F-E0EE3BC0A170}"/>
    <cellStyle name="AggGreen 2 2 3" xfId="746" xr:uid="{E331CE03-1B24-4508-AB82-758F6CF16C96}"/>
    <cellStyle name="AggGreen 2 2 3 2" xfId="1459" xr:uid="{A2B45E25-8160-4532-B510-43A7E28C4642}"/>
    <cellStyle name="AggGreen 2 2 3 2 2" xfId="3024" xr:uid="{3850AD4A-6C61-453D-83CB-C9DA7146C99C}"/>
    <cellStyle name="AggGreen 2 2 3 3" xfId="1059" xr:uid="{0E1F6FD5-055F-4B44-A401-3A828ED86AA5}"/>
    <cellStyle name="AggGreen 2 2 3 3 2" xfId="2630" xr:uid="{BD753687-7F5C-4572-9F6E-E8B55C03246D}"/>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2 2" xfId="3129" xr:uid="{54AA9C34-9825-4044-91BC-E31C28C1CAF2}"/>
    <cellStyle name="AggGreen 2 3 2 2 3" xfId="1720" xr:uid="{3CF3924D-647C-4861-AEA7-8803232FF47E}"/>
    <cellStyle name="AggGreen 2 3 2 2 3 2" xfId="3280" xr:uid="{493A2169-7802-42DE-92AF-4D9448FB5224}"/>
    <cellStyle name="AggGreen 2 3 2 2 4" xfId="2214" xr:uid="{202DE7CC-F014-4042-A7E1-A7D1AC29A21D}"/>
    <cellStyle name="AggGreen 2 3 2 3" xfId="1356" xr:uid="{022A2CB8-B895-4FF1-9BDE-BC7AC519E5C7}"/>
    <cellStyle name="AggGreen 2 3 2 3 2" xfId="2921" xr:uid="{4905691C-CD42-4B0E-A856-0BDCFC9E7E58}"/>
    <cellStyle name="AggGreen 2 3 2 4" xfId="1040" xr:uid="{F932AE3E-8DCD-4DBB-8147-B28B28FEE3DB}"/>
    <cellStyle name="AggGreen 2 3 2 4 2" xfId="2611" xr:uid="{84457267-7FF0-4EBD-B33E-876358B5E572}"/>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2 2" xfId="3198" xr:uid="{70F7F9D6-DD4E-420B-BA35-D15759B0D606}"/>
    <cellStyle name="AggGreen 2 3 3 2 3" xfId="1905" xr:uid="{7823B0FE-24D7-4818-B263-E8652CB5FDA0}"/>
    <cellStyle name="AggGreen 2 3 3 2 3 2" xfId="3448" xr:uid="{1F8D460B-ADCF-45E2-B5F0-8857A26EFB0F}"/>
    <cellStyle name="AggGreen 2 3 3 2 4" xfId="2283" xr:uid="{5F8B6056-BBEE-491E-9500-B28E90A06A71}"/>
    <cellStyle name="AggGreen 2 3 3 3" xfId="1425" xr:uid="{C35FCB06-8F65-4B4A-87D2-ED56A7B53AAD}"/>
    <cellStyle name="AggGreen 2 3 3 3 2" xfId="2990" xr:uid="{AE9CC33A-34C1-4AD8-8B00-1124127B6A0C}"/>
    <cellStyle name="AggGreen 2 3 3 4" xfId="1789" xr:uid="{9512492F-8C7D-47CB-AC63-222721B34AD7}"/>
    <cellStyle name="AggGreen 2 3 3 4 2" xfId="3343" xr:uid="{AF657649-A959-4F05-A2B0-8253560938D2}"/>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2 2" xfId="3194" xr:uid="{626C73C1-CE0E-4588-A218-FE6A2E50D0D2}"/>
    <cellStyle name="AggGreen 2 3 4 2 3" xfId="1901" xr:uid="{715F10C3-9832-47B7-9173-F6DE1D4FA63C}"/>
    <cellStyle name="AggGreen 2 3 4 2 3 2" xfId="3444" xr:uid="{991D7574-419A-4A36-95E1-A6044DD3470A}"/>
    <cellStyle name="AggGreen 2 3 4 2 4" xfId="2279" xr:uid="{EB4AE3BB-C760-48CF-8E72-3435CBBE251E}"/>
    <cellStyle name="AggGreen 2 3 4 3" xfId="1421" xr:uid="{71ED169F-EFFB-4E3D-A8CE-986E03835BB8}"/>
    <cellStyle name="AggGreen 2 3 4 3 2" xfId="2986" xr:uid="{71CD0FAD-2A98-4E44-A52A-8C6493B5334B}"/>
    <cellStyle name="AggGreen 2 3 4 4" xfId="1154" xr:uid="{C374309A-7F22-4887-AD9B-28EB93291C13}"/>
    <cellStyle name="AggGreen 2 3 4 4 2" xfId="2723" xr:uid="{2EAE145E-4385-4C2B-9FC9-17EE314A9BA6}"/>
    <cellStyle name="AggGreen 2 3 4 5" xfId="2073" xr:uid="{D68EDB94-EC6C-4DEA-90A0-28CFA4D95770}"/>
    <cellStyle name="AggGreen 2 3 5" xfId="1094" xr:uid="{C583967E-8052-435D-A94D-4D9980E6F84C}"/>
    <cellStyle name="AggGreen 2 3 5 2" xfId="2663" xr:uid="{91FFFC75-EF97-4F9A-AF9E-5E25DA5AD6D2}"/>
    <cellStyle name="AggGreen 2 3 6" xfId="1241" xr:uid="{A8FA67B3-C227-4925-A9D8-9CA4DE588492}"/>
    <cellStyle name="AggGreen 2 3 6 2" xfId="2808" xr:uid="{EE7505FB-CC8D-4E38-8652-F8EB018B69A3}"/>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2 2" xfId="3058" xr:uid="{CD646C38-7C1E-4272-8195-5F29124532EE}"/>
    <cellStyle name="AggGreen 3 2 2 3" xfId="1234" xr:uid="{3F5391DC-193E-4FDC-B489-565AF9C9412B}"/>
    <cellStyle name="AggGreen 3 2 2 3 2" xfId="2802" xr:uid="{AB03BC1A-8CDE-4B6E-BD54-477EF9D4D392}"/>
    <cellStyle name="AggGreen 3 2 2 4" xfId="2143" xr:uid="{97E23AC8-2DD1-4E5F-8F22-672A0EF044D6}"/>
    <cellStyle name="AggGreen 3 2 3" xfId="1285" xr:uid="{CDE3F04F-5BD7-427A-9536-05E04A3C774C}"/>
    <cellStyle name="AggGreen 3 2 3 2" xfId="2850" xr:uid="{5A6A7157-4159-471F-A73C-9CA7883C21D2}"/>
    <cellStyle name="AggGreen 3 2 4" xfId="1731" xr:uid="{10B4CD14-FAF6-4D5F-8DC9-8DBB46344394}"/>
    <cellStyle name="AggGreen 3 2 4 2" xfId="3291" xr:uid="{71C96F7E-303E-448A-BA6A-896EE1661832}"/>
    <cellStyle name="AggGreen 3 2 5" xfId="1937" xr:uid="{9816B01A-FBDC-4B54-85CE-A8FFBC10F00E}"/>
    <cellStyle name="AggGreen 3 3" xfId="745" xr:uid="{4CCE280C-7FCC-4BAA-81F8-C53E5CB03905}"/>
    <cellStyle name="AggGreen 3 3 2" xfId="1458" xr:uid="{CDEF4177-E6EB-4E58-B9F9-A6FA3442A86E}"/>
    <cellStyle name="AggGreen 3 3 2 2" xfId="3023" xr:uid="{28CFC41B-0065-4757-8704-A6CB86DB4934}"/>
    <cellStyle name="AggGreen 3 3 3" xfId="1842" xr:uid="{FAF9C88F-AB08-4562-B8C8-6EACB59F77A6}"/>
    <cellStyle name="AggGreen 3 3 3 2" xfId="3391" xr:uid="{38EFB8CE-E4A9-4ECF-957D-386440865F87}"/>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2 2" xfId="3128" xr:uid="{D623E7D1-5548-4EFD-8A6F-D7F285A1E27F}"/>
    <cellStyle name="AggGreen 4 2 2 3" xfId="1662" xr:uid="{68496940-CF8B-4DCF-807C-64AA55E49A98}"/>
    <cellStyle name="AggGreen 4 2 2 3 2" xfId="3227" xr:uid="{73C07426-9C6E-4F28-8422-75D78304C918}"/>
    <cellStyle name="AggGreen 4 2 2 4" xfId="2213" xr:uid="{3F0A5057-5152-4572-94F7-8F5214032DD3}"/>
    <cellStyle name="AggGreen 4 2 3" xfId="1355" xr:uid="{1022DC08-113F-4C1C-8CC6-35334E30A8CA}"/>
    <cellStyle name="AggGreen 4 2 3 2" xfId="2920" xr:uid="{16D65682-626E-4748-A4C4-A121EE01E10C}"/>
    <cellStyle name="AggGreen 4 2 4" xfId="1850" xr:uid="{2BA5E206-FB81-41E9-AE60-038F9C529CFE}"/>
    <cellStyle name="AggGreen 4 2 4 2" xfId="3396" xr:uid="{013404D0-C334-4E9A-97F6-596328F1CA4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2 2" xfId="3043" xr:uid="{11DECF1B-599E-4335-991F-00952E7E0BC7}"/>
    <cellStyle name="AggGreen 4 3 2 3" xfId="1783" xr:uid="{572F7E37-E08F-44BD-86EC-B881D6A4E265}"/>
    <cellStyle name="AggGreen 4 3 2 3 2" xfId="3338" xr:uid="{371AF77E-D3A0-4A80-B35E-A41919157911}"/>
    <cellStyle name="AggGreen 4 3 2 4" xfId="2128" xr:uid="{C8ED28A2-385F-42A1-AA4B-1D4DC99B9642}"/>
    <cellStyle name="AggGreen 4 3 3" xfId="1270" xr:uid="{6810ECF9-28FB-45A8-A450-98DC66AE8E3E}"/>
    <cellStyle name="AggGreen 4 3 3 2" xfId="2835" xr:uid="{A9BBA660-4047-493B-9CF9-56C307D46701}"/>
    <cellStyle name="AggGreen 4 3 4" xfId="1756" xr:uid="{309E43B6-4AAE-4C36-B413-E1D59C9558A2}"/>
    <cellStyle name="AggGreen 4 3 4 2" xfId="3314" xr:uid="{2D5C3337-8AE3-41D6-A751-E6439D9DB94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2 2" xfId="3161" xr:uid="{CF32503B-7E29-498B-80DE-D9C3A54E70E5}"/>
    <cellStyle name="AggGreen 4 4 2 3" xfId="994" xr:uid="{2347EDB4-F9EA-483E-8065-112D1739D421}"/>
    <cellStyle name="AggGreen 4 4 2 3 2" xfId="2567" xr:uid="{42D87408-2E0E-4EEA-B844-846E9B5CCF31}"/>
    <cellStyle name="AggGreen 4 4 2 4" xfId="2246" xr:uid="{2C1BC71F-AB7A-4FBA-88DE-04A33AFD7548}"/>
    <cellStyle name="AggGreen 4 4 3" xfId="1388" xr:uid="{B429D70A-AFCC-4D8B-8C6A-D5B89F576D9F}"/>
    <cellStyle name="AggGreen 4 4 3 2" xfId="2953" xr:uid="{9B46DB69-D54C-409F-A9C1-0A587BB96710}"/>
    <cellStyle name="AggGreen 4 4 4" xfId="1023" xr:uid="{8E57BC26-D49B-439B-B280-0C4982DF9291}"/>
    <cellStyle name="AggGreen 4 4 4 2" xfId="2595" xr:uid="{217EC2DD-FED5-47AA-AAF8-95950945DCAB}"/>
    <cellStyle name="AggGreen 4 4 5" xfId="2040" xr:uid="{EAE91412-1194-4131-822C-982DCDCEF1DE}"/>
    <cellStyle name="AggGreen 4 5" xfId="1093" xr:uid="{55B14524-22BB-4D11-BBE3-C3A7D78EC00D}"/>
    <cellStyle name="AggGreen 4 5 2" xfId="2662" xr:uid="{010CCB30-1BC2-4C8A-999A-B83782D3BDA2}"/>
    <cellStyle name="AggGreen 4 6" xfId="1084" xr:uid="{C0E3DEDA-FF74-4297-9819-5BB1DBD09504}"/>
    <cellStyle name="AggGreen 4 6 2" xfId="2653" xr:uid="{A774A6C4-6DBF-4627-9635-EA7972246C25}"/>
    <cellStyle name="AggGreen 4 7" xfId="1843" xr:uid="{51A7B829-4D8A-48CD-9655-E35F3FF056C9}"/>
    <cellStyle name="AggGreen 5" xfId="112" xr:uid="{F11B0F9C-0615-47E1-8437-7766F1FF0418}"/>
    <cellStyle name="AggGreen 5 2" xfId="2363" xr:uid="{BA172471-1B08-45A7-8786-CF6ED36FF713}"/>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2 2" xfId="3127" xr:uid="{4B242BD1-7233-44F8-9D91-3AD72A5A9D3D}"/>
    <cellStyle name="AggGreen12 2 2 2 2 3" xfId="1015" xr:uid="{5DCB1AC4-83DC-4822-8A80-7373C7F4CA9B}"/>
    <cellStyle name="AggGreen12 2 2 2 2 3 2" xfId="2587" xr:uid="{71E25BC5-B6A6-4AA0-89E8-63975E2AC35E}"/>
    <cellStyle name="AggGreen12 2 2 2 2 4" xfId="2212" xr:uid="{F7BE7028-4B80-47F2-9D4A-4B9A79E86588}"/>
    <cellStyle name="AggGreen12 2 2 2 3" xfId="1354" xr:uid="{87E5F22A-B8F8-43F9-AF0B-5A05F72332A5}"/>
    <cellStyle name="AggGreen12 2 2 2 3 2" xfId="2919" xr:uid="{D7B61C75-7730-42AB-AAB4-C13A84CE682F}"/>
    <cellStyle name="AggGreen12 2 2 2 4" xfId="1709" xr:uid="{A4A0DDC5-B633-499D-B979-548786C3D16B}"/>
    <cellStyle name="AggGreen12 2 2 2 4 2" xfId="3270" xr:uid="{6498E8E6-C5A4-484C-B741-F2099BB3CD81}"/>
    <cellStyle name="AggGreen12 2 2 2 5" xfId="2006" xr:uid="{C105D39D-060C-41F6-93B5-A7A39C92F8B4}"/>
    <cellStyle name="AggGreen12 2 2 3" xfId="748" xr:uid="{65D0D2D2-FDF4-41B2-B783-AEAB776DB28C}"/>
    <cellStyle name="AggGreen12 2 2 3 2" xfId="1461" xr:uid="{03FECFC3-4FDF-41D5-95C3-7C01AF3114EF}"/>
    <cellStyle name="AggGreen12 2 2 3 2 2" xfId="3026" xr:uid="{2F3A8506-4C89-4AFE-BB47-97643786684D}"/>
    <cellStyle name="AggGreen12 2 2 3 3" xfId="1075" xr:uid="{95C54E3F-9583-4876-A466-0932DAF99696}"/>
    <cellStyle name="AggGreen12 2 2 3 3 2" xfId="2644" xr:uid="{45730C21-11EB-4F3F-A562-8E7914CE9A1A}"/>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2 2" xfId="3131" xr:uid="{BBD1CE9F-44E8-4466-98B0-CFC0A4CBAB8E}"/>
    <cellStyle name="AggGreen12 2 3 2 2 3" xfId="1239" xr:uid="{7DF2BD0E-EF84-4398-A894-68C7C0E68547}"/>
    <cellStyle name="AggGreen12 2 3 2 2 3 2" xfId="2806" xr:uid="{2D7B0501-9AA8-4DE0-8AA3-34272FD7D494}"/>
    <cellStyle name="AggGreen12 2 3 2 2 4" xfId="2216" xr:uid="{D9BEC650-BE85-4339-ACA2-ADC899A579D5}"/>
    <cellStyle name="AggGreen12 2 3 2 3" xfId="1358" xr:uid="{DDC4F145-F714-4C18-9FFD-0392C9F9D3D9}"/>
    <cellStyle name="AggGreen12 2 3 2 3 2" xfId="2923" xr:uid="{CA348DA3-9B22-453C-BAD3-8DB2713D18C9}"/>
    <cellStyle name="AggGreen12 2 3 2 4" xfId="1748" xr:uid="{78B63A49-DE70-48E1-B6B4-BCC25881FF67}"/>
    <cellStyle name="AggGreen12 2 3 2 4 2" xfId="3307" xr:uid="{D6AF9671-646D-44D4-8E0E-98394BA379C4}"/>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2 2" xfId="3080" xr:uid="{B2DBBC8C-3305-4230-8F99-19E5BBE42923}"/>
    <cellStyle name="AggGreen12 2 3 3 2 3" xfId="64" xr:uid="{AE9A4EA9-39C5-4627-9062-B7864692C0CC}"/>
    <cellStyle name="AggGreen12 2 3 3 2 3 2" xfId="2321" xr:uid="{E566362B-3139-4BC3-9509-F356F93E6B3B}"/>
    <cellStyle name="AggGreen12 2 3 3 2 4" xfId="2165" xr:uid="{FD5AD58D-3ACE-4501-AEE5-283E784BDCD5}"/>
    <cellStyle name="AggGreen12 2 3 3 3" xfId="1307" xr:uid="{3C476B87-AB88-4210-A147-BBAEB3CE0C8C}"/>
    <cellStyle name="AggGreen12 2 3 3 3 2" xfId="2872" xr:uid="{D9FD6FC1-D52F-4FE3-81D0-EE72A0CFFE6B}"/>
    <cellStyle name="AggGreen12 2 3 3 4" xfId="1246" xr:uid="{3A80495D-DE88-4295-912B-D6690152C909}"/>
    <cellStyle name="AggGreen12 2 3 3 4 2" xfId="2813" xr:uid="{0DC0D8B6-5CBB-4F5F-AA5B-1F3956BC53FB}"/>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2 2" xfId="3160" xr:uid="{6661D5DC-1B28-4BAD-97E2-AF842CC7779B}"/>
    <cellStyle name="AggGreen12 2 3 4 2 3" xfId="1832" xr:uid="{F2317132-24BF-4C3F-A131-E37C35683ED1}"/>
    <cellStyle name="AggGreen12 2 3 4 2 3 2" xfId="3382" xr:uid="{FF0EE2E1-7213-43F4-A2EF-495643502882}"/>
    <cellStyle name="AggGreen12 2 3 4 2 4" xfId="2245" xr:uid="{5F7FC0B2-CD9C-413A-A74C-141320F465E5}"/>
    <cellStyle name="AggGreen12 2 3 4 3" xfId="1387" xr:uid="{7BA695ED-1371-4E04-8518-443DD31CBE7F}"/>
    <cellStyle name="AggGreen12 2 3 4 3 2" xfId="2952" xr:uid="{D317C827-6738-4DE2-B252-26B4F605F588}"/>
    <cellStyle name="AggGreen12 2 3 4 4" xfId="1788" xr:uid="{0881A207-10A4-453C-B1F4-712CE2398912}"/>
    <cellStyle name="AggGreen12 2 3 4 4 2" xfId="3342" xr:uid="{0705E346-B5F8-452E-A98C-F7DB08CF362F}"/>
    <cellStyle name="AggGreen12 2 3 4 5" xfId="2039" xr:uid="{6A66A989-8955-46D3-BD2A-2930FE5F3791}"/>
    <cellStyle name="AggGreen12 2 3 5" xfId="1096" xr:uid="{626127D5-3FD8-4A7F-A6E9-A1E278147F2B}"/>
    <cellStyle name="AggGreen12 2 3 5 2" xfId="2665" xr:uid="{D35C863C-86D3-43AE-A244-B71C4D801803}"/>
    <cellStyle name="AggGreen12 2 3 6" xfId="1148" xr:uid="{1B2DADB5-B6E7-4723-9261-2C05191F49B8}"/>
    <cellStyle name="AggGreen12 2 3 6 2" xfId="2717" xr:uid="{7E095442-ED1B-4B35-8054-AB8C1257B1C2}"/>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2 2" xfId="3057" xr:uid="{7D8F6316-E9AC-44CA-92F3-80C035801CD6}"/>
    <cellStyle name="AggGreen12 3 2 2 3" xfId="1706" xr:uid="{11FE432E-7355-432B-B040-D14212C8A362}"/>
    <cellStyle name="AggGreen12 3 2 2 3 2" xfId="3267" xr:uid="{D28A4676-2C8C-4893-8AB6-8D165B39F38E}"/>
    <cellStyle name="AggGreen12 3 2 2 4" xfId="2142" xr:uid="{D57B5DDA-C01D-4E5D-8F82-A8EDF0120225}"/>
    <cellStyle name="AggGreen12 3 2 3" xfId="1284" xr:uid="{CCDA0512-008E-47E5-9C08-2231AAD5A6B5}"/>
    <cellStyle name="AggGreen12 3 2 3 2" xfId="2849" xr:uid="{49CEA785-422C-4CB8-84DF-D8CEFD1F3978}"/>
    <cellStyle name="AggGreen12 3 2 4" xfId="1880" xr:uid="{9AAC1FBD-FA37-4180-AF19-F66CE8D2D0A7}"/>
    <cellStyle name="AggGreen12 3 2 4 2" xfId="3423" xr:uid="{B93CAAE2-92BB-47E8-B569-46CD0DA59778}"/>
    <cellStyle name="AggGreen12 3 2 5" xfId="1936" xr:uid="{86C7AC83-58E4-4C1B-9C4D-03F78AE5AE49}"/>
    <cellStyle name="AggGreen12 3 3" xfId="747" xr:uid="{062232AB-1A51-453B-8CCD-B70C436D8FB7}"/>
    <cellStyle name="AggGreen12 3 3 2" xfId="1460" xr:uid="{E1C72C3D-92A1-4B4D-88B3-4E90FE89048F}"/>
    <cellStyle name="AggGreen12 3 3 2 2" xfId="3025" xr:uid="{2C8E8B0A-B118-40D3-8751-5E26F3200DD9}"/>
    <cellStyle name="AggGreen12 3 3 3" xfId="1717" xr:uid="{A57DC4CF-A968-414C-A40A-993AB441CC23}"/>
    <cellStyle name="AggGreen12 3 3 3 2" xfId="3278" xr:uid="{6EA1ED9F-1029-4B4B-8FC0-FB536065AAE2}"/>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2 2" xfId="3130" xr:uid="{663AEC7D-68DA-47BD-A47A-7C55683DD79F}"/>
    <cellStyle name="AggGreen12 4 2 2 3" xfId="71" xr:uid="{B54DEFBD-2FED-4C97-B5F1-678D915F3874}"/>
    <cellStyle name="AggGreen12 4 2 2 3 2" xfId="2325" xr:uid="{17A651A7-542C-4455-846B-49193A1C89DB}"/>
    <cellStyle name="AggGreen12 4 2 2 4" xfId="2215" xr:uid="{BBB163EE-4E3B-49AA-A6BA-C1278DA32BBD}"/>
    <cellStyle name="AggGreen12 4 2 3" xfId="1357" xr:uid="{08008CA4-53B9-4658-BC48-160B9B767A74}"/>
    <cellStyle name="AggGreen12 4 2 3 2" xfId="2922" xr:uid="{B69697FF-E8EB-4C99-B148-63FDA34EA3C2}"/>
    <cellStyle name="AggGreen12 4 2 4" xfId="1855" xr:uid="{885C3EBF-9E56-4023-BFAD-38515656A501}"/>
    <cellStyle name="AggGreen12 4 2 4 2" xfId="3401" xr:uid="{48094CB8-B804-4751-BE55-DF3B7A39A6CD}"/>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2 2" xfId="3182" xr:uid="{6C332677-5456-49B8-8F7B-5B3CA6F5FEDC}"/>
    <cellStyle name="AggGreen12 4 3 2 3" xfId="1254" xr:uid="{6E515307-1874-43CF-98AB-EC94E1FAD8AF}"/>
    <cellStyle name="AggGreen12 4 3 2 3 2" xfId="2820" xr:uid="{9ED41111-AF26-4D8B-96DE-D538269BB5EB}"/>
    <cellStyle name="AggGreen12 4 3 2 4" xfId="2267" xr:uid="{8BE75226-642D-44B5-B845-8E6CFAB236B7}"/>
    <cellStyle name="AggGreen12 4 3 3" xfId="1409" xr:uid="{9BE9315E-9F7E-4477-804E-603CAECA0338}"/>
    <cellStyle name="AggGreen12 4 3 3 2" xfId="2974" xr:uid="{00BDCB12-EAF1-4FC2-983A-679B9AC3AB21}"/>
    <cellStyle name="AggGreen12 4 3 4" xfId="1063" xr:uid="{881ACBE1-5B4F-4024-A7CC-7D92E3BB1F69}"/>
    <cellStyle name="AggGreen12 4 3 4 2" xfId="2633" xr:uid="{94CE45DF-33BB-4C31-AA84-9C2A29BF4C4C}"/>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2 2" xfId="3193" xr:uid="{9CBA8FCF-0116-4C53-8012-0D392052A144}"/>
    <cellStyle name="AggGreen12 4 4 2 3" xfId="1900" xr:uid="{7F4C2BA3-1260-4F89-8527-E47FEEFE1230}"/>
    <cellStyle name="AggGreen12 4 4 2 3 2" xfId="3443" xr:uid="{AEFBDF5F-85F6-4A71-A508-B1050896A4D2}"/>
    <cellStyle name="AggGreen12 4 4 2 4" xfId="2278" xr:uid="{A13E20BB-414C-4BA4-8DF0-9CF8DBB53B1E}"/>
    <cellStyle name="AggGreen12 4 4 3" xfId="1420" xr:uid="{BA65BC79-5EE8-4C41-A82E-E74A7368123E}"/>
    <cellStyle name="AggGreen12 4 4 3 2" xfId="2985" xr:uid="{2B25C36F-61C6-4224-AB20-2D6CDFE43F72}"/>
    <cellStyle name="AggGreen12 4 4 4" xfId="1071" xr:uid="{1717CB86-0AEC-40FE-85C3-B9C02CCBEF55}"/>
    <cellStyle name="AggGreen12 4 4 4 2" xfId="2641" xr:uid="{30122308-C602-43D9-A8F1-BDF55A132F24}"/>
    <cellStyle name="AggGreen12 4 4 5" xfId="2072" xr:uid="{073D9846-811B-49A6-A19B-59DA522546AC}"/>
    <cellStyle name="AggGreen12 4 5" xfId="1095" xr:uid="{752B5672-4B27-452C-88FE-3081BEF9479E}"/>
    <cellStyle name="AggGreen12 4 5 2" xfId="2664" xr:uid="{4CE247C2-EC55-45CB-9483-D2DE61AC87DD}"/>
    <cellStyle name="AggGreen12 4 6" xfId="1144" xr:uid="{80186868-CD9B-476D-846B-912250735832}"/>
    <cellStyle name="AggGreen12 4 6 2" xfId="2713" xr:uid="{50D294CF-E5E5-4C57-BDC3-4931A89D4A70}"/>
    <cellStyle name="AggGreen12 4 7" xfId="1877" xr:uid="{015B4B86-B481-414E-B232-8AB4A1BF2356}"/>
    <cellStyle name="AggGreen12 5" xfId="110" xr:uid="{CB86DE8A-8871-4E3F-BAF1-F2D54064941D}"/>
    <cellStyle name="AggGreen12 5 2" xfId="2361" xr:uid="{BB0898F3-67CE-4417-9CAE-DA4332797682}"/>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2 2" xfId="3056" xr:uid="{4CA205A9-68A2-4F06-B186-D50D7E5E06F4}"/>
    <cellStyle name="AggOrange 2 2 2 2 3" xfId="1215" xr:uid="{B27E5544-00A2-410E-B2F0-E228192F271D}"/>
    <cellStyle name="AggOrange 2 2 2 2 3 2" xfId="2783" xr:uid="{C0AC1C19-BCAD-4490-AEA8-B15D7946D9C9}"/>
    <cellStyle name="AggOrange 2 2 2 2 4" xfId="2141" xr:uid="{A24AE636-CBC3-43F4-8D01-542FBD102BE7}"/>
    <cellStyle name="AggOrange 2 2 2 3" xfId="1283" xr:uid="{C57B3DFD-00A4-4B81-82EE-26AC770AF1C8}"/>
    <cellStyle name="AggOrange 2 2 2 3 2" xfId="2848" xr:uid="{5EF0E37B-FBB1-4422-B61D-EEAB3496FBB8}"/>
    <cellStyle name="AggOrange 2 2 2 4" xfId="1210" xr:uid="{2DBBEEA4-7632-447E-9FC6-592EAAF51B28}"/>
    <cellStyle name="AggOrange 2 2 2 4 2" xfId="2778" xr:uid="{1743E3BF-6676-4E75-A1F8-211E8CB8FE55}"/>
    <cellStyle name="AggOrange 2 2 2 5" xfId="1935" xr:uid="{D0EA2998-8583-4310-B747-B560FBCF6232}"/>
    <cellStyle name="AggOrange 2 2 3" xfId="750" xr:uid="{1A09DC41-510A-4402-87FE-B2E7B270F7CC}"/>
    <cellStyle name="AggOrange 2 2 3 2" xfId="1463" xr:uid="{01D65B2C-817E-42A3-99AC-D60FDC7CCA41}"/>
    <cellStyle name="AggOrange 2 2 3 2 2" xfId="3028" xr:uid="{FF29FFFA-4CAD-41EE-B60E-FB7C3CE8C4C3}"/>
    <cellStyle name="AggOrange 2 2 3 3" xfId="1644" xr:uid="{FE084408-8490-4D02-8C45-C14E055824C9}"/>
    <cellStyle name="AggOrange 2 2 3 3 2" xfId="3209" xr:uid="{A4DE5EBB-79D4-4DFC-960D-C57C0C592B02}"/>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2 2" xfId="3133" xr:uid="{2D7816E0-9E65-4C2A-B029-37EFC186BC45}"/>
    <cellStyle name="AggOrange 2 3 2 2 3" xfId="1073" xr:uid="{39C24397-2EF9-439D-8EC8-1DBE90704B13}"/>
    <cellStyle name="AggOrange 2 3 2 2 3 2" xfId="2642" xr:uid="{5DABFE36-4EF2-4A0A-BD15-F528E249BA38}"/>
    <cellStyle name="AggOrange 2 3 2 2 4" xfId="2218" xr:uid="{D0E27FDD-412E-49CB-8CE1-BE174A5B0842}"/>
    <cellStyle name="AggOrange 2 3 2 3" xfId="1360" xr:uid="{119DABC5-7120-4FD5-A956-5DD52A0B95E0}"/>
    <cellStyle name="AggOrange 2 3 2 3 2" xfId="2925" xr:uid="{3117DC0D-53F8-4FFA-AB6C-73B7DF6D4936}"/>
    <cellStyle name="AggOrange 2 3 2 4" xfId="1217" xr:uid="{05D012C8-0964-4FFA-8E05-8B360F5C4BE9}"/>
    <cellStyle name="AggOrange 2 3 2 4 2" xfId="2785" xr:uid="{4C4312F8-0180-4875-8206-FB79C266DBE0}"/>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2 2" xfId="3040" xr:uid="{577A8F1C-BA00-4A7A-9B2F-EBE9AE42E6EA}"/>
    <cellStyle name="AggOrange 2 3 3 2 3" xfId="1801" xr:uid="{B8A54D2B-2BB6-41D0-91D6-E78E408466B3}"/>
    <cellStyle name="AggOrange 2 3 3 2 3 2" xfId="3354" xr:uid="{BD9BE9D3-E56E-4A13-BF42-069C1D7019A8}"/>
    <cellStyle name="AggOrange 2 3 3 2 4" xfId="2125" xr:uid="{B336751C-E529-4447-8AAF-53F0691C73E5}"/>
    <cellStyle name="AggOrange 2 3 3 3" xfId="1267" xr:uid="{570DF207-4DE5-4F29-8752-3C675FFF6463}"/>
    <cellStyle name="AggOrange 2 3 3 3 2" xfId="2832" xr:uid="{43C88D5F-56AB-405F-A7DF-2EDDAFCDF0CB}"/>
    <cellStyle name="AggOrange 2 3 3 4" xfId="1212" xr:uid="{1063852F-52F4-4434-9AB1-4C9E70943A6C}"/>
    <cellStyle name="AggOrange 2 3 3 4 2" xfId="2780" xr:uid="{826017B8-385D-4CAD-AE20-3E543F9A0A38}"/>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2 2" xfId="3055" xr:uid="{FA003AAA-59BB-4370-A1FE-E704AFB8A917}"/>
    <cellStyle name="AggOrange 2 3 4 2 3" xfId="1674" xr:uid="{A2D04DED-1988-42C5-9DD3-644C9B531655}"/>
    <cellStyle name="AggOrange 2 3 4 2 3 2" xfId="3237" xr:uid="{75C962CA-BB91-49E7-A359-BE01F526CC4A}"/>
    <cellStyle name="AggOrange 2 3 4 2 4" xfId="2140" xr:uid="{4BEDC18A-11E0-4409-9056-1A9210F15949}"/>
    <cellStyle name="AggOrange 2 3 4 3" xfId="1282" xr:uid="{F694A762-AE5F-4C1E-94AB-A2B97AA44C40}"/>
    <cellStyle name="AggOrange 2 3 4 3 2" xfId="2847" xr:uid="{509F0E6A-A0A7-485D-8BB8-BFB49B0649BF}"/>
    <cellStyle name="AggOrange 2 3 4 4" xfId="1889" xr:uid="{73B8784F-AB33-4480-B1A1-C8FEAB8F777E}"/>
    <cellStyle name="AggOrange 2 3 4 4 2" xfId="3432" xr:uid="{51C9C32E-0E06-45E3-8BB5-C608808B66A0}"/>
    <cellStyle name="AggOrange 2 3 4 5" xfId="1934" xr:uid="{7B5236FE-B396-406F-B860-4A5DE6CFE031}"/>
    <cellStyle name="AggOrange 2 3 5" xfId="1098" xr:uid="{ED874F1C-9A51-42B4-BFBF-2BC6A3D09242}"/>
    <cellStyle name="AggOrange 2 3 5 2" xfId="2667" xr:uid="{39CB8A4A-B6E9-4198-9B69-9BAB379E6D38}"/>
    <cellStyle name="AggOrange 2 3 6" xfId="1008" xr:uid="{EF5FF691-947C-4DA8-A39C-E29ACA372177}"/>
    <cellStyle name="AggOrange 2 3 6 2" xfId="2580" xr:uid="{704B411B-2A39-4F2F-9844-A03CF80E2A7F}"/>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2 2" xfId="3175" xr:uid="{7B778E1E-AB7F-4A36-8C65-370FBE92D79D}"/>
    <cellStyle name="AggOrange 3 2 2 3" xfId="44" xr:uid="{1792563D-5686-4CB9-86B4-53CCB02F459D}"/>
    <cellStyle name="AggOrange 3 2 2 3 2" xfId="2319" xr:uid="{1CB28699-F0E6-4929-85EF-5ECBDCEABC6B}"/>
    <cellStyle name="AggOrange 3 2 2 4" xfId="2260" xr:uid="{97E3EC51-DF42-452D-9AF5-ECD3217E0110}"/>
    <cellStyle name="AggOrange 3 2 3" xfId="1402" xr:uid="{13D3CF3E-4D51-436F-AB17-E0A957B95559}"/>
    <cellStyle name="AggOrange 3 2 3 2" xfId="2967" xr:uid="{D601E735-B62D-4213-B5E0-FBE2986B0057}"/>
    <cellStyle name="AggOrange 3 2 4" xfId="1813" xr:uid="{EF4608FA-4C5B-45D7-8D77-CAB466D28973}"/>
    <cellStyle name="AggOrange 3 2 4 2" xfId="3364" xr:uid="{94BA29E4-F74D-4234-B69A-88D80DD0140E}"/>
    <cellStyle name="AggOrange 3 2 5" xfId="2054" xr:uid="{392C522F-5748-4827-90EE-BE8E3481429E}"/>
    <cellStyle name="AggOrange 3 3" xfId="749" xr:uid="{0DB6C02F-5026-48AA-BBE2-AB0CD20F791E}"/>
    <cellStyle name="AggOrange 3 3 2" xfId="1462" xr:uid="{F8AC79E2-016B-4326-A4C1-DE33C390405A}"/>
    <cellStyle name="AggOrange 3 3 2 2" xfId="3027" xr:uid="{42D9BAEC-12D6-4123-AAC5-944ED8749A98}"/>
    <cellStyle name="AggOrange 3 3 3" xfId="1132" xr:uid="{E8992DF0-1155-48DA-ADB0-D27B040DD921}"/>
    <cellStyle name="AggOrange 3 3 3 2" xfId="2701" xr:uid="{DC78B419-999B-4925-B4E2-98E09B2F8748}"/>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2 2" xfId="3132" xr:uid="{5585CCCE-05E2-4A55-A329-5E54297E61A3}"/>
    <cellStyle name="AggOrange 4 2 2 3" xfId="1648" xr:uid="{11E56B75-FD1A-4450-A004-35AACC85468D}"/>
    <cellStyle name="AggOrange 4 2 2 3 2" xfId="3213" xr:uid="{E1D093BF-D38A-4ACD-BEEA-003BBA0A44C3}"/>
    <cellStyle name="AggOrange 4 2 2 4" xfId="2217" xr:uid="{69C4DDCB-8ECF-4833-ABEE-31A2CE0CC525}"/>
    <cellStyle name="AggOrange 4 2 3" xfId="1359" xr:uid="{85E91C74-60FE-48DC-B885-38E0B2D52107}"/>
    <cellStyle name="AggOrange 4 2 3 2" xfId="2924" xr:uid="{480FBAB3-3B4D-48BE-93E1-D3A5E0967B37}"/>
    <cellStyle name="AggOrange 4 2 4" xfId="1189" xr:uid="{588A8C79-CFC4-4ECA-BA15-C32B49C57E82}"/>
    <cellStyle name="AggOrange 4 2 4 2" xfId="2758" xr:uid="{8B678FE8-7C08-42EB-B4D0-B431B302EDD1}"/>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2 2" xfId="3121" xr:uid="{EC2E9C50-D16C-4094-A572-543DAB02A744}"/>
    <cellStyle name="AggOrange 4 3 2 3" xfId="1680" xr:uid="{632B9C7C-0A7A-4D66-B475-DAD519FA6EA5}"/>
    <cellStyle name="AggOrange 4 3 2 3 2" xfId="3243" xr:uid="{2CF658E7-B758-47C7-A0EE-29C5520D1A68}"/>
    <cellStyle name="AggOrange 4 3 2 4" xfId="2206" xr:uid="{6478D3EA-AAE2-4948-BE46-E65385A5E4B1}"/>
    <cellStyle name="AggOrange 4 3 3" xfId="1348" xr:uid="{923704E0-7BD3-4320-8C83-0F976CE971BF}"/>
    <cellStyle name="AggOrange 4 3 3 2" xfId="2913" xr:uid="{C15A1AAB-4796-40C9-95D8-5BE6BF24BA22}"/>
    <cellStyle name="AggOrange 4 3 4" xfId="1054" xr:uid="{9596794A-2F18-43A2-A273-79E66A718EAF}"/>
    <cellStyle name="AggOrange 4 3 4 2" xfId="2625" xr:uid="{566D2C7F-3151-4F81-97E8-61E6B35814A9}"/>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2 2" xfId="3095" xr:uid="{51DA184A-E63F-4725-8407-793DFA5675D3}"/>
    <cellStyle name="AggOrange 4 4 2 3" xfId="995" xr:uid="{8581C4BF-735A-4556-A96F-FB2581245DDD}"/>
    <cellStyle name="AggOrange 4 4 2 3 2" xfId="2568" xr:uid="{F42826C2-6E0F-453E-93B2-4812A64C4A2A}"/>
    <cellStyle name="AggOrange 4 4 2 4" xfId="2180" xr:uid="{18C9D033-D6F4-42DF-894F-4E0A15B0D3B3}"/>
    <cellStyle name="AggOrange 4 4 3" xfId="1322" xr:uid="{4134912D-22D8-4CA8-8E2C-B1A5A5009048}"/>
    <cellStyle name="AggOrange 4 4 3 2" xfId="2887" xr:uid="{B90733C7-C419-4BE4-89B9-74B39A599B60}"/>
    <cellStyle name="AggOrange 4 4 4" xfId="27" xr:uid="{00A49E9A-7DD8-42E6-949F-8E110701D980}"/>
    <cellStyle name="AggOrange 4 4 4 2" xfId="2312" xr:uid="{CF713B6F-E74E-4AF0-BCA3-E2713CA6B2B5}"/>
    <cellStyle name="AggOrange 4 4 5" xfId="1974" xr:uid="{18D8D643-F65E-4EAA-B260-BC01235F9622}"/>
    <cellStyle name="AggOrange 4 5" xfId="1097" xr:uid="{ED366082-C08B-4BCE-AF4B-5ABC3FBD10DD}"/>
    <cellStyle name="AggOrange 4 5 2" xfId="2666" xr:uid="{31741A62-6CC1-4600-8B3C-BFF4A5F53C72}"/>
    <cellStyle name="AggOrange 4 6" xfId="1716" xr:uid="{78E00EF4-8A67-4DD0-857B-AAA0EDB7802F}"/>
    <cellStyle name="AggOrange 4 6 2" xfId="3277" xr:uid="{56233BE8-9634-4135-B479-AECF0D9789F9}"/>
    <cellStyle name="AggOrange 4 7" xfId="972" xr:uid="{14199417-14B9-4468-A2B6-46534700F656}"/>
    <cellStyle name="AggOrange 5" xfId="106" xr:uid="{7AB804F5-4C00-4921-A154-A124B44CD2E7}"/>
    <cellStyle name="AggOrange 5 2" xfId="2359" xr:uid="{11CDEBB5-2618-4426-8BE5-B753A11D2E21}"/>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2 2" xfId="3174" xr:uid="{715DF00A-4404-40E9-984E-BA3C02718389}"/>
    <cellStyle name="AggOrange9 2 2 2 2 3" xfId="991" xr:uid="{1119EAFB-572B-4E54-ADB7-6AC646326B23}"/>
    <cellStyle name="AggOrange9 2 2 2 2 3 2" xfId="2564" xr:uid="{7D2E6830-E228-4CEB-B185-BDA442687020}"/>
    <cellStyle name="AggOrange9 2 2 2 2 4" xfId="2259" xr:uid="{6BA10206-4793-4EC0-87EC-4513CFCA5FF4}"/>
    <cellStyle name="AggOrange9 2 2 2 3" xfId="1401" xr:uid="{9B44C414-0B05-4BEF-B923-27E9F4EB8086}"/>
    <cellStyle name="AggOrange9 2 2 2 3 2" xfId="2966" xr:uid="{D5F448AA-B49C-45D2-84EE-94B3CBD62821}"/>
    <cellStyle name="AggOrange9 2 2 2 4" xfId="1741" xr:uid="{2C8B395E-89D7-424E-9B8F-22505E63F5E4}"/>
    <cellStyle name="AggOrange9 2 2 2 4 2" xfId="3300" xr:uid="{4F70C6E2-319B-4B35-9B7B-E48757D4F551}"/>
    <cellStyle name="AggOrange9 2 2 2 5" xfId="2053" xr:uid="{C3A53CFF-2362-4D0D-8DC5-C762B326AF1D}"/>
    <cellStyle name="AggOrange9 2 2 3" xfId="752" xr:uid="{BE465248-FEFA-4D38-BF2A-6936F04F7A0D}"/>
    <cellStyle name="AggOrange9 2 2 3 2" xfId="1465" xr:uid="{2D4674CA-F2FE-418D-A5BE-C57C77EAAC4C}"/>
    <cellStyle name="AggOrange9 2 2 3 2 2" xfId="3030" xr:uid="{0B3D8F44-9F4E-4F54-A28D-3853904D4B61}"/>
    <cellStyle name="AggOrange9 2 2 3 3" xfId="1137" xr:uid="{2BC866D9-B945-4ECE-8A28-E57F2031E86E}"/>
    <cellStyle name="AggOrange9 2 2 3 3 2" xfId="2706" xr:uid="{0B4D7A34-9DF6-49FB-B56D-8861872696FB}"/>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2 2" xfId="3135" xr:uid="{D697798C-5E4F-4E13-8579-C170920FB988}"/>
    <cellStyle name="AggOrange9 2 3 2 2 3" xfId="992" xr:uid="{78CCF6F7-B57D-4E2A-9981-553C50E28B6F}"/>
    <cellStyle name="AggOrange9 2 3 2 2 3 2" xfId="2565" xr:uid="{068A2759-76CD-4609-8932-E45ECE293F75}"/>
    <cellStyle name="AggOrange9 2 3 2 2 4" xfId="2220" xr:uid="{ADDC0D46-836E-4DCB-9041-A7FC2A3FBFA2}"/>
    <cellStyle name="AggOrange9 2 3 2 3" xfId="1362" xr:uid="{E7EDB4E0-A672-4E10-8C13-A24A06E7240E}"/>
    <cellStyle name="AggOrange9 2 3 2 3 2" xfId="2927" xr:uid="{B5566C53-FEC4-4C10-8A4A-8E33C2BD534B}"/>
    <cellStyle name="AggOrange9 2 3 2 4" xfId="1019" xr:uid="{90127F11-EE27-40FC-B68F-98CF2066BE71}"/>
    <cellStyle name="AggOrange9 2 3 2 4 2" xfId="2591" xr:uid="{2258D8AC-4800-4F31-8AC4-80A5A77C34A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2 2" xfId="3181" xr:uid="{6A18F077-3897-416F-925E-99ECCD5E38E7}"/>
    <cellStyle name="AggOrange9 2 3 3 2 3" xfId="1799" xr:uid="{F87352DA-5160-491C-8B40-E11BDE1B9E08}"/>
    <cellStyle name="AggOrange9 2 3 3 2 3 2" xfId="3352" xr:uid="{EA85B458-29DF-4590-9ECC-72F28572C257}"/>
    <cellStyle name="AggOrange9 2 3 3 2 4" xfId="2266" xr:uid="{22B50807-B44C-42F5-9378-50D5F29B4224}"/>
    <cellStyle name="AggOrange9 2 3 3 3" xfId="1408" xr:uid="{345DB3F7-E723-476E-9EFF-375F79422DF2}"/>
    <cellStyle name="AggOrange9 2 3 3 3 2" xfId="2973" xr:uid="{1207AF8E-2565-4878-87FF-221AE7573263}"/>
    <cellStyle name="AggOrange9 2 3 3 4" xfId="1802" xr:uid="{C7184450-BEC2-4B8E-A42A-3E374C9A35C8}"/>
    <cellStyle name="AggOrange9 2 3 3 4 2" xfId="3355" xr:uid="{7DBDA32E-E8F1-4152-82EA-90AEB7C262DB}"/>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2 2" xfId="3195" xr:uid="{2518D309-1E1C-4F00-B84F-582C99442FB7}"/>
    <cellStyle name="AggOrange9 2 3 4 2 3" xfId="1902" xr:uid="{FF6D7CAF-3B12-4F0E-9128-A68B994DEFD2}"/>
    <cellStyle name="AggOrange9 2 3 4 2 3 2" xfId="3445" xr:uid="{34E273FC-272D-447F-8601-40634BFBDC70}"/>
    <cellStyle name="AggOrange9 2 3 4 2 4" xfId="2280" xr:uid="{F7D59422-37A3-4867-B2B0-A2A83A124EAF}"/>
    <cellStyle name="AggOrange9 2 3 4 3" xfId="1422" xr:uid="{DECB4C3E-1D1C-4690-8C1C-D0819CEEB5C8}"/>
    <cellStyle name="AggOrange9 2 3 4 3 2" xfId="2987" xr:uid="{57EF98AC-A16A-4147-AAF8-5679EAAE6FE8}"/>
    <cellStyle name="AggOrange9 2 3 4 4" xfId="1811" xr:uid="{47806421-6EAC-47BF-86E8-25CEBD34990C}"/>
    <cellStyle name="AggOrange9 2 3 4 4 2" xfId="3362" xr:uid="{EE6BA09D-C646-4D9F-98EA-DFC267C7592A}"/>
    <cellStyle name="AggOrange9 2 3 4 5" xfId="2074" xr:uid="{B3D16786-59EF-41AB-8304-AAC9A31E7CCF}"/>
    <cellStyle name="AggOrange9 2 3 5" xfId="1100" xr:uid="{B3EF9F79-185B-4DC0-8A34-1CFD771BA5CF}"/>
    <cellStyle name="AggOrange9 2 3 5 2" xfId="2669" xr:uid="{E93A762A-4FD0-4C3D-8297-BC6A3181AE45}"/>
    <cellStyle name="AggOrange9 2 3 6" xfId="1849" xr:uid="{22D8F865-23A2-429C-B3A5-C45C8A337D26}"/>
    <cellStyle name="AggOrange9 2 3 6 2" xfId="3395" xr:uid="{35DFB90D-4BA6-480D-81A8-1EB13F2832D8}"/>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2 2" xfId="3126" xr:uid="{CE04986F-43FD-4B57-8FDB-B437D1E4601A}"/>
    <cellStyle name="AggOrange9 3 2 2 3" xfId="1663" xr:uid="{F3DB7194-2E28-42A5-87C1-EDAF6B358C9F}"/>
    <cellStyle name="AggOrange9 3 2 2 3 2" xfId="3228" xr:uid="{518B293D-C023-4C1C-A58F-A38CE797D184}"/>
    <cellStyle name="AggOrange9 3 2 2 4" xfId="2211" xr:uid="{77C8E6C8-1CF0-4BFD-9D17-2E469A75BA4C}"/>
    <cellStyle name="AggOrange9 3 2 3" xfId="1353" xr:uid="{9083DEEA-825B-49F7-8DE7-373F6A85B71D}"/>
    <cellStyle name="AggOrange9 3 2 3 2" xfId="2918" xr:uid="{0D82C7EF-A6B6-44DA-AC4A-88DEE985FA6B}"/>
    <cellStyle name="AggOrange9 3 2 4" xfId="1772" xr:uid="{8A39F5FD-B734-4D63-B3C3-D44F8F5772D9}"/>
    <cellStyle name="AggOrange9 3 2 4 2" xfId="3328" xr:uid="{DDB1D1B2-A5C4-474B-A647-B6B410BEF430}"/>
    <cellStyle name="AggOrange9 3 2 5" xfId="2005" xr:uid="{8873416F-9972-4159-A38B-5FE3A66617D1}"/>
    <cellStyle name="AggOrange9 3 3" xfId="751" xr:uid="{999081D0-D608-4AE2-B01C-E34BAE4B4F19}"/>
    <cellStyle name="AggOrange9 3 3 2" xfId="1464" xr:uid="{0FA151EA-6589-457F-9EDE-015925FC5680}"/>
    <cellStyle name="AggOrange9 3 3 2 2" xfId="3029" xr:uid="{219F80C9-C739-47A7-B595-7C4A588F166E}"/>
    <cellStyle name="AggOrange9 3 3 3" xfId="1749" xr:uid="{6C522107-886B-4D14-8BF6-F91BF37C995F}"/>
    <cellStyle name="AggOrange9 3 3 3 2" xfId="3308" xr:uid="{6A782B0B-F5B8-4465-86EF-135D4CEB8ACA}"/>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2 2" xfId="3134" xr:uid="{06EBB126-1FD2-497E-9E45-D75A64ADAF53}"/>
    <cellStyle name="AggOrange9 4 2 2 3" xfId="1647" xr:uid="{A924CEB2-E5D0-4BA4-83CF-12545AF5F9F4}"/>
    <cellStyle name="AggOrange9 4 2 2 3 2" xfId="3212" xr:uid="{DF6F2C1E-7F44-4026-A6EA-E7CEBF5BF7EA}"/>
    <cellStyle name="AggOrange9 4 2 2 4" xfId="2219" xr:uid="{F2B73A50-EF3E-4ADC-884C-B98D8D7762C2}"/>
    <cellStyle name="AggOrange9 4 2 3" xfId="1361" xr:uid="{33CA3C78-30C8-4235-A67F-7FD15CA9600F}"/>
    <cellStyle name="AggOrange9 4 2 3 2" xfId="2926" xr:uid="{79474EC0-9B6A-4EF0-8374-17525E181C8D}"/>
    <cellStyle name="AggOrange9 4 2 4" xfId="1214" xr:uid="{48DE10E5-FF91-4632-A832-F87E66DED1F0}"/>
    <cellStyle name="AggOrange9 4 2 4 2" xfId="2782" xr:uid="{1963E384-A04C-4A22-B35C-25AD0D664D0C}"/>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2 2" xfId="3079" xr:uid="{4A957316-9A72-4178-9864-918CC6F83D95}"/>
    <cellStyle name="AggOrange9 4 3 2 3" xfId="941" xr:uid="{D371CE5A-3AB7-422F-BD3B-620DBDB7FC70}"/>
    <cellStyle name="AggOrange9 4 3 2 3 2" xfId="2521" xr:uid="{322ABCC7-D5E1-40B8-9212-3FF6562F8BB8}"/>
    <cellStyle name="AggOrange9 4 3 2 4" xfId="2164" xr:uid="{F0BF41E3-9D79-45BC-BBBC-48A8BBD54182}"/>
    <cellStyle name="AggOrange9 4 3 3" xfId="1306" xr:uid="{923B689D-1FD2-4C74-93D0-03054AE99EBB}"/>
    <cellStyle name="AggOrange9 4 3 3 2" xfId="2871" xr:uid="{702BC98A-B7CA-4A7B-8813-1779D94A5B6A}"/>
    <cellStyle name="AggOrange9 4 3 4" xfId="942" xr:uid="{0F3DCB90-29FE-47AC-9560-792FFCFDCAC4}"/>
    <cellStyle name="AggOrange9 4 3 4 2" xfId="2522" xr:uid="{75534539-7FA2-4E20-AFFB-67CE3C3018DC}"/>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2 2" xfId="3125" xr:uid="{1805D5A1-1A91-432C-99C3-58BF88613F9E}"/>
    <cellStyle name="AggOrange9 4 4 2 3" xfId="1773" xr:uid="{8BFDD4A5-039A-450F-BBF2-043618C7336D}"/>
    <cellStyle name="AggOrange9 4 4 2 3 2" xfId="3329" xr:uid="{8B15B841-B2D6-43C3-8C97-272F72CC014B}"/>
    <cellStyle name="AggOrange9 4 4 2 4" xfId="2210" xr:uid="{84FF8B49-D2A9-4190-B7DB-3E84AFF5C3D2}"/>
    <cellStyle name="AggOrange9 4 4 3" xfId="1352" xr:uid="{9E151381-13F4-41C3-8522-BD76BFDA93DF}"/>
    <cellStyle name="AggOrange9 4 4 3 2" xfId="2917" xr:uid="{A6314BA6-7A10-4EFB-8CA3-43FE32F73A62}"/>
    <cellStyle name="AggOrange9 4 4 4" xfId="949" xr:uid="{43DD6F8D-30A7-4A96-9053-80B8E19FC4D6}"/>
    <cellStyle name="AggOrange9 4 4 4 2" xfId="2528" xr:uid="{9AB6C20C-319B-4506-9F6C-CE1FCCC70F87}"/>
    <cellStyle name="AggOrange9 4 4 5" xfId="2004" xr:uid="{BAF9643C-7317-456D-9967-F3F0F2D008B4}"/>
    <cellStyle name="AggOrange9 4 5" xfId="1099" xr:uid="{60E98770-1559-4A6A-9586-038D81CEA5B6}"/>
    <cellStyle name="AggOrange9 4 5 2" xfId="2668" xr:uid="{223FA9E7-ED36-4E81-9B46-53F7D5ED8893}"/>
    <cellStyle name="AggOrange9 4 6" xfId="1064" xr:uid="{C1F34B0A-0BEF-46C9-8D0E-1E1E947E4A11}"/>
    <cellStyle name="AggOrange9 4 6 2" xfId="2634" xr:uid="{B61004A5-94CA-4DB9-B7E1-6F0EF20E1BBA}"/>
    <cellStyle name="AggOrange9 4 7" xfId="1790" xr:uid="{41D0B062-74ED-460A-B3C1-0AF3BEDD2638}"/>
    <cellStyle name="AggOrange9 5" xfId="105" xr:uid="{ECF81999-9171-4651-B7A0-43172B1BCB26}"/>
    <cellStyle name="AggOrange9 5 2" xfId="2358" xr:uid="{EB679ADA-9892-4ACC-B637-0C05AB9FA757}"/>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2 2" xfId="3137" xr:uid="{0D669B79-FDD3-4F52-8914-DB2FA2F3890A}"/>
    <cellStyle name="AggOrangeLBorder 2 3 2 2 3" xfId="1240" xr:uid="{F24CA7B3-3537-45E8-A965-F50996B57232}"/>
    <cellStyle name="AggOrangeLBorder 2 3 2 2 3 2" xfId="2807" xr:uid="{53753F83-09B0-42AC-8B3B-F3A109F9C705}"/>
    <cellStyle name="AggOrangeLBorder 2 3 2 2 4" xfId="2222" xr:uid="{827ACD91-717A-47D0-9D31-4032FDB8376E}"/>
    <cellStyle name="AggOrangeLBorder 2 3 2 3" xfId="1364" xr:uid="{5AFE6286-8509-452C-9BC6-C6D0A5A05649}"/>
    <cellStyle name="AggOrangeLBorder 2 3 2 3 2" xfId="2929" xr:uid="{F11167A7-94F5-41CD-80D1-F4E32A42CFB7}"/>
    <cellStyle name="AggOrangeLBorder 2 3 2 4" xfId="1847" xr:uid="{5A7B76A0-D371-434F-AE26-A4844CC8F018}"/>
    <cellStyle name="AggOrangeLBorder 2 3 2 4 2" xfId="3394" xr:uid="{EC94CDAB-09FE-46D8-ADBA-A946BA16C01E}"/>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2 2" xfId="3077" xr:uid="{8F25E05C-B9D1-4E11-A9D9-AEB16046C824}"/>
    <cellStyle name="AggOrangeLBorder 2 3 3 2 3" xfId="1171" xr:uid="{F9E8E80B-5A9E-4742-B112-B22C3141B647}"/>
    <cellStyle name="AggOrangeLBorder 2 3 3 2 3 2" xfId="2740" xr:uid="{B1EA4286-FF33-460C-A37A-03895825E62B}"/>
    <cellStyle name="AggOrangeLBorder 2 3 3 2 4" xfId="2162" xr:uid="{ABAE1515-BB4B-4F72-ABCB-E3D83402AE41}"/>
    <cellStyle name="AggOrangeLBorder 2 3 3 3" xfId="1304" xr:uid="{8FCB1DF5-158A-479F-A1CC-8491156E3088}"/>
    <cellStyle name="AggOrangeLBorder 2 3 3 3 2" xfId="2869" xr:uid="{16EEF5B7-D12F-4189-9343-160E46275473}"/>
    <cellStyle name="AggOrangeLBorder 2 3 3 4" xfId="1839" xr:uid="{EBF40992-B590-4F54-A7E3-36E425BFE4AD}"/>
    <cellStyle name="AggOrangeLBorder 2 3 3 4 2" xfId="3388" xr:uid="{9DF268BD-FC08-44B3-B0F6-D49F54EBDB92}"/>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2 2" xfId="3103" xr:uid="{76D64EE7-0FB2-4DC4-9B4C-DC65E35CFF4B}"/>
    <cellStyle name="AggOrangeLBorder 2 3 4 2 3" xfId="1066" xr:uid="{7F862D67-BD6D-4F7F-BED9-476C248B17DE}"/>
    <cellStyle name="AggOrangeLBorder 2 3 4 2 3 2" xfId="2636" xr:uid="{7E0C787E-CD9C-463C-9713-D429D841FEE1}"/>
    <cellStyle name="AggOrangeLBorder 2 3 4 2 4" xfId="2188" xr:uid="{670CFA89-B7C8-4BCC-88AE-C1055C279D02}"/>
    <cellStyle name="AggOrangeLBorder 2 3 4 3" xfId="1330" xr:uid="{F91AC317-734C-4738-B5A1-E5AE818C8B1C}"/>
    <cellStyle name="AggOrangeLBorder 2 3 4 3 2" xfId="2895" xr:uid="{96934639-6376-4557-99FD-C46C50B641EF}"/>
    <cellStyle name="AggOrangeLBorder 2 3 4 4" xfId="1746" xr:uid="{E0479174-88BA-40D8-8FAD-07A2236B686F}"/>
    <cellStyle name="AggOrangeLBorder 2 3 4 4 2" xfId="3305" xr:uid="{CBE6AE7D-33C1-4454-9C88-B98CEA49581C}"/>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6 2" xfId="2671" xr:uid="{A5E979D4-B904-433C-BC48-B0AA73B49FA0}"/>
    <cellStyle name="AggOrangeLBorder 2 3 7" xfId="1016" xr:uid="{84D32DF9-DF16-4289-8462-3CD7508D097F}"/>
    <cellStyle name="AggOrangeLBorder 2 3 7 2" xfId="2588" xr:uid="{C46338C1-7686-49F6-9F9E-C7DC5B096402}"/>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2 2" xfId="3136" xr:uid="{EE0F6384-D1DF-4198-AE0C-B012E5138741}"/>
    <cellStyle name="AggOrangeLBorder 4 2 2 3" xfId="1207" xr:uid="{FBAC266C-358B-4009-AC9C-E726880A853A}"/>
    <cellStyle name="AggOrangeLBorder 4 2 2 3 2" xfId="2776" xr:uid="{49A1728B-4520-4A5B-A412-CC40FBF6A804}"/>
    <cellStyle name="AggOrangeLBorder 4 2 2 4" xfId="2221" xr:uid="{CDC53022-5836-41CE-AAA7-31B282A70C62}"/>
    <cellStyle name="AggOrangeLBorder 4 2 3" xfId="1363" xr:uid="{46F3DDFF-CFA4-4196-BD90-BD9DF0321648}"/>
    <cellStyle name="AggOrangeLBorder 4 2 3 2" xfId="2928" xr:uid="{FB04819C-E0EA-4A59-B24E-75F8CE6C2DF7}"/>
    <cellStyle name="AggOrangeLBorder 4 2 4" xfId="23" xr:uid="{4D71EC3B-96B2-43D7-B54D-FD23E6ADE8DF}"/>
    <cellStyle name="AggOrangeLBorder 4 2 4 2" xfId="2311" xr:uid="{7C693E72-D5A3-447E-9B6F-A74585AFF7D5}"/>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2 2" xfId="3078" xr:uid="{55AEBD85-4E61-45AD-A79B-6A646AE29B10}"/>
    <cellStyle name="AggOrangeLBorder 4 3 2 3" xfId="1653" xr:uid="{278527A4-5B68-4FC1-8B44-0DA3DB5D1EDB}"/>
    <cellStyle name="AggOrangeLBorder 4 3 2 3 2" xfId="3218" xr:uid="{E991B878-8B49-42CE-A518-7D7CF8C51D01}"/>
    <cellStyle name="AggOrangeLBorder 4 3 2 4" xfId="2163" xr:uid="{F8189368-07E6-4C69-95B6-2184943426B7}"/>
    <cellStyle name="AggOrangeLBorder 4 3 3" xfId="1305" xr:uid="{82C2F101-F7AB-49ED-8F7D-010211193F37}"/>
    <cellStyle name="AggOrangeLBorder 4 3 3 2" xfId="2870" xr:uid="{51FEBD8E-4F83-44B6-A403-519033122D32}"/>
    <cellStyle name="AggOrangeLBorder 4 3 4" xfId="30" xr:uid="{4F9F11EC-865E-4343-85EF-34675007BB3A}"/>
    <cellStyle name="AggOrangeLBorder 4 3 4 2" xfId="2314" xr:uid="{8269D673-4972-4401-A455-39ABB4729786}"/>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2 2" xfId="3099" xr:uid="{65F30853-6315-4205-B9BC-4CB83C3289E8}"/>
    <cellStyle name="AggOrangeLBorder 4 4 2 3" xfId="1123" xr:uid="{11A09B5D-BC07-4FD6-8165-ED5CB059BD69}"/>
    <cellStyle name="AggOrangeLBorder 4 4 2 3 2" xfId="2692" xr:uid="{F818BD6D-7EC1-4F48-A01A-F8BBABE60F6E}"/>
    <cellStyle name="AggOrangeLBorder 4 4 2 4" xfId="2184" xr:uid="{55F7BF0F-2425-4158-851B-CBC446D5129B}"/>
    <cellStyle name="AggOrangeLBorder 4 4 3" xfId="1326" xr:uid="{5D0C3E06-BF62-4381-91DD-8E9CBBA5E211}"/>
    <cellStyle name="AggOrangeLBorder 4 4 3 2" xfId="2891" xr:uid="{01576B21-4F6A-49D0-AA95-1E70C31BD244}"/>
    <cellStyle name="AggOrangeLBorder 4 4 4" xfId="1834" xr:uid="{8739FA3D-6379-431C-885F-3F62D24A2AA7}"/>
    <cellStyle name="AggOrangeLBorder 4 4 4 2" xfId="3384" xr:uid="{2C28F6CF-F2DA-4477-84E2-01CD8922BF40}"/>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6 2" xfId="2670" xr:uid="{940370D5-A4D7-4877-86A8-BBADCFB57AFB}"/>
    <cellStyle name="AggOrangeLBorder 4 7" xfId="1737" xr:uid="{2A6E9DAC-B3CD-4025-9B48-C5BE8AE1251C}"/>
    <cellStyle name="AggOrangeLBorder 4 7 2" xfId="3296" xr:uid="{0A6EBA50-ED7B-4CC1-BF56-56D2A6C6CE01}"/>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2 2" xfId="3054" xr:uid="{C1AC1C42-7890-49BE-984D-DEF2F78124EF}"/>
    <cellStyle name="AggOrangeRBorder 2 2 2 2 3" xfId="1143" xr:uid="{8E4121C3-9B43-48AA-9624-897D76F02D38}"/>
    <cellStyle name="AggOrangeRBorder 2 2 2 2 3 2" xfId="2712" xr:uid="{7C0C7F41-FDDC-4C48-952E-B867EC2D55D9}"/>
    <cellStyle name="AggOrangeRBorder 2 2 2 2 4" xfId="2139" xr:uid="{FAE8159E-33E4-4EC2-B6A8-0366F30ED249}"/>
    <cellStyle name="AggOrangeRBorder 2 2 2 3" xfId="1281" xr:uid="{E0759544-477B-41B2-AA75-F4774F28609E}"/>
    <cellStyle name="AggOrangeRBorder 2 2 2 3 2" xfId="2846" xr:uid="{263D5745-2933-4DB9-B38D-0BCAA6CC3829}"/>
    <cellStyle name="AggOrangeRBorder 2 2 2 4" xfId="32" xr:uid="{38BAC079-AE19-4DD2-BFCA-FA80267A5120}"/>
    <cellStyle name="AggOrangeRBorder 2 2 2 4 2" xfId="2316" xr:uid="{EA375308-894C-47CD-9EF9-8A96586BBA9D}"/>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2 2" xfId="3139" xr:uid="{89A647F3-2639-45D8-A3B3-271EC4CDC1FA}"/>
    <cellStyle name="AggOrangeRBorder 2 3 2 2 3" xfId="1017" xr:uid="{9FFA9615-788E-49E7-B8B6-79271ECAAF16}"/>
    <cellStyle name="AggOrangeRBorder 2 3 2 2 3 2" xfId="2589" xr:uid="{48FE4B16-A0BD-4CDC-A349-BF6B09B28359}"/>
    <cellStyle name="AggOrangeRBorder 2 3 2 2 4" xfId="2224" xr:uid="{C35BB5F4-5DC2-4FBB-86F4-0F88C33026B8}"/>
    <cellStyle name="AggOrangeRBorder 2 3 2 3" xfId="1366" xr:uid="{258F9C50-41FF-4D26-8111-3C3DDC00FA4E}"/>
    <cellStyle name="AggOrangeRBorder 2 3 2 3 2" xfId="2931" xr:uid="{1620A2E3-1D77-47BD-A41A-86A4DFEB1F65}"/>
    <cellStyle name="AggOrangeRBorder 2 3 2 4" xfId="936" xr:uid="{6947EB51-8B2E-4880-A5BA-C9EA755BAD07}"/>
    <cellStyle name="AggOrangeRBorder 2 3 2 4 2" xfId="2516" xr:uid="{6D9D6CD6-DF64-4EFF-B497-399856588650}"/>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2 2" xfId="3115" xr:uid="{27727BBF-21E6-4F80-B2EC-0069DABCD853}"/>
    <cellStyle name="AggOrangeRBorder 2 3 3 2 3" xfId="1825" xr:uid="{B8822FA8-F363-4F6F-AB44-021D201B4472}"/>
    <cellStyle name="AggOrangeRBorder 2 3 3 2 3 2" xfId="3375" xr:uid="{98954AEA-8BCE-42FB-B554-0DF9413FB18C}"/>
    <cellStyle name="AggOrangeRBorder 2 3 3 2 4" xfId="2200" xr:uid="{A4C66FAA-6E54-43FB-9587-C256145114DA}"/>
    <cellStyle name="AggOrangeRBorder 2 3 3 3" xfId="1342" xr:uid="{CF9513E5-75AA-4AEF-B6F6-3A8F5EA1A108}"/>
    <cellStyle name="AggOrangeRBorder 2 3 3 3 2" xfId="2907" xr:uid="{55CBE0E1-235D-4307-80BA-B6ABB4124F78}"/>
    <cellStyle name="AggOrangeRBorder 2 3 3 4" xfId="1175" xr:uid="{7F49DF88-988F-4FB3-B176-687A077DD428}"/>
    <cellStyle name="AggOrangeRBorder 2 3 3 4 2" xfId="2744" xr:uid="{DB6C8CDE-0CBA-4C7D-BC62-9EB44B91AE8B}"/>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2 2" xfId="3097" xr:uid="{F06A9DC3-22F4-4060-9E3C-14B4CA224DB4}"/>
    <cellStyle name="AggOrangeRBorder 2 3 4 2 3" xfId="1130" xr:uid="{62047FEF-0E89-4F92-9E0A-4D99D9C43065}"/>
    <cellStyle name="AggOrangeRBorder 2 3 4 2 3 2" xfId="2699" xr:uid="{620B2670-68B9-4C1A-A099-A7CEB69A0681}"/>
    <cellStyle name="AggOrangeRBorder 2 3 4 2 4" xfId="2182" xr:uid="{ACB3E252-6AA6-4DF2-BEBA-0F7949474B4F}"/>
    <cellStyle name="AggOrangeRBorder 2 3 4 3" xfId="1324" xr:uid="{3AE6C888-787C-4616-98C2-B7C5B4FB02B8}"/>
    <cellStyle name="AggOrangeRBorder 2 3 4 3 2" xfId="2889" xr:uid="{616E21A1-11EF-4388-85A8-77343D4E5C4B}"/>
    <cellStyle name="AggOrangeRBorder 2 3 4 4" xfId="1056" xr:uid="{04F1CFC5-500B-4F0B-8235-877DA7E350EC}"/>
    <cellStyle name="AggOrangeRBorder 2 3 4 4 2" xfId="2627" xr:uid="{AD537A1B-D22E-423B-A28B-82F8986B1FBD}"/>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6 2" xfId="2673" xr:uid="{AC29C568-0FB6-416E-9B85-38DCB882A4C2}"/>
    <cellStyle name="AggOrangeRBorder 2 3 7" xfId="984" xr:uid="{20AAAD20-7A94-4B8F-93F7-4AE4A6154E59}"/>
    <cellStyle name="AggOrangeRBorder 2 3 7 2" xfId="2559" xr:uid="{1C584334-0690-4EA3-9E41-2E41FE0E6A7C}"/>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2 2" xfId="2965" xr:uid="{FA16BB4F-BF48-465D-8931-D44C2CC69B56}"/>
    <cellStyle name="AggOrangeRBorder 3 2 2 3" xfId="1087" xr:uid="{49F5C4C8-AEC8-4C31-BC39-2664C40759F6}"/>
    <cellStyle name="AggOrangeRBorder 3 2 2 3 2" xfId="2656" xr:uid="{6B21530D-6895-4591-BF50-1F78818A8F4E}"/>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2 2" xfId="3173" xr:uid="{F0E1ED4D-9705-4067-9DA9-311879CEC708}"/>
    <cellStyle name="AggOrangeRBorder 3 2 3 3" xfId="1650" xr:uid="{47574BA9-7452-44C7-828E-D4C8D44C0EC9}"/>
    <cellStyle name="AggOrangeRBorder 3 2 3 3 2" xfId="3215" xr:uid="{BD94103E-B8D1-473D-9E0B-559ABAFF439C}"/>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2 2" xfId="3138" xr:uid="{65BD65F2-91AF-4CA8-AE81-24CA0038976C}"/>
    <cellStyle name="AggOrangeRBorder 4 2 2 3" xfId="1205" xr:uid="{92613A26-C0DD-454E-AC17-B250EA72A96D}"/>
    <cellStyle name="AggOrangeRBorder 4 2 2 3 2" xfId="2774" xr:uid="{B7B1E2FB-B3F9-4CB9-8F9B-AE1AE6B59B00}"/>
    <cellStyle name="AggOrangeRBorder 4 2 2 4" xfId="2223" xr:uid="{DD9D133C-F267-4108-8626-792D26B1D55A}"/>
    <cellStyle name="AggOrangeRBorder 4 2 3" xfId="1365" xr:uid="{602B1FBE-FA4A-4B1C-B2BD-92484EB47EB1}"/>
    <cellStyle name="AggOrangeRBorder 4 2 3 2" xfId="2930" xr:uid="{24B8073B-4A9F-412C-8C36-46E86CB03A00}"/>
    <cellStyle name="AggOrangeRBorder 4 2 4" xfId="1642" xr:uid="{E8AC3049-F304-474A-A1D1-7DEF1E195777}"/>
    <cellStyle name="AggOrangeRBorder 4 2 4 2" xfId="3207" xr:uid="{F97A9C0B-A2BB-4F45-81EC-7F5E5203D655}"/>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2 2" xfId="3171" xr:uid="{844AA283-E118-4FE0-B85A-112FD91C2785}"/>
    <cellStyle name="AggOrangeRBorder 4 3 2 3" xfId="1651" xr:uid="{472AEF43-7356-4C7C-8CB3-44CF56D03C41}"/>
    <cellStyle name="AggOrangeRBorder 4 3 2 3 2" xfId="3216" xr:uid="{1DE1EC05-800A-494A-8025-7A79045BADED}"/>
    <cellStyle name="AggOrangeRBorder 4 3 2 4" xfId="2256" xr:uid="{8C8F8806-D1A5-4EBD-9F6F-07ED431A5016}"/>
    <cellStyle name="AggOrangeRBorder 4 3 3" xfId="1398" xr:uid="{1EDABB46-AC3E-47ED-8C1C-E71122946C69}"/>
    <cellStyle name="AggOrangeRBorder 4 3 3 2" xfId="2963" xr:uid="{80456B23-B30E-4E01-B450-3B9EA4B52B6C}"/>
    <cellStyle name="AggOrangeRBorder 4 3 4" xfId="1809" xr:uid="{9E539613-AF05-4C47-8F54-28ABBEFD115B}"/>
    <cellStyle name="AggOrangeRBorder 4 3 4 2" xfId="3361" xr:uid="{97A6DDFC-B48F-4A5F-BF0A-D9B38D226A6C}"/>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2 2" xfId="3192" xr:uid="{549D4BDF-BC97-48A0-924A-D17327484BCE}"/>
    <cellStyle name="AggOrangeRBorder 4 4 2 3" xfId="1899" xr:uid="{DD3A5DE9-2DAD-452C-9A84-70A5421513F5}"/>
    <cellStyle name="AggOrangeRBorder 4 4 2 3 2" xfId="3442" xr:uid="{12C1432C-29BA-4C44-8D34-7693626F4C21}"/>
    <cellStyle name="AggOrangeRBorder 4 4 2 4" xfId="2277" xr:uid="{E0028E85-36FA-4E3A-8675-827BC9656C75}"/>
    <cellStyle name="AggOrangeRBorder 4 4 3" xfId="1419" xr:uid="{D15A459B-D235-4E82-ACF2-9F01B09DFCE2}"/>
    <cellStyle name="AggOrangeRBorder 4 4 3 2" xfId="2984" xr:uid="{E5AE4044-C613-4467-AC64-A5DD0B4A0953}"/>
    <cellStyle name="AggOrangeRBorder 4 4 4" xfId="1728" xr:uid="{51528890-16CC-4356-BC60-BEDAA17170B9}"/>
    <cellStyle name="AggOrangeRBorder 4 4 4 2" xfId="3288" xr:uid="{D7A04750-D49B-4EB2-87AC-AAC5736C6134}"/>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6 2" xfId="2672" xr:uid="{06065CFD-609E-41DE-9224-A75FC849F97A}"/>
    <cellStyle name="AggOrangeRBorder 4 7" xfId="1198" xr:uid="{2BC91A93-706D-48CD-8E6C-FDCBCEBCE6D4}"/>
    <cellStyle name="AggOrangeRBorder 4 7 2" xfId="2767" xr:uid="{61435DA0-4E86-4619-9EFC-C19BEE86E393}"/>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xfId="2326" hidden="1" xr:uid="{96713A01-60B6-47A5-A963-052B1B3649FC}"/>
    <cellStyle name="Ausgabe" xfId="2524" hidden="1" xr:uid="{CD14616D-ED1A-4C5A-BF82-A38DD0BB27A6}"/>
    <cellStyle name="Ausgabe" xfId="2603" hidden="1" xr:uid="{BAD9BA55-05F5-48C5-91B9-C60A46712BC9}"/>
    <cellStyle name="Ausgabe" xfId="3319" hidden="1" xr:uid="{9DE79199-898B-41A0-AE35-0A8BE233DE65}"/>
    <cellStyle name="Ausgabe" xfId="2766" hidden="1" xr:uid="{A9DDECCF-F12E-430B-8FCF-91F34BC67A90}"/>
    <cellStyle name="Ausgabe" xfId="2557" hidden="1" xr:uid="{4C67B46C-E663-4C82-BC20-A9663F072805}"/>
    <cellStyle name="Ausgabe" xfId="2554" hidden="1" xr:uid="{F57E73E3-14BE-4E1A-8B29-51919F345EA7}"/>
    <cellStyle name="Ausgabe" xfId="3467" hidden="1" xr:uid="{74E0BA41-3A97-4F25-B1C5-70A502F5F85C}"/>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2 2" xfId="3176" xr:uid="{AF84DC3D-2F93-4775-AFA3-D7F02C283A41}"/>
    <cellStyle name="Ausgabe 2 2 2 3" xfId="961" xr:uid="{70458FE3-2AC6-4623-A93C-EB2B31F12394}"/>
    <cellStyle name="Ausgabe 2 2 2 3 2" xfId="2540" xr:uid="{AC99368D-0638-4700-99A4-5501DDC242E5}"/>
    <cellStyle name="Ausgabe 2 2 2 4" xfId="2261" xr:uid="{F5BF272D-9C38-4CAE-918B-ED225D22F118}"/>
    <cellStyle name="Ausgabe 2 2 3" xfId="1403" xr:uid="{E2611922-C36F-4D26-A40E-46041A4F7E99}"/>
    <cellStyle name="Ausgabe 2 2 3 2" xfId="2968" xr:uid="{7982D391-834F-4FA3-B5C6-81B6114D1693}"/>
    <cellStyle name="Ausgabe 2 2 4" xfId="1120" xr:uid="{E2B209BB-4792-45F5-ABA5-A5707BFDD96D}"/>
    <cellStyle name="Ausgabe 2 2 4 2" xfId="2689" xr:uid="{6A01E8B6-8852-4416-A7DE-862A53B5B90C}"/>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2 2" xfId="3061" xr:uid="{622491E6-61E3-4DAE-A35D-B98FA7A8C09E}"/>
    <cellStyle name="Ausgabe 2 3 2 3" xfId="1266" xr:uid="{D8D31FD4-BEFB-4455-8C99-D42B8BB2EB17}"/>
    <cellStyle name="Ausgabe 2 3 2 3 2" xfId="2831" xr:uid="{3431A409-853E-4BC6-8EEE-AD1838BFE3D9}"/>
    <cellStyle name="Ausgabe 2 3 2 4" xfId="2146" xr:uid="{1F0B344F-DFCD-46CE-AAAA-5E8CF20CDD4B}"/>
    <cellStyle name="Ausgabe 2 3 3" xfId="1288" xr:uid="{CABFADD3-42B4-4829-978E-2563F3592C67}"/>
    <cellStyle name="Ausgabe 2 3 3 2" xfId="2853" xr:uid="{56A14CD4-DCEF-416E-84F7-1396F3CB37C2}"/>
    <cellStyle name="Ausgabe 2 3 4" xfId="1730" xr:uid="{5CE59F8C-E0F7-42E6-9FBE-93727BDDB9FD}"/>
    <cellStyle name="Ausgabe 2 3 4 2" xfId="3290" xr:uid="{7A5187B6-B686-42D6-824F-E09EC4D4C3C5}"/>
    <cellStyle name="Ausgabe 2 3 5" xfId="1940" xr:uid="{3EB8CB90-1233-468F-9FB7-CAAD0D1512DE}"/>
    <cellStyle name="Ausgabe 2 4" xfId="741" xr:uid="{5DAC2155-C3D4-4B27-8802-2E66A06C2EA2}"/>
    <cellStyle name="Ausgabe 2 4 2" xfId="1454" xr:uid="{5CF04721-4F78-4FA7-A415-C572A3171FE9}"/>
    <cellStyle name="Ausgabe 2 4 2 2" xfId="3019" xr:uid="{A5B72B3C-84F1-49C2-BCAC-EC3357F310CA}"/>
    <cellStyle name="Ausgabe 2 4 3" xfId="1052" xr:uid="{5ADB613D-23E1-4476-B8CC-900D6A08DFFC}"/>
    <cellStyle name="Ausgabe 2 4 3 2" xfId="2623" xr:uid="{0CF0F8CA-2394-452B-9F58-A3C79D5D5E53}"/>
    <cellStyle name="Ausgabe 2 4 4" xfId="2104" xr:uid="{41DC9706-B114-4EDE-96E2-756413219E72}"/>
    <cellStyle name="Ausgabe 2 5" xfId="1193" xr:uid="{5318009E-3C64-47DF-B90D-86753CC7009E}"/>
    <cellStyle name="Ausgabe 2 5 2" xfId="2762" xr:uid="{7871BBE0-F44E-4FC7-A859-A4BA76C989C0}"/>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2 2" xfId="3148" xr:uid="{A854179D-0941-420B-B53A-6A41A8666D98}"/>
    <cellStyle name="Ausgabe 3 2 2 3" xfId="1724" xr:uid="{2C41F16A-C082-45B0-B744-6FA011A2404D}"/>
    <cellStyle name="Ausgabe 3 2 2 3 2" xfId="3284" xr:uid="{8423561E-4154-4663-B4C3-47FD0F7535F5}"/>
    <cellStyle name="Ausgabe 3 2 2 4" xfId="2233" xr:uid="{44EC6D2F-6503-459B-B068-C7575D61C8A2}"/>
    <cellStyle name="Ausgabe 3 2 3" xfId="1375" xr:uid="{D4F704E2-4B38-4226-BAB1-61FC78FE1669}"/>
    <cellStyle name="Ausgabe 3 2 3 2" xfId="2940" xr:uid="{43096176-8416-4DDC-AC8E-A708054E5CF7}"/>
    <cellStyle name="Ausgabe 3 2 4" xfId="1786" xr:uid="{42D9F5E4-2BCB-4735-A0D8-5BB0710584CB}"/>
    <cellStyle name="Ausgabe 3 2 4 2" xfId="3340" xr:uid="{A68287F3-7255-4397-8D77-A103303CEAF2}"/>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2 2" xfId="3067" xr:uid="{733FA74E-DCB8-44DE-B768-B02C10E9610C}"/>
    <cellStyle name="Ausgabe 3 3 2 3" xfId="1133" xr:uid="{EF8A0AC6-55CC-4B34-8559-441FB7809E2C}"/>
    <cellStyle name="Ausgabe 3 3 2 3 2" xfId="2702" xr:uid="{055C4C87-C8C8-4CF3-A6F1-FB148756E191}"/>
    <cellStyle name="Ausgabe 3 3 2 4" xfId="2152" xr:uid="{10687198-C881-4144-B904-89A9C8156240}"/>
    <cellStyle name="Ausgabe 3 3 3" xfId="1294" xr:uid="{98CE3634-DC7A-43D5-AFD8-C903E193C5D4}"/>
    <cellStyle name="Ausgabe 3 3 3 2" xfId="2859" xr:uid="{27E15609-BE90-4337-B921-090B79BEB717}"/>
    <cellStyle name="Ausgabe 3 3 4" xfId="1779" xr:uid="{C581E619-1CEB-4F7B-91E5-4FB4E13CA7C6}"/>
    <cellStyle name="Ausgabe 3 3 4 2" xfId="3335" xr:uid="{F3EDEF3D-44FB-408D-BF6C-7A4541A11093}"/>
    <cellStyle name="Ausgabe 3 3 5" xfId="1946" xr:uid="{FF976E02-7A1E-47F9-8A9D-CF60DD45D43A}"/>
    <cellStyle name="Ausgabe 3 4" xfId="738" xr:uid="{C20C282F-FE2C-4F37-941B-EA4409415A9E}"/>
    <cellStyle name="Ausgabe 3 4 2" xfId="1451" xr:uid="{7C3F5A3F-2288-4870-9C51-74FCCFC74878}"/>
    <cellStyle name="Ausgabe 3 4 2 2" xfId="3016" xr:uid="{91DD7AE3-0327-4881-8103-1A7D983F5DC5}"/>
    <cellStyle name="Ausgabe 3 4 3" xfId="1703" xr:uid="{1FAD0B90-D8FD-493A-A32D-BB71A7A15DEE}"/>
    <cellStyle name="Ausgabe 3 4 3 2" xfId="3264" xr:uid="{F7C1D360-8939-4314-9EBE-827C2890A117}"/>
    <cellStyle name="Ausgabe 3 4 4" xfId="2102" xr:uid="{617A14AB-70C9-4761-86AF-7950619EBE17}"/>
    <cellStyle name="Ausgabe 3 5" xfId="1115" xr:uid="{EE38B667-7B76-45FF-B651-920BC28BE3CB}"/>
    <cellStyle name="Ausgabe 3 5 2" xfId="2684" xr:uid="{7F93B243-22D2-4E28-AC8D-88CA25845D27}"/>
    <cellStyle name="Ausgabe 4" xfId="579" xr:uid="{D36C411C-1044-41DF-9819-07D0FA3F9560}"/>
    <cellStyle name="Ausgabe 4 2" xfId="794" xr:uid="{90638120-5F89-4E54-8FA9-F6F6E7D8ED45}"/>
    <cellStyle name="Ausgabe 4 2 2" xfId="1507" xr:uid="{8FBAA1AE-AF0F-4375-9077-61CD653CB11F}"/>
    <cellStyle name="Ausgabe 4 2 2 2" xfId="3072" xr:uid="{BA6C8F73-93AF-43DC-99FE-97377DC3E95A}"/>
    <cellStyle name="Ausgabe 4 2 3" xfId="975" xr:uid="{5637F195-15B5-4A43-ADA0-2BA364F7373A}"/>
    <cellStyle name="Ausgabe 4 2 3 2" xfId="2553" xr:uid="{AEBC1E26-F825-46EA-9047-7CB475AF8638}"/>
    <cellStyle name="Ausgabe 4 2 4" xfId="2157" xr:uid="{254840A2-D917-4624-BDDE-9C515A85AC47}"/>
    <cellStyle name="Ausgabe 4 3" xfId="1299" xr:uid="{0F1E8DB2-9258-4FD1-BA2C-3653594A48D7}"/>
    <cellStyle name="Ausgabe 4 3 2" xfId="2864" xr:uid="{E47EEE27-4B05-47E1-BC71-D42FFF01F477}"/>
    <cellStyle name="Ausgabe 4 4" xfId="1713" xr:uid="{DBDC1E07-4293-45A7-8120-393A53F54CF1}"/>
    <cellStyle name="Ausgabe 4 4 2" xfId="3274" xr:uid="{B916DC70-E340-4E74-81C4-23D0E7DBFE19}"/>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2 2" xfId="3191" xr:uid="{2C26AD41-97E0-4DFE-A8F5-942F3A0E89FD}"/>
    <cellStyle name="Ausgabe 5 2 3" xfId="1898" xr:uid="{68B2D869-BDC9-4690-8115-1EAC63154360}"/>
    <cellStyle name="Ausgabe 5 2 3 2" xfId="3441" xr:uid="{CEA58CA1-CBC9-487D-8F49-C4EE1146B0A7}"/>
    <cellStyle name="Ausgabe 5 2 4" xfId="2276" xr:uid="{83BDE257-6FB9-4EC1-B17E-73A1B7DFB90A}"/>
    <cellStyle name="Ausgabe 5 3" xfId="1418" xr:uid="{DA1679CA-EB66-4BCC-BA0E-38FEE251F111}"/>
    <cellStyle name="Ausgabe 5 3 2" xfId="2983" xr:uid="{E2DC14E3-FCCC-4E75-9D8B-E3AC80E8207D}"/>
    <cellStyle name="Ausgabe 5 4" xfId="1640" xr:uid="{766D8667-3E44-40BA-A64D-7187D11177CE}"/>
    <cellStyle name="Ausgabe 5 4 2" xfId="3205" xr:uid="{6FF7ABE6-EF9D-48EC-939B-1788A4522C4C}"/>
    <cellStyle name="Ausgabe 5 5" xfId="2070" xr:uid="{2C682439-CDAA-40DF-93CA-B416CC3667AF}"/>
    <cellStyle name="Ausgabe 6" xfId="714" xr:uid="{2D5CE56D-E652-40BB-9D88-01F3DBF28301}"/>
    <cellStyle name="Ausgabe 6 2" xfId="1434" xr:uid="{C9BE8B5B-D624-493B-A76D-65DEC5516530}"/>
    <cellStyle name="Ausgabe 6 2 2" xfId="2999" xr:uid="{96DFE2C1-818C-49EC-B2D4-D7939D325969}"/>
    <cellStyle name="Ausgabe 6 3" xfId="1744" xr:uid="{7301DDA4-EA0A-4130-83F0-DC8041CD2D0E}"/>
    <cellStyle name="Ausgabe 6 3 2" xfId="3303" xr:uid="{DACF5309-FB9B-4F12-89B2-42269FD93D8C}"/>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xfId="2327" hidden="1" xr:uid="{CF22582D-982D-4872-B571-19762D16CBCA}"/>
    <cellStyle name="Berechnung" xfId="2525" hidden="1" xr:uid="{B5F35448-FA47-4AB9-912F-4E9EA975D56D}"/>
    <cellStyle name="Berechnung" xfId="2602" hidden="1" xr:uid="{9AE05D8E-FE1F-44AE-885A-CFB1CBB14543}"/>
    <cellStyle name="Berechnung" xfId="3399" hidden="1" xr:uid="{EBB55469-F8C7-4DFF-BCD4-3A5F74553BE3}"/>
    <cellStyle name="Berechnung" xfId="3247" hidden="1" xr:uid="{5A5592C7-4BAD-4F5D-A04D-73384AD97EAE}"/>
    <cellStyle name="Berechnung" xfId="3248" hidden="1" xr:uid="{4C72249C-B59C-4FC6-AAEE-69F4AB3A832C}"/>
    <cellStyle name="Berechnung" xfId="2694" hidden="1" xr:uid="{46F35091-485C-425E-B5DD-9565443E2DA4}"/>
    <cellStyle name="Berechnung" xfId="3474" hidden="1" xr:uid="{34F25D91-1BDD-4DD7-882B-9D40330D6DF6}"/>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2 2" xfId="3177" xr:uid="{63473E35-4A34-4647-B89D-E1D8EB524C73}"/>
    <cellStyle name="Berechnung 2 2 2 3" xfId="1652" xr:uid="{7DD356D2-C140-45CD-B708-97E95FA0000D}"/>
    <cellStyle name="Berechnung 2 2 2 3 2" xfId="3217" xr:uid="{05F93E10-B1EF-4DB3-9529-0F08D83F57DF}"/>
    <cellStyle name="Berechnung 2 2 2 4" xfId="2262" xr:uid="{B6A13055-05D5-4E6B-892D-D458BB54079C}"/>
    <cellStyle name="Berechnung 2 2 3" xfId="1404" xr:uid="{230450E2-7DD5-4E8E-A13E-1960488A6BC4}"/>
    <cellStyle name="Berechnung 2 2 3 2" xfId="2969" xr:uid="{BFD87B61-237B-423D-B8E9-AA32788CCE95}"/>
    <cellStyle name="Berechnung 2 2 4" xfId="1677" xr:uid="{B6E84843-1946-4F4D-890D-84B555525DC1}"/>
    <cellStyle name="Berechnung 2 2 4 2" xfId="3240" xr:uid="{D6B6C32D-6BE8-44AA-B12C-FC9FF485CEC5}"/>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2 2" xfId="3042" xr:uid="{63A0ECCF-540C-4CDF-A57C-8322E9379F2A}"/>
    <cellStyle name="Berechnung 2 3 2 3" xfId="1754" xr:uid="{D67AF47C-7260-4820-A71E-70078C737576}"/>
    <cellStyle name="Berechnung 2 3 2 3 2" xfId="3312" xr:uid="{0BC7FE57-C3A6-44BF-A5D0-8F64D51900DE}"/>
    <cellStyle name="Berechnung 2 3 2 4" xfId="2127" xr:uid="{BC58228C-27AF-43FA-B568-0E415C074E36}"/>
    <cellStyle name="Berechnung 2 3 3" xfId="1269" xr:uid="{C87414CB-5DC2-4B2A-A928-E34E728D0494}"/>
    <cellStyle name="Berechnung 2 3 3 2" xfId="2834" xr:uid="{1B04BE50-7DCB-4789-82B1-B490F662F077}"/>
    <cellStyle name="Berechnung 2 3 4" xfId="1135" xr:uid="{59449903-DE02-469A-85DF-2759DA4F5534}"/>
    <cellStyle name="Berechnung 2 3 4 2" xfId="2704" xr:uid="{35496C8F-7A02-4C5E-BCF2-F6852B0ED9CC}"/>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2 2" xfId="3098" xr:uid="{F39BBB6F-BB2E-42F5-A9A2-703B0C0B752D}"/>
    <cellStyle name="Berechnung 2 4 2 3" xfId="1083" xr:uid="{80843125-EE8E-4D14-9FE0-9F0E7F5108A0}"/>
    <cellStyle name="Berechnung 2 4 2 3 2" xfId="2652" xr:uid="{0014FAE9-F0A3-4A7E-B64A-ED5CA2834B2C}"/>
    <cellStyle name="Berechnung 2 4 2 4" xfId="2183" xr:uid="{F89F1455-CCB2-4821-A7CE-C94DBBB05688}"/>
    <cellStyle name="Berechnung 2 4 3" xfId="1325" xr:uid="{78B6BBEF-1657-44B7-8835-8628892C094E}"/>
    <cellStyle name="Berechnung 2 4 3 2" xfId="2890" xr:uid="{56C0388A-E90D-4E31-8717-6B0EFC08D9A2}"/>
    <cellStyle name="Berechnung 2 4 4" xfId="1712" xr:uid="{9C54FE37-FC30-40A5-9D80-05E382BE2C99}"/>
    <cellStyle name="Berechnung 2 4 4 2" xfId="3273" xr:uid="{F6106D53-C8CC-4560-B7D4-825C36D4D4D5}"/>
    <cellStyle name="Berechnung 2 4 5" xfId="1977" xr:uid="{88B2E2AA-BD61-468E-8BE5-0FF60EF4C79C}"/>
    <cellStyle name="Berechnung 2 5" xfId="742" xr:uid="{393C8595-B32A-4715-AA27-CA4AE18D4E49}"/>
    <cellStyle name="Berechnung 2 5 2" xfId="1455" xr:uid="{E38E5E71-3FF3-4482-8E9E-E1CB665EDB64}"/>
    <cellStyle name="Berechnung 2 5 2 2" xfId="3020" xr:uid="{B7F90FD6-E041-4E2E-BBF4-A2E25BFECBC0}"/>
    <cellStyle name="Berechnung 2 5 3" xfId="1026" xr:uid="{22DADAA5-AF45-4111-A133-3F9A0B9E275D}"/>
    <cellStyle name="Berechnung 2 5 3 2" xfId="2598" xr:uid="{5BDFB7B7-6727-450C-81C5-3ADF891FA2C4}"/>
    <cellStyle name="Berechnung 2 5 4" xfId="2105" xr:uid="{8C9F9263-7720-4593-B6E0-6F6165BE0C74}"/>
    <cellStyle name="Berechnung 2 6" xfId="1194" xr:uid="{DF229731-E236-4310-9FC0-267EEF42B10D}"/>
    <cellStyle name="Berechnung 2 6 2" xfId="2763" xr:uid="{488D9060-7F93-441A-9F79-E1DC7BA2B2F5}"/>
    <cellStyle name="Berechnung 2 7" xfId="1200" xr:uid="{FB59281D-9FDC-4E1C-9726-BA06928FFD8B}"/>
    <cellStyle name="Berechnung 2 7 2" xfId="2769" xr:uid="{1E1C636F-7638-49E4-A25F-90F61F492CAA}"/>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2 2" xfId="3140" xr:uid="{50EE7E31-A61E-44AD-904E-3B6AD3B0EECD}"/>
    <cellStyle name="Berechnung 3 2 2 3" xfId="1001" xr:uid="{FBA3919C-5730-41FA-BF26-9EC664D64528}"/>
    <cellStyle name="Berechnung 3 2 2 3 2" xfId="2574" xr:uid="{8B8EDA8E-19D4-416F-B54B-0CF414D04FBE}"/>
    <cellStyle name="Berechnung 3 2 2 4" xfId="2225" xr:uid="{CBF0312E-5CEA-489C-BC65-4FA7C8C11EAA}"/>
    <cellStyle name="Berechnung 3 2 3" xfId="1367" xr:uid="{A961A2B4-4AFB-4C5E-8BBE-7D064F79DB26}"/>
    <cellStyle name="Berechnung 3 2 3 2" xfId="2932" xr:uid="{E93BC8F3-8A7B-49BB-B41C-DBAD76575482}"/>
    <cellStyle name="Berechnung 3 2 4" xfId="1817" xr:uid="{801D7229-110F-4BCD-B18E-49F8ECC216F4}"/>
    <cellStyle name="Berechnung 3 2 4 2" xfId="3367" xr:uid="{03DFA31D-99A1-440D-9792-6E6D35EA68D0}"/>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2 2" xfId="3076" xr:uid="{3F18BB1C-0DD6-44B3-9611-68720DF778D6}"/>
    <cellStyle name="Berechnung 3 3 2 3" xfId="980" xr:uid="{76DEB48A-78C7-4FC7-9AE9-64E18574C002}"/>
    <cellStyle name="Berechnung 3 3 2 3 2" xfId="2558" xr:uid="{B53FCEEA-BA52-4308-A15A-260F08BCD05F}"/>
    <cellStyle name="Berechnung 3 3 2 4" xfId="2161" xr:uid="{6FC512E6-E877-477D-9C0F-C7067E9CCCCC}"/>
    <cellStyle name="Berechnung 3 3 3" xfId="1303" xr:uid="{62CBA0E2-D718-4DDC-88E5-162777F34F3E}"/>
    <cellStyle name="Berechnung 3 3 3 2" xfId="2868" xr:uid="{9F722FF6-16A7-4F53-831D-543A1DF14F86}"/>
    <cellStyle name="Berechnung 3 3 4" xfId="940" xr:uid="{3AA1EAD3-B8B7-4B53-9B1F-73FEB99879FA}"/>
    <cellStyle name="Berechnung 3 3 4 2" xfId="2520" xr:uid="{504B3F43-5D55-48E0-8B4C-16491B7E81B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2 2" xfId="3088" xr:uid="{C902143D-9786-4936-B885-C90CC97A3D4C}"/>
    <cellStyle name="Berechnung 3 4 2 3" xfId="1659" xr:uid="{4212C172-A670-4391-B6BF-10D73BEFB4D4}"/>
    <cellStyle name="Berechnung 3 4 2 3 2" xfId="3224" xr:uid="{2431A274-2EF5-4271-B206-669745C7E28D}"/>
    <cellStyle name="Berechnung 3 4 2 4" xfId="2173" xr:uid="{27058A07-EBBE-488D-81BE-411B87EB3818}"/>
    <cellStyle name="Berechnung 3 4 3" xfId="1315" xr:uid="{23BDB290-218A-4806-9615-90A332C43886}"/>
    <cellStyle name="Berechnung 3 4 3 2" xfId="2880" xr:uid="{5EBC932F-7320-4D9F-BA36-8DA4E753DC39}"/>
    <cellStyle name="Berechnung 3 4 4" xfId="1169" xr:uid="{8F7F9925-4A4D-41B3-9723-001482653B4B}"/>
    <cellStyle name="Berechnung 3 4 4 2" xfId="2738" xr:uid="{DEFCC558-7A35-402C-9268-1FD65B160781}"/>
    <cellStyle name="Berechnung 3 4 5" xfId="1967" xr:uid="{27A88542-3A26-494E-B835-ABAC83C5620A}"/>
    <cellStyle name="Berechnung 3 5" xfId="733" xr:uid="{D5BE5CFD-33D0-412C-8D03-1C8FC91FE9A4}"/>
    <cellStyle name="Berechnung 3 5 2" xfId="1449" xr:uid="{CEC0D98F-609B-40B6-8FFC-A2E9BC8A352D}"/>
    <cellStyle name="Berechnung 3 5 2 2" xfId="3014" xr:uid="{690FAB46-EBFE-4C69-8110-FE9E786DBF21}"/>
    <cellStyle name="Berechnung 3 5 3" xfId="1778" xr:uid="{970AC980-8EA2-4140-9B37-0C68C3CC3242}"/>
    <cellStyle name="Berechnung 3 5 3 2" xfId="3334" xr:uid="{DE48A88D-1B9F-40E6-A69F-D0CE5E7348F6}"/>
    <cellStyle name="Berechnung 3 5 4" xfId="2100" xr:uid="{9D1CB742-3AF1-41B8-B673-B22E6EF7CE74}"/>
    <cellStyle name="Berechnung 3 6" xfId="1105" xr:uid="{47FAED18-2CFC-4ECE-9BA9-BBD4568BCC44}"/>
    <cellStyle name="Berechnung 3 6 2" xfId="2674" xr:uid="{89B0F5D7-6846-4140-B102-9513017C4FAD}"/>
    <cellStyle name="Berechnung 3 7" xfId="1762" xr:uid="{85E17428-D418-432E-B8F4-75B03D22B960}"/>
    <cellStyle name="Berechnung 3 7 2" xfId="3320" xr:uid="{4BC4D92C-1D5A-47B9-BC90-886559BB6CD8}"/>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2 2" xfId="3073" xr:uid="{B7243F30-C25A-4FAE-B10A-5279B5066A10}"/>
    <cellStyle name="Berechnung 4 2 3" xfId="1232" xr:uid="{15699F82-9992-40D7-8D15-206A2B903B66}"/>
    <cellStyle name="Berechnung 4 2 3 2" xfId="2800" xr:uid="{E6D8EF60-7402-4582-9382-FBFB3D3E6F4A}"/>
    <cellStyle name="Berechnung 4 2 4" xfId="2158" xr:uid="{80D017CE-B505-46F2-9400-949F04BC10FB}"/>
    <cellStyle name="Berechnung 4 3" xfId="1300" xr:uid="{7ECB4BA3-1748-4561-9719-D6ADD7D5B0F4}"/>
    <cellStyle name="Berechnung 4 3 2" xfId="2865" xr:uid="{8F7CA4E5-89DE-4F55-8ABE-4AF1762FF1D8}"/>
    <cellStyle name="Berechnung 4 4" xfId="1836" xr:uid="{64C8EB02-1F37-40F0-8CD1-F66EDCA34FAC}"/>
    <cellStyle name="Berechnung 4 4 2" xfId="3386" xr:uid="{BF49D2B8-FD3E-42BA-AD2B-185AE29847E9}"/>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2 2" xfId="3190" xr:uid="{C9A8FF5B-9BAC-4E61-A0BC-A726E6AD8738}"/>
    <cellStyle name="Berechnung 5 2 3" xfId="1897" xr:uid="{90D5D9E8-9F3F-4CE3-9EC2-F5687686B559}"/>
    <cellStyle name="Berechnung 5 2 3 2" xfId="3440" xr:uid="{05962DAD-DA87-489D-A40E-8490D6AC7C3C}"/>
    <cellStyle name="Berechnung 5 2 4" xfId="2275" xr:uid="{2E3D32CC-23D5-4B86-BDFC-5FD58E9ADD2D}"/>
    <cellStyle name="Berechnung 5 3" xfId="1417" xr:uid="{50ABB87E-E714-49C8-86D2-6BB28DF51CAB}"/>
    <cellStyle name="Berechnung 5 3 2" xfId="2982" xr:uid="{69E0153B-EBCB-4A84-8D80-B80062F43669}"/>
    <cellStyle name="Berechnung 5 4" xfId="1830" xr:uid="{105DD7BE-5D4F-4186-B178-B55C1E2A1FE7}"/>
    <cellStyle name="Berechnung 5 4 2" xfId="3380" xr:uid="{823348C3-4162-4643-9555-6F1DA187C97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2 2" xfId="3201" xr:uid="{5B55CA13-FC55-4C15-96F4-D479767D10B1}"/>
    <cellStyle name="Berechnung 6 2 3" xfId="1908" xr:uid="{C8086844-E160-4664-B008-30957D7A4D3D}"/>
    <cellStyle name="Berechnung 6 2 3 2" xfId="3451" xr:uid="{287232CB-8DC1-4F89-84FD-67664A8552B4}"/>
    <cellStyle name="Berechnung 6 2 4" xfId="2286" xr:uid="{D655F636-B174-4A92-8723-7C154D90267A}"/>
    <cellStyle name="Berechnung 6 3" xfId="1429" xr:uid="{24E6A597-39AE-47B2-B339-EC7F00382F3A}"/>
    <cellStyle name="Berechnung 6 3 2" xfId="2994" xr:uid="{EFDF20A5-2978-4429-B284-24F586EE2779}"/>
    <cellStyle name="Berechnung 6 4" xfId="1643" xr:uid="{DF2809EF-B130-425E-9BCD-BE873451FCFD}"/>
    <cellStyle name="Berechnung 6 4 2" xfId="3208" xr:uid="{9B1334B6-725F-46A3-A6B9-E828A1065544}"/>
    <cellStyle name="Berechnung 6 5" xfId="2080" xr:uid="{38993D52-7600-4D08-866C-EF6A36EABBE3}"/>
    <cellStyle name="Berechnung 7" xfId="715" xr:uid="{C5E50E2A-1347-462F-9556-2C3DA11DDD53}"/>
    <cellStyle name="Berechnung 7 2" xfId="1435" xr:uid="{C110ABCB-F375-4ABA-BA47-B83A1AE2098D}"/>
    <cellStyle name="Berechnung 7 2 2" xfId="3000" xr:uid="{F260AA7F-3C7B-4AB5-AB86-CC7969B79198}"/>
    <cellStyle name="Berechnung 7 3" xfId="1048" xr:uid="{90778045-60FD-410C-B139-43425A70AE46}"/>
    <cellStyle name="Berechnung 7 3 2" xfId="2619" xr:uid="{9DCB4A10-C299-4970-B460-C92F6288C3A4}"/>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2 2" xfId="3075" xr:uid="{4B5DC63F-7D45-46C0-8B61-B1AAD25FD044}"/>
    <cellStyle name="Calculation 2 2 2 3" xfId="1657" xr:uid="{745AD99E-A3A8-4CFE-83FD-44AFAABA9D4D}"/>
    <cellStyle name="Calculation 2 2 2 3 2" xfId="3222" xr:uid="{90ED5D75-30DD-4906-8495-924A31259FFE}"/>
    <cellStyle name="Calculation 2 2 2 4" xfId="2160" xr:uid="{9E60C214-EAEC-4116-8DFD-19D125D40303}"/>
    <cellStyle name="Calculation 2 2 3" xfId="1302" xr:uid="{84143625-B3A2-44EF-8A47-24277E5611AC}"/>
    <cellStyle name="Calculation 2 2 3 2" xfId="2867" xr:uid="{74218C34-0B38-456D-9B34-DCE98676F4BC}"/>
    <cellStyle name="Calculation 2 2 4" xfId="1225" xr:uid="{73DAB044-195F-4F39-A6EF-E9043CB05392}"/>
    <cellStyle name="Calculation 2 2 4 2" xfId="2793" xr:uid="{994C783A-22BE-472E-8229-9982B28D992D}"/>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2 2" xfId="3159" xr:uid="{F583197A-80FC-47D6-9433-EEA78826CAE9}"/>
    <cellStyle name="Calculation 2 3 2 3" xfId="1664" xr:uid="{803E1089-EB74-4B61-B4E4-B7087709484C}"/>
    <cellStyle name="Calculation 2 3 2 3 2" xfId="3229" xr:uid="{8691A85E-2BA3-4A6E-B561-0290E4CDB270}"/>
    <cellStyle name="Calculation 2 3 2 4" xfId="2244" xr:uid="{AB5A84EB-7C01-40BB-AD3E-AB0AD1F35C02}"/>
    <cellStyle name="Calculation 2 3 3" xfId="1386" xr:uid="{5D175C27-3720-499D-82BC-BDF5093902CD}"/>
    <cellStyle name="Calculation 2 3 3 2" xfId="2951" xr:uid="{0F2D3840-D5A1-4174-93F5-CE4014C64E8D}"/>
    <cellStyle name="Calculation 2 3 4" xfId="31" xr:uid="{FAAF6B1E-B0B0-4444-AE65-28BDBFD688D8}"/>
    <cellStyle name="Calculation 2 3 4 2" xfId="2315" xr:uid="{F0B067FC-EE8A-4927-B25B-D16CFCA1F057}"/>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2 2" xfId="3065" xr:uid="{A8ED9D41-060B-4FBB-9D33-55EA80A0C5AF}"/>
    <cellStyle name="Calculation 2 4 2 3" xfId="1025" xr:uid="{C7104A9A-444E-4E81-8DD6-515FA83D319B}"/>
    <cellStyle name="Calculation 2 4 2 3 2" xfId="2597" xr:uid="{95160635-808A-4D52-9E84-41096DA9967A}"/>
    <cellStyle name="Calculation 2 4 2 4" xfId="2150" xr:uid="{47419388-B88A-4561-AECA-9D2FF0E4C737}"/>
    <cellStyle name="Calculation 2 4 3" xfId="1292" xr:uid="{35C4E9B7-AE14-471A-B66E-FF424750AAAF}"/>
    <cellStyle name="Calculation 2 4 3 2" xfId="2857" xr:uid="{AF191982-2C9B-4337-9143-1BCF55A48F80}"/>
    <cellStyle name="Calculation 2 4 4" xfId="1199" xr:uid="{21387E31-4F90-4FC9-B90F-5321B6A4606C}"/>
    <cellStyle name="Calculation 2 4 4 2" xfId="2768" xr:uid="{C6913096-701F-4C69-BB1A-315034CCCF58}"/>
    <cellStyle name="Calculation 2 4 5" xfId="1944" xr:uid="{FA54EBE0-BD96-4262-81FD-AD752953E768}"/>
    <cellStyle name="Calculation 2 5" xfId="716" xr:uid="{659B6432-F8EF-4491-A25F-9F523162FB51}"/>
    <cellStyle name="Calculation 2 5 2" xfId="1436" xr:uid="{AFD51807-06A0-4B45-B63E-9763C537E01C}"/>
    <cellStyle name="Calculation 2 5 2 2" xfId="3001" xr:uid="{FC914EBE-2CCB-4918-BB7B-1FD80BA5A302}"/>
    <cellStyle name="Calculation 2 5 3" xfId="1774" xr:uid="{08B94C0A-762C-49AE-BF67-60F3021638BE}"/>
    <cellStyle name="Calculation 2 5 3 2" xfId="3330" xr:uid="{9C251727-3641-47AF-9B1F-920B94F67532}"/>
    <cellStyle name="Calculation 2 5 4" xfId="2087" xr:uid="{BE01867C-200A-455E-96D9-8A68E2028E82}"/>
    <cellStyle name="Calculation 2 6" xfId="1007" xr:uid="{21009666-1081-4804-BAE8-5FD1F696A1AF}"/>
    <cellStyle name="Calculation 2 6 2" xfId="2579" xr:uid="{B51A04A7-80E0-4B8C-BEB4-EF8BC37758AD}"/>
    <cellStyle name="Calculation 2 7" xfId="1812" xr:uid="{018599E4-6253-4160-9C3A-B774A5FD9A6F}"/>
    <cellStyle name="Calculation 2 7 2" xfId="3363" xr:uid="{E372FA90-E242-4066-9976-CEEE0B35D8AE}"/>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2 2" xfId="3114" xr:uid="{74E9A56A-6F9D-45E7-A7AF-AC18C446C179}"/>
    <cellStyle name="Calculation 3 2 2 3" xfId="1700" xr:uid="{88B1AA72-BEDD-4258-ACE0-8EDF2960214F}"/>
    <cellStyle name="Calculation 3 2 2 3 2" xfId="3261" xr:uid="{7A282163-A161-44C0-BFEE-7588AEB80D5B}"/>
    <cellStyle name="Calculation 3 2 2 4" xfId="2199" xr:uid="{42C478B6-54B6-4FFD-9688-CB5F18EFCC57}"/>
    <cellStyle name="Calculation 3 2 3" xfId="1341" xr:uid="{128AE0AB-0D2C-4E9E-8EF1-0E20FE2D8310}"/>
    <cellStyle name="Calculation 3 2 3 2" xfId="2906" xr:uid="{0A18EDAC-AFD4-48A6-9860-DBBA207131C7}"/>
    <cellStyle name="Calculation 3 2 4" xfId="1757" xr:uid="{7412E2CC-8F32-4E42-8CC0-AC8456F923FA}"/>
    <cellStyle name="Calculation 3 2 4 2" xfId="3315" xr:uid="{8A0AACA0-17D9-41C5-B19D-796EE6B1DC49}"/>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2 2" xfId="3100" xr:uid="{A8D8F96E-DA8F-4F21-A643-56F379D17746}"/>
    <cellStyle name="Calculation 3 3 2 3" xfId="1005" xr:uid="{34E23764-5BA7-4549-A1E8-5BC94EB7C401}"/>
    <cellStyle name="Calculation 3 3 2 3 2" xfId="2577" xr:uid="{07F31C32-F7C0-4C68-9695-85FE5A066D31}"/>
    <cellStyle name="Calculation 3 3 2 4" xfId="2185" xr:uid="{4C3DC07B-D8C1-424C-987C-93DA7D2BE5F6}"/>
    <cellStyle name="Calculation 3 3 3" xfId="1327" xr:uid="{7ECB5B6D-AF86-4AC4-B958-2306BC699673}"/>
    <cellStyle name="Calculation 3 3 3 2" xfId="2892" xr:uid="{0FF0381F-5365-4363-9195-1A6F45B0C823}"/>
    <cellStyle name="Calculation 3 3 4" xfId="1794" xr:uid="{9613C1CC-7A46-4D2C-92B4-BAB389A23FB1}"/>
    <cellStyle name="Calculation 3 3 4 2" xfId="3347" xr:uid="{15F2EF0C-CA65-4EA6-B6B4-A47B8F3A68EB}"/>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2 2" xfId="3184" xr:uid="{F8969997-9F67-4B75-BEC4-769087879862}"/>
    <cellStyle name="Calculation 3 4 2 3" xfId="1891" xr:uid="{5054CE20-7F55-439B-85B5-DBCEC356D99C}"/>
    <cellStyle name="Calculation 3 4 2 3 2" xfId="3434" xr:uid="{9ADCF11B-145F-4435-B2A0-98046648E930}"/>
    <cellStyle name="Calculation 3 4 2 4" xfId="2269" xr:uid="{10D7899A-06F5-411F-BA78-3E7CB45B02A8}"/>
    <cellStyle name="Calculation 3 4 3" xfId="1411" xr:uid="{F4A4AEFA-5827-4018-A386-9D870C89F6D8}"/>
    <cellStyle name="Calculation 3 4 3 2" xfId="2976" xr:uid="{7481538F-6B79-4045-88E3-ED6122A59961}"/>
    <cellStyle name="Calculation 3 4 4" xfId="1763" xr:uid="{37E85BEB-1CA0-4798-9392-2AABDBCA61BF}"/>
    <cellStyle name="Calculation 3 4 4 2" xfId="3321" xr:uid="{94992426-27EB-46F8-A3B4-52A58ED5BEC8}"/>
    <cellStyle name="Calculation 3 4 5" xfId="2063" xr:uid="{E283673F-7436-497D-A7B7-8A6A37D6D99A}"/>
    <cellStyle name="Calculation 3 5" xfId="724" xr:uid="{09E3F567-4234-4670-B812-492EA4089C92}"/>
    <cellStyle name="Calculation 3 5 2" xfId="1444" xr:uid="{0DA43C9E-114D-47ED-B0C1-73A7C4520835}"/>
    <cellStyle name="Calculation 3 5 2 2" xfId="3009" xr:uid="{4256E471-C8D5-432E-BBB2-E392D1759C63}"/>
    <cellStyle name="Calculation 3 5 3" xfId="1676" xr:uid="{843800EC-4B2D-4BBD-8EE6-3573F8B93D7D}"/>
    <cellStyle name="Calculation 3 5 3 2" xfId="3239" xr:uid="{5BD51DAA-3E34-49EE-8D95-49D6B6E47A37}"/>
    <cellStyle name="Calculation 3 5 4" xfId="2095" xr:uid="{28FC7BBD-29C5-48D3-80FC-57732E0C1BC5}"/>
    <cellStyle name="Calculation 3 6" xfId="1070" xr:uid="{752618A9-7C8D-4191-BAD5-686CE8D94B68}"/>
    <cellStyle name="Calculation 3 6 2" xfId="2640" xr:uid="{4415D1E6-A1D8-4F5D-B709-AB1206E38074}"/>
    <cellStyle name="Calculation 3 7" xfId="1867" xr:uid="{EA9EA80A-E78A-465D-A183-44FFAEC44480}"/>
    <cellStyle name="Calculation 3 7 2" xfId="3412" xr:uid="{7003E293-7B29-4E38-8CDB-2A56FA19C8BE}"/>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2 2 2 2" xfId="2432" xr:uid="{219CB6B2-DA86-497B-8B36-EED2021E12E9}"/>
    <cellStyle name="Comma 2 2 3" xfId="2364" xr:uid="{04253C5F-14CD-4DC7-A876-BF0AC77CC640}"/>
    <cellStyle name="Comma 3" xfId="168" xr:uid="{5B29C205-315B-4438-A315-86F28C34CC2B}"/>
    <cellStyle name="Comma 6" xfId="6" xr:uid="{00000000-0005-0000-0000-000005000000}"/>
    <cellStyle name="Comma 6 2" xfId="2308" xr:uid="{861DC68A-F726-44A4-BF2F-E7819E28C235}"/>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2 2" xfId="3202" xr:uid="{D2D3FDE6-2F98-4D2C-B14A-7FB92BDC8E37}"/>
    <cellStyle name="CustomCellsOrange 2 2 2 2 2 3" xfId="1909" xr:uid="{FD4B4416-B8BD-4F23-9A6E-FA7EACC8B1A8}"/>
    <cellStyle name="CustomCellsOrange 2 2 2 2 2 3 2" xfId="3452" xr:uid="{DC5B2B7A-6F3D-4988-8395-BCF44EB1CCFB}"/>
    <cellStyle name="CustomCellsOrange 2 2 2 2 2 4" xfId="2287" xr:uid="{CDCB8EB7-492F-44A3-96DB-DA7915A9905C}"/>
    <cellStyle name="CustomCellsOrange 2 2 2 2 3" xfId="1430" xr:uid="{11B3A23F-ECE3-4398-9E5B-F4D4CA51405A}"/>
    <cellStyle name="CustomCellsOrange 2 2 2 2 3 2" xfId="2995" xr:uid="{693210EB-5639-44BA-902E-4E9F75E9B4D3}"/>
    <cellStyle name="CustomCellsOrange 2 2 2 2 4" xfId="1265" xr:uid="{AB2ACF3A-DE3D-4F12-9153-F181AAE1F1C5}"/>
    <cellStyle name="CustomCellsOrange 2 2 2 2 4 2" xfId="2830" xr:uid="{B6E4653D-E9E9-4E3B-8503-B4A00EFE5421}"/>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2 2" xfId="3186" xr:uid="{FA5BBB8B-14C9-4C5B-AA33-5FE670047897}"/>
    <cellStyle name="CustomCellsOrange 2 2 3 2 3" xfId="1893" xr:uid="{6AAEFA4F-D5F6-43A3-9F70-F66F61873922}"/>
    <cellStyle name="CustomCellsOrange 2 2 3 2 3 2" xfId="3436" xr:uid="{08323A3F-A320-4CB9-91F4-D9FFD9249F27}"/>
    <cellStyle name="CustomCellsOrange 2 2 3 2 4" xfId="2271" xr:uid="{F46F45B8-7471-44F6-B7E2-F60C518EB414}"/>
    <cellStyle name="CustomCellsOrange 2 2 3 3" xfId="1413" xr:uid="{55DE88E6-F0BC-4A27-ACA0-81244E53DBDE}"/>
    <cellStyle name="CustomCellsOrange 2 2 3 3 2" xfId="2978" xr:uid="{714C549D-A84B-429C-907C-52496C953F2F}"/>
    <cellStyle name="CustomCellsOrange 2 2 3 4" xfId="1759" xr:uid="{79665B93-5293-4C4A-910C-A6216B696E6C}"/>
    <cellStyle name="CustomCellsOrange 2 2 3 4 2" xfId="3317" xr:uid="{ABA4C766-C1C9-4F9E-A965-4993C8FC1613}"/>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2 2" xfId="3104" xr:uid="{1381C743-2B0A-4BDA-B3C7-BD7B6946928C}"/>
    <cellStyle name="CustomCellsOrange 2 2 4 2 3" xfId="1669" xr:uid="{560DA2D9-C91E-4539-AA11-348B6B934308}"/>
    <cellStyle name="CustomCellsOrange 2 2 4 2 3 2" xfId="3233" xr:uid="{57646851-DD09-4A9A-A112-CCBB1D03E55F}"/>
    <cellStyle name="CustomCellsOrange 2 2 4 2 4" xfId="2189" xr:uid="{A562E128-502D-40C4-9287-91CA8167A6A8}"/>
    <cellStyle name="CustomCellsOrange 2 2 4 3" xfId="1331" xr:uid="{38E29065-CAB0-46F6-B338-25FE8D542946}"/>
    <cellStyle name="CustomCellsOrange 2 2 4 3 2" xfId="2896" xr:uid="{79E5ECA2-5CB8-441C-8450-CB499CC762DE}"/>
    <cellStyle name="CustomCellsOrange 2 2 4 4" xfId="1702" xr:uid="{6C34DF0A-E18F-4FDF-A79E-BDFC79074816}"/>
    <cellStyle name="CustomCellsOrange 2 2 4 4 2" xfId="3263" xr:uid="{4653877E-36BE-4282-8FFE-A35CC7F2E5C9}"/>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2 2" xfId="3204" xr:uid="{2098BE82-4DD2-40C7-A7A1-B0EA10B3C31B}"/>
    <cellStyle name="CustomCellsOrange 2 2 5 2 3" xfId="1911" xr:uid="{E28CD483-3A94-44A6-A9FF-ACA2CF02BC24}"/>
    <cellStyle name="CustomCellsOrange 2 2 5 2 3 2" xfId="3454" xr:uid="{B211060C-33CD-4F90-99C9-F6ADE9DEF6C7}"/>
    <cellStyle name="CustomCellsOrange 2 2 5 2 4" xfId="2289" xr:uid="{0A0E7BCE-7881-4AE9-8CDE-485BA57B4654}"/>
    <cellStyle name="CustomCellsOrange 2 2 5 3" xfId="1432" xr:uid="{DDC05A8D-A728-4736-BA56-9CE140CB9C9D}"/>
    <cellStyle name="CustomCellsOrange 2 2 5 3 2" xfId="2997" xr:uid="{0407C2C0-3353-4D3A-859A-3B5CCDFFAD52}"/>
    <cellStyle name="CustomCellsOrange 2 2 5 4" xfId="1770" xr:uid="{BB85FEAA-C171-4693-ACBD-BA8332538858}"/>
    <cellStyle name="CustomCellsOrange 2 2 5 4 2" xfId="3326" xr:uid="{267615AE-4801-4914-BF51-929CC1873D36}"/>
    <cellStyle name="CustomCellsOrange 2 2 5 5" xfId="2083" xr:uid="{E8F101E5-2DFC-44F2-B7E3-B3270493E073}"/>
    <cellStyle name="CustomCellsOrange 2 2 6" xfId="1226" xr:uid="{2F578B6E-2DF3-4DD8-A57F-BA6FE79FCC76}"/>
    <cellStyle name="CustomCellsOrange 2 2 6 2" xfId="2794" xr:uid="{7A889105-F41B-474B-A230-F57924B306BF}"/>
    <cellStyle name="CustomCellsOrange 2 2 7" xfId="1051" xr:uid="{F9FF5830-3F54-4EA0-8E72-8EC2C3C71EA0}"/>
    <cellStyle name="CustomCellsOrange 2 2 7 2" xfId="2622" xr:uid="{02F5D1B3-FC48-4816-B9CB-24B612AC6778}"/>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2 2" xfId="3141" xr:uid="{CE140512-C7A4-48BE-822E-A5AA47BF100F}"/>
    <cellStyle name="CustomCellsOrange 3 2 2 3" xfId="1065" xr:uid="{CE33E548-A7EF-46D7-8CC6-FD570E6BA194}"/>
    <cellStyle name="CustomCellsOrange 3 2 2 3 2" xfId="2635" xr:uid="{41EE6967-F83D-484C-9F8A-435FAE3B5C5C}"/>
    <cellStyle name="CustomCellsOrange 3 2 2 4" xfId="2226" xr:uid="{AA201C0D-BE79-4A36-8BB5-9E291C7EBE41}"/>
    <cellStyle name="CustomCellsOrange 3 2 3" xfId="1368" xr:uid="{06BF508D-A378-451C-A03C-8E4BB861D91D}"/>
    <cellStyle name="CustomCellsOrange 3 2 3 2" xfId="2933" xr:uid="{1B90573D-3B27-4859-9FBC-9EDB243A10DA}"/>
    <cellStyle name="CustomCellsOrange 3 2 4" xfId="1190" xr:uid="{1C1C27AB-F407-480F-A8F7-D4EA5AABCA2F}"/>
    <cellStyle name="CustomCellsOrange 3 2 4 2" xfId="2759" xr:uid="{512F9036-E0ED-44A4-8094-2C3788B43B0E}"/>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2 2" xfId="3074" xr:uid="{028C8D47-3BB1-4588-8E00-48FEF58710D9}"/>
    <cellStyle name="CustomCellsOrange 3 3 2 3" xfId="1055" xr:uid="{2C776393-2760-4D6E-B398-5432D45B78B3}"/>
    <cellStyle name="CustomCellsOrange 3 3 2 3 2" xfId="2626" xr:uid="{203878A2-033B-450A-A30C-40EEC25BBE63}"/>
    <cellStyle name="CustomCellsOrange 3 3 2 4" xfId="2159" xr:uid="{BF4580E0-5FC3-4443-9332-DA98BF29257E}"/>
    <cellStyle name="CustomCellsOrange 3 3 3" xfId="1301" xr:uid="{A34286FD-AD24-41C4-8AB6-8ADEEF30DBC5}"/>
    <cellStyle name="CustomCellsOrange 3 3 3 2" xfId="2866" xr:uid="{4D3CBFB2-5F65-423C-9083-57F7BDAAD6D0}"/>
    <cellStyle name="CustomCellsOrange 3 3 4" xfId="1012" xr:uid="{59099FDA-750E-468E-A650-E42AB76F6D8A}"/>
    <cellStyle name="CustomCellsOrange 3 3 4 2" xfId="2584" xr:uid="{BECBB67A-8CAC-4F49-B10A-3BA33268264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2 2" xfId="3087" xr:uid="{091B64EA-4361-4A83-A85A-F97D62C25F14}"/>
    <cellStyle name="CustomCellsOrange 3 4 2 3" xfId="1044" xr:uid="{81C8AEBC-A812-40FC-B608-1D3A0D610029}"/>
    <cellStyle name="CustomCellsOrange 3 4 2 3 2" xfId="2615" xr:uid="{433E439E-5B95-496C-8943-3729122D386F}"/>
    <cellStyle name="CustomCellsOrange 3 4 2 4" xfId="2172" xr:uid="{42739A41-E9D2-4033-B743-8C33B612F463}"/>
    <cellStyle name="CustomCellsOrange 3 4 3" xfId="1314" xr:uid="{877AE66B-D51D-4AEF-8948-643CE2E6A2E3}"/>
    <cellStyle name="CustomCellsOrange 3 4 3 2" xfId="2879" xr:uid="{17FA0A77-C79B-4C36-BCBB-DF8129573719}"/>
    <cellStyle name="CustomCellsOrange 3 4 4" xfId="1736" xr:uid="{BFC21101-654F-4F19-B317-E14BECAB40D8}"/>
    <cellStyle name="CustomCellsOrange 3 4 4 2" xfId="3295" xr:uid="{7838E051-B5A0-48A8-9E15-5AD70219FE2E}"/>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6 2" xfId="2675" xr:uid="{EA7C713C-A79B-487E-8D5C-B4AE9921EB01}"/>
    <cellStyle name="CustomCellsOrange 3 7" xfId="1835" xr:uid="{4B5A2614-CD81-45E9-86B8-DF904E31E0E5}"/>
    <cellStyle name="CustomCellsOrange 3 7 2" xfId="3385" xr:uid="{26DB5B27-044D-4781-B7EF-9F6620FC6593}"/>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2 2" xfId="3203" xr:uid="{5447743D-9C12-44FD-82F9-18E100FE5005}"/>
    <cellStyle name="CustomizationCells 2 2 2 2 2 3" xfId="1910" xr:uid="{FB0B32D6-9EEB-4B40-A70F-A067B135D18F}"/>
    <cellStyle name="CustomizationCells 2 2 2 2 2 3 2" xfId="3453" xr:uid="{616A0FC3-4699-4D19-AC4D-3FC2667D6D6E}"/>
    <cellStyle name="CustomizationCells 2 2 2 2 2 4" xfId="2288" xr:uid="{66DE6F77-B920-4D3C-991F-78904ACFACBE}"/>
    <cellStyle name="CustomizationCells 2 2 2 2 3" xfId="1431" xr:uid="{452359DA-6367-4A37-BF82-B57DB69E4F15}"/>
    <cellStyle name="CustomizationCells 2 2 2 2 3 2" xfId="2996" xr:uid="{2A4BE257-4CC3-4FE9-AF17-E2DAF8A6D686}"/>
    <cellStyle name="CustomizationCells 2 2 2 2 4" xfId="1222" xr:uid="{5017526D-2052-4B5A-98FC-DE86C3AEBB71}"/>
    <cellStyle name="CustomizationCells 2 2 2 2 4 2" xfId="2790" xr:uid="{4168DE5D-DD2E-471B-9744-CCA73948A9BB}"/>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2 2" xfId="3187" xr:uid="{28E7AE8C-0111-4A25-8109-AF63E51E92F8}"/>
    <cellStyle name="CustomizationCells 2 2 3 2 3" xfId="1894" xr:uid="{6183C958-5983-4358-B95C-91E1DA61EB5D}"/>
    <cellStyle name="CustomizationCells 2 2 3 2 3 2" xfId="3437" xr:uid="{B818FB88-92FC-402C-AA95-854450491810}"/>
    <cellStyle name="CustomizationCells 2 2 3 2 4" xfId="2272" xr:uid="{8351CEF9-FBC1-4609-A8A9-9CCC292C9B07}"/>
    <cellStyle name="CustomizationCells 2 2 3 3" xfId="1414" xr:uid="{7A5741D6-CBA3-44C1-868D-158BA06D606F}"/>
    <cellStyle name="CustomizationCells 2 2 3 3 2" xfId="2979" xr:uid="{56424663-1C15-48DA-A892-DDC8FF907A1C}"/>
    <cellStyle name="CustomizationCells 2 2 3 4" xfId="1149" xr:uid="{9C835068-28FA-46E1-A7C3-6B456E72C033}"/>
    <cellStyle name="CustomizationCells 2 2 3 4 2" xfId="2718" xr:uid="{0B17A946-12DF-4BFD-A403-9857F620530C}"/>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2 2" xfId="3050" xr:uid="{8FA9A115-B51F-4810-BC2C-4160E2376C43}"/>
    <cellStyle name="CustomizationCells 2 2 4 2 3" xfId="1032" xr:uid="{94984A09-BF13-4AA4-A85D-3B580C0BD78B}"/>
    <cellStyle name="CustomizationCells 2 2 4 2 3 2" xfId="2604" xr:uid="{BC0CACA5-2331-4063-BB4B-4368373F4092}"/>
    <cellStyle name="CustomizationCells 2 2 4 2 4" xfId="2135" xr:uid="{7C0B0596-2A97-4E18-AE85-DCECC2928077}"/>
    <cellStyle name="CustomizationCells 2 2 4 3" xfId="1277" xr:uid="{AD4AB5ED-5350-48FE-9D79-10D6781E27E9}"/>
    <cellStyle name="CustomizationCells 2 2 4 3 2" xfId="2842" xr:uid="{8A6C4E5F-1C05-4997-BF56-E1F76E48C4D4}"/>
    <cellStyle name="CustomizationCells 2 2 4 4" xfId="1021" xr:uid="{EC0E5E35-78AF-428C-975B-3BF10DCA9FD8}"/>
    <cellStyle name="CustomizationCells 2 2 4 4 2" xfId="2593" xr:uid="{96CED824-CD99-4590-A163-FCC4F6282316}"/>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2 2" xfId="2508" xr:uid="{8F36776B-2846-4760-9E2A-827F7283919B}"/>
    <cellStyle name="CustomizationCells 2 2 5 3" xfId="1433" xr:uid="{2DDA9891-53EA-45C3-81C7-8A25CE394629}"/>
    <cellStyle name="CustomizationCells 2 2 5 3 2" xfId="2998" xr:uid="{21959D45-46CB-4DE5-94CA-61E7FDCA9EEC}"/>
    <cellStyle name="CustomizationCells 2 2 5 4" xfId="1687" xr:uid="{8F4B4369-7A43-4A2B-914A-B58D110870DA}"/>
    <cellStyle name="CustomizationCells 2 2 5 4 2" xfId="3249" xr:uid="{A0BF66B0-CF20-4A39-983A-487F9BC9A66D}"/>
    <cellStyle name="CustomizationCells 2 2 5 5" xfId="2084" xr:uid="{A9F95BAC-5492-4DE2-A2C2-D7A49C6A80A2}"/>
    <cellStyle name="CustomizationCells 2 2 6" xfId="1227" xr:uid="{1FA2EF5B-BDB2-4CF4-B40F-1A4537614B3F}"/>
    <cellStyle name="CustomizationCells 2 2 6 2" xfId="2795" xr:uid="{625D48FE-3237-4085-8822-EA4C7CC0A675}"/>
    <cellStyle name="CustomizationCells 2 2 7" xfId="1699" xr:uid="{34A925FC-7445-442B-A2EB-05402A658500}"/>
    <cellStyle name="CustomizationCells 2 2 7 2" xfId="3260" xr:uid="{72ADD73A-1CE9-4DBE-9E15-248C9DEC0116}"/>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2 2" xfId="3142" xr:uid="{41A1809A-2E84-452D-8AEE-99725B6678D3}"/>
    <cellStyle name="CustomizationCells 3 2 2 3" xfId="1068" xr:uid="{80EA2534-1F02-421A-83E4-0265269BE447}"/>
    <cellStyle name="CustomizationCells 3 2 2 3 2" xfId="2638" xr:uid="{4C775893-88CF-4D5B-ACDE-08EE931FD34D}"/>
    <cellStyle name="CustomizationCells 3 2 2 4" xfId="2227" xr:uid="{AA9E26DD-C6E0-412C-884A-7FEA9C846738}"/>
    <cellStyle name="CustomizationCells 3 2 3" xfId="1369" xr:uid="{073A8689-86EA-4A56-9EB2-318980A1B024}"/>
    <cellStyle name="CustomizationCells 3 2 3 2" xfId="2934" xr:uid="{7CAB42F9-4F5E-41E2-AE04-7C8EFA978D11}"/>
    <cellStyle name="CustomizationCells 3 2 4" xfId="28" xr:uid="{8295119A-6EE7-47AF-BEDE-3C16B5089EA7}"/>
    <cellStyle name="CustomizationCells 3 2 4 2" xfId="2313" xr:uid="{C219985D-846D-4A1D-B7B6-83B590E049DA}"/>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2 2" xfId="3169" xr:uid="{AE16E3E9-E2E9-42FF-99A6-74B97D7301EF}"/>
    <cellStyle name="CustomizationCells 3 3 2 3" xfId="928" xr:uid="{AA906F1F-6881-4229-8DAC-8EC315CB8060}"/>
    <cellStyle name="CustomizationCells 3 3 2 3 2" xfId="2509" xr:uid="{06E881BC-942F-4381-B079-E864FFAC9246}"/>
    <cellStyle name="CustomizationCells 3 3 2 4" xfId="2254" xr:uid="{EFA3A520-4A9F-4168-8131-08A6B126AA9F}"/>
    <cellStyle name="CustomizationCells 3 3 3" xfId="1396" xr:uid="{52BA3711-D659-4A65-8A38-4465E7880943}"/>
    <cellStyle name="CustomizationCells 3 3 3 2" xfId="2961" xr:uid="{04CE13D3-A0C7-49E2-9093-6B225094E77B}"/>
    <cellStyle name="CustomizationCells 3 3 4" xfId="1692" xr:uid="{AB187B44-1F67-4AF9-8015-659E5BDD8A5A}"/>
    <cellStyle name="CustomizationCells 3 3 4 2" xfId="3254" xr:uid="{12E8847F-56CF-4776-9766-401666FE55AC}"/>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2 2" xfId="3089" xr:uid="{C55B7D95-5C45-4920-AC58-0D0936611303}"/>
    <cellStyle name="CustomizationCells 3 4 2 3" xfId="1042" xr:uid="{A88A6320-5E55-43FE-84D1-CD6393060E7A}"/>
    <cellStyle name="CustomizationCells 3 4 2 3 2" xfId="2613" xr:uid="{143EA44F-B533-491E-BE91-9C53061EB93C}"/>
    <cellStyle name="CustomizationCells 3 4 2 4" xfId="2174" xr:uid="{6F8159BA-6C3C-42B0-A6AF-33509DA78DEC}"/>
    <cellStyle name="CustomizationCells 3 4 3" xfId="1316" xr:uid="{5AAF8008-B46F-4E55-8756-68ECF318C818}"/>
    <cellStyle name="CustomizationCells 3 4 3 2" xfId="2881" xr:uid="{4118F1CC-09C6-46FE-92D4-4E5E458A47DD}"/>
    <cellStyle name="CustomizationCells 3 4 4" xfId="1086" xr:uid="{F86D0906-0ADD-4063-B9F4-FF344D050594}"/>
    <cellStyle name="CustomizationCells 3 4 4 2" xfId="2655" xr:uid="{52EA8198-C743-47D6-B5A7-4A29A80119EF}"/>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6 2" xfId="2676" xr:uid="{2C5C0090-90F6-47A5-BB1D-DAF2133A4186}"/>
    <cellStyle name="CustomizationCells 3 7" xfId="1769" xr:uid="{CA7E4C1B-3A9E-4D85-9E9E-A87833AD5B5E}"/>
    <cellStyle name="CustomizationCells 3 7 2" xfId="3325" xr:uid="{EBAB8C18-20C9-4F21-A04C-7F175D114079}"/>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2 2" xfId="3143" xr:uid="{5B3E68DB-AAFB-47F4-9994-27CD253FD51E}"/>
    <cellStyle name="CustomizationGreenCells 3 2 2 3" xfId="1824" xr:uid="{4A9AD5EE-BE8F-4307-8F33-4BBB5AAE6C1C}"/>
    <cellStyle name="CustomizationGreenCells 3 2 2 3 2" xfId="3374" xr:uid="{F88F7516-A354-490A-8B74-321B3EEE0024}"/>
    <cellStyle name="CustomizationGreenCells 3 2 2 4" xfId="2228" xr:uid="{552B0FAD-4474-4E03-B64A-AF669B3F3E35}"/>
    <cellStyle name="CustomizationGreenCells 3 2 3" xfId="1370" xr:uid="{76FEA897-BF2D-42E8-9F9C-0BAE71929702}"/>
    <cellStyle name="CustomizationGreenCells 3 2 3 2" xfId="2935" xr:uid="{A117B343-9286-4FD9-8E2F-E4CE7315DE23}"/>
    <cellStyle name="CustomizationGreenCells 3 2 4" xfId="997" xr:uid="{173FC676-1A06-4CD2-AB2E-19EAA126587E}"/>
    <cellStyle name="CustomizationGreenCells 3 2 4 2" xfId="2570" xr:uid="{17D8DE4E-34F3-4C74-83FF-535324906D5A}"/>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2 2" xfId="3113" xr:uid="{638AD087-DC91-49B4-93A7-6FA7A7A99A5D}"/>
    <cellStyle name="CustomizationGreenCells 3 3 2 3" xfId="1819" xr:uid="{D97040C8-2B97-4D2C-86CD-441790D9DF27}"/>
    <cellStyle name="CustomizationGreenCells 3 3 2 3 2" xfId="3369" xr:uid="{834DD425-527E-4FF1-8FCC-927DC40DA66F}"/>
    <cellStyle name="CustomizationGreenCells 3 3 2 4" xfId="2198" xr:uid="{6B5CC220-91BE-4BF6-BC99-EB3AFFB64A1E}"/>
    <cellStyle name="CustomizationGreenCells 3 3 3" xfId="1340" xr:uid="{53491117-5BBC-4EBF-AB74-861FE846078F}"/>
    <cellStyle name="CustomizationGreenCells 3 3 3 2" xfId="2905" xr:uid="{659F8CCA-3EB5-4723-B11A-0964739CD33B}"/>
    <cellStyle name="CustomizationGreenCells 3 3 4" xfId="1011" xr:uid="{227057FC-B3D4-42E6-8910-A5DB7A709750}"/>
    <cellStyle name="CustomizationGreenCells 3 3 4 2" xfId="2583" xr:uid="{D3E9AD13-3E0B-44A1-B5DA-81233A5D69EB}"/>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2 2" xfId="3046" xr:uid="{AC90F624-C71F-4453-A9A1-098DD31CA121}"/>
    <cellStyle name="CustomizationGreenCells 3 4 2 3" xfId="1076" xr:uid="{C96FFC2C-C126-4706-AFCA-CFA9B158C629}"/>
    <cellStyle name="CustomizationGreenCells 3 4 2 3 2" xfId="2645" xr:uid="{92247BF3-87AF-430F-BB1F-9DD40EAE8A8B}"/>
    <cellStyle name="CustomizationGreenCells 3 4 2 4" xfId="2131" xr:uid="{CACBB44F-92A4-482C-98F8-110B7BA3A44B}"/>
    <cellStyle name="CustomizationGreenCells 3 4 3" xfId="1273" xr:uid="{646C3DEB-81A0-4C06-99DD-8CBB20917642}"/>
    <cellStyle name="CustomizationGreenCells 3 4 3 2" xfId="2838" xr:uid="{EF88546F-F565-4B2F-8492-068F30A1521F}"/>
    <cellStyle name="CustomizationGreenCells 3 4 4" xfId="1168" xr:uid="{75D1AED7-145B-4BAA-A1E8-D20447B040D4}"/>
    <cellStyle name="CustomizationGreenCells 3 4 4 2" xfId="2737" xr:uid="{7A647822-8776-4EFA-ADBC-55B01E5AF00C}"/>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6 2" xfId="2677" xr:uid="{C25220AD-9040-4157-AF5C-635883B78C54}"/>
    <cellStyle name="CustomizationGreenCells 3 7" xfId="1678" xr:uid="{A011262C-4199-4569-B142-64188E158C49}"/>
    <cellStyle name="CustomizationGreenCells 3 7 2" xfId="3241" xr:uid="{533F6662-A3DD-45A0-88E9-F9C61EA3BA61}"/>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2 2" xfId="3183" xr:uid="{7E89934F-9BEF-4FED-8AD2-475FF6EF080A}"/>
    <cellStyle name="Eingabe 3 2 2 3" xfId="1890" xr:uid="{10259214-03EF-49EE-9852-255997FD176A}"/>
    <cellStyle name="Eingabe 3 2 2 3 2" xfId="3433" xr:uid="{D4A0BC26-AC96-444A-A737-BD54F06A9C59}"/>
    <cellStyle name="Eingabe 3 2 2 4" xfId="2268" xr:uid="{1CA1A7A8-3E26-45C8-997B-B280BD98468E}"/>
    <cellStyle name="Eingabe 3 2 3" xfId="1410" xr:uid="{DB2531CD-F52C-4D13-8816-02C098D16AA7}"/>
    <cellStyle name="Eingabe 3 2 3 2" xfId="2975" xr:uid="{49E48CFF-DD42-4346-8A48-14211AB1D9B7}"/>
    <cellStyle name="Eingabe 3 2 4" xfId="1820" xr:uid="{5C2943D4-6274-429D-BDF7-61657E5E82A3}"/>
    <cellStyle name="Eingabe 3 2 4 2" xfId="3370" xr:uid="{BD2224EB-0421-48C0-8955-07ED4ECF5126}"/>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2 2" xfId="3172" xr:uid="{30278FC0-0017-453B-9847-26B62A943EB0}"/>
    <cellStyle name="Eingabe 3 3 2 3" xfId="1178" xr:uid="{8F9C0645-5432-4AF3-ABD2-82A76B2059F7}"/>
    <cellStyle name="Eingabe 3 3 2 3 2" xfId="2747" xr:uid="{FC693CD9-F15A-4D85-8E94-E8EFC8B5DE9B}"/>
    <cellStyle name="Eingabe 3 3 2 4" xfId="2257" xr:uid="{2663E84D-2D8C-4897-8E20-62A6AE4A0953}"/>
    <cellStyle name="Eingabe 3 3 3" xfId="1399" xr:uid="{4F14EBB2-717D-4B08-8448-4C7E3D313D63}"/>
    <cellStyle name="Eingabe 3 3 3 2" xfId="2964" xr:uid="{BCCBC70C-2DD0-4D07-B076-9AFD6E9B0C34}"/>
    <cellStyle name="Eingabe 3 3 4" xfId="1060" xr:uid="{318884CC-94E0-4427-B8CA-F0B26F64C21B}"/>
    <cellStyle name="Eingabe 3 3 4 2" xfId="2631" xr:uid="{270850C0-1C5D-42F4-BAC3-E3FD08A97370}"/>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2 2" xfId="3063" xr:uid="{79847E88-B8C9-4164-B20B-82DB5249E825}"/>
    <cellStyle name="Eingabe 3 4 2 3" xfId="999" xr:uid="{F25B8C94-568E-4151-8A3C-5A4A8E5EC6DA}"/>
    <cellStyle name="Eingabe 3 4 2 3 2" xfId="2572" xr:uid="{822F2187-C75E-4182-ADA6-6EDDCB120196}"/>
    <cellStyle name="Eingabe 3 4 2 4" xfId="2148" xr:uid="{DF3FCAE5-9121-4830-8A45-1B845264182D}"/>
    <cellStyle name="Eingabe 3 4 3" xfId="1290" xr:uid="{D18AD6B1-175B-44AA-B86B-EBE06B89D2CB}"/>
    <cellStyle name="Eingabe 3 4 3 2" xfId="2855" xr:uid="{D9074A69-CF7E-494B-96F0-96CD9888300B}"/>
    <cellStyle name="Eingabe 3 4 4" xfId="1851" xr:uid="{5766B0E9-477E-45C9-9E35-50D17DC855B3}"/>
    <cellStyle name="Eingabe 3 4 4 2" xfId="3397" xr:uid="{0EF3E272-5F37-47DA-9578-009F84CAA8A3}"/>
    <cellStyle name="Eingabe 3 4 5" xfId="1942" xr:uid="{187BB9FC-177E-4109-8D17-DA24941EF378}"/>
    <cellStyle name="Eingabe 3 5" xfId="753" xr:uid="{7D7F7524-E7B4-4195-9E4C-D6403A418D68}"/>
    <cellStyle name="Eingabe 3 5 2" xfId="1466" xr:uid="{C9C42825-579B-4660-B7BE-8F333BDAEA81}"/>
    <cellStyle name="Eingabe 3 5 2 2" xfId="3031" xr:uid="{FB435C22-1169-428B-9036-BF659CEB2791}"/>
    <cellStyle name="Eingabe 3 5 3" xfId="1765" xr:uid="{DB99A11B-DB2A-40CB-BA07-B250D64A0E73}"/>
    <cellStyle name="Eingabe 3 5 3 2" xfId="3323" xr:uid="{C8DFE881-07A7-415B-8FE8-630EFE30673D}"/>
    <cellStyle name="Eingabe 3 5 4" xfId="2116" xr:uid="{2C4FB7AC-E24C-4D5E-AA99-A0694D3F6C36}"/>
    <cellStyle name="Eingabe 3 6" xfId="1213" xr:uid="{FE0D8030-E33A-4F5E-AC4D-AC9643B6F617}"/>
    <cellStyle name="Eingabe 3 6 2" xfId="2781" xr:uid="{4D4E600A-09A0-4DC9-A88D-E106FEB1D563}"/>
    <cellStyle name="Eingabe 3 7" xfId="1152" xr:uid="{9286F28E-46F9-4BAA-A0FF-DB13E2FE72F7}"/>
    <cellStyle name="Eingabe 3 7 2" xfId="2721" xr:uid="{8D754609-6458-42FE-83BD-C686918DB39F}"/>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2 2" xfId="3144" xr:uid="{2CD02DC3-37EB-4599-9880-F65DFD4E8617}"/>
    <cellStyle name="Eingabe 4 2 2 3" xfId="1158" xr:uid="{0D7833F1-8264-41ED-947F-1D14E9B3063F}"/>
    <cellStyle name="Eingabe 4 2 2 3 2" xfId="2727" xr:uid="{F781F316-56AD-44DF-894A-2FCA35EF2C70}"/>
    <cellStyle name="Eingabe 4 2 2 4" xfId="2229" xr:uid="{E02AF14A-6BB3-4D01-9277-57DE17AE139A}"/>
    <cellStyle name="Eingabe 4 2 3" xfId="1371" xr:uid="{827EA7BD-8B4A-4B71-8EE2-B32A668DEF5A}"/>
    <cellStyle name="Eingabe 4 2 3 2" xfId="2936" xr:uid="{A1DE387A-397C-4365-A41C-FEDA3694E27A}"/>
    <cellStyle name="Eingabe 4 2 4" xfId="1167" xr:uid="{1FD30ED9-C7ED-42C8-A956-83ECE6BDC0DD}"/>
    <cellStyle name="Eingabe 4 2 4 2" xfId="2736" xr:uid="{6D6C7D20-D48C-4F44-BE5F-A45BEBBD7DF2}"/>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2 2" xfId="3071" xr:uid="{8495AE34-C118-4283-82E8-4E80A07EDBA2}"/>
    <cellStyle name="Eingabe 4 3 2 3" xfId="1229" xr:uid="{8EC7AFD1-9BCE-4324-A47F-667BDF00A5A3}"/>
    <cellStyle name="Eingabe 4 3 2 3 2" xfId="2797" xr:uid="{16B51D05-CD20-430E-9F82-894552E1A782}"/>
    <cellStyle name="Eingabe 4 3 2 4" xfId="2156" xr:uid="{FAADBA1F-F004-4CD4-BBC3-B394F9E72163}"/>
    <cellStyle name="Eingabe 4 3 3" xfId="1298" xr:uid="{5A20F023-9522-404A-B199-5ABCD96EA49F}"/>
    <cellStyle name="Eingabe 4 3 3 2" xfId="2863" xr:uid="{BD7F0EEB-1E1A-4C8F-B3E1-9D560488DC4D}"/>
    <cellStyle name="Eingabe 4 3 4" xfId="1243" xr:uid="{52D98483-89E9-4B9B-8FCA-861C95E27B81}"/>
    <cellStyle name="Eingabe 4 3 4 2" xfId="2810" xr:uid="{9EF1C46B-E1F7-48EF-BE70-64B1C3FC61D3}"/>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2 2" xfId="3047" xr:uid="{5280CBE6-5710-4155-B750-6B878B94B15E}"/>
    <cellStyle name="Eingabe 4 4 2 3" xfId="1006" xr:uid="{379AF0BC-F891-4532-B1F9-1A07D827BF99}"/>
    <cellStyle name="Eingabe 4 4 2 3 2" xfId="2578" xr:uid="{E5E4C3A1-BDCE-4131-86EC-65CD4D98FBAD}"/>
    <cellStyle name="Eingabe 4 4 2 4" xfId="2132" xr:uid="{5A49D6CE-3B82-4F0A-BF70-D8E82B36F564}"/>
    <cellStyle name="Eingabe 4 4 3" xfId="1274" xr:uid="{EC5A0BE7-9A36-461E-9225-A9F115AC47B1}"/>
    <cellStyle name="Eingabe 4 4 3 2" xfId="2839" xr:uid="{529CFC6D-BFFE-4E7A-8E3F-1B816C442FB7}"/>
    <cellStyle name="Eingabe 4 4 4" xfId="1691" xr:uid="{576C1E3D-3692-4727-AC38-0351D5D1FED1}"/>
    <cellStyle name="Eingabe 4 4 4 2" xfId="3253" xr:uid="{42A486DE-A4F9-4757-A807-CA82F3E547D2}"/>
    <cellStyle name="Eingabe 4 4 5" xfId="1926" xr:uid="{BE0442C7-009F-4BF9-88EF-87ECE90147EE}"/>
    <cellStyle name="Eingabe 4 5" xfId="737" xr:uid="{18788A41-3430-4A15-BBBB-098F031C7E97}"/>
    <cellStyle name="Eingabe 4 5 2" xfId="1450" xr:uid="{0A2423D6-3E07-43CB-8A57-E4BB2D55EE92}"/>
    <cellStyle name="Eingabe 4 5 2 2" xfId="3015" xr:uid="{66BD8974-5586-4379-BC84-6B283F5E7DE2}"/>
    <cellStyle name="Eingabe 4 5 3" xfId="1085" xr:uid="{25627ABB-D7D8-4E1B-960A-886B59EC7AD5}"/>
    <cellStyle name="Eingabe 4 5 3 2" xfId="2654" xr:uid="{5155F9FF-B6B3-4CB8-9894-B5C3D88166D4}"/>
    <cellStyle name="Eingabe 4 5 4" xfId="2101" xr:uid="{387224DE-6EA0-485C-A2FE-6FEB66117790}"/>
    <cellStyle name="Eingabe 4 6" xfId="1110" xr:uid="{6BF60D33-0B13-4D7E-AB87-C78F43F0FBF8}"/>
    <cellStyle name="Eingabe 4 6 2" xfId="2679" xr:uid="{C1F5A094-3996-48E4-B9FA-126374DD015C}"/>
    <cellStyle name="Eingabe 4 7" xfId="1782" xr:uid="{34FB3411-A353-4BC1-8395-0DD9246DAB7B}"/>
    <cellStyle name="Eingabe 4 7 2" xfId="3337" xr:uid="{A3DCE471-1CC8-42F4-99FA-2985BC1E1C9D}"/>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2 2" xfId="3081" xr:uid="{3EB250B2-5010-45EC-9A2B-97810EFF38B3}"/>
    <cellStyle name="Eingabe 5 2 3" xfId="939" xr:uid="{15D68B26-409F-4B41-AB83-87F3B2643D3E}"/>
    <cellStyle name="Eingabe 5 2 3 2" xfId="2519" xr:uid="{B5971C0F-9235-4458-97A9-4D4BF945D8B3}"/>
    <cellStyle name="Eingabe 5 2 4" xfId="2166" xr:uid="{B4529181-41BE-4BB3-8B4C-18498017342D}"/>
    <cellStyle name="Eingabe 5 3" xfId="1308" xr:uid="{423F1BCA-08DE-4803-AEC2-2DF3A75C4114}"/>
    <cellStyle name="Eingabe 5 3 2" xfId="2873" xr:uid="{0FA1C91D-629B-419C-BD5F-9625C17B2474}"/>
    <cellStyle name="Eingabe 5 4" xfId="1881" xr:uid="{D61B0CC8-25D1-49B4-87C8-23BFD14EE359}"/>
    <cellStyle name="Eingabe 5 4 2" xfId="3424" xr:uid="{FB5CAAA7-5611-41D3-ACCB-4FB0830F0BE3}"/>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2 2" xfId="3158" xr:uid="{044571AD-FB0B-4876-9518-992C19DF2D65}"/>
    <cellStyle name="Eingabe 6 2 3" xfId="1710" xr:uid="{1CA3D44E-668F-446A-A8A7-9FEE025823FC}"/>
    <cellStyle name="Eingabe 6 2 3 2" xfId="3271" xr:uid="{3754A33D-97C5-4E7E-885F-B23ADBB951D7}"/>
    <cellStyle name="Eingabe 6 2 4" xfId="2243" xr:uid="{C79D9390-21DA-4C1F-9BCB-873265211144}"/>
    <cellStyle name="Eingabe 6 3" xfId="1385" xr:uid="{E75EFE68-5DE1-4377-8038-09601EF6DA02}"/>
    <cellStyle name="Eingabe 6 3 2" xfId="2950" xr:uid="{C79DAA72-9F46-42B6-A432-D6B7C2353670}"/>
    <cellStyle name="Eingabe 6 4" xfId="1816" xr:uid="{4601E964-7947-463B-9C92-A916D6A02FF0}"/>
    <cellStyle name="Eingabe 6 4 2" xfId="3366" xr:uid="{25AFB67B-DD2B-4595-9C2B-C27A5A3E2A41}"/>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2 2" xfId="3200" xr:uid="{EE1CFA24-02B4-4B7F-9E46-A853ECE76183}"/>
    <cellStyle name="Eingabe 7 2 3" xfId="1907" xr:uid="{90B9981E-6A44-4A17-A3B7-ECC0C047DA1C}"/>
    <cellStyle name="Eingabe 7 2 3 2" xfId="3450" xr:uid="{94A6CFF8-D202-4F89-A082-365FE1D093F2}"/>
    <cellStyle name="Eingabe 7 2 4" xfId="2285" xr:uid="{FF8AD740-D784-4644-B47E-A96312BFAA7D}"/>
    <cellStyle name="Eingabe 7 3" xfId="1428" xr:uid="{AC30CE3C-3636-4DF8-87FF-E6076EAFD4F4}"/>
    <cellStyle name="Eingabe 7 3 2" xfId="2993" xr:uid="{B6A1C9FC-7451-46FA-AF69-4D6BF15F2481}"/>
    <cellStyle name="Eingabe 7 4" xfId="1708" xr:uid="{CB475E4F-0C1C-43D0-9BC0-D3AC3C90CA22}"/>
    <cellStyle name="Eingabe 7 4 2" xfId="3269" xr:uid="{1897C30E-F893-405E-B373-1DB484B584DF}"/>
    <cellStyle name="Eingabe 7 5" xfId="2079" xr:uid="{2CEB465E-8627-46D4-98D6-E9A4BA009012}"/>
    <cellStyle name="Eingabe 8" xfId="717" xr:uid="{4E63BFDE-C5ED-4F00-A964-4290E1E3B006}"/>
    <cellStyle name="Eingabe 8 2" xfId="1437" xr:uid="{D7A4A04B-ECF4-42AA-AD60-C61C7E51272A}"/>
    <cellStyle name="Eingabe 8 2 2" xfId="3002" xr:uid="{95D3DD18-5D50-4B46-90EB-D75790FFC81E}"/>
    <cellStyle name="Eingabe 8 3" xfId="1883" xr:uid="{92AE5031-EB7E-4BD9-A7E2-6ABBFC7F1307}"/>
    <cellStyle name="Eingabe 8 3 2" xfId="3426" xr:uid="{DE98C3E6-2C0D-4B86-BA23-F2D95CB06C8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xfId="2333" hidden="1" xr:uid="{F079A02D-493F-43A6-A851-7E2E246BBCB5}"/>
    <cellStyle name="Ergebnis" xfId="2530" hidden="1" xr:uid="{D006CB96-9922-4409-8449-D92E3D3546DF}"/>
    <cellStyle name="Ergebnis" xfId="2600" hidden="1" xr:uid="{6C84ED09-B238-49D1-9ECC-BF7738BD20E7}"/>
    <cellStyle name="Ergebnis" xfId="2556" hidden="1" xr:uid="{82C0BCA1-854F-47D7-B030-04578518825F}"/>
    <cellStyle name="Ergebnis" xfId="3346" hidden="1" xr:uid="{5BA96E99-45F4-4082-B506-7D34C69CF126}"/>
    <cellStyle name="Ergebnis" xfId="3232" hidden="1" xr:uid="{80775CDF-94EE-4FAF-9EEF-EB8B2A70172E}"/>
    <cellStyle name="Ergebnis" xfId="3234" hidden="1" xr:uid="{9CB4EC99-D6C0-43E7-A8DA-4EC66838BA76}"/>
    <cellStyle name="Ergebnis" xfId="3266" hidden="1" xr:uid="{DFEAB8F0-913B-480A-9326-44162B9C90D4}"/>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2 2" xfId="3178" xr:uid="{F42FDFF7-C6A2-4EAB-B610-FE35E0A5D806}"/>
    <cellStyle name="Ergebnis 2 2 2 3" xfId="1034" xr:uid="{B1C0A1EA-49E2-4197-8CD3-17A19DF0F2A1}"/>
    <cellStyle name="Ergebnis 2 2 2 3 2" xfId="2606" xr:uid="{06F588A2-12BA-4F22-854B-851EB89B3313}"/>
    <cellStyle name="Ergebnis 2 2 2 4" xfId="2263" xr:uid="{AC7B1BB6-7F5D-469C-BD96-AD9482FC9431}"/>
    <cellStyle name="Ergebnis 2 2 3" xfId="1405" xr:uid="{19CD3CBF-FA84-40A9-AA84-5A019718E8C2}"/>
    <cellStyle name="Ergebnis 2 2 3 2" xfId="2970" xr:uid="{A593501A-BC1E-459A-9BE1-4AFC0A828EC6}"/>
    <cellStyle name="Ergebnis 2 2 4" xfId="1722" xr:uid="{ABB0BD15-55D4-4ED0-A455-66A53558B0CB}"/>
    <cellStyle name="Ergebnis 2 2 4 2" xfId="3282" xr:uid="{A9A296BB-88E1-4436-96BF-E9CFBBCC0D8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2 2" xfId="3110" xr:uid="{7B8B8053-8A1D-4EFA-9964-E82B0311112F}"/>
    <cellStyle name="Ergebnis 2 3 2 3" xfId="1228" xr:uid="{7D457B99-73B6-4616-81E3-E9F2B3B8515D}"/>
    <cellStyle name="Ergebnis 2 3 2 3 2" xfId="2796" xr:uid="{703429D2-33F0-44D2-A30C-15D41AD2D6AD}"/>
    <cellStyle name="Ergebnis 2 3 2 4" xfId="2195" xr:uid="{5E8E4D38-C3DB-4331-8632-D8A1BB48EDF8}"/>
    <cellStyle name="Ergebnis 2 3 3" xfId="1337" xr:uid="{DD135B25-D389-477B-B683-F43B123793C6}"/>
    <cellStyle name="Ergebnis 2 3 3 2" xfId="2902" xr:uid="{A3D10616-F062-4EF9-991B-A7FFE161D62A}"/>
    <cellStyle name="Ergebnis 2 3 4" xfId="74" xr:uid="{649992E0-7B9A-4A90-870E-B6425AE26D23}"/>
    <cellStyle name="Ergebnis 2 3 4 2" xfId="2328" xr:uid="{733DD285-ABCF-4661-9D42-046F6FBF90D6}"/>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2 2" xfId="3101" xr:uid="{807EE9AB-374D-490F-9BE1-EA22227A6993}"/>
    <cellStyle name="Ergebnis 2 4 2 3" xfId="1179" xr:uid="{8DC4E302-B2AD-4A39-B804-15555550DAC8}"/>
    <cellStyle name="Ergebnis 2 4 2 3 2" xfId="2748" xr:uid="{DC8775A6-859D-45CC-AA89-F0480294D462}"/>
    <cellStyle name="Ergebnis 2 4 2 4" xfId="2186" xr:uid="{E7B2A8A0-AA4A-40B3-AEEB-29241D758891}"/>
    <cellStyle name="Ergebnis 2 4 3" xfId="1328" xr:uid="{5C6ED9AD-FBA4-4FD6-AEB4-24A530658052}"/>
    <cellStyle name="Ergebnis 2 4 3 2" xfId="2893" xr:uid="{9106F7F6-0E71-402F-83C9-292C6A0ACEB8}"/>
    <cellStyle name="Ergebnis 2 4 4" xfId="1004" xr:uid="{46E3998F-550B-4F2E-B793-E2F92D1D2F97}"/>
    <cellStyle name="Ergebnis 2 4 4 2" xfId="2576" xr:uid="{85EEC0A8-B143-4F70-B9B2-0FFA09579606}"/>
    <cellStyle name="Ergebnis 2 4 5" xfId="1980" xr:uid="{250E0471-43E7-4715-8270-315C34C51126}"/>
    <cellStyle name="Ergebnis 2 5" xfId="743" xr:uid="{23F522DF-F4C5-47EF-B927-A58CCE00E5A0}"/>
    <cellStyle name="Ergebnis 2 5 2" xfId="1456" xr:uid="{7187EB83-C0D5-429E-AB20-3E37BD1819A1}"/>
    <cellStyle name="Ergebnis 2 5 2 2" xfId="3021" xr:uid="{BC8E96BB-0776-438F-986C-B72114C083E9}"/>
    <cellStyle name="Ergebnis 2 5 3" xfId="1723" xr:uid="{D4C7AAAA-5528-4758-A559-B9A3B88142EE}"/>
    <cellStyle name="Ergebnis 2 5 3 2" xfId="3283" xr:uid="{AA871010-8CEC-45E2-B52A-9E22B8A941B3}"/>
    <cellStyle name="Ergebnis 2 5 4" xfId="2106" xr:uid="{371900C4-66D2-4829-8262-EB7D86679680}"/>
    <cellStyle name="Ergebnis 2 6" xfId="1195" xr:uid="{574EA804-1F32-423B-AEB8-23F5ED02F130}"/>
    <cellStyle name="Ergebnis 2 6 2" xfId="2764" xr:uid="{024E4B0E-35FD-405C-A47E-795C70F1868E}"/>
    <cellStyle name="Ergebnis 2 7" xfId="1806" xr:uid="{51677788-094F-476A-BA39-BE55F41E42A7}"/>
    <cellStyle name="Ergebnis 2 7 2" xfId="3358" xr:uid="{121A3A70-9E89-4E63-8F18-C5A9135D274D}"/>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2 2" xfId="3152" xr:uid="{4D4BE8AC-3DD1-4964-8106-7AB04FB14867}"/>
    <cellStyle name="Ergebnis 3 2 2 3" xfId="1745" xr:uid="{BC85EAB0-4B97-4C49-A97C-05C1F9DD01A8}"/>
    <cellStyle name="Ergebnis 3 2 2 3 2" xfId="3304" xr:uid="{1596EFCA-3970-4277-ADD7-1F57A300A0B6}"/>
    <cellStyle name="Ergebnis 3 2 2 4" xfId="2237" xr:uid="{45FC6327-A09C-4114-A0D7-FEB988C02092}"/>
    <cellStyle name="Ergebnis 3 2 3" xfId="1379" xr:uid="{9C39CA0D-4B09-427D-A5A6-3BC4B47BCDF3}"/>
    <cellStyle name="Ergebnis 3 2 3 2" xfId="2944" xr:uid="{781318F8-A04E-4C55-9C7D-9EA7F4006CAF}"/>
    <cellStyle name="Ergebnis 3 2 4" xfId="1868" xr:uid="{9B6ECEFB-5F26-4416-9450-7B6F23E81F05}"/>
    <cellStyle name="Ergebnis 3 2 4 2" xfId="3413" xr:uid="{DC70A64F-BDEF-4F57-BAA2-801DA96CA0D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2 2" xfId="3066" xr:uid="{5683785E-D099-47FB-A5C5-8EB8418D1617}"/>
    <cellStyle name="Ergebnis 3 3 2 3" xfId="1656" xr:uid="{E5063A4D-039A-4190-AE96-255E5625FF4F}"/>
    <cellStyle name="Ergebnis 3 3 2 3 2" xfId="3221" xr:uid="{CE130B07-4794-41CA-9B26-FAC8FD6A80D3}"/>
    <cellStyle name="Ergebnis 3 3 2 4" xfId="2151" xr:uid="{86BD62F9-E428-456F-B7FE-E714CED68514}"/>
    <cellStyle name="Ergebnis 3 3 3" xfId="1293" xr:uid="{EAA51786-8E63-45FF-9569-D121CDC0B0B2}"/>
    <cellStyle name="Ergebnis 3 3 3 2" xfId="2858" xr:uid="{A72D05C7-00C8-419F-8A88-959D877E5B75}"/>
    <cellStyle name="Ergebnis 3 3 4" xfId="70" xr:uid="{7114C9CB-2F64-4E80-8A69-047B08138918}"/>
    <cellStyle name="Ergebnis 3 3 4 2" xfId="2324" xr:uid="{761A119D-71B3-4E37-BA27-95DB7A700F7B}"/>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2 2" xfId="3093" xr:uid="{E0EA7F36-89D9-45C1-A94A-42400EB4D6CC}"/>
    <cellStyle name="Ergebnis 3 4 2 3" xfId="92" xr:uid="{711ABDA4-59D1-43DE-809A-FBB077609849}"/>
    <cellStyle name="Ergebnis 3 4 2 3 2" xfId="2345" xr:uid="{647D702A-9D58-45CB-93D6-A09E14ABF075}"/>
    <cellStyle name="Ergebnis 3 4 2 4" xfId="2178" xr:uid="{8675E505-9F8E-4445-A9EB-38B5728753D2}"/>
    <cellStyle name="Ergebnis 3 4 3" xfId="1320" xr:uid="{71C041C5-E398-4021-8DA3-58AB161E0ABD}"/>
    <cellStyle name="Ergebnis 3 4 3 2" xfId="2885" xr:uid="{9C0A440F-0677-47C2-8B52-AE3AC4E38B1F}"/>
    <cellStyle name="Ergebnis 3 4 4" xfId="1781" xr:uid="{3FB99CD1-7F58-445D-AA7E-DB8C3969219E}"/>
    <cellStyle name="Ergebnis 3 4 4 2" xfId="3336" xr:uid="{CABB3F1E-751E-4C51-8A9C-0ACAEF83D86E}"/>
    <cellStyle name="Ergebnis 3 4 5" xfId="1972" xr:uid="{8CEDB57B-84E1-4AF7-ACAC-C0C1A387E2EE}"/>
    <cellStyle name="Ergebnis 3 5" xfId="739" xr:uid="{B8D751BE-FBF4-49C9-9544-D37D7A1DAD15}"/>
    <cellStyle name="Ergebnis 3 5 2" xfId="1452" xr:uid="{27906B50-E025-4DDB-BC39-97D45276D4C6}"/>
    <cellStyle name="Ergebnis 3 5 2 2" xfId="3017" xr:uid="{AC36969C-863B-4E54-9A2C-19C211BF8E07}"/>
    <cellStyle name="Ergebnis 3 5 3" xfId="1857" xr:uid="{866586B1-2AE8-47A5-BD4F-780F2C3B8D08}"/>
    <cellStyle name="Ergebnis 3 5 3 2" xfId="3403" xr:uid="{D0687064-48A3-4113-91BA-775EB0C15D49}"/>
    <cellStyle name="Ergebnis 3 5 4" xfId="2103" xr:uid="{155B708A-DB02-4B8E-898F-ADF38C01164C}"/>
    <cellStyle name="Ergebnis 3 6" xfId="1119" xr:uid="{C58E25DA-E2D8-47C5-BBCC-0C8DADC795A8}"/>
    <cellStyle name="Ergebnis 3 6 2" xfId="2688" xr:uid="{CDBE116F-675C-4EDA-A6B1-A03091BCEA49}"/>
    <cellStyle name="Ergebnis 3 7" xfId="1177" xr:uid="{621104AE-DE24-4299-90C9-19A0AF2EAC5A}"/>
    <cellStyle name="Ergebnis 3 7 2" xfId="2746" xr:uid="{0E35F6A4-1BFA-46B4-B6D0-A07B28AFC5A4}"/>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2 2" xfId="3082" xr:uid="{184C6EB9-275A-456A-9254-DE95FC94A063}"/>
    <cellStyle name="Ergebnis 4 2 3" xfId="932" xr:uid="{9457D040-686B-4EB5-89C3-D494A5F9D547}"/>
    <cellStyle name="Ergebnis 4 2 3 2" xfId="2513" xr:uid="{51CB9832-0C76-420E-8CBC-A07B4532D865}"/>
    <cellStyle name="Ergebnis 4 2 4" xfId="2167" xr:uid="{D95436DD-51F1-43F3-A226-6C91382F2CE9}"/>
    <cellStyle name="Ergebnis 4 3" xfId="1309" xr:uid="{28A923EA-0124-4EC4-9E09-78892F4B7868}"/>
    <cellStyle name="Ergebnis 4 3 2" xfId="2874" xr:uid="{625EC23A-D2AD-4DC6-ADFE-AAA4212A44CB}"/>
    <cellStyle name="Ergebnis 4 4" xfId="1264" xr:uid="{21837CB3-F2C5-4C46-918E-D8723DF96B3B}"/>
    <cellStyle name="Ergebnis 4 4 2" xfId="2829" xr:uid="{4F563436-DEC0-447D-959B-AF81FE7AF374}"/>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2 2" xfId="3156" xr:uid="{D14717B9-ADC6-4186-8E84-CDB54746D391}"/>
    <cellStyle name="Ergebnis 5 2 3" xfId="1033" xr:uid="{AF245C6C-501C-4815-98B4-70657087203F}"/>
    <cellStyle name="Ergebnis 5 2 3 2" xfId="2605" xr:uid="{FA5A89D1-75AA-4132-BCA8-FE1A37CE3312}"/>
    <cellStyle name="Ergebnis 5 2 4" xfId="2241" xr:uid="{C01CC964-075A-40D0-8D52-5C90DA3CB3EF}"/>
    <cellStyle name="Ergebnis 5 3" xfId="1383" xr:uid="{62CFA118-573A-4529-98A4-F80665B2590B}"/>
    <cellStyle name="Ergebnis 5 3 2" xfId="2948" xr:uid="{70C5C794-EE53-4436-91FE-4AEBEA5CD66C}"/>
    <cellStyle name="Ergebnis 5 4" xfId="1242" xr:uid="{45E0F288-432D-40FB-A001-C1F6943E5B03}"/>
    <cellStyle name="Ergebnis 5 4 2" xfId="2809" xr:uid="{EDFBD153-36C5-4957-AA74-A8AFEB505DB8}"/>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2 2" xfId="3163" xr:uid="{14890A73-9B80-42F0-8067-EBB06016D61F}"/>
    <cellStyle name="Ergebnis 6 2 3" xfId="1665" xr:uid="{A46AC2BE-B73E-47F5-8212-E7B174DD3525}"/>
    <cellStyle name="Ergebnis 6 2 3 2" xfId="3230" xr:uid="{CDF6AEED-5F02-468E-9483-4E9859FBC6BC}"/>
    <cellStyle name="Ergebnis 6 2 4" xfId="2248" xr:uid="{95FDE857-2E43-49D7-AE10-9FA06C7B964B}"/>
    <cellStyle name="Ergebnis 6 3" xfId="1390" xr:uid="{6E31BC44-E14F-4023-B2BF-69366D01A3C6}"/>
    <cellStyle name="Ergebnis 6 3 2" xfId="2955" xr:uid="{5AFE5BE1-B970-4610-BB39-EC22290F8CAD}"/>
    <cellStyle name="Ergebnis 6 4" xfId="1854" xr:uid="{94779A45-FBC6-406B-AAFF-CDA5C0708E85}"/>
    <cellStyle name="Ergebnis 6 4 2" xfId="3400" xr:uid="{28AE4A65-36EB-4D6E-A459-97AD9B4580C9}"/>
    <cellStyle name="Ergebnis 6 5" xfId="2042" xr:uid="{5A19AF33-9676-45D1-A3CC-34ACFA538928}"/>
    <cellStyle name="Ergebnis 7" xfId="718" xr:uid="{C09FA523-CD76-481B-B7DA-570B2F25BCD0}"/>
    <cellStyle name="Ergebnis 7 2" xfId="1438" xr:uid="{DEE9FAB0-D66D-49CE-9AF2-38CCAFA02937}"/>
    <cellStyle name="Ergebnis 7 2 2" xfId="3003" xr:uid="{08621597-74F9-4D07-AE6B-80A6E8121458}"/>
    <cellStyle name="Ergebnis 7 3" xfId="1864" xr:uid="{32DD2EA3-C450-4E1C-B7C6-CF0447ED85B9}"/>
    <cellStyle name="Ergebnis 7 3 2" xfId="3409" xr:uid="{AA7E2B7F-AA7E-4C71-B64F-479DA915A293}"/>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xfId="2332" hidden="1" xr:uid="{B6579214-7D3C-44EE-B98A-370EFA861BFE}"/>
    <cellStyle name="Erklärender Text" xfId="2529" hidden="1" xr:uid="{696D81CA-A254-4590-9614-5B81150A1C55}"/>
    <cellStyle name="Erklärender Text" xfId="2601" hidden="1" xr:uid="{40764FB9-369F-4FDC-9BB8-3A6074F153F0}"/>
    <cellStyle name="Erklärender Text" xfId="3244" hidden="1" xr:uid="{09A32E68-6C1F-4989-8724-5F70C325DEFD}"/>
    <cellStyle name="Erklärender Text" xfId="3252" hidden="1" xr:uid="{1F837573-33A1-493C-BB13-DDB4379305F2}"/>
    <cellStyle name="Erklärender Text" xfId="2518" hidden="1" xr:uid="{D8F232D8-DE69-47F7-983A-18AAC53D06FA}"/>
    <cellStyle name="Erklärender Text" xfId="2648" hidden="1" xr:uid="{B0B3D75B-14AA-4A73-9441-A686B33ABB2A}"/>
    <cellStyle name="Erklärender Text" xfId="3462" hidden="1" xr:uid="{F5B19FBA-2742-4160-96EB-065C5812CF15}"/>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2 2" xfId="3085" xr:uid="{27CFAED9-1253-46E6-865C-9E8E4BFBABCF}"/>
    <cellStyle name="Input 2 2 2 3" xfId="1045" xr:uid="{31353151-0D19-4A0A-B07C-50079A7F8877}"/>
    <cellStyle name="Input 2 2 2 3 2" xfId="2616" xr:uid="{1904F2AC-9918-472A-84A1-6D3B1B8DD4E9}"/>
    <cellStyle name="Input 2 2 2 4" xfId="2170" xr:uid="{6C0A7E5C-3E74-4CFE-874E-F5CBDB9C5C14}"/>
    <cellStyle name="Input 2 2 3" xfId="1312" xr:uid="{BC43014B-465E-4FA4-B9E0-DB9A62F4D55F}"/>
    <cellStyle name="Input 2 2 3 2" xfId="2877" xr:uid="{67598DBA-57FF-48A5-89C2-ECC71F8B188C}"/>
    <cellStyle name="Input 2 2 4" xfId="1058" xr:uid="{7638BFB5-0306-4510-8E9A-A13ADD74DC25}"/>
    <cellStyle name="Input 2 2 4 2" xfId="2629" xr:uid="{DCBD662A-0D11-4DE9-89FC-D1383101447D}"/>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2 2" xfId="3189" xr:uid="{EDA731E2-CE25-4A54-9B61-15077D99A619}"/>
    <cellStyle name="Input 2 3 2 3" xfId="1896" xr:uid="{661C988A-2A32-4254-B802-05D61A725F9E}"/>
    <cellStyle name="Input 2 3 2 3 2" xfId="3439" xr:uid="{C84DDA36-E3E9-4332-A3DE-F4FEE197BBF2}"/>
    <cellStyle name="Input 2 3 2 4" xfId="2274" xr:uid="{68658386-7322-4FE3-ABA5-C92423DF34DD}"/>
    <cellStyle name="Input 2 3 3" xfId="1416" xr:uid="{84CC3887-6E9E-4CBF-B606-F447886B3F57}"/>
    <cellStyle name="Input 2 3 3 2" xfId="2981" xr:uid="{78CBFAE0-53F5-4465-94FB-A02DD82C529F}"/>
    <cellStyle name="Input 2 3 4" xfId="96" xr:uid="{CCCF52DD-123B-4361-883D-F9945660F407}"/>
    <cellStyle name="Input 2 3 4 2" xfId="2349" xr:uid="{A1130A9B-A6F4-4DFF-9C5C-F0003F8FD309}"/>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2 2" xfId="3199" xr:uid="{79A5DC60-2EE5-49BC-BC8D-C1D2C67219AB}"/>
    <cellStyle name="Input 2 4 2 3" xfId="1906" xr:uid="{A2EAB52B-2BA0-4156-B983-DC01DFE24A35}"/>
    <cellStyle name="Input 2 4 2 3 2" xfId="3449" xr:uid="{AD56A475-7BC2-488D-B278-8929A2B97BE2}"/>
    <cellStyle name="Input 2 4 2 4" xfId="2284" xr:uid="{244DBBD0-89FA-48FB-9537-D4B966B0D389}"/>
    <cellStyle name="Input 2 4 3" xfId="1427" xr:uid="{F7FBA761-9CE8-4C64-AA53-B099C74F6D6F}"/>
    <cellStyle name="Input 2 4 3 2" xfId="2992" xr:uid="{9188A51E-0647-4F47-8EB7-9F1E0323EB6A}"/>
    <cellStyle name="Input 2 4 4" xfId="1191" xr:uid="{9CE8748B-A431-43E7-899C-42823151C242}"/>
    <cellStyle name="Input 2 4 4 2" xfId="2760" xr:uid="{CA1B69FA-C6F3-4751-A40B-47594BFF1C17}"/>
    <cellStyle name="Input 2 4 5" xfId="2078" xr:uid="{2F9947F1-20DE-475A-8EA9-3FEB7F9778A7}"/>
    <cellStyle name="Input 2 5" xfId="719" xr:uid="{BD0B1103-0B81-434C-BB99-76C16D3A1ED1}"/>
    <cellStyle name="Input 2 5 2" xfId="1439" xr:uid="{2C98CDBA-57CD-49C3-A024-07A930918E8B}"/>
    <cellStyle name="Input 2 5 2 2" xfId="3004" xr:uid="{1BEAA08D-C36D-4EF4-8E24-AA8B454F6CA1}"/>
    <cellStyle name="Input 2 5 3" xfId="931" xr:uid="{ED860899-6A32-49EA-AA99-CD7FE7625D89}"/>
    <cellStyle name="Input 2 5 3 2" xfId="2512" xr:uid="{212CFB40-510F-4406-8D78-B4E640A3669B}"/>
    <cellStyle name="Input 2 5 4" xfId="2090" xr:uid="{9140E603-A07D-4880-BC9F-DE386DF38A4C}"/>
    <cellStyle name="Input 2 6" xfId="1018" xr:uid="{2186ED14-8725-4B27-A612-DAB372AA33D4}"/>
    <cellStyle name="Input 2 6 2" xfId="2590" xr:uid="{E202AA55-572D-42B7-AC02-8CCFA799BF16}"/>
    <cellStyle name="Input 2 7" xfId="1887" xr:uid="{0A5B061A-E170-4334-A302-CA1ECF8487C0}"/>
    <cellStyle name="Input 2 7 2" xfId="3430" xr:uid="{630EB29D-9FEF-4174-899C-80812B7F826E}"/>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2 2" xfId="3117" xr:uid="{F7C18A06-18F8-4B5A-B24F-E8AA1BC8FCFC}"/>
    <cellStyle name="Input 3 2 2 3" xfId="69" xr:uid="{08D496C0-7455-4FC8-AD0E-B021A67D19CC}"/>
    <cellStyle name="Input 3 2 2 3 2" xfId="2323" xr:uid="{46CF4466-272E-49E6-B8B6-71A9212B72FE}"/>
    <cellStyle name="Input 3 2 2 4" xfId="2202" xr:uid="{C6136075-0D55-4154-998B-9D9C00883F3A}"/>
    <cellStyle name="Input 3 2 3" xfId="1344" xr:uid="{829C1499-7AF9-4FE9-B7C0-2280E2A487B3}"/>
    <cellStyle name="Input 3 2 3 2" xfId="2909" xr:uid="{03A21CFA-2AEE-4B03-8400-3E6A2650A3C3}"/>
    <cellStyle name="Input 3 2 4" xfId="1845" xr:uid="{A8C9AD26-F834-4296-A8A8-000F45F19D5D}"/>
    <cellStyle name="Input 3 2 4 2" xfId="3393" xr:uid="{CB832F95-2D99-4E2E-9E98-E0A43093EB95}"/>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2 2" xfId="3116" xr:uid="{C25F32B5-FB24-4D69-BAA7-0D6077068D4A}"/>
    <cellStyle name="Input 3 3 2 3" xfId="1743" xr:uid="{B47930AE-B9FE-47AB-B2B6-22E7CE9C8A74}"/>
    <cellStyle name="Input 3 3 2 3 2" xfId="3302" xr:uid="{0E94B8D4-D501-499F-B312-68C6AAB4DB31}"/>
    <cellStyle name="Input 3 3 2 4" xfId="2201" xr:uid="{E6125AAC-4444-4B61-83B9-6AD51762271E}"/>
    <cellStyle name="Input 3 3 3" xfId="1343" xr:uid="{3563FBF2-73D8-4B4D-B762-B1A44C70C806}"/>
    <cellStyle name="Input 3 3 3 2" xfId="2908" xr:uid="{77D362A9-74E7-4AB1-AFD0-F401A1E990FB}"/>
    <cellStyle name="Input 3 3 4" xfId="1831" xr:uid="{BE18BDA5-D5AC-479F-9599-50A76132B237}"/>
    <cellStyle name="Input 3 3 4 2" xfId="3381" xr:uid="{518C13E8-9AFB-4B29-BB14-8FBC8245E11D}"/>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2 2" xfId="3060" xr:uid="{103ABF30-3D64-4257-8965-C3E23BA49118}"/>
    <cellStyle name="Input 3 4 2 3" xfId="1147" xr:uid="{F0BE2761-903E-4158-82C4-0DC424DD363E}"/>
    <cellStyle name="Input 3 4 2 3 2" xfId="2716" xr:uid="{603A3C7B-A86B-48CF-A436-EDB94F188953}"/>
    <cellStyle name="Input 3 4 2 4" xfId="2145" xr:uid="{55FCF3D6-C7A6-47DF-B51E-DEB45291945A}"/>
    <cellStyle name="Input 3 4 3" xfId="1287" xr:uid="{1EA8F864-CF09-4EE5-AAE6-9047F956F9D6}"/>
    <cellStyle name="Input 3 4 3 2" xfId="2852" xr:uid="{8D37F8D1-53B5-480B-98C2-B7B33CB1DA72}"/>
    <cellStyle name="Input 3 4 4" xfId="1675" xr:uid="{29B63816-0EA1-4AE6-A563-E556253F3730}"/>
    <cellStyle name="Input 3 4 4 2" xfId="3238" xr:uid="{4640FCD7-D02C-46F3-A229-05198AE26CF0}"/>
    <cellStyle name="Input 3 4 5" xfId="1939" xr:uid="{E7F595E0-1AC5-4B80-99EF-AEB8C52BD506}"/>
    <cellStyle name="Input 3 5" xfId="725" xr:uid="{C610ACF0-38A5-4857-824A-A74BFE1C81F2}"/>
    <cellStyle name="Input 3 5 2" xfId="1445" xr:uid="{15CCA8A9-7F56-4408-AA53-BD288363D8F9}"/>
    <cellStyle name="Input 3 5 2 2" xfId="3010" xr:uid="{D8D09B48-DEDF-4576-A426-78336755C45C}"/>
    <cellStyle name="Input 3 5 3" xfId="977" xr:uid="{1CA63B62-A749-4F57-8E13-4453094E6712}"/>
    <cellStyle name="Input 3 5 3 2" xfId="2555" xr:uid="{E77C1B8A-BE22-463B-BC84-D8AF385ED40D}"/>
    <cellStyle name="Input 3 5 4" xfId="2096" xr:uid="{5D79227A-3858-4F90-B06B-4BF076B34E2C}"/>
    <cellStyle name="Input 3 6" xfId="1074" xr:uid="{4F9E391A-61DD-4B9E-860B-F7137362D00B}"/>
    <cellStyle name="Input 3 6 2" xfId="2643" xr:uid="{711A1A49-72E5-436D-BF2A-C51F25170728}"/>
    <cellStyle name="Input 3 7" xfId="1426" xr:uid="{EFDAC16F-D5E6-416E-8A15-3EA627B50D15}"/>
    <cellStyle name="Input 3 7 2" xfId="2991" xr:uid="{7ED04227-7480-4A9C-B0B2-179ADFD2A792}"/>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2 2" xfId="3123" xr:uid="{B9870259-6334-4E51-8FB2-3622E989CFA0}"/>
    <cellStyle name="InputCells12 2 2 2 2 3" xfId="1804" xr:uid="{D0404BC5-786E-4CED-A6CA-159931981638}"/>
    <cellStyle name="InputCells12 2 2 2 2 3 2" xfId="3357" xr:uid="{E42755BF-E040-4B04-BE1A-08FF5E551A8C}"/>
    <cellStyle name="InputCells12 2 2 2 2 4" xfId="2208" xr:uid="{0851113D-2BA6-44A9-982C-3EEBBBCE5C9E}"/>
    <cellStyle name="InputCells12 2 2 2 3" xfId="1350" xr:uid="{BE64D6BD-BCF0-40E9-B0C0-B5C2E59C98D4}"/>
    <cellStyle name="InputCells12 2 2 2 3 2" xfId="2915" xr:uid="{782EAC55-C086-4A5A-8A57-66A3A82770EB}"/>
    <cellStyle name="InputCells12 2 2 2 4" xfId="1187" xr:uid="{AA69B967-7096-45D0-8C63-2E18347178BC}"/>
    <cellStyle name="InputCells12 2 2 2 4 2" xfId="2756" xr:uid="{ED5918E5-3B68-4321-9C9D-A733A6C7F625}"/>
    <cellStyle name="InputCells12 2 2 2 5" xfId="2002" xr:uid="{ED71999B-1FC2-4005-8050-3AB83B502532}"/>
    <cellStyle name="InputCells12 2 2 3" xfId="755" xr:uid="{5AD6C090-6FC4-46E8-85A2-5B952592B652}"/>
    <cellStyle name="InputCells12 2 2 3 2" xfId="1468" xr:uid="{761BE10E-1732-49C3-99E9-35515C50F3A9}"/>
    <cellStyle name="InputCells12 2 2 3 2 2" xfId="3033" xr:uid="{3914793B-B6CE-4798-AEC6-9B4F34B67D64}"/>
    <cellStyle name="InputCells12 2 2 3 3" xfId="1884" xr:uid="{A02E4F7E-AF71-45D5-AA7B-42EA0C8278FF}"/>
    <cellStyle name="InputCells12 2 2 3 3 2" xfId="3427" xr:uid="{F18D0C2D-0CB0-4F2F-BD38-842ACDD13047}"/>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2 2" xfId="3146" xr:uid="{94CEE3B6-A767-423D-8614-B0757CDAEEA3}"/>
    <cellStyle name="InputCells12 2 3 2 2 3" xfId="1142" xr:uid="{12761400-4521-4F3D-8D22-3E35C811B04A}"/>
    <cellStyle name="InputCells12 2 3 2 2 3 2" xfId="2711" xr:uid="{5FFDC9D0-22B7-44E6-816D-722B2969C47B}"/>
    <cellStyle name="InputCells12 2 3 2 2 4" xfId="2231" xr:uid="{B035DBF7-C5F6-4E25-A57C-9A511D97C930}"/>
    <cellStyle name="InputCells12 2 3 2 3" xfId="1373" xr:uid="{5D5DB4CD-C07B-48AA-8552-F22B80891538}"/>
    <cellStyle name="InputCells12 2 3 2 3 2" xfId="2938" xr:uid="{45CCBCA9-3322-4041-8E2B-1874235DF6AF}"/>
    <cellStyle name="InputCells12 2 3 2 4" xfId="1732" xr:uid="{0C791DE9-DFC6-4D2C-A931-396398187AEA}"/>
    <cellStyle name="InputCells12 2 3 2 4 2" xfId="3292" xr:uid="{3C3F8C83-27CA-43AD-8B1B-C45709307830}"/>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2 2" xfId="3069" xr:uid="{D2AABADB-D6E9-48CB-A420-A7B59A24B18B}"/>
    <cellStyle name="InputCells12 2 3 3 2 3" xfId="1655" xr:uid="{C18065C9-467B-4F7F-99B5-A67A91C9D3FB}"/>
    <cellStyle name="InputCells12 2 3 3 2 3 2" xfId="3220" xr:uid="{B36558C9-7EC9-4244-85E1-AB7A3A78C0D9}"/>
    <cellStyle name="InputCells12 2 3 3 2 4" xfId="2154" xr:uid="{DD719F70-98F0-4F21-A9EE-7BF5C04627CD}"/>
    <cellStyle name="InputCells12 2 3 3 3" xfId="1296" xr:uid="{EAAE4837-2183-4E3F-8E6C-F4E26FE83C1B}"/>
    <cellStyle name="InputCells12 2 3 3 3 2" xfId="2861" xr:uid="{33E3E058-C358-4CDE-B902-F75967DF7331}"/>
    <cellStyle name="InputCells12 2 3 3 4" xfId="1046" xr:uid="{1227DE55-9A0E-4479-8CF7-B985261AE921}"/>
    <cellStyle name="InputCells12 2 3 3 4 2" xfId="2617" xr:uid="{82BAAE21-2DEF-4018-99AD-304AE0126E9A}"/>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2 2" xfId="3185" xr:uid="{C8E11C47-AA43-4A3A-AC77-B1EE47DAF4C5}"/>
    <cellStyle name="InputCells12 2 3 4 2 3" xfId="1892" xr:uid="{26E87FC3-68DD-4161-910F-CB22AB411514}"/>
    <cellStyle name="InputCells12 2 3 4 2 3 2" xfId="3435" xr:uid="{82F8E4C0-869C-4F7B-B551-F18A78576795}"/>
    <cellStyle name="InputCells12 2 3 4 2 4" xfId="2270" xr:uid="{F104763D-8FCF-41A6-9CD5-CC8F8A7F5973}"/>
    <cellStyle name="InputCells12 2 3 4 3" xfId="1412" xr:uid="{459E9BDE-D194-41AB-BFD6-67AE66A1F4BD}"/>
    <cellStyle name="InputCells12 2 3 4 3 2" xfId="2977" xr:uid="{297039F1-82CC-4ADA-8664-471A8314773A}"/>
    <cellStyle name="InputCells12 2 3 4 4" xfId="1188" xr:uid="{356D0D47-C54C-4229-B7A1-07483A3BA333}"/>
    <cellStyle name="InputCells12 2 3 4 4 2" xfId="2757" xr:uid="{237921DA-D07A-47F3-AB07-5C9A34587A78}"/>
    <cellStyle name="InputCells12 2 3 4 5" xfId="2064" xr:uid="{D88D44C4-17F0-4E78-B847-F7ADDEAA308F}"/>
    <cellStyle name="InputCells12 2 3 5" xfId="1112" xr:uid="{766CA799-C91F-4DD0-8FA5-4D16D09274D9}"/>
    <cellStyle name="InputCells12 2 3 5 2" xfId="2681" xr:uid="{2484409B-70DC-46C3-B297-A6CE663586F8}"/>
    <cellStyle name="InputCells12 2 3 6" xfId="1237" xr:uid="{F250C9C9-2DF5-4334-BF0D-B22911CE22FC}"/>
    <cellStyle name="InputCells12 2 3 6 2" xfId="2804" xr:uid="{4DEA797F-6684-4C19-A002-FA666C9B056D}"/>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2 2" xfId="3053" xr:uid="{D6B1B0C9-0123-4562-8EB3-FF856ED8B959}"/>
    <cellStyle name="InputCells12 3 2 2 3" xfId="1233" xr:uid="{CA185AAB-EB7A-4A56-B722-D83C53BB42C9}"/>
    <cellStyle name="InputCells12 3 2 2 3 2" xfId="2801" xr:uid="{341B70FF-CA1B-496C-9887-9595109DE9E9}"/>
    <cellStyle name="InputCells12 3 2 2 4" xfId="2138" xr:uid="{5A5C0486-41F8-49E1-886F-E1B44F865D64}"/>
    <cellStyle name="InputCells12 3 2 3" xfId="1280" xr:uid="{6B68BCC4-C052-4271-8DCB-8CE688A7DFEC}"/>
    <cellStyle name="InputCells12 3 2 3 2" xfId="2845" xr:uid="{989374BC-6A88-4440-8244-D360A053D5E7}"/>
    <cellStyle name="InputCells12 3 2 4" xfId="1823" xr:uid="{EB709901-63C9-4655-ABA0-B185C744C84B}"/>
    <cellStyle name="InputCells12 3 2 4 2" xfId="3373" xr:uid="{7F7A1E07-95C8-4601-AA52-A1896BAFA1E1}"/>
    <cellStyle name="InputCells12 3 2 5" xfId="1932" xr:uid="{74DC1542-FFC0-4F84-9AD7-F9AE003FC87F}"/>
    <cellStyle name="InputCells12 3 3" xfId="754" xr:uid="{3A023354-1868-44CF-8BB2-65009CC59402}"/>
    <cellStyle name="InputCells12 3 3 2" xfId="1467" xr:uid="{2CBB2D13-3E38-4778-B416-6EDD85DBE6C8}"/>
    <cellStyle name="InputCells12 3 3 2 2" xfId="3032" xr:uid="{3C8401AC-E291-4B98-A1FE-E4C403C0A865}"/>
    <cellStyle name="InputCells12 3 3 3" xfId="1695" xr:uid="{9C1B6815-9604-43AE-8973-B764123C8D28}"/>
    <cellStyle name="InputCells12 3 3 3 2" xfId="3256" xr:uid="{E6BF1C9D-0797-46B0-A204-A0C332286F9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2 2" xfId="3145" xr:uid="{2AB77A07-D712-41DB-941E-A9FAB7929506}"/>
    <cellStyle name="InputCells12 4 2 2 3" xfId="1865" xr:uid="{66E3EDFD-47EF-4738-BF53-2D5B47051E70}"/>
    <cellStyle name="InputCells12 4 2 2 3 2" xfId="3410" xr:uid="{B9B8B0AF-1BDE-42D8-8039-D692AA4BE9AE}"/>
    <cellStyle name="InputCells12 4 2 2 4" xfId="2230" xr:uid="{01B8DD9C-D9E5-4896-84EA-18511695670E}"/>
    <cellStyle name="InputCells12 4 2 3" xfId="1372" xr:uid="{F76D6C92-71F3-4B48-8EDE-11DEAE161AD8}"/>
    <cellStyle name="InputCells12 4 2 3 2" xfId="2937" xr:uid="{D323658F-AD3A-4274-BD85-912B223829E9}"/>
    <cellStyle name="InputCells12 4 2 4" xfId="1192" xr:uid="{001775D5-ADE3-4011-B650-D0E8D38691C4}"/>
    <cellStyle name="InputCells12 4 2 4 2" xfId="2761" xr:uid="{F32882DE-3752-4D3C-BF79-C147126467A5}"/>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2 2" xfId="3070" xr:uid="{4D4B5F27-C450-48F4-A370-4C1F97835A6C}"/>
    <cellStyle name="InputCells12 4 3 2 3" xfId="1230" xr:uid="{EFA74852-BE59-4156-A0F6-03631B072B47}"/>
    <cellStyle name="InputCells12 4 3 2 3 2" xfId="2798" xr:uid="{FCCEE86F-B2F3-4CDD-87CD-C37CCAC4E889}"/>
    <cellStyle name="InputCells12 4 3 2 4" xfId="2155" xr:uid="{694DEEFA-0862-452E-8FA0-0F64467C39CB}"/>
    <cellStyle name="InputCells12 4 3 3" xfId="1297" xr:uid="{C89DCDDF-AC6C-4E3B-AD71-9E133D83B116}"/>
    <cellStyle name="InputCells12 4 3 3 2" xfId="2862" xr:uid="{31EE93CD-AE08-4614-B885-932E80A87AB2}"/>
    <cellStyle name="InputCells12 4 3 4" xfId="1010" xr:uid="{6876FF77-CA37-4492-B22D-1358E062F089}"/>
    <cellStyle name="InputCells12 4 3 4 2" xfId="2582" xr:uid="{35158161-069C-415C-B384-F0EA4F0C60A0}"/>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2 2" xfId="3044" xr:uid="{1F54697C-8D14-4A6D-8A5B-510A39181D6C}"/>
    <cellStyle name="InputCells12 4 4 2 3" xfId="1218" xr:uid="{4CBC2CA6-8323-46C2-9D3A-B936C69FC1D1}"/>
    <cellStyle name="InputCells12 4 4 2 3 2" xfId="2786" xr:uid="{F1EA666E-278B-4B43-83BC-095512844932}"/>
    <cellStyle name="InputCells12 4 4 2 4" xfId="2129" xr:uid="{51D2955E-B202-42D6-BD30-31203F11250A}"/>
    <cellStyle name="InputCells12 4 4 3" xfId="1271" xr:uid="{3E82043F-C517-4615-91FC-7A485F67C483}"/>
    <cellStyle name="InputCells12 4 4 3 2" xfId="2836" xr:uid="{E7C7016F-B0A3-40CD-A533-C5CAFEBECE80}"/>
    <cellStyle name="InputCells12 4 4 4" xfId="1654" xr:uid="{A467A0FE-3109-4836-A4C1-D3E340EC3EBD}"/>
    <cellStyle name="InputCells12 4 4 4 2" xfId="3219" xr:uid="{DF98067B-CA1A-4963-88EA-604E59DDC579}"/>
    <cellStyle name="InputCells12 4 4 5" xfId="1923" xr:uid="{1847250B-3D73-479A-9C77-B63F8DE71DFE}"/>
    <cellStyle name="InputCells12 4 5" xfId="1111" xr:uid="{DE6A5516-8999-47CF-9828-6B195B73C26A}"/>
    <cellStyle name="InputCells12 4 5 2" xfId="2680" xr:uid="{E41AC3A9-2CD5-42F4-BD74-4FE26B5F2050}"/>
    <cellStyle name="InputCells12 4 6" xfId="1803" xr:uid="{B351F016-5141-4220-8CCB-07E138DA273E}"/>
    <cellStyle name="InputCells12 4 6 2" xfId="3356" xr:uid="{5D460F00-BF3F-49CE-A43C-C831B4FB38B7}"/>
    <cellStyle name="InputCells12 4 7" xfId="37" xr:uid="{18F04F6F-5D04-409E-85D7-4063E4111B43}"/>
    <cellStyle name="InputCells12 5" xfId="109" xr:uid="{974CCAFE-F20B-4D5A-9FD5-492576EB52FE}"/>
    <cellStyle name="InputCells12 5 2" xfId="2360" xr:uid="{96C5359B-1E64-45C0-A8B5-A4E4D519D5CB}"/>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0 2 2" xfId="2440" xr:uid="{889E74D8-A531-45A6-BEE1-136CE61A3FC0}"/>
    <cellStyle name="Normal 10 3" xfId="2427" xr:uid="{4608EB34-9627-4746-9AE9-022D31FB38C9}"/>
    <cellStyle name="Normal 11" xfId="435" xr:uid="{D7C271AC-4A59-4EAD-BC3A-F11096BF3FFC}"/>
    <cellStyle name="Normal 11 2" xfId="477" xr:uid="{F67423BA-D407-4AD6-9ED7-EFFB65B0008A}"/>
    <cellStyle name="Normal 11 2 2" xfId="2441" xr:uid="{E56905D5-F78C-47EA-9509-2E12C842ABB6}"/>
    <cellStyle name="Normal 11 3" xfId="2431" xr:uid="{9EF69086-3A5F-4E63-B962-019D70ED50C1}"/>
    <cellStyle name="Normal 12" xfId="546" xr:uid="{3128F217-57E8-4C6B-BBE7-9B4839734600}"/>
    <cellStyle name="Normal 12 2" xfId="706" xr:uid="{E0FC66FB-8D88-4D6D-BBA1-4DCB8A0A765D}"/>
    <cellStyle name="Normal 13" xfId="20" xr:uid="{5286BDF5-7A53-4F08-983B-9F69C35F51C2}"/>
    <cellStyle name="Normal 13 2" xfId="2309" xr:uid="{288E7739-4BC8-41DE-8D5E-D7D2E428F920}"/>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3 2 2" xfId="2433" xr:uid="{BB29BF8C-B4CC-4FAB-806D-C2F5DD627A32}"/>
    <cellStyle name="Normal 2 3 3" xfId="2365" xr:uid="{D6A6296B-4D44-40F7-95DF-6DDD274BDA71}"/>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2 2 2" xfId="2446" xr:uid="{367D6031-6ABE-4A86-8133-A3400386178B}"/>
    <cellStyle name="Normal 5 2 2 2 2 3" xfId="2400" xr:uid="{84D78183-73D3-4A2D-BF61-744DB361EFFF}"/>
    <cellStyle name="Normal 5 2 2 2 3" xfId="481" xr:uid="{F60BBD0E-FC44-4AE5-B62E-8CF366991BEB}"/>
    <cellStyle name="Normal 5 2 2 2 3 2" xfId="2445" xr:uid="{F719D281-CBC2-456A-A112-C2E0DE3957AA}"/>
    <cellStyle name="Normal 5 2 2 2 4" xfId="2385" xr:uid="{3A4DFC19-68B2-403C-B2AF-896289B8D1CE}"/>
    <cellStyle name="Normal 5 2 2 3" xfId="352" xr:uid="{7C9D0870-E1BF-4F34-B358-B84ED09C91DF}"/>
    <cellStyle name="Normal 5 2 2 3 2" xfId="483" xr:uid="{EA2AA38A-A866-48CA-93DF-2FF413F73F21}"/>
    <cellStyle name="Normal 5 2 2 3 2 2" xfId="2447" xr:uid="{A1D4B44A-DC8D-4E1C-8FE0-710908442BF6}"/>
    <cellStyle name="Normal 5 2 2 3 3" xfId="2399" xr:uid="{94927453-8AB7-49A9-B25E-C8180EED5F46}"/>
    <cellStyle name="Normal 5 2 2 4" xfId="480" xr:uid="{40D64E32-C1BF-4DC3-BA18-00703C8ACA04}"/>
    <cellStyle name="Normal 5 2 2 4 2" xfId="2444" xr:uid="{7212917B-3A23-41FB-91AA-30D2B79AB281}"/>
    <cellStyle name="Normal 5 2 2 5" xfId="2379" xr:uid="{903515F6-FC75-406E-8EB2-E85F6EA49CCE}"/>
    <cellStyle name="Normal 5 2 3" xfId="337" xr:uid="{AA1110A9-9365-439D-B9B4-6E9AC32499CC}"/>
    <cellStyle name="Normal 5 2 3 2" xfId="354" xr:uid="{16D8B633-33F1-4B7B-8875-EB0A6986FCED}"/>
    <cellStyle name="Normal 5 2 3 2 2" xfId="485" xr:uid="{AC25004C-FEB0-46B6-9D8D-F740CC19F84E}"/>
    <cellStyle name="Normal 5 2 3 2 2 2" xfId="2449" xr:uid="{66B2CC61-4DD4-447E-A7DC-086A9FFB945C}"/>
    <cellStyle name="Normal 5 2 3 2 3" xfId="2401" xr:uid="{520DEB59-1B99-4D72-9979-042647DDC9CF}"/>
    <cellStyle name="Normal 5 2 3 3" xfId="484" xr:uid="{75E3E50D-5A2D-47D1-B31C-80321CB04FBD}"/>
    <cellStyle name="Normal 5 2 3 3 2" xfId="2448" xr:uid="{B4A8AE68-1D8B-4E11-9A76-CFA9FB856650}"/>
    <cellStyle name="Normal 5 2 3 4" xfId="2384" xr:uid="{DD430F3D-3508-458C-B880-E20EE533FF46}"/>
    <cellStyle name="Normal 5 2 4" xfId="351" xr:uid="{5F4656E9-B24F-412A-8AB0-D1CC15773ECE}"/>
    <cellStyle name="Normal 5 2 4 2" xfId="486" xr:uid="{10AAC166-00B4-4545-BC6D-DB00EDBEB6C2}"/>
    <cellStyle name="Normal 5 2 4 2 2" xfId="2450" xr:uid="{425C4FEC-2F99-4C02-88FC-D82DCDD42312}"/>
    <cellStyle name="Normal 5 2 4 3" xfId="2398" xr:uid="{DC6766F8-CE12-4B11-9E2F-113CB4679EAE}"/>
    <cellStyle name="Normal 5 2 5" xfId="460" xr:uid="{E0A21CA1-1C2A-4CE0-A7B7-D1C1D2CAFFD0}"/>
    <cellStyle name="Normal 5 2 5 2" xfId="487" xr:uid="{7F171D51-F4D7-42B8-947A-A93DE856A2F2}"/>
    <cellStyle name="Normal 5 2 5 2 2" xfId="2451" xr:uid="{6AB6CB10-C901-4B22-980C-ECDB36EF5D7F}"/>
    <cellStyle name="Normal 5 2 5 3" xfId="2434" xr:uid="{FD419D85-0F24-41C3-810E-9B5C96F7859F}"/>
    <cellStyle name="Normal 5 2 6" xfId="479" xr:uid="{C5871523-3334-4E82-B6A5-CF76A022823B}"/>
    <cellStyle name="Normal 5 2 6 2" xfId="2443" xr:uid="{B6B4554E-FFC7-4272-9D0F-83031303D466}"/>
    <cellStyle name="Normal 5 2 7" xfId="2372" xr:uid="{B21AAE13-A9FC-4807-8B03-5E970E80325A}"/>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2 2 2" xfId="2454" xr:uid="{1789795F-C2CC-404B-A75D-A0ED20BF531C}"/>
    <cellStyle name="Normal 5 3 2 2 3" xfId="2403" xr:uid="{11F6381F-F0A3-40B3-8D0C-EE7D1575BD27}"/>
    <cellStyle name="Normal 5 3 2 3" xfId="489" xr:uid="{510BD2F5-1A3C-4FE9-B46F-0A29288C9F24}"/>
    <cellStyle name="Normal 5 3 2 3 2" xfId="2453" xr:uid="{8D5B6F15-A4FA-4D50-8090-75F13E5D3C3A}"/>
    <cellStyle name="Normal 5 3 2 4" xfId="2386" xr:uid="{6B34FBAF-FE47-4916-9946-4216F0ADBC53}"/>
    <cellStyle name="Normal 5 3 3" xfId="355" xr:uid="{24272E6D-E500-479D-A797-4819DB6D4974}"/>
    <cellStyle name="Normal 5 3 3 2" xfId="491" xr:uid="{0C9043B6-0F53-443C-9543-F8202412EF8C}"/>
    <cellStyle name="Normal 5 3 3 2 2" xfId="2455" xr:uid="{A839F011-8155-4610-B944-88FC89A052CB}"/>
    <cellStyle name="Normal 5 3 3 3" xfId="2402" xr:uid="{0006C7A7-1F23-4A7E-B08D-EF9D74135478}"/>
    <cellStyle name="Normal 5 3 4" xfId="488" xr:uid="{BB6714A8-AD0C-4569-AAC6-3CCAC473E418}"/>
    <cellStyle name="Normal 5 3 4 2" xfId="2452" xr:uid="{14FA4D80-BBCB-490F-A69F-CBFEA24E0F6A}"/>
    <cellStyle name="Normal 5 3 5" xfId="2376" xr:uid="{9600F424-C7D2-448E-B443-7F436AD9666F}"/>
    <cellStyle name="Normal 5 4" xfId="336" xr:uid="{35807DB0-918D-4E74-A835-8A3511C8CEC0}"/>
    <cellStyle name="Normal 5 4 2" xfId="357" xr:uid="{AE33D416-C483-4632-9AB5-1E9C70146452}"/>
    <cellStyle name="Normal 5 4 2 2" xfId="493" xr:uid="{F9129580-2703-4569-8832-F63F0F053346}"/>
    <cellStyle name="Normal 5 4 2 2 2" xfId="2457" xr:uid="{8F9109BA-3A3C-4160-B891-A0D2B3F316A1}"/>
    <cellStyle name="Normal 5 4 2 3" xfId="2404" xr:uid="{A5782E46-95CE-4DD0-A4DB-E79600F80B79}"/>
    <cellStyle name="Normal 5 4 3" xfId="492" xr:uid="{4F11EE93-4C8C-4722-8035-4AA391D8BCD5}"/>
    <cellStyle name="Normal 5 4 3 2" xfId="2456" xr:uid="{22B46F69-B45C-4514-A79A-ED096E69BEF8}"/>
    <cellStyle name="Normal 5 4 4" xfId="2383" xr:uid="{DABDFEEE-78BC-46CD-864A-22E6FFD2B914}"/>
    <cellStyle name="Normal 5 5" xfId="350" xr:uid="{6786BC1E-1455-40A5-97D0-3F54E6BA537D}"/>
    <cellStyle name="Normal 5 5 2" xfId="494" xr:uid="{8525BBB9-A6CA-45BB-A7F6-037F1A75AB04}"/>
    <cellStyle name="Normal 5 5 2 2" xfId="2458" xr:uid="{A81FD36E-A34D-4E54-AB9E-486B84AA294C}"/>
    <cellStyle name="Normal 5 5 3" xfId="2397" xr:uid="{B6D7FEEC-5122-4C2A-81D6-D39E970F83D8}"/>
    <cellStyle name="Normal 5 6" xfId="394" xr:uid="{B590EA6B-DD12-45C5-B516-81E383565FBB}"/>
    <cellStyle name="Normal 5 7" xfId="478" xr:uid="{475C9D31-9E94-4DD8-81FD-CC89BFEAFFF6}"/>
    <cellStyle name="Normal 5 7 2" xfId="2442" xr:uid="{F7222854-BDF0-43DF-B447-F1A8DDD0585A}"/>
    <cellStyle name="Normal 5 8" xfId="316" xr:uid="{01432787-077E-493D-BA97-A69E1BBB1CC9}"/>
    <cellStyle name="Normal 5 8 2" xfId="2370" xr:uid="{3FD3EF8A-6D81-49F0-A3B2-E1DC60683CB9}"/>
    <cellStyle name="Normal 6" xfId="195" xr:uid="{74C16697-8220-47DA-9188-58B4A98FEC3C}"/>
    <cellStyle name="Normal 6 10" xfId="461" xr:uid="{584B8D64-4634-4F93-B88D-D474F066575D}"/>
    <cellStyle name="Normal 6 10 2" xfId="496" xr:uid="{AC0D34DF-E0C4-41C5-AB15-1300988BE349}"/>
    <cellStyle name="Normal 6 10 2 2" xfId="2460" xr:uid="{F9085180-2F00-4A5C-B1C7-59820D75FD5B}"/>
    <cellStyle name="Normal 6 10 3" xfId="2435" xr:uid="{E7FD141C-73A0-4966-9082-2CA281E63130}"/>
    <cellStyle name="Normal 6 11" xfId="495" xr:uid="{3A2A6A38-1AA3-48E5-ACF0-CF0AD363C96F}"/>
    <cellStyle name="Normal 6 11 2" xfId="2459" xr:uid="{0764EF6D-635A-46EF-8E98-2ED4D4A33BCD}"/>
    <cellStyle name="Normal 6 12" xfId="2366" xr:uid="{EBEFF05F-094F-4AC0-B26C-6232D9D2FAC1}"/>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2 2 2" xfId="2464" xr:uid="{2CC12F1A-2B89-4EAF-B7AC-1A92D185100A}"/>
    <cellStyle name="Normal 6 2 2 2 2 3" xfId="2408" xr:uid="{74BD9786-392E-4444-BFCE-34A9E3DFD8CF}"/>
    <cellStyle name="Normal 6 2 2 2 3" xfId="499" xr:uid="{40C8B826-AC28-4D97-AB30-609250CFAB62}"/>
    <cellStyle name="Normal 6 2 2 2 3 2" xfId="2463" xr:uid="{0F6DFA82-1BAB-4FA1-83FB-9CF7191ACD01}"/>
    <cellStyle name="Normal 6 2 2 2 4" xfId="2389" xr:uid="{89D67BC5-BEA9-475D-90BC-8AA6010D4AD5}"/>
    <cellStyle name="Normal 6 2 2 3" xfId="360" xr:uid="{A06C7EB0-F4FB-4C68-B782-0F983503FAA0}"/>
    <cellStyle name="Normal 6 2 2 3 2" xfId="501" xr:uid="{96CF31BA-9C02-4CCD-9952-D06EB8422824}"/>
    <cellStyle name="Normal 6 2 2 3 2 2" xfId="2465" xr:uid="{745A67B5-1D5B-4C93-8C8F-C49C6A34FB2B}"/>
    <cellStyle name="Normal 6 2 2 3 3" xfId="2407" xr:uid="{F97C380C-3BA5-4B6B-B600-32E4B00D2B83}"/>
    <cellStyle name="Normal 6 2 2 4" xfId="498" xr:uid="{96503A98-FA06-4309-87FF-1CCC8ABB5B89}"/>
    <cellStyle name="Normal 6 2 2 4 2" xfId="2462" xr:uid="{D88B7032-65A4-4A5E-AF87-12687CBAA14F}"/>
    <cellStyle name="Normal 6 2 2 5" xfId="2380" xr:uid="{CEB843AA-33DE-4BDA-9831-8EA84E9A4122}"/>
    <cellStyle name="Normal 6 2 3" xfId="341" xr:uid="{ED249622-2912-4E20-86A8-537DBCC1DDF3}"/>
    <cellStyle name="Normal 6 2 3 2" xfId="362" xr:uid="{B6ADEDF3-0A9B-44AC-978C-BE12F48B59A6}"/>
    <cellStyle name="Normal 6 2 3 2 2" xfId="503" xr:uid="{101AF594-B68A-4D24-985E-6608B8A0841B}"/>
    <cellStyle name="Normal 6 2 3 2 2 2" xfId="2467" xr:uid="{69BE6A58-020E-40E6-93D4-C9BC7817B08F}"/>
    <cellStyle name="Normal 6 2 3 2 3" xfId="2409" xr:uid="{193D404D-5FE2-4DBF-8E4E-6E79F0AC516F}"/>
    <cellStyle name="Normal 6 2 3 3" xfId="502" xr:uid="{18DED862-82D7-4107-A927-3AA28763B665}"/>
    <cellStyle name="Normal 6 2 3 3 2" xfId="2466" xr:uid="{32213AAB-8835-4536-B20E-36EE33CA9F0B}"/>
    <cellStyle name="Normal 6 2 3 4" xfId="2388" xr:uid="{1F625991-51B3-4DD9-B00D-57526DB3FD7B}"/>
    <cellStyle name="Normal 6 2 4" xfId="359" xr:uid="{B12A5A68-4547-4DE8-BC23-2C9B8588B93E}"/>
    <cellStyle name="Normal 6 2 4 2" xfId="504" xr:uid="{9DE5B1A4-F004-431C-9E48-BB76AB2A7780}"/>
    <cellStyle name="Normal 6 2 4 2 2" xfId="2468" xr:uid="{20D2A1B0-87C4-44E4-B67A-86F7FBD6F3AF}"/>
    <cellStyle name="Normal 6 2 4 3" xfId="2406" xr:uid="{FBDC6F04-8149-4A8C-B152-55E3BCB0D915}"/>
    <cellStyle name="Normal 6 2 5" xfId="462" xr:uid="{832E20EF-75D1-4E76-AE9A-8C5615B00C8C}"/>
    <cellStyle name="Normal 6 2 5 2" xfId="505" xr:uid="{2578C940-9BBF-4070-AB23-EC0E9D597F56}"/>
    <cellStyle name="Normal 6 2 5 2 2" xfId="2469" xr:uid="{47B2D855-ACF3-4EA3-AB33-4716D37B5188}"/>
    <cellStyle name="Normal 6 2 5 3" xfId="2436" xr:uid="{0122676D-F525-46F6-9F44-6A6CF7D0E0F8}"/>
    <cellStyle name="Normal 6 2 6" xfId="497" xr:uid="{07CB5249-6332-4965-98A7-F50F15256EE3}"/>
    <cellStyle name="Normal 6 2 6 2" xfId="2461" xr:uid="{4CC7D52B-EA33-43ED-8545-E51F1940C147}"/>
    <cellStyle name="Normal 6 2 7" xfId="2373" xr:uid="{6E0F78EE-D0CD-431A-96E0-2929ADBAF8B2}"/>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2 2 2" xfId="2473" xr:uid="{B8877FCE-8F72-4FFD-A40D-BE64B323608E}"/>
    <cellStyle name="Normal 6 3 2 2 2 3" xfId="2412" xr:uid="{94183E26-5AC9-4FB7-9E2C-6D0618E5988D}"/>
    <cellStyle name="Normal 6 3 2 2 3" xfId="508" xr:uid="{8A823C7D-7991-4ECD-9D0A-C95B331DF16C}"/>
    <cellStyle name="Normal 6 3 2 2 3 2" xfId="2472" xr:uid="{DFCAD376-28A2-411B-9975-09F4A4E95AB2}"/>
    <cellStyle name="Normal 6 3 2 2 4" xfId="2391" xr:uid="{1E9F228C-870D-45D1-95DC-CC7E3796AEA0}"/>
    <cellStyle name="Normal 6 3 2 3" xfId="364" xr:uid="{3C3350DF-CFEB-43B3-B2BE-92D38DFB8A8C}"/>
    <cellStyle name="Normal 6 3 2 3 2" xfId="510" xr:uid="{420A7F7E-505B-4AA7-924A-328CA7D78224}"/>
    <cellStyle name="Normal 6 3 2 3 2 2" xfId="2474" xr:uid="{85F8432D-C622-438D-B3D5-A9D1727AB8B0}"/>
    <cellStyle name="Normal 6 3 2 3 3" xfId="2411" xr:uid="{EC0BEE4E-B579-475B-BF4D-16979388E765}"/>
    <cellStyle name="Normal 6 3 2 4" xfId="507" xr:uid="{84446E88-1427-4D8E-A75F-7834A03FCCF2}"/>
    <cellStyle name="Normal 6 3 2 4 2" xfId="2471" xr:uid="{65ACB2C5-C577-4480-A4A2-585269914BD9}"/>
    <cellStyle name="Normal 6 3 2 5" xfId="2382" xr:uid="{EB414B00-103C-42BC-B36A-1A8CBFB0AFF1}"/>
    <cellStyle name="Normal 6 3 3" xfId="343" xr:uid="{03952B5B-7EAC-4EB5-9DE1-A5C61EB1790D}"/>
    <cellStyle name="Normal 6 3 3 2" xfId="366" xr:uid="{FAA1A59C-0E95-487F-A819-46B70B45A140}"/>
    <cellStyle name="Normal 6 3 3 2 2" xfId="512" xr:uid="{46712059-DCE4-45BE-9CCA-1B9689EC98B5}"/>
    <cellStyle name="Normal 6 3 3 2 2 2" xfId="2476" xr:uid="{38F5BE6E-DA03-440B-9990-C0FD0AE6DB14}"/>
    <cellStyle name="Normal 6 3 3 2 3" xfId="2413" xr:uid="{1FCD6D12-2B6F-4137-AF2F-29BEC1252D06}"/>
    <cellStyle name="Normal 6 3 3 3" xfId="511" xr:uid="{EA019976-4D61-4887-BD4C-AE32961B1BD9}"/>
    <cellStyle name="Normal 6 3 3 3 2" xfId="2475" xr:uid="{893441EB-22FC-4BEC-A0E2-456E45BDEA4F}"/>
    <cellStyle name="Normal 6 3 3 4" xfId="2390" xr:uid="{114C17B1-4C4E-4EB2-BB8C-BC13415F7434}"/>
    <cellStyle name="Normal 6 3 4" xfId="363" xr:uid="{462DC147-F652-4769-AB6D-6317046FF139}"/>
    <cellStyle name="Normal 6 3 4 2" xfId="513" xr:uid="{2FE0EEE6-A4A3-4483-BD07-DF19DD09F1EA}"/>
    <cellStyle name="Normal 6 3 4 2 2" xfId="2477" xr:uid="{679398A9-B6C8-4C3E-B839-5A62927BB31B}"/>
    <cellStyle name="Normal 6 3 4 3" xfId="2410" xr:uid="{53BDAFF7-35C6-4B02-9FE2-E6C7FB89B966}"/>
    <cellStyle name="Normal 6 3 5" xfId="506" xr:uid="{AA3C4D4C-E5C6-4D80-A25E-FC112FF274F0}"/>
    <cellStyle name="Normal 6 3 5 2" xfId="2470" xr:uid="{49729B85-FAFC-4467-90FF-EABD1538EB01}"/>
    <cellStyle name="Normal 6 3 6" xfId="2375" xr:uid="{A7294F53-EA7B-44E7-A974-2C1F1EDBBEAC}"/>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2 2 2" xfId="2480" xr:uid="{EDF3B85E-E8EE-41E5-8574-DE0EC0C0A04A}"/>
    <cellStyle name="Normal 6 4 2 2 3" xfId="2415" xr:uid="{EFE7F354-E635-4A82-89F6-52DDC092FAF7}"/>
    <cellStyle name="Normal 6 4 2 3" xfId="515" xr:uid="{0A0EB32C-9796-4F37-A16A-37FC5144D4AB}"/>
    <cellStyle name="Normal 6 4 2 3 2" xfId="2479" xr:uid="{DFA1A477-02FE-4B37-A437-4CCF58EFDB7D}"/>
    <cellStyle name="Normal 6 4 2 4" xfId="2392" xr:uid="{BBFB6231-E2EE-46F2-9BCB-A1EE639F7CE5}"/>
    <cellStyle name="Normal 6 4 3" xfId="367" xr:uid="{9C02624F-CE3F-4F38-A35D-033FB56C4037}"/>
    <cellStyle name="Normal 6 4 3 2" xfId="517" xr:uid="{0E38B21D-6DF5-4338-B06D-5655A497F7E6}"/>
    <cellStyle name="Normal 6 4 3 2 2" xfId="2481" xr:uid="{254086A7-12C5-45BD-B537-6FBEB41C16B0}"/>
    <cellStyle name="Normal 6 4 3 3" xfId="2414" xr:uid="{66E627F4-69FF-45FA-9210-AE1A3406D65B}"/>
    <cellStyle name="Normal 6 4 4" xfId="514" xr:uid="{9BF7FFF0-3EB4-4091-9E00-CA9FA1E549FB}"/>
    <cellStyle name="Normal 6 4 4 2" xfId="2478" xr:uid="{389581C7-B203-4F11-8F97-733B5136E8AB}"/>
    <cellStyle name="Normal 6 4 5" xfId="2377" xr:uid="{5D3C9594-F600-401A-A009-AB874F29DC6F}"/>
    <cellStyle name="Normal 6 5" xfId="340" xr:uid="{39BCA476-EAA3-40D7-B399-B12CA4709684}"/>
    <cellStyle name="Normal 6 5 2" xfId="369" xr:uid="{77AD6912-197E-4323-8B85-006BDB0F2A69}"/>
    <cellStyle name="Normal 6 5 2 2" xfId="519" xr:uid="{B4FC728E-A6A6-4544-9FE9-05E170F75800}"/>
    <cellStyle name="Normal 6 5 2 2 2" xfId="2483" xr:uid="{F7D95AEB-9EEB-4AA2-9513-DB97B464B785}"/>
    <cellStyle name="Normal 6 5 2 3" xfId="2416" xr:uid="{325D3F3C-8C58-4545-A9A2-93F5AC956EC3}"/>
    <cellStyle name="Normal 6 5 3" xfId="518" xr:uid="{E83F8610-E98C-438E-94F1-268563430D1C}"/>
    <cellStyle name="Normal 6 5 3 2" xfId="2482" xr:uid="{119A8D2C-6811-414C-A4FC-B8FFB23DCCAD}"/>
    <cellStyle name="Normal 6 5 4" xfId="2387" xr:uid="{66AF7868-7E86-49C7-BBF5-02979697E47B}"/>
    <cellStyle name="Normal 6 6" xfId="358" xr:uid="{F47BB582-81A8-41F2-85E0-644AF670AC7E}"/>
    <cellStyle name="Normal 6 6 2" xfId="520" xr:uid="{AAE49162-A0EB-4613-82A5-80E2E7244EF6}"/>
    <cellStyle name="Normal 6 6 2 2" xfId="2484" xr:uid="{ADF02DCC-D493-4648-AC17-8052CF77E14B}"/>
    <cellStyle name="Normal 6 6 3" xfId="2405" xr:uid="{838D3ACF-1315-4E94-9B4E-4B25BB91EF1A}"/>
    <cellStyle name="Normal 6 7" xfId="395" xr:uid="{9FF7AF40-6BC8-4651-98F8-A13E09D789E4}"/>
    <cellStyle name="Normal 6 7 2" xfId="521" xr:uid="{077E1489-F306-40F6-B566-E6A4900335E8}"/>
    <cellStyle name="Normal 6 7 2 2" xfId="2485" xr:uid="{3BEBCE5B-4320-407F-8715-C891D0D50F9B}"/>
    <cellStyle name="Normal 6 7 3" xfId="2426" xr:uid="{2FF97F68-EA56-49DB-BC04-731E942DA78E}"/>
    <cellStyle name="Normal 6 8" xfId="431" xr:uid="{5DB46C59-3781-4539-AA80-7789BC7A722D}"/>
    <cellStyle name="Normal 6 8 2" xfId="522" xr:uid="{1FC88BCE-ACA6-461E-B9A4-593226CDEAB1}"/>
    <cellStyle name="Normal 6 8 2 2" xfId="2486" xr:uid="{E2CFD0EE-044C-43F6-80C0-C89EE575019B}"/>
    <cellStyle name="Normal 6 8 3" xfId="2428" xr:uid="{29D2EC6D-8697-4715-94C5-158299B74633}"/>
    <cellStyle name="Normal 6 9" xfId="434" xr:uid="{F173A7BC-B3B4-4993-83C3-574E15738251}"/>
    <cellStyle name="Normal 6 9 2" xfId="523" xr:uid="{75A2EE0A-9BEB-465C-894B-EFB32F5EA7F6}"/>
    <cellStyle name="Normal 6 9 2 2" xfId="2487" xr:uid="{F0E40BCD-FE3F-4746-A7AB-87AEF1E95D77}"/>
    <cellStyle name="Normal 6 9 3" xfId="2430" xr:uid="{AF074510-D5C2-4BDA-9540-08950987FE30}"/>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2 2 2" xfId="2492" xr:uid="{C7BE28C6-DD66-4EFF-A168-4970C4D93785}"/>
    <cellStyle name="Normal 7 2 2 2 2 3" xfId="2420" xr:uid="{DD435E68-9FFD-4722-AEE2-C9D689A7DFEE}"/>
    <cellStyle name="Normal 7 2 2 2 3" xfId="527" xr:uid="{F53862C9-F708-41F3-80F4-FFF155AD6DC8}"/>
    <cellStyle name="Normal 7 2 2 2 3 2" xfId="2491" xr:uid="{31280036-3AC0-49CE-9BD7-9B22818AB31E}"/>
    <cellStyle name="Normal 7 2 2 2 4" xfId="2395" xr:uid="{CD68B079-3F18-4FBB-A80C-6998ED1F6370}"/>
    <cellStyle name="Normal 7 2 2 3" xfId="372" xr:uid="{0461ED90-3354-479B-A36E-A470E342BC2C}"/>
    <cellStyle name="Normal 7 2 2 3 2" xfId="529" xr:uid="{14A5EA1C-D735-453D-9005-B412177A00FE}"/>
    <cellStyle name="Normal 7 2 2 3 2 2" xfId="2493" xr:uid="{8867F61C-4694-486A-A125-1285125A7C17}"/>
    <cellStyle name="Normal 7 2 2 3 3" xfId="2419" xr:uid="{C3198BF0-E4F8-47B4-83D4-82844779B4F4}"/>
    <cellStyle name="Normal 7 2 2 4" xfId="526" xr:uid="{F66FFCAF-5FFC-43CD-9D87-573FEB256CAA}"/>
    <cellStyle name="Normal 7 2 2 4 2" xfId="2490" xr:uid="{03917D2B-1E2F-4580-977F-53C0C4C0FD62}"/>
    <cellStyle name="Normal 7 2 2 5" xfId="2381" xr:uid="{5206D179-D686-4F9A-88A2-0C7F58D4145E}"/>
    <cellStyle name="Normal 7 2 3" xfId="347" xr:uid="{8D63EF92-514B-492D-B592-D8E4580870EB}"/>
    <cellStyle name="Normal 7 2 3 2" xfId="374" xr:uid="{4C96A61F-377A-48D5-8925-3718EF96232B}"/>
    <cellStyle name="Normal 7 2 3 2 2" xfId="531" xr:uid="{09706D63-F72B-49D1-945E-72A7D31CC13E}"/>
    <cellStyle name="Normal 7 2 3 2 2 2" xfId="2495" xr:uid="{F67B930C-2728-45D4-BCA1-90BC4AA67209}"/>
    <cellStyle name="Normal 7 2 3 2 3" xfId="2421" xr:uid="{C9911013-1BC5-45FF-8933-B89E03BC6552}"/>
    <cellStyle name="Normal 7 2 3 3" xfId="530" xr:uid="{509AE553-6997-4E31-B6D6-629027FD8511}"/>
    <cellStyle name="Normal 7 2 3 3 2" xfId="2494" xr:uid="{29392F8E-0445-4234-9DF9-FCC49BC92DC3}"/>
    <cellStyle name="Normal 7 2 3 4" xfId="2394" xr:uid="{008A3609-FB0A-4690-96C4-9010807A00D0}"/>
    <cellStyle name="Normal 7 2 4" xfId="371" xr:uid="{E27B4B98-324F-4EC7-AAF6-2F08F660E2C0}"/>
    <cellStyle name="Normal 7 2 4 2" xfId="532" xr:uid="{6AAF3D36-16EE-439B-AEC0-F7373DCB8521}"/>
    <cellStyle name="Normal 7 2 4 2 2" xfId="2496" xr:uid="{D8CFFE08-115E-434E-9EB3-A6433FE073E9}"/>
    <cellStyle name="Normal 7 2 4 3" xfId="2418" xr:uid="{45D62785-57C6-4D1C-B36C-13486E6AD0E5}"/>
    <cellStyle name="Normal 7 2 5" xfId="463" xr:uid="{C0E9D699-8198-4B53-86E0-DB91E03F11E4}"/>
    <cellStyle name="Normal 7 2 5 2" xfId="533" xr:uid="{3B9A6999-F68A-4D2B-AB62-F1C1F17994FC}"/>
    <cellStyle name="Normal 7 2 5 2 2" xfId="2497" xr:uid="{96B1E244-46A9-40F9-AA84-0744AFF25C4A}"/>
    <cellStyle name="Normal 7 2 5 3" xfId="2437" xr:uid="{BBDEF25E-9B97-4E19-9632-FFD2754AF2A4}"/>
    <cellStyle name="Normal 7 2 6" xfId="525" xr:uid="{72BF2DA2-35A8-4A3D-A40C-F2997DCEC459}"/>
    <cellStyle name="Normal 7 2 6 2" xfId="2489" xr:uid="{C3889AF3-182C-4A9E-803B-55AE308E1919}"/>
    <cellStyle name="Normal 7 2 7" xfId="2374" xr:uid="{AEA17F1E-D5A7-4F1F-B03C-5F1B27ABD195}"/>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2 2 2" xfId="2500" xr:uid="{6B437FE4-6D5B-4029-92AF-EA1CB8919318}"/>
    <cellStyle name="Normal 7 3 2 2 3" xfId="2423" xr:uid="{74B30BC8-A101-4F21-84B2-572B91D82F8C}"/>
    <cellStyle name="Normal 7 3 2 3" xfId="535" xr:uid="{3925FBA5-C494-48A2-B2B7-D3E5385D79CB}"/>
    <cellStyle name="Normal 7 3 2 3 2" xfId="2499" xr:uid="{32E4D47A-F934-4F46-B5E3-705B6FFC5FF8}"/>
    <cellStyle name="Normal 7 3 2 4" xfId="2396" xr:uid="{118176EF-B76B-41EB-AA94-EB7F91764DFE}"/>
    <cellStyle name="Normal 7 3 3" xfId="375" xr:uid="{B020E678-952B-4AF3-A5E4-5AA5B673BD3E}"/>
    <cellStyle name="Normal 7 3 3 2" xfId="537" xr:uid="{3F60A299-B6B7-4147-BBA7-1E2BB68BE33F}"/>
    <cellStyle name="Normal 7 3 3 2 2" xfId="2501" xr:uid="{A644B20E-9461-4767-8B84-6FE230B3EF4A}"/>
    <cellStyle name="Normal 7 3 3 3" xfId="2422" xr:uid="{A93575A5-170E-439A-A19F-1032550F8134}"/>
    <cellStyle name="Normal 7 3 4" xfId="534" xr:uid="{3F4526F5-9CFA-459D-B311-2FD1BC2F0A02}"/>
    <cellStyle name="Normal 7 3 4 2" xfId="2498" xr:uid="{A09CD918-F090-4E76-8C0C-55EDF7454D2E}"/>
    <cellStyle name="Normal 7 3 5" xfId="2378" xr:uid="{CDA63664-C1A2-41FA-8370-B1A71887B3E2}"/>
    <cellStyle name="Normal 7 4" xfId="346" xr:uid="{31269D53-FA35-4CDC-BB45-4A66B9AAAC49}"/>
    <cellStyle name="Normal 7 4 2" xfId="377" xr:uid="{A944037E-2AAC-4546-A07B-1C62B2E69142}"/>
    <cellStyle name="Normal 7 4 2 2" xfId="539" xr:uid="{C9B25A50-DDAD-4AF5-9759-26BE37410F3D}"/>
    <cellStyle name="Normal 7 4 2 2 2" xfId="2503" xr:uid="{6C180846-82AA-4492-990A-A3471F8B3855}"/>
    <cellStyle name="Normal 7 4 2 3" xfId="2424" xr:uid="{A3F42226-53AD-491D-9E1D-D240BFDC4B9A}"/>
    <cellStyle name="Normal 7 4 3" xfId="538" xr:uid="{53C0982A-C032-4E82-BCE6-C7FF30BF6428}"/>
    <cellStyle name="Normal 7 4 3 2" xfId="2502" xr:uid="{A8CC0F73-E5EE-4CD4-B901-64A1AF4D511D}"/>
    <cellStyle name="Normal 7 4 4" xfId="2393" xr:uid="{9C4383BD-EFC2-4ABC-93AD-D1DCCEFAF47B}"/>
    <cellStyle name="Normal 7 5" xfId="370" xr:uid="{E534B099-97A2-459F-AC3B-685E662C32A9}"/>
    <cellStyle name="Normal 7 5 2" xfId="540" xr:uid="{35D029D9-9EF6-4D15-A33B-676D6FF7A1A1}"/>
    <cellStyle name="Normal 7 5 2 2" xfId="2504" xr:uid="{707EFC6E-B1A4-4CC8-8563-22EF863C3F8E}"/>
    <cellStyle name="Normal 7 5 3" xfId="2417" xr:uid="{FFE4F75C-18BC-4F07-B3B5-AB254FBBE55B}"/>
    <cellStyle name="Normal 7 6" xfId="383" xr:uid="{7FC79651-053F-4277-8FB4-F773C2CBFFD1}"/>
    <cellStyle name="Normal 7 7" xfId="524" xr:uid="{0CE32725-2553-4924-8A10-11C6AFC6DD4D}"/>
    <cellStyle name="Normal 7 7 2" xfId="2488" xr:uid="{18C66469-FBEC-4C71-A624-81E92C76A196}"/>
    <cellStyle name="Normal 7 8" xfId="324" xr:uid="{E6684B8E-BDA5-404F-BE20-6F5372A7294E}"/>
    <cellStyle name="Normal 7 8 2" xfId="2371" xr:uid="{8E9FBF7A-1F20-4F13-99E1-35DC9632C1E1}"/>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9 2 2" xfId="2505" xr:uid="{6C5BED19-20CE-4CE2-B54E-E7862D2CC0E2}"/>
    <cellStyle name="Normal 9 3" xfId="2425" xr:uid="{06CE6654-9F98-4787-85F1-579D955D08A8}"/>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2 2" xfId="3108" xr:uid="{C5922CFE-33F1-45DE-900D-29BF6837E3E0}"/>
    <cellStyle name="Normal GHG Numbers (0.00) 3 2 2 2 3" xfId="1069" xr:uid="{F62475C0-BCC9-4405-80F1-4C1466D10A8D}"/>
    <cellStyle name="Normal GHG Numbers (0.00) 3 2 2 2 3 2" xfId="2639" xr:uid="{9BC1BFB1-667E-49F3-9E14-2147420F945E}"/>
    <cellStyle name="Normal GHG Numbers (0.00) 3 2 2 2 4" xfId="2193" xr:uid="{9952FC4D-DAD7-4796-BFBD-184EB7EE1D18}"/>
    <cellStyle name="Normal GHG Numbers (0.00) 3 2 2 3" xfId="1335" xr:uid="{400BC8DB-518A-4C98-B957-8C8E2309160F}"/>
    <cellStyle name="Normal GHG Numbers (0.00) 3 2 2 3 2" xfId="2900" xr:uid="{65F1E3C4-283F-413D-9DA5-C18738270650}"/>
    <cellStyle name="Normal GHG Numbers (0.00) 3 2 2 4" xfId="1109" xr:uid="{225457B7-E254-4C67-B631-5169C39A5A12}"/>
    <cellStyle name="Normal GHG Numbers (0.00) 3 2 2 4 2" xfId="2678" xr:uid="{5CC0A2BF-CDC6-483E-8054-AB9A8653C9AB}"/>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2 2" xfId="3034" xr:uid="{F5E162A1-5A2E-4936-AC57-ECCF2DF14D50}"/>
    <cellStyle name="Normal GHG Numbers (0.00) 3 2 3 3" xfId="1758" xr:uid="{7F57D123-8A04-40AE-8CD7-D0E216E23599}"/>
    <cellStyle name="Normal GHG Numbers (0.00) 3 2 3 3 2" xfId="3316" xr:uid="{CB4DFFAB-B155-4850-960C-DF8D1B070D60}"/>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2 2" xfId="3167" xr:uid="{7EFF27F6-0B6E-429E-892B-45EC02C70593}"/>
    <cellStyle name="Normal GHG Numbers (0.00) 3 3 2 2 3" xfId="1666" xr:uid="{0FAC41C5-C496-4779-887A-856FE0636D23}"/>
    <cellStyle name="Normal GHG Numbers (0.00) 3 3 2 2 3 2" xfId="3231" xr:uid="{61032536-5665-4411-A143-9D1EE0AA6E23}"/>
    <cellStyle name="Normal GHG Numbers (0.00) 3 3 2 2 4" xfId="2252" xr:uid="{F55D8926-AD51-4B25-A03E-969823AB7458}"/>
    <cellStyle name="Normal GHG Numbers (0.00) 3 3 2 3" xfId="1394" xr:uid="{7247452B-9FEA-4E7C-97DA-CD38DF24ED13}"/>
    <cellStyle name="Normal GHG Numbers (0.00) 3 3 2 3 2" xfId="2959" xr:uid="{02FFC390-5AA8-4F2B-8BFC-59DCE124C713}"/>
    <cellStyle name="Normal GHG Numbers (0.00) 3 3 2 4" xfId="1224" xr:uid="{BC697149-8D66-41E9-BFF6-8ACD53A990BD}"/>
    <cellStyle name="Normal GHG Numbers (0.00) 3 3 2 4 2" xfId="2792" xr:uid="{40408EB3-7C60-4110-A54A-EE6E3548FD37}"/>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2 2" xfId="3064" xr:uid="{FFDE89E0-4483-4EC4-9955-111AA4E9DAC6}"/>
    <cellStyle name="Normal GHG Numbers (0.00) 3 3 3 2 3" xfId="993" xr:uid="{D0192E98-7FB7-438B-922A-055C61758ECE}"/>
    <cellStyle name="Normal GHG Numbers (0.00) 3 3 3 2 3 2" xfId="2566" xr:uid="{27E74E36-55A5-4317-96DB-62F90F35CFF7}"/>
    <cellStyle name="Normal GHG Numbers (0.00) 3 3 3 2 4" xfId="2149" xr:uid="{75DD3B17-FAA6-42F1-9D02-E383C68F1D94}"/>
    <cellStyle name="Normal GHG Numbers (0.00) 3 3 3 3" xfId="1291" xr:uid="{C10D9770-2FAD-41DA-95AB-B53B57601356}"/>
    <cellStyle name="Normal GHG Numbers (0.00) 3 3 3 3 2" xfId="2856" xr:uid="{35B50DA7-D8D3-4E60-B0ED-629FB8D02BA9}"/>
    <cellStyle name="Normal GHG Numbers (0.00) 3 3 3 4" xfId="1127" xr:uid="{F6BF98A3-CDCF-4F29-B8B2-CFEDBD3ECC91}"/>
    <cellStyle name="Normal GHG Numbers (0.00) 3 3 3 4 2" xfId="2696" xr:uid="{96633D53-B2C4-4FC9-A69A-2EE9C474812B}"/>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2 2" xfId="3197" xr:uid="{A1B66C16-21E3-4CB2-BD38-C473A8731829}"/>
    <cellStyle name="Normal GHG Numbers (0.00) 3 3 4 2 3" xfId="1904" xr:uid="{5B33B448-E164-422E-9838-E16EFA2BA62B}"/>
    <cellStyle name="Normal GHG Numbers (0.00) 3 3 4 2 3 2" xfId="3447" xr:uid="{BC9B073D-CE4E-4ACA-8180-CC7A810E8AFB}"/>
    <cellStyle name="Normal GHG Numbers (0.00) 3 3 4 2 4" xfId="2282" xr:uid="{ECAC18AB-CBBC-42F0-ABCC-03D14D15BD56}"/>
    <cellStyle name="Normal GHG Numbers (0.00) 3 3 4 3" xfId="1424" xr:uid="{571F0A6B-DB23-4FD3-8CE5-0C63662052A2}"/>
    <cellStyle name="Normal GHG Numbers (0.00) 3 3 4 3 2" xfId="2989" xr:uid="{264FE51B-ED77-4423-BD81-24EFF2D17D26}"/>
    <cellStyle name="Normal GHG Numbers (0.00) 3 3 4 4" xfId="1874" xr:uid="{4402889C-8075-4512-8FF5-3F8BC1A344B6}"/>
    <cellStyle name="Normal GHG Numbers (0.00) 3 3 4 4 2" xfId="3419" xr:uid="{ACFC3BF5-47BC-464A-960B-063692BED5A7}"/>
    <cellStyle name="Normal GHG Numbers (0.00) 3 3 4 5" xfId="2076" xr:uid="{A33209E0-369F-425A-A5A0-C77E4723E38B}"/>
    <cellStyle name="Normal GHG Numbers (0.00) 3 3 5" xfId="1173" xr:uid="{C251E45D-0342-4DAD-9C83-FA40E4AD526F}"/>
    <cellStyle name="Normal GHG Numbers (0.00) 3 3 5 2" xfId="2742" xr:uid="{A4D8F50A-C019-4E95-A22F-EB9F3EFCD5E4}"/>
    <cellStyle name="Normal GHG Numbers (0.00) 3 3 6" xfId="1689" xr:uid="{07F5A262-4A94-4475-BEFA-4A7DB2EA31C9}"/>
    <cellStyle name="Normal GHG Numbers (0.00) 3 3 6 2" xfId="3251" xr:uid="{6CFFE506-544E-4DCF-B636-E571F4FD24A1}"/>
    <cellStyle name="Normal GHG Numbers (0.00) 3 3 7" xfId="933" xr:uid="{DFAB1CE6-CD03-4742-A893-7712E9A48E70}"/>
    <cellStyle name="Normal GHG Numbers (0.00) 3 4" xfId="198" xr:uid="{2C0802AB-9A45-436E-87FD-2F589F8C7EFB}"/>
    <cellStyle name="Normal GHG Numbers (0.00) 3 4 2" xfId="2367" xr:uid="{A9FB2E69-D62B-4C6B-872D-39478B50BDA4}"/>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2 2" xfId="3052" xr:uid="{14FB1F92-706B-4E9A-8DEA-0CA4D9332740}"/>
    <cellStyle name="Normal GHG Textfiels Bold 3 2 2 2 3" xfId="1162" xr:uid="{9436654C-4434-4D9C-9F62-F0918E49414B}"/>
    <cellStyle name="Normal GHG Textfiels Bold 3 2 2 2 3 2" xfId="2731" xr:uid="{F70410BD-50C4-46D2-B138-1474BDF45ED2}"/>
    <cellStyle name="Normal GHG Textfiels Bold 3 2 2 2 4" xfId="2137" xr:uid="{E6D010DB-314B-41B0-8753-7CD9A683761B}"/>
    <cellStyle name="Normal GHG Textfiels Bold 3 2 2 3" xfId="1279" xr:uid="{EA0DF71E-20DE-41CE-8D30-5A67DC5EF341}"/>
    <cellStyle name="Normal GHG Textfiels Bold 3 2 2 3 2" xfId="2844" xr:uid="{6B6077C9-6119-431D-80AB-6B8D3893FF34}"/>
    <cellStyle name="Normal GHG Textfiels Bold 3 2 2 4" xfId="1698" xr:uid="{3FBD8FD2-B9CB-48E3-BBD6-F5380462213C}"/>
    <cellStyle name="Normal GHG Textfiels Bold 3 2 2 4 2" xfId="3259" xr:uid="{6236BE41-42BB-4A7A-9E0B-1B82487EAB48}"/>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2 2" xfId="3035" xr:uid="{A640C22C-36BE-41CD-8033-1E8D92B63B04}"/>
    <cellStyle name="Normal GHG Textfiels Bold 3 2 3 3" xfId="1888" xr:uid="{27C7A909-2ECE-40D4-B50E-FF53CD05787B}"/>
    <cellStyle name="Normal GHG Textfiels Bold 3 2 3 3 2" xfId="3431" xr:uid="{14D99A6D-7AD0-4EE1-A1C3-837CA1B1CAA6}"/>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2 2" xfId="3168" xr:uid="{0AE5B08F-8001-4CC9-BADA-DCC420E9349F}"/>
    <cellStyle name="Normal GHG Textfiels Bold 3 3 2 2 3" xfId="1826" xr:uid="{CDAA8BAA-9A45-4458-9894-B4AF969D8EBF}"/>
    <cellStyle name="Normal GHG Textfiels Bold 3 3 2 2 3 2" xfId="3376" xr:uid="{C38BCB14-E057-449B-A2F8-1AC6186F7427}"/>
    <cellStyle name="Normal GHG Textfiels Bold 3 3 2 2 4" xfId="2253" xr:uid="{23432C56-AC03-4B3A-ABF2-FA7F4EF4B8E0}"/>
    <cellStyle name="Normal GHG Textfiels Bold 3 3 2 3" xfId="1395" xr:uid="{4D4F65E0-BACE-414A-9119-D89B01B0D674}"/>
    <cellStyle name="Normal GHG Textfiels Bold 3 3 2 3 2" xfId="2960" xr:uid="{9F7C60A3-A7C9-414F-93DE-E58AB4BDEEF1}"/>
    <cellStyle name="Normal GHG Textfiels Bold 3 3 2 4" xfId="1090" xr:uid="{5082EF79-4C2D-40FA-AA9F-8E854420DD13}"/>
    <cellStyle name="Normal GHG Textfiels Bold 3 3 2 4 2" xfId="2659" xr:uid="{9E7C1D87-74E3-43E5-AE74-593E56D60E8E}"/>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2 2" xfId="3111" xr:uid="{F322C594-133F-46B1-BB43-DFFD60CB30D4}"/>
    <cellStyle name="Normal GHG Textfiels Bold 3 3 3 2 3" xfId="1767" xr:uid="{D77D77D6-C40B-4DAE-886C-F15A872F17C2}"/>
    <cellStyle name="Normal GHG Textfiels Bold 3 3 3 2 3 2" xfId="3324" xr:uid="{50D58DAE-C2EC-47D0-85E6-E83D68797244}"/>
    <cellStyle name="Normal GHG Textfiels Bold 3 3 3 2 4" xfId="2196" xr:uid="{BE194F84-0550-45AD-BF7B-B58231A3FFCA}"/>
    <cellStyle name="Normal GHG Textfiels Bold 3 3 3 3" xfId="1338" xr:uid="{330100A2-BBD5-43BE-A416-53136965AE0A}"/>
    <cellStyle name="Normal GHG Textfiels Bold 3 3 3 3 2" xfId="2903" xr:uid="{E08DF02F-0EF4-4914-8FD3-9855DF93D2B3}"/>
    <cellStyle name="Normal GHG Textfiels Bold 3 3 3 4" xfId="88" xr:uid="{C8F6774A-C169-4A4B-AF69-34BEC104A817}"/>
    <cellStyle name="Normal GHG Textfiels Bold 3 3 3 4 2" xfId="2341" xr:uid="{E1A87B5A-3ED4-4B38-B049-ACA562BADDD1}"/>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2 2" xfId="3086" xr:uid="{A443EDF5-2114-4C32-983F-F1EA4FCDC06B}"/>
    <cellStyle name="Normal GHG Textfiels Bold 3 3 4 2 3" xfId="1660" xr:uid="{353FA194-40A4-4F60-AA4C-6684163EB0B6}"/>
    <cellStyle name="Normal GHG Textfiels Bold 3 3 4 2 3 2" xfId="3225" xr:uid="{3E71C28B-5485-4094-BFC4-BCCA25D9F8EE}"/>
    <cellStyle name="Normal GHG Textfiels Bold 3 3 4 2 4" xfId="2171" xr:uid="{EF621F48-E1A4-4DF0-ABA7-933090576CAE}"/>
    <cellStyle name="Normal GHG Textfiels Bold 3 3 4 3" xfId="1313" xr:uid="{2FD89A5F-B1E1-4478-ABE6-EF5155E28679}"/>
    <cellStyle name="Normal GHG Textfiels Bold 3 3 4 3 2" xfId="2878" xr:uid="{EEE78D8E-C573-4F32-884B-1BD1DA48F5EE}"/>
    <cellStyle name="Normal GHG Textfiels Bold 3 3 4 4" xfId="1153" xr:uid="{AD4E6845-AE1F-4889-A432-4AB793FFD1CB}"/>
    <cellStyle name="Normal GHG Textfiels Bold 3 3 4 4 2" xfId="2722" xr:uid="{DBBE3C2E-E14D-4DC8-92A6-B4CE9E17E248}"/>
    <cellStyle name="Normal GHG Textfiels Bold 3 3 4 5" xfId="1965" xr:uid="{4457A1E5-3226-410E-972E-004BD31D2C19}"/>
    <cellStyle name="Normal GHG Textfiels Bold 3 3 5" xfId="1174" xr:uid="{13155997-ACB9-47CC-A67A-6EDCB4C44833}"/>
    <cellStyle name="Normal GHG Textfiels Bold 3 3 5 2" xfId="2743" xr:uid="{845B4604-A186-43A0-B1B6-C77BA915B98E}"/>
    <cellStyle name="Normal GHG Textfiels Bold 3 3 6" xfId="1250" xr:uid="{94FB4CB8-0556-44AA-BD96-3CBB07AD4629}"/>
    <cellStyle name="Normal GHG Textfiels Bold 3 3 6 2" xfId="2816" xr:uid="{E2D4D5AA-29C8-4571-9E58-BAA4F6BD0922}"/>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2 2" xfId="3107" xr:uid="{F10A31E2-B893-4470-A46E-A32357D6DCDB}"/>
    <cellStyle name="Normal GHG whole table 2 2 2 3" xfId="1808" xr:uid="{AC2C85DC-A465-414F-A003-F629569F66EC}"/>
    <cellStyle name="Normal GHG whole table 2 2 2 3 2" xfId="3360" xr:uid="{F74CA5D0-A731-4F1C-87BE-ABD6098867D6}"/>
    <cellStyle name="Normal GHG whole table 2 2 2 4" xfId="2192" xr:uid="{0AAA71FF-1C52-4B91-B47A-69DE7A0CBD3E}"/>
    <cellStyle name="Normal GHG whole table 2 2 3" xfId="1334" xr:uid="{F50DFC37-97E9-4951-AF5E-A25862D09723}"/>
    <cellStyle name="Normal GHG whole table 2 2 3 2" xfId="2899" xr:uid="{6DEFCC79-6C5D-49AB-B453-9442645A801D}"/>
    <cellStyle name="Normal GHG whole table 2 2 4" xfId="1791" xr:uid="{97F3278E-BF1B-4686-862A-8EFF367E1567}"/>
    <cellStyle name="Normal GHG whole table 2 2 4 2" xfId="3344" xr:uid="{2FF61307-F0F8-4201-AE64-2C5FD9DF6011}"/>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2 2" xfId="3036" xr:uid="{CDAFF31F-5813-4B1D-8EA3-A43941FF2863}"/>
    <cellStyle name="Normal GHG whole table 2 3 3" xfId="1798" xr:uid="{42DE0C64-8143-4DB5-8348-5AB3F402E090}"/>
    <cellStyle name="Normal GHG whole table 2 3 3 2" xfId="3351" xr:uid="{5D3F475F-BA4D-480D-AABA-D47BF0CD977D}"/>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2 2" xfId="3147" xr:uid="{296D6FC6-82C7-4F4D-8159-60207909FD0C}"/>
    <cellStyle name="Normal GHG whole table 3 2 2 3" xfId="1872" xr:uid="{694BA5F1-5F2D-45EC-B9F9-C2D51F0126D4}"/>
    <cellStyle name="Normal GHG whole table 3 2 2 3 2" xfId="3417" xr:uid="{8DFCBF08-ED0F-4025-BE48-7CCEC16D8549}"/>
    <cellStyle name="Normal GHG whole table 3 2 2 4" xfId="2232" xr:uid="{1216C8B1-EFFF-4189-A46F-B163019A11A5}"/>
    <cellStyle name="Normal GHG whole table 3 2 3" xfId="1374" xr:uid="{A4D00CF7-31F1-4083-B330-2A4B5548CEE3}"/>
    <cellStyle name="Normal GHG whole table 3 2 3 2" xfId="2939" xr:uid="{869A4864-8A0A-408A-90B7-C28E8AB2EBE9}"/>
    <cellStyle name="Normal GHG whole table 3 2 4" xfId="974" xr:uid="{3EAD1C09-5235-4F8D-9C07-9A1763152F40}"/>
    <cellStyle name="Normal GHG whole table 3 2 4 2" xfId="2552" xr:uid="{73EB080C-2DD6-43AC-BCB8-4E92C9FF9902}"/>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2 2" xfId="3068" xr:uid="{F2435C0D-3C2F-4F6D-8712-242BAEF34592}"/>
    <cellStyle name="Normal GHG whole table 3 3 2 3" xfId="998" xr:uid="{486E1AAF-06A6-4465-A534-97EA0D361509}"/>
    <cellStyle name="Normal GHG whole table 3 3 2 3 2" xfId="2571" xr:uid="{44C9B22E-92FE-493C-B990-FC32E8747E52}"/>
    <cellStyle name="Normal GHG whole table 3 3 2 4" xfId="2153" xr:uid="{D8EE379B-A63E-4506-8058-A29B42875751}"/>
    <cellStyle name="Normal GHG whole table 3 3 3" xfId="1295" xr:uid="{F4669DCD-3776-4DF7-8948-658A173328CA}"/>
    <cellStyle name="Normal GHG whole table 3 3 3 2" xfId="2860" xr:uid="{17AAA55E-03CD-488E-A2BC-83DE4BF63BD4}"/>
    <cellStyle name="Normal GHG whole table 3 3 4" xfId="1184" xr:uid="{DA24849B-B34B-43F0-99DC-331B6845F490}"/>
    <cellStyle name="Normal GHG whole table 3 3 4 2" xfId="2753" xr:uid="{76A9F56B-4512-4DDC-BB26-450062667684}"/>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2 2" xfId="3155" xr:uid="{40088045-669E-469E-B831-F1E51801AC59}"/>
    <cellStyle name="Normal GHG whole table 3 4 2 3" xfId="1821" xr:uid="{9F8A2DE9-230A-4A05-9F17-21ACDE452D89}"/>
    <cellStyle name="Normal GHG whole table 3 4 2 3 2" xfId="3371" xr:uid="{DD7FEAE8-E14B-46C8-B77A-97D9CB279598}"/>
    <cellStyle name="Normal GHG whole table 3 4 2 4" xfId="2240" xr:uid="{9B56F46F-C810-4A52-90C0-F857A0FCE10E}"/>
    <cellStyle name="Normal GHG whole table 3 4 3" xfId="1382" xr:uid="{BCA86298-111E-44BF-BAD8-DFAC31CE4831}"/>
    <cellStyle name="Normal GHG whole table 3 4 3 2" xfId="2947" xr:uid="{F1C497DB-6786-4FA8-94AF-50EB798AFA1B}"/>
    <cellStyle name="Normal GHG whole table 3 4 4" xfId="1139" xr:uid="{4D36E32C-96BD-4501-9CF7-E7C177587220}"/>
    <cellStyle name="Normal GHG whole table 3 4 4 2" xfId="2708" xr:uid="{46B604DC-76BC-4779-930B-F3C79518A15B}"/>
    <cellStyle name="Normal GHG whole table 3 4 5" xfId="2034" xr:uid="{8557C4D4-3B38-4A10-AE2F-B303AFE0A4D8}"/>
    <cellStyle name="Normal GHG whole table 3 5" xfId="1114" xr:uid="{3375449A-2DB3-47C4-AC25-1E5AC2CA5E8F}"/>
    <cellStyle name="Normal GHG whole table 3 5 2" xfId="2683" xr:uid="{B2582AEC-C74B-4279-BB78-F42F1D2821CD}"/>
    <cellStyle name="Normal GHG whole table 3 6" xfId="1186" xr:uid="{5A56F0A9-71AC-4B6B-845A-B3AA23924E9E}"/>
    <cellStyle name="Normal GHG whole table 3 6 2" xfId="2755" xr:uid="{6AE51E23-3347-4ACD-A966-A49EF127BE84}"/>
    <cellStyle name="Normal GHG whole table 3 7" xfId="67" xr:uid="{6FDD76E4-04FD-4ABB-B398-A3A35FCBC6B9}"/>
    <cellStyle name="Normal GHG whole table 4" xfId="104" xr:uid="{25324109-3CAD-40C1-AB9E-7B28BF9D8769}"/>
    <cellStyle name="Normal GHG whole table 4 2" xfId="2357" xr:uid="{CCB09402-43C5-4456-987F-9D12ABFC5CC2}"/>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al GHG-Shade 4 2 2" xfId="2438" xr:uid="{FA2E7033-AA1A-4366-811A-12E46842817D}"/>
    <cellStyle name="Normal GHG-Shade 4 3" xfId="2368" xr:uid="{00E91725-2204-4FD4-B4C2-7EA0EABEFEB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2 2" xfId="3090" xr:uid="{73D9C786-FBF0-41BA-BC27-23720CD6E30B}"/>
    <cellStyle name="Note 2 2 2 3" xfId="929" xr:uid="{018C14F1-7F5C-46BE-8625-29E36C71CB18}"/>
    <cellStyle name="Note 2 2 2 3 2" xfId="2510" xr:uid="{703587E4-1ECE-451F-8493-841CD18E9F96}"/>
    <cellStyle name="Note 2 2 2 4" xfId="2175" xr:uid="{286A17BE-C39B-4BE1-8800-363CC5F7AB55}"/>
    <cellStyle name="Note 2 2 3" xfId="1317" xr:uid="{EE4136E6-7FD3-47F0-B65B-55760A219C30}"/>
    <cellStyle name="Note 2 2 3 2" xfId="2882" xr:uid="{FA1A82C1-926A-4F8A-9DF2-AF492570DBBE}"/>
    <cellStyle name="Note 2 2 4" xfId="1183" xr:uid="{45729245-8CFA-4B0A-A347-337705990318}"/>
    <cellStyle name="Note 2 2 4 2" xfId="2752" xr:uid="{945079ED-9999-4BBB-8FBF-7FE00F749D59}"/>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2 2" xfId="3154" xr:uid="{BF498669-E8C1-43C9-912E-0CAF1C671CB9}"/>
    <cellStyle name="Note 2 3 2 3" xfId="1697" xr:uid="{63F6F43B-8B9C-4AE5-8E4C-254661967DFF}"/>
    <cellStyle name="Note 2 3 2 3 2" xfId="3258" xr:uid="{796B79FB-1F37-40C7-8588-F3D9CA54BF32}"/>
    <cellStyle name="Note 2 3 2 4" xfId="2239" xr:uid="{B8671843-369A-443C-B4F6-519D565035F1}"/>
    <cellStyle name="Note 2 3 3" xfId="1381" xr:uid="{356C9460-ED05-425A-9C58-308466798931}"/>
    <cellStyle name="Note 2 3 3 2" xfId="2946" xr:uid="{C35CB092-947E-4814-8403-E29FA3289EE5}"/>
    <cellStyle name="Note 2 3 4" xfId="1807" xr:uid="{F2599651-53FE-40E7-876C-334D843A2CF0}"/>
    <cellStyle name="Note 2 3 4 2" xfId="3359" xr:uid="{BE529035-3937-4F96-BC6A-E8A9D794B768}"/>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2 2" xfId="3049" xr:uid="{DC5F1F50-9ADC-4186-B871-E71566B0A590}"/>
    <cellStyle name="Note 2 4 2 3" xfId="944" xr:uid="{425E1CEC-1CFD-4A54-BDAA-F497A43F9E7F}"/>
    <cellStyle name="Note 2 4 2 3 2" xfId="2523" xr:uid="{851DE76C-C0EF-42CB-A295-C52CD24578A6}"/>
    <cellStyle name="Note 2 4 2 4" xfId="2134" xr:uid="{9EFE570D-AE4F-47E5-8C1F-A76C3CE4CD80}"/>
    <cellStyle name="Note 2 4 3" xfId="1276" xr:uid="{FD7D59F3-843B-43DE-9EDF-B304239EC77F}"/>
    <cellStyle name="Note 2 4 3 2" xfId="2841" xr:uid="{4DD97AE2-00F0-4611-AED8-5BB30DD5B9E2}"/>
    <cellStyle name="Note 2 4 4" xfId="1009" xr:uid="{C3B150E2-E2AA-47B6-977C-546B8E1B2EEB}"/>
    <cellStyle name="Note 2 4 4 2" xfId="2581" xr:uid="{5A1AC831-F0AD-4BFF-A67C-3DD88D4C245F}"/>
    <cellStyle name="Note 2 4 5" xfId="1928" xr:uid="{F2E2FC76-9867-48BB-B254-9917EC6DA7E3}"/>
    <cellStyle name="Note 2 5" xfId="720" xr:uid="{FC2D1195-E0EE-457E-A953-8D296C0276B6}"/>
    <cellStyle name="Note 2 5 2" xfId="1440" xr:uid="{0197B550-0251-4AF7-99C8-E77DCCF2AFD4}"/>
    <cellStyle name="Note 2 5 2 2" xfId="3005" xr:uid="{5F6CAD50-12D4-47BE-A75B-EAD503971131}"/>
    <cellStyle name="Note 2 5 3" xfId="1180" xr:uid="{25869A0F-C421-4449-9E73-FE23E7929AEF}"/>
    <cellStyle name="Note 2 5 3 2" xfId="2749" xr:uid="{A00EA944-A040-4EAE-98E8-81EBC3E0D001}"/>
    <cellStyle name="Note 2 5 4" xfId="2091" xr:uid="{B3BB326F-F291-47D5-AB3C-84CAA749EA0F}"/>
    <cellStyle name="Note 2 6" xfId="1035" xr:uid="{B6EA0749-7474-45EE-BB82-6E5F83913D25}"/>
    <cellStyle name="Note 2 6 2" xfId="2607" xr:uid="{CD25923C-F37B-4665-984A-E424C7CB0206}"/>
    <cellStyle name="Note 2 7" xfId="1151" xr:uid="{E4CB69E4-0EBC-4455-8FD3-06355BED2691}"/>
    <cellStyle name="Note 2 7 2" xfId="2720" xr:uid="{AC71AC93-21B9-4FD6-BD25-5DCE0243433F}"/>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2 2" xfId="3118" xr:uid="{1A2155EB-38F5-44B7-97CC-7CB3541DDEF9}"/>
    <cellStyle name="Note 3 2 2 3" xfId="1661" xr:uid="{50427A16-ABFD-4CC8-A9A0-9F8E173733D9}"/>
    <cellStyle name="Note 3 2 2 3 2" xfId="3226" xr:uid="{D0303F78-194D-4EA7-9EE9-2616E2841BB6}"/>
    <cellStyle name="Note 3 2 2 4" xfId="2203" xr:uid="{63D2D370-3310-4FB4-9BC1-1442DC2AD061}"/>
    <cellStyle name="Note 3 2 3" xfId="1345" xr:uid="{23345041-74D7-45EA-B9A8-29F97D6BFA65}"/>
    <cellStyle name="Note 3 2 3 2" xfId="2910" xr:uid="{2DD9C524-D0CB-4098-806E-1C815722CC8E}"/>
    <cellStyle name="Note 3 2 4" xfId="1088" xr:uid="{7DD68193-434C-4C0A-9633-27C2183B3475}"/>
    <cellStyle name="Note 3 2 4 2" xfId="2657" xr:uid="{3B2DD07B-A8E4-4DD7-AA27-A8C0569B70C9}"/>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2 2" xfId="3084" xr:uid="{9127DF52-AFAD-4CAF-8240-99C22BD56986}"/>
    <cellStyle name="Note 3 3 2 3" xfId="75" xr:uid="{EEF0695A-4A3D-4726-9939-B2AEEE09BA3B}"/>
    <cellStyle name="Note 3 3 2 3 2" xfId="2329" xr:uid="{1C0C2D2F-BB2C-451F-82C2-A9FF29AA4852}"/>
    <cellStyle name="Note 3 3 2 4" xfId="2169" xr:uid="{FD55CDDD-56C6-4FE3-936C-C934D99A9A49}"/>
    <cellStyle name="Note 3 3 3" xfId="1311" xr:uid="{537F797B-C231-45F4-831C-B688B0089B5A}"/>
    <cellStyle name="Note 3 3 3 2" xfId="2876" xr:uid="{E21F08DA-3652-4A8D-BD32-493755C8E22E}"/>
    <cellStyle name="Note 3 3 4" xfId="1800" xr:uid="{51B5A37D-8BC1-4D40-8E26-E147702EB557}"/>
    <cellStyle name="Note 3 3 4 2" xfId="3353" xr:uid="{E9588FDA-F7EE-465A-A728-8B7B65AFCF20}"/>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2 2" xfId="3102" xr:uid="{9E5DBBE2-1E55-45CE-B3DA-CAF8A69DD361}"/>
    <cellStyle name="Note 3 4 2 3" xfId="1126" xr:uid="{716E289F-E4D4-4CF7-BE9A-A536040BC434}"/>
    <cellStyle name="Note 3 4 2 3 2" xfId="2695" xr:uid="{67A7F535-02B9-4802-B3E1-6A85ADE7F7E4}"/>
    <cellStyle name="Note 3 4 2 4" xfId="2187" xr:uid="{F29A71F3-32A3-46E5-B4D8-D480B70C76C0}"/>
    <cellStyle name="Note 3 4 3" xfId="1329" xr:uid="{9E795E9B-A2CF-4D4D-872B-2A6F844B2B3B}"/>
    <cellStyle name="Note 3 4 3 2" xfId="2894" xr:uid="{8B04AA8F-B28B-46FE-8106-3A0ED54B06E3}"/>
    <cellStyle name="Note 3 4 4" xfId="1739" xr:uid="{29960EC1-6AD2-4B83-9A27-77B8A9833973}"/>
    <cellStyle name="Note 3 4 4 2" xfId="3298" xr:uid="{6A418B82-D5F5-4879-A40C-329059E00AF8}"/>
    <cellStyle name="Note 3 4 5" xfId="1981" xr:uid="{26D77096-C9A1-4A21-AD7E-303048600420}"/>
    <cellStyle name="Note 3 5" xfId="726" xr:uid="{B5C397D0-7EBF-4AE2-88B0-ABD24A1EDB52}"/>
    <cellStyle name="Note 3 5 2" xfId="1446" xr:uid="{7BCE63A6-F1E6-4249-BFA2-49C3FCC3BCD4}"/>
    <cellStyle name="Note 3 5 2 2" xfId="3011" xr:uid="{1952BFFD-750F-421C-8252-D3B40F2D69A9}"/>
    <cellStyle name="Note 3 5 3" xfId="1870" xr:uid="{F9843B54-BA7E-475A-899B-4004143FE12F}"/>
    <cellStyle name="Note 3 5 3 2" xfId="3415" xr:uid="{EF2CCBF3-9563-4A6D-95EC-9E12642DD5AF}"/>
    <cellStyle name="Note 3 5 4" xfId="2097" xr:uid="{A3348E75-4E86-407A-9A97-F4561DB9AAC8}"/>
    <cellStyle name="Note 3 6" xfId="1077" xr:uid="{65F4B115-990F-4A50-B50D-F23DC0B75C1E}"/>
    <cellStyle name="Note 3 6 2" xfId="2646" xr:uid="{56672646-4CA1-4597-A665-486D01430A7C}"/>
    <cellStyle name="Note 3 7" xfId="1771" xr:uid="{7AC44118-94D1-467F-8F2C-9A66F248FD25}"/>
    <cellStyle name="Note 3 7 2" xfId="3327" xr:uid="{E4677C3E-A4A8-453F-A007-422163C2E43E}"/>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2 2" xfId="3091" xr:uid="{C27442CC-0F1D-40E5-B0E3-E3CBE4918DE2}"/>
    <cellStyle name="Notiz 2 2 3" xfId="1145" xr:uid="{257B1D95-17C6-4D16-8886-850734419E0F}"/>
    <cellStyle name="Notiz 2 2 3 2" xfId="2714" xr:uid="{5269DFFF-2874-4B18-8476-6B1CAA38DC9B}"/>
    <cellStyle name="Notiz 2 2 4" xfId="2176" xr:uid="{3D10ABDE-B96D-41AD-B827-E40A85EF8270}"/>
    <cellStyle name="Notiz 2 3" xfId="1318" xr:uid="{B6880568-C68E-4002-83EB-A3B389533547}"/>
    <cellStyle name="Notiz 2 3 2" xfId="2883" xr:uid="{1E521306-E1FA-4F4E-A3D5-D3DF48F2345F}"/>
    <cellStyle name="Notiz 2 4" xfId="1047" xr:uid="{CA795A7A-9ABF-4866-BD51-7D991CEFFC68}"/>
    <cellStyle name="Notiz 2 4 2" xfId="2618" xr:uid="{76678F7D-628B-4165-A254-1B471380DBFB}"/>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2 2" xfId="3153" xr:uid="{FEBE31F6-AF22-46B6-A9B2-AF4F20F21EBB}"/>
    <cellStyle name="Notiz 3 2 3" xfId="1840" xr:uid="{6E400580-E35E-4346-BF63-71F512802734}"/>
    <cellStyle name="Notiz 3 2 3 2" xfId="3389" xr:uid="{8B31DB13-A78E-4C55-9030-E8835C814C34}"/>
    <cellStyle name="Notiz 3 2 4" xfId="2238" xr:uid="{7C1A5470-3A10-4FD9-8115-CFC5B68D7A7C}"/>
    <cellStyle name="Notiz 3 3" xfId="1380" xr:uid="{B0A2367D-DE3C-4588-BE61-5F778CA03F6D}"/>
    <cellStyle name="Notiz 3 3 2" xfId="2945" xr:uid="{888EAF1F-DA67-4FBF-A138-8B1B2037F979}"/>
    <cellStyle name="Notiz 3 4" xfId="1172" xr:uid="{038EC6B6-2B65-41D0-97B0-F964AA624BB4}"/>
    <cellStyle name="Notiz 3 4 2" xfId="2741" xr:uid="{1061AA41-8BBF-484B-83A7-ECC222B7291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2 2" xfId="3122" xr:uid="{A74DE8A6-7B18-4686-A716-5C8B0F8207CE}"/>
    <cellStyle name="Notiz 4 2 3" xfId="1203" xr:uid="{ECFE2164-DA9D-4951-B446-5B28B32BC47B}"/>
    <cellStyle name="Notiz 4 2 3 2" xfId="2772" xr:uid="{ED7E66C6-9193-4319-99A3-E0847958F82E}"/>
    <cellStyle name="Notiz 4 2 4" xfId="2207" xr:uid="{F07980E9-0A2B-4AAA-B8E8-1A38B693FD63}"/>
    <cellStyle name="Notiz 4 3" xfId="1349" xr:uid="{542833F1-964E-4FF1-A0B4-EC98151CA9B2}"/>
    <cellStyle name="Notiz 4 3 2" xfId="2914" xr:uid="{E4DD7835-8A21-455D-B81C-915D762A09DC}"/>
    <cellStyle name="Notiz 4 4" xfId="1091" xr:uid="{E2061349-64BD-4DEA-981B-9471C30A1071}"/>
    <cellStyle name="Notiz 4 4 2" xfId="2660" xr:uid="{2E320873-7A47-49B5-97DD-F43F2E8638A8}"/>
    <cellStyle name="Notiz 4 5" xfId="2001" xr:uid="{AC44B8AF-AD6D-4D88-8EA6-05D477FFBA38}"/>
    <cellStyle name="Notiz 5" xfId="721" xr:uid="{6D53FF66-AFA6-4674-A31D-AE1D86B65460}"/>
    <cellStyle name="Notiz 5 2" xfId="1441" xr:uid="{50E3CA49-FDC7-44B1-B8AE-43604670BBC5}"/>
    <cellStyle name="Notiz 5 2 2" xfId="3006" xr:uid="{59B2B6BB-9611-4B12-A6D8-D927AF367294}"/>
    <cellStyle name="Notiz 5 3" xfId="43" xr:uid="{7E36CC86-D63E-4447-8AC1-5C3F9BEFD230}"/>
    <cellStyle name="Notiz 5 3 2" xfId="2318" xr:uid="{354343D1-021B-4453-BC45-5CB4B823AC94}"/>
    <cellStyle name="Notiz 5 4" xfId="2092" xr:uid="{24A598B0-516D-406B-8881-8395C127B74C}"/>
    <cellStyle name="Notiz 6" xfId="1036" xr:uid="{0D9052B2-808D-4474-8ECB-BB38233D56F8}"/>
    <cellStyle name="Notiz 6 2" xfId="2608" xr:uid="{8E7DA4B6-5F1F-4178-A229-4C01DC9D5882}"/>
    <cellStyle name="Notiz 7" xfId="1866" xr:uid="{46F867FF-E71C-48EF-80C7-603831980B34}"/>
    <cellStyle name="Notiz 7 2" xfId="3411" xr:uid="{B6CA71B7-8D4D-4182-BE1B-B846E9CF0E2A}"/>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2 2" xfId="3092" xr:uid="{8E953A0B-17DD-428C-92A1-5783AFEE7B22}"/>
    <cellStyle name="Output 2 2 2 3" xfId="930" xr:uid="{169A9F76-3DCC-4956-AFEA-19021666C3C9}"/>
    <cellStyle name="Output 2 2 2 3 2" xfId="2511" xr:uid="{2DDD2EAA-5453-47F0-848F-FCCBBBF06CF4}"/>
    <cellStyle name="Output 2 2 2 4" xfId="2177" xr:uid="{17AC7C7B-ECCF-411E-B68C-A01DF3E3F8D2}"/>
    <cellStyle name="Output 2 2 3" xfId="1319" xr:uid="{B97806BA-6601-4188-BA15-1D2D69C25161}"/>
    <cellStyle name="Output 2 2 3 2" xfId="2884" xr:uid="{0EE9BBB1-E13A-4755-AA9F-7AB11E42517F}"/>
    <cellStyle name="Output 2 2 4" xfId="1247" xr:uid="{0EE80F6B-D114-4B0E-9714-A46FB594FCEE}"/>
    <cellStyle name="Output 2 2 4 2" xfId="2814" xr:uid="{D7B4B01B-7E8B-4C96-97AA-CA7796C41104}"/>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2 2" xfId="3188" xr:uid="{4E57CB5E-7571-41F7-8EC5-25DAC221CC9F}"/>
    <cellStyle name="Output 2 3 2 3" xfId="1895" xr:uid="{D731F10C-CF5B-4FEE-8D65-7AE0485BFE5F}"/>
    <cellStyle name="Output 2 3 2 3 2" xfId="3438" xr:uid="{2A58BAF4-C2D6-4E10-A290-938C8ADF9865}"/>
    <cellStyle name="Output 2 3 2 4" xfId="2273" xr:uid="{F1E342F7-5CAA-4C33-8670-76AFF70674FA}"/>
    <cellStyle name="Output 2 3 3" xfId="1415" xr:uid="{8AD9A7A1-1D05-43BA-89A7-88DE8D6B17A0}"/>
    <cellStyle name="Output 2 3 3 2" xfId="2980" xr:uid="{80B79CDC-F2DD-426F-8531-BF50CCAC478E}"/>
    <cellStyle name="Output 2 3 4" xfId="1718" xr:uid="{D323C693-580F-4766-A446-2285990FB763}"/>
    <cellStyle name="Output 2 3 4 2" xfId="3279" xr:uid="{258338C5-F8EB-40F5-BEAE-E05E2C7D1A6F}"/>
    <cellStyle name="Output 2 3 5" xfId="2067" xr:uid="{82CBD374-4339-47B4-9098-7DEA09753FF6}"/>
    <cellStyle name="Output 2 4" xfId="722" xr:uid="{8FF9CFA9-DEF7-4EC3-AA1F-6393A4C71F42}"/>
    <cellStyle name="Output 2 4 2" xfId="1442" xr:uid="{F9CEF48B-F1AB-4A84-A329-DCE649CDFEFC}"/>
    <cellStyle name="Output 2 4 2 2" xfId="3007" xr:uid="{2B2C3CF7-818C-4505-81FF-75AFF30A9B87}"/>
    <cellStyle name="Output 2 4 3" xfId="1157" xr:uid="{F37FFEDE-27A4-402B-931B-F188DF01D119}"/>
    <cellStyle name="Output 2 4 3 2" xfId="2726" xr:uid="{6C7F81E9-E465-4776-A917-66F7D351C96F}"/>
    <cellStyle name="Output 2 4 4" xfId="2093" xr:uid="{8DDA0ECE-E013-4896-9847-EBE8C110DB66}"/>
    <cellStyle name="Output 2 5" xfId="1037" xr:uid="{F52DC07D-97C5-4066-A74F-A8B1CEEDB451}"/>
    <cellStyle name="Output 2 5 2" xfId="2609" xr:uid="{66509453-4522-419C-9B94-B6682235BDFC}"/>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2 2" xfId="3119" xr:uid="{9446203B-BA5D-4E87-8548-EE0E558FC6C2}"/>
    <cellStyle name="Output 3 2 2 3" xfId="1856" xr:uid="{1414B007-DF89-49DB-A75C-388F8B296A90}"/>
    <cellStyle name="Output 3 2 2 3 2" xfId="3402" xr:uid="{E6C38BA7-BB94-43C2-ABA7-171C4F8EE2E5}"/>
    <cellStyle name="Output 3 2 2 4" xfId="2204" xr:uid="{67D15227-6CAC-4AB6-850A-9E643189DBF8}"/>
    <cellStyle name="Output 3 2 3" xfId="1346" xr:uid="{9479AE08-F6D5-4B8E-BF46-C9E0189676E2}"/>
    <cellStyle name="Output 3 2 3 2" xfId="2911" xr:uid="{9F51E974-18E3-4810-91ED-EB1BEAEAD787}"/>
    <cellStyle name="Output 3 2 4" xfId="1150" xr:uid="{E8960CE8-F875-4A76-8980-54096342D9A0}"/>
    <cellStyle name="Output 3 2 4 2" xfId="2719" xr:uid="{13CA7BC3-0668-4681-A95F-CE0D5A2A386D}"/>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2 2" xfId="3170" xr:uid="{E8A25E0A-BBC5-4EB2-897A-98103D3D41BB}"/>
    <cellStyle name="Output 3 3 2 3" xfId="1216" xr:uid="{57621A11-57CC-4580-9142-625516AD08CA}"/>
    <cellStyle name="Output 3 3 2 3 2" xfId="2784" xr:uid="{1CE5D865-EDE2-4178-81D4-91F1DA14688F}"/>
    <cellStyle name="Output 3 3 2 4" xfId="2255" xr:uid="{20B6EC93-BA81-466F-BBEA-C0B9C765522D}"/>
    <cellStyle name="Output 3 3 3" xfId="1397" xr:uid="{EA0C2D1B-1843-4EA3-B6BD-AB248CB635A4}"/>
    <cellStyle name="Output 3 3 3 2" xfId="2962" xr:uid="{F3E055A6-DD4C-4235-AB28-666BAAE6CDED}"/>
    <cellStyle name="Output 3 3 4" xfId="1641" xr:uid="{FD20732D-801C-415A-B83F-CA4064166EB2}"/>
    <cellStyle name="Output 3 3 4 2" xfId="3206" xr:uid="{FBE5811F-E21F-41A6-8CA9-E98EE58DD9A2}"/>
    <cellStyle name="Output 3 3 5" xfId="2049" xr:uid="{F6692F01-8523-4330-8535-B15926D30058}"/>
    <cellStyle name="Output 3 4" xfId="727" xr:uid="{529F1BE2-2C39-4920-991B-1E27F6DE0749}"/>
    <cellStyle name="Output 3 4 2" xfId="1447" xr:uid="{B5798747-89B6-489C-8C03-C92E41756B95}"/>
    <cellStyle name="Output 3 4 2 2" xfId="3012" xr:uid="{C8F91716-D336-41DA-8953-922E142DD9A8}"/>
    <cellStyle name="Output 3 4 3" xfId="1827" xr:uid="{5A0F81F0-7987-4A62-B754-429F7131F10A}"/>
    <cellStyle name="Output 3 4 3 2" xfId="3377" xr:uid="{519D2F03-0410-4057-9230-1645896190C0}"/>
    <cellStyle name="Output 3 4 4" xfId="2098" xr:uid="{CFF3A5A8-431F-434B-BF4D-C0CF8334C3A7}"/>
    <cellStyle name="Output 3 5" xfId="1078" xr:uid="{3FCE0222-6D2D-4CBA-B607-3C7FF9C7FFB5}"/>
    <cellStyle name="Output 3 5 2" xfId="2647" xr:uid="{F99EF094-AD58-4CD5-8AF9-CAD9816A63EA}"/>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2 2" xfId="3106" xr:uid="{C0CB7E9B-EB96-44EA-B9CF-5BC59B103B06}"/>
    <cellStyle name="Pattern 2 2 2 3" xfId="1886" xr:uid="{7E3060E8-E441-462E-AED7-CDDF852DF898}"/>
    <cellStyle name="Pattern 2 2 2 3 2" xfId="3429" xr:uid="{E5B06031-3F80-4C53-A91C-E6F89C2E7957}"/>
    <cellStyle name="Pattern 2 2 2 4" xfId="2191" xr:uid="{162BD29D-12B6-4F80-997A-DBDC2E41C7DE}"/>
    <cellStyle name="Pattern 2 2 3" xfId="1333" xr:uid="{99A0BAFA-E042-4E46-B357-07A8AB115C45}"/>
    <cellStyle name="Pattern 2 2 3 2" xfId="2898" xr:uid="{3C118BCE-0913-4BEE-88FB-5E6BA26E194D}"/>
    <cellStyle name="Pattern 2 2 4" xfId="1882" xr:uid="{9F9A8620-5DA3-471C-87ED-AEC7E443E3D8}"/>
    <cellStyle name="Pattern 2 2 4 2" xfId="3425" xr:uid="{6B5741B7-813D-45DC-9D33-40CA93F73672}"/>
    <cellStyle name="Pattern 2 2 5" xfId="1985" xr:uid="{F57077F4-C87F-4F49-8FBA-A6A73D020B5E}"/>
    <cellStyle name="Pattern 2 3" xfId="759" xr:uid="{6068203D-0C6F-45A3-A012-AE521C8717AE}"/>
    <cellStyle name="Pattern 2 3 2" xfId="1472" xr:uid="{A98EF5FD-144C-4BB1-8D59-7C132492583D}"/>
    <cellStyle name="Pattern 2 3 2 2" xfId="3037" xr:uid="{BD678003-A742-4292-8E89-D82D0FDD1874}"/>
    <cellStyle name="Pattern 2 3 3" xfId="1196" xr:uid="{9EDD0571-4F32-4755-AD31-61D0849214B8}"/>
    <cellStyle name="Pattern 2 3 3 2" xfId="2765" xr:uid="{9C77CA2A-C015-4969-A2C0-61835C00C917}"/>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2 2" xfId="3149" xr:uid="{F1459F66-E1F9-4D87-AA4C-2F5EDF054345}"/>
    <cellStyle name="Pattern 3 2 2 3" xfId="1859" xr:uid="{8A688849-E6E0-44C6-8FD5-4CE67EA341CB}"/>
    <cellStyle name="Pattern 3 2 2 3 2" xfId="3405" xr:uid="{F662A983-A352-48A6-A769-71EF6FABD8C5}"/>
    <cellStyle name="Pattern 3 2 2 4" xfId="2234" xr:uid="{63A6EB84-A7A1-48EF-BF88-A6309A251ACE}"/>
    <cellStyle name="Pattern 3 2 3" xfId="1376" xr:uid="{96470434-5C5E-4AA9-9B59-ABA60477DB69}"/>
    <cellStyle name="Pattern 3 2 3 2" xfId="2941" xr:uid="{DC80333F-F6F5-410C-8701-C5C169D020DC}"/>
    <cellStyle name="Pattern 3 2 4" xfId="1688" xr:uid="{C873A5C9-AB67-4CD8-9D00-CEBAD1EFA792}"/>
    <cellStyle name="Pattern 3 2 4 2" xfId="3250" xr:uid="{929122F8-01A8-42E6-AA27-43286E5FAA0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2 2" xfId="3048" xr:uid="{5863A6E2-EA6B-4771-BE5B-9A46E3EA5AB2}"/>
    <cellStyle name="Pattern 3 3 2 3" xfId="935" xr:uid="{9EF543F7-BC58-47C7-8106-B888841734E2}"/>
    <cellStyle name="Pattern 3 3 2 3 2" xfId="2515" xr:uid="{C7547ABC-29C3-46EC-832B-7BFBFDB4D06B}"/>
    <cellStyle name="Pattern 3 3 2 4" xfId="2133" xr:uid="{8D667953-B316-4FF6-9387-27F0D7687B7D}"/>
    <cellStyle name="Pattern 3 3 3" xfId="1275" xr:uid="{A801E868-3C2B-4391-9069-D72C84F2BD92}"/>
    <cellStyle name="Pattern 3 3 3 2" xfId="2840" xr:uid="{9D5CBC49-64A9-4B86-AD9D-28F08472887E}"/>
    <cellStyle name="Pattern 3 3 4" xfId="1024" xr:uid="{54087187-3BFF-417B-903C-FC2687B45F6F}"/>
    <cellStyle name="Pattern 3 3 4 2" xfId="2596" xr:uid="{48D8FF6C-A5B3-4D29-A953-3C8B2D7DFE13}"/>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2 2" xfId="3162" xr:uid="{235FD2C9-278C-4439-B31E-E94EDAA70D50}"/>
    <cellStyle name="Pattern 3 4 2 3" xfId="1776" xr:uid="{5ABE5042-964F-4D2E-BD97-70BD920DE633}"/>
    <cellStyle name="Pattern 3 4 2 3 2" xfId="3332" xr:uid="{0BC20A3B-56A5-4272-AC28-F7B88E7BF82C}"/>
    <cellStyle name="Pattern 3 4 2 4" xfId="2247" xr:uid="{4CBEF2EA-68D7-4DBE-86F7-9B9BFA74FEE2}"/>
    <cellStyle name="Pattern 3 4 3" xfId="1389" xr:uid="{39ED8314-3723-4700-BED6-F9568DBB7D85}"/>
    <cellStyle name="Pattern 3 4 3 2" xfId="2954" xr:uid="{B821B4A8-FB3C-46A2-90E3-C289D34C48B2}"/>
    <cellStyle name="Pattern 3 4 4" xfId="1684" xr:uid="{21E7399C-AA49-4605-861E-1D18D1B5D29D}"/>
    <cellStyle name="Pattern 3 4 4 2" xfId="3246" xr:uid="{0F5C6CBB-6A2E-4376-88E8-CB005123AD41}"/>
    <cellStyle name="Pattern 3 4 5" xfId="2041" xr:uid="{CD8352E0-54BC-4A07-9A1B-BEAF076BC992}"/>
    <cellStyle name="Pattern 3 5" xfId="1116" xr:uid="{CB2B6AE2-BEE3-4DA5-938B-DD4D1D5D63AB}"/>
    <cellStyle name="Pattern 3 5 2" xfId="2685" xr:uid="{B5868CE0-1AF3-4E23-9FFD-2563EB686E9D}"/>
    <cellStyle name="Pattern 3 6" xfId="1238" xr:uid="{163C7032-C7C2-4E80-9FE6-364FEEDB2CC5}"/>
    <cellStyle name="Pattern 3 6 2" xfId="2805" xr:uid="{BD6658AA-6E04-45F2-9747-472B6812E34B}"/>
    <cellStyle name="Pattern 3 7" xfId="1682" xr:uid="{436B7887-A025-464D-BBD6-7C04498460A1}"/>
    <cellStyle name="Percent" xfId="1" builtinId="5"/>
    <cellStyle name="Percent 2" xfId="211" xr:uid="{CC1295CB-EF23-4D35-B80F-121AF93B0F4A}"/>
    <cellStyle name="Percent 2 2" xfId="471" xr:uid="{4B126372-7F5F-4C16-9101-C88C19693120}"/>
    <cellStyle name="Percent 2 2 2" xfId="2439" xr:uid="{F90CAAFB-CDD2-4A68-9BAD-6DE8875D496E}"/>
    <cellStyle name="Percent 2 3" xfId="2369" xr:uid="{263B4209-B474-4A2E-BBAF-3CEC1A39157C}"/>
    <cellStyle name="Percent 3" xfId="2307" xr:uid="{4BF45A01-2733-48DB-9EEA-948C2FCF9403}"/>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2 2" xfId="3051" xr:uid="{088C45F9-476E-40A9-A7F0-8F1391A2EDE1}"/>
    <cellStyle name="Shade 2 2 2 2 3" xfId="1738" xr:uid="{F3C84D48-8A00-4398-B80F-42C847CE5720}"/>
    <cellStyle name="Shade 2 2 2 2 3 2" xfId="3297" xr:uid="{13E84A8E-EFF1-48BF-B865-4EBCCAF09754}"/>
    <cellStyle name="Shade 2 2 2 2 4" xfId="2136" xr:uid="{2B451AA5-D25E-4DE5-98FE-65ACB23DAEAD}"/>
    <cellStyle name="Shade 2 2 2 3" xfId="1278" xr:uid="{042DE6DB-0F88-462F-9177-F8D1801DF84B}"/>
    <cellStyle name="Shade 2 2 2 3 2" xfId="2843" xr:uid="{205D256C-F3CB-41D7-9C08-C4DE1F77FCD9}"/>
    <cellStyle name="Shade 2 2 2 4" xfId="1760" xr:uid="{B16BD979-3F06-4149-9967-312CCE9AAFE2}"/>
    <cellStyle name="Shade 2 2 2 4 2" xfId="3318" xr:uid="{CBD1F611-9944-4D75-9422-033C90A33703}"/>
    <cellStyle name="Shade 2 2 2 5" xfId="1930" xr:uid="{F3FCAB5D-47E0-4334-BE68-E93ADEE24380}"/>
    <cellStyle name="Shade 2 2 3" xfId="761" xr:uid="{D2BB0EBB-E031-4E7E-A066-49979FE2964C}"/>
    <cellStyle name="Shade 2 2 3 2" xfId="1474" xr:uid="{6663E640-C4A1-43AE-A711-204827219F60}"/>
    <cellStyle name="Shade 2 2 3 2 2" xfId="3039" xr:uid="{3FDDDF67-D465-4486-A295-CBD5020C9E2C}"/>
    <cellStyle name="Shade 2 2 3 3" xfId="1645" xr:uid="{6F35B535-D65E-442A-BB90-2F5377211798}"/>
    <cellStyle name="Shade 2 2 3 3 2" xfId="3210" xr:uid="{D1CB4C0F-78E2-4F83-BFA4-2E9BC8A9E287}"/>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2 2" xfId="3151" xr:uid="{CDD7B108-B2E2-4161-9AC9-C7AD02D21C93}"/>
    <cellStyle name="Shade 2 3 2 2 3" xfId="1815" xr:uid="{04941E7B-F272-493E-BB69-69345B482523}"/>
    <cellStyle name="Shade 2 3 2 2 3 2" xfId="3365" xr:uid="{5A4226D4-164F-46E1-B26B-43BBA9A96C0B}"/>
    <cellStyle name="Shade 2 3 2 2 4" xfId="2236" xr:uid="{4245AD82-B39D-44ED-884F-EDBEC8A6310C}"/>
    <cellStyle name="Shade 2 3 2 3" xfId="1378" xr:uid="{994D3307-3B46-4ABD-A0EC-1B02C2FCD094}"/>
    <cellStyle name="Shade 2 3 2 3 2" xfId="2943" xr:uid="{0FB34711-B8CE-43CC-869B-97318DC03C1F}"/>
    <cellStyle name="Shade 2 3 2 4" xfId="1725" xr:uid="{6F01AE2B-E618-46BE-A9C0-B019955B5AD0}"/>
    <cellStyle name="Shade 2 3 2 4 2" xfId="3285" xr:uid="{654A3355-07AA-45EC-85B8-FF359F4F3DB6}"/>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2 2" xfId="3180" xr:uid="{D013A911-705D-46CE-B424-37DCBC166BBE}"/>
    <cellStyle name="Shade 2 3 3 2 3" xfId="1027" xr:uid="{A1F5B947-317E-4802-8916-D8FB4EB54116}"/>
    <cellStyle name="Shade 2 3 3 2 3 2" xfId="2599" xr:uid="{E16CF8F7-EF19-4E8C-AF00-3D5B20374671}"/>
    <cellStyle name="Shade 2 3 3 2 4" xfId="2265" xr:uid="{57B60443-ED2F-4ED9-AF4D-C38C91432DCE}"/>
    <cellStyle name="Shade 2 3 3 3" xfId="1407" xr:uid="{33592DF9-5FCC-4D53-A7A6-43F9E9EC462F}"/>
    <cellStyle name="Shade 2 3 3 3 2" xfId="2972" xr:uid="{00C5AADD-6315-4294-BB33-213B0E91B523}"/>
    <cellStyle name="Shade 2 3 3 4" xfId="68" xr:uid="{A30B0048-488E-45E5-BE95-23BF24948EA8}"/>
    <cellStyle name="Shade 2 3 3 4 2" xfId="2322" xr:uid="{D459661E-3102-4452-A01B-7B430A7636B3}"/>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2 2" xfId="3094" xr:uid="{8FA433AB-3BF9-4FC2-B70B-C646D0D52510}"/>
    <cellStyle name="Shade 2 3 4 2 3" xfId="1646" xr:uid="{F3691ADE-9FC9-4A25-827F-1D68FECB8761}"/>
    <cellStyle name="Shade 2 3 4 2 3 2" xfId="3211" xr:uid="{9B8967E5-1C74-44A9-9D79-F38432F0E559}"/>
    <cellStyle name="Shade 2 3 4 2 4" xfId="2179" xr:uid="{29529BA6-A551-4E1D-8392-4C21E7D3A3DC}"/>
    <cellStyle name="Shade 2 3 4 3" xfId="1321" xr:uid="{5111E2FD-6D2F-4134-A423-DE3A063EE7A2}"/>
    <cellStyle name="Shade 2 3 4 3 2" xfId="2886" xr:uid="{89242476-71C6-47F2-9534-62450CCCD1FF}"/>
    <cellStyle name="Shade 2 3 4 4" xfId="990" xr:uid="{C282962C-BB14-4D02-ADB3-ABD5C4613801}"/>
    <cellStyle name="Shade 2 3 4 4 2" xfId="2563" xr:uid="{16B580BA-FC23-4CB3-B95D-BD58989AF13F}"/>
    <cellStyle name="Shade 2 3 4 5" xfId="1973" xr:uid="{8995AC65-F671-482A-BF96-9321752E1F86}"/>
    <cellStyle name="Shade 2 3 5" xfId="1118" xr:uid="{68D192BE-3995-48F9-AF75-73B5F8784567}"/>
    <cellStyle name="Shade 2 3 5 2" xfId="2687" xr:uid="{5288CB0E-CA29-48B8-9391-35A4FEE833E2}"/>
    <cellStyle name="Shade 2 3 6" xfId="965" xr:uid="{6A85446E-0458-4E7E-8796-4E7A98841D49}"/>
    <cellStyle name="Shade 2 3 6 2" xfId="2544" xr:uid="{F2F1B912-25B0-43D1-85CE-4AC06F4FF698}"/>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2 2" xfId="3105" xr:uid="{AACF0D4C-68D0-4D4E-BEAF-BD7778B50FF2}"/>
    <cellStyle name="Shade 3 2 2 3" xfId="1049" xr:uid="{D51C6860-40F2-4D6C-A61C-5E11009D50F5}"/>
    <cellStyle name="Shade 3 2 2 3 2" xfId="2620" xr:uid="{A1C4D03F-66BF-4B92-8870-155B84189D55}"/>
    <cellStyle name="Shade 3 2 2 4" xfId="2190" xr:uid="{8C07E47D-2A52-4B4D-8EB0-2C6F22AFE8B4}"/>
    <cellStyle name="Shade 3 2 3" xfId="1332" xr:uid="{34A3CE71-9DBB-4A48-A39A-4AF1C33B58EC}"/>
    <cellStyle name="Shade 3 2 3 2" xfId="2897" xr:uid="{40F7F90F-C6D8-4E07-9EF3-EABC8B957799}"/>
    <cellStyle name="Shade 3 2 4" xfId="1693" xr:uid="{4BD77D33-FF4F-4990-8350-38E97C73E500}"/>
    <cellStyle name="Shade 3 2 4 2" xfId="3255" xr:uid="{4D9803BE-5F3B-4914-A712-47AC6E498EFD}"/>
    <cellStyle name="Shade 3 2 5" xfId="1984" xr:uid="{42184DF7-8A19-4C28-9AEF-ACF2CA2D6D41}"/>
    <cellStyle name="Shade 3 3" xfId="760" xr:uid="{04E38633-FD46-4307-A5BF-204E6D63C4D3}"/>
    <cellStyle name="Shade 3 3 2" xfId="1473" xr:uid="{2B259C3A-1D13-4746-85A3-86C56C71F271}"/>
    <cellStyle name="Shade 3 3 2 2" xfId="3038" xr:uid="{15D83650-012D-4236-AF3B-B35CF02D74B0}"/>
    <cellStyle name="Shade 3 3 3" xfId="937" xr:uid="{0103B679-1D2A-4FD6-8B1D-330FFC1D2A74}"/>
    <cellStyle name="Shade 3 3 3 2" xfId="2517" xr:uid="{67C9DE86-0B96-47FE-8AE7-59B02F68AF43}"/>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2 2" xfId="2942" xr:uid="{1F7FEF30-8EC3-4E74-A612-69C51529B32A}"/>
    <cellStyle name="Shade 4 2 2 3" xfId="1696" xr:uid="{93EB7D92-5D01-464C-9DCE-788C5AC683FD}"/>
    <cellStyle name="Shade 4 2 2 3 2" xfId="3257" xr:uid="{AA473A39-2F8C-4464-9B23-3F7CAD757BC0}"/>
    <cellStyle name="Shade 4 2 2 4" xfId="2029" xr:uid="{C4F4BCB0-B92C-4C2E-9F26-B5FB7EA0FF8A}"/>
    <cellStyle name="Shade 4 2 3" xfId="872" xr:uid="{5DE46753-36EC-4280-886D-2EFBAFF8C633}"/>
    <cellStyle name="Shade 4 2 3 2" xfId="1585" xr:uid="{24C23B35-835B-4DEF-B8E8-EDDE732BC9C9}"/>
    <cellStyle name="Shade 4 2 3 2 2" xfId="3150" xr:uid="{F3DB3817-97E3-43CB-8A92-FCF63061E2BA}"/>
    <cellStyle name="Shade 4 2 3 3" xfId="1223" xr:uid="{FFECCA1F-88A0-4534-86B1-25E8C9B0F75A}"/>
    <cellStyle name="Shade 4 2 3 3 2" xfId="2791" xr:uid="{C3E2FA13-6A2A-4C59-9527-0893BDE1DDBD}"/>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2 2" xfId="3179" xr:uid="{F1EB4378-BE7E-4E72-9162-4733FDC8E173}"/>
    <cellStyle name="Shade 4 3 2 3" xfId="1649" xr:uid="{89969B81-D439-4234-8302-118775B23285}"/>
    <cellStyle name="Shade 4 3 2 3 2" xfId="3214" xr:uid="{0E24213F-DBF4-4FEF-A513-516A146FBC68}"/>
    <cellStyle name="Shade 4 3 2 4" xfId="2264" xr:uid="{7AD097E5-E48A-4D2D-BA72-610F110BE85E}"/>
    <cellStyle name="Shade 4 3 3" xfId="1406" xr:uid="{43E319DC-38E1-49C2-AA7A-75FCD258D576}"/>
    <cellStyle name="Shade 4 3 3 2" xfId="2971" xr:uid="{C97469EF-F541-4BFC-BF6E-1B924312EEAB}"/>
    <cellStyle name="Shade 4 3 4" xfId="1014" xr:uid="{5942E722-79EE-4A20-936C-FFD10C4DBD51}"/>
    <cellStyle name="Shade 4 3 4 2" xfId="2586" xr:uid="{A76787A8-E21B-49B0-B1EA-185160633ACA}"/>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2 2" xfId="3041" xr:uid="{9578B14E-60D9-4867-B851-BD37E852D9E0}"/>
    <cellStyle name="Shade 4 4 2 3" xfId="1715" xr:uid="{5FE5A8F6-50ED-462C-B646-92503A7EA219}"/>
    <cellStyle name="Shade 4 4 2 3 2" xfId="3276" xr:uid="{316D3C29-EE69-468E-9C88-27F20D48418E}"/>
    <cellStyle name="Shade 4 4 2 4" xfId="2126" xr:uid="{44E53369-A880-4F34-9E8A-42F24ECF1046}"/>
    <cellStyle name="Shade 4 4 3" xfId="1268" xr:uid="{1D1DD304-2898-433D-BDA6-C913C9928528}"/>
    <cellStyle name="Shade 4 4 3 2" xfId="2833" xr:uid="{37A85E30-3A45-4FD5-9151-D4E561437824}"/>
    <cellStyle name="Shade 4 4 4" xfId="1244" xr:uid="{02D5B3B7-3C8D-4CFE-9444-2AA0908954B4}"/>
    <cellStyle name="Shade 4 4 4 2" xfId="2811" xr:uid="{AB010066-1C56-483C-92D8-23888E7535CF}"/>
    <cellStyle name="Shade 4 4 5" xfId="1920" xr:uid="{5509FACC-7DCB-465B-B8C4-0E322BD7A1D3}"/>
    <cellStyle name="Shade 4 5" xfId="1117" xr:uid="{D357A419-1D5C-4604-BE90-B4A13A70C577}"/>
    <cellStyle name="Shade 4 5 2" xfId="2686" xr:uid="{89FB2426-358F-4440-8F17-03C0DBA0909E}"/>
    <cellStyle name="Shade 4 6" xfId="1062" xr:uid="{B807FACF-8C0D-4B37-842D-2067D737F22F}"/>
    <cellStyle name="Shade 4 6 2" xfId="2632" xr:uid="{D3E0A60D-1DAD-46C0-A580-B1E7EDACE53B}"/>
    <cellStyle name="Shade 4 7" xfId="1814" xr:uid="{8B39B13F-448C-414A-BEA9-E8B68B0B1F61}"/>
    <cellStyle name="Shade 5" xfId="111" xr:uid="{C1BF325E-5163-48B6-965C-8C93380E8F00}"/>
    <cellStyle name="Shade 5 2" xfId="2362" xr:uid="{95B127CA-D17C-492E-9F50-56E84785D63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2 2 2" xfId="2507" xr:uid="{7BC1C31C-6405-409F-898A-80A951E09CAE}"/>
    <cellStyle name="Standard 2 2 3" xfId="2429" xr:uid="{6682F30B-FE0C-4267-81E1-E4B4B4FAE8A7}"/>
    <cellStyle name="Standard 2 3" xfId="542" xr:uid="{23A56273-A6D6-46FE-8D9E-6491C81E4714}"/>
    <cellStyle name="Standard 2 3 2" xfId="2506" xr:uid="{A5DAAF7F-A527-4161-9E33-8CF800926E49}"/>
    <cellStyle name="Standard 2 4" xfId="2320" xr:uid="{CCC5253D-EDBF-42D8-A8B2-8D94F736F982}"/>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2 2" xfId="3096" xr:uid="{593DCAC2-538E-4533-B6DF-4BA8F81AE194}"/>
    <cellStyle name="Total 2 2 2 3" xfId="1067" xr:uid="{EC92EA22-D328-471A-9647-4D89C38C805C}"/>
    <cellStyle name="Total 2 2 2 3 2" xfId="2637" xr:uid="{5C89F1E6-65C3-47F6-BFF6-F27EF5D937D1}"/>
    <cellStyle name="Total 2 2 2 4" xfId="2181" xr:uid="{5FD37A90-D646-4099-81E5-D16F56B09D76}"/>
    <cellStyle name="Total 2 2 3" xfId="1323" xr:uid="{46A14317-DE21-40BD-9DBE-47F8B339BE7A}"/>
    <cellStyle name="Total 2 2 3 2" xfId="2888" xr:uid="{8C978444-C91B-4B4D-AA92-D6F5496FE011}"/>
    <cellStyle name="Total 2 2 4" xfId="1136" xr:uid="{DDD3322C-50FA-4BFD-A562-2E3B2B7D6878}"/>
    <cellStyle name="Total 2 2 4 2" xfId="2705" xr:uid="{2CCE89FF-FE8B-4B4A-B3F7-674D9D6FE917}"/>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2 2" xfId="3157" xr:uid="{A5DF415D-4972-484E-BB11-6C2B67B401F5}"/>
    <cellStyle name="Total 2 3 2 3" xfId="1202" xr:uid="{B1CF44B0-A224-4D2F-9953-0083F07EA94F}"/>
    <cellStyle name="Total 2 3 2 3 2" xfId="2771" xr:uid="{C57E1D17-E477-4A3C-B6DE-60F885BC911A}"/>
    <cellStyle name="Total 2 3 2 4" xfId="2242" xr:uid="{ECE6934B-ACF6-46F5-A61B-87B37AC33826}"/>
    <cellStyle name="Total 2 3 3" xfId="1384" xr:uid="{F9B689B3-8D05-42AA-ABA6-11685B475160}"/>
    <cellStyle name="Total 2 3 3 2" xfId="2949" xr:uid="{734755BA-B017-4ED6-B0F8-35951452B367}"/>
    <cellStyle name="Total 2 3 4" xfId="1181" xr:uid="{6F786F93-BBE1-479B-8E27-B5A6A9669D97}"/>
    <cellStyle name="Total 2 3 4 2" xfId="2750" xr:uid="{B8FD05E7-C7AE-4706-9F02-E04345341F02}"/>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2 2" xfId="3045" xr:uid="{6595F627-448C-4FD4-BB47-AB3464424B54}"/>
    <cellStyle name="Total 2 4 2 3" xfId="1170" xr:uid="{D289BBC3-9EB4-4C62-AE01-202DE8A05A61}"/>
    <cellStyle name="Total 2 4 2 3 2" xfId="2739" xr:uid="{6CAA88FD-BA25-480C-BC37-5A7085B53741}"/>
    <cellStyle name="Total 2 4 2 4" xfId="2130" xr:uid="{67CD5A78-4B44-4490-B5D1-2A8D18EB5A53}"/>
    <cellStyle name="Total 2 4 3" xfId="1272" xr:uid="{20691F64-88C7-4FEC-BE8D-210F16C6ABCB}"/>
    <cellStyle name="Total 2 4 3 2" xfId="2837" xr:uid="{9EE51A1A-B786-441C-86FB-D2C660014296}"/>
    <cellStyle name="Total 2 4 4" xfId="1141" xr:uid="{18B50BA1-84A8-4ECE-9315-F11F15B277F7}"/>
    <cellStyle name="Total 2 4 4 2" xfId="2710" xr:uid="{0EC83513-FE06-4748-BF56-ECCC3695B17C}"/>
    <cellStyle name="Total 2 4 5" xfId="1924" xr:uid="{CD713A63-0014-4BC9-82A2-DE99E460BB1D}"/>
    <cellStyle name="Total 2 5" xfId="723" xr:uid="{D52619FF-311B-4A60-A386-8D36D5AB89A3}"/>
    <cellStyle name="Total 2 5 2" xfId="1443" xr:uid="{080DD4D9-6F27-4BC3-87DD-5C10D87DD095}"/>
    <cellStyle name="Total 2 5 2 2" xfId="3008" xr:uid="{2251184E-7690-4EFE-BA69-27BAF913933E}"/>
    <cellStyle name="Total 2 5 3" xfId="1201" xr:uid="{48530773-DC40-4BE1-9959-89026782141F}"/>
    <cellStyle name="Total 2 5 3 2" xfId="2770" xr:uid="{1000A4BC-65AD-475E-96C8-9AEC7F83640E}"/>
    <cellStyle name="Total 2 5 4" xfId="2094" xr:uid="{A31F7F2D-472E-4FAB-9F0A-A2350DF2698E}"/>
    <cellStyle name="Total 2 6" xfId="1043" xr:uid="{F063EC7B-1AE6-4AA7-B9F7-E63BAE965C24}"/>
    <cellStyle name="Total 2 6 2" xfId="2614" xr:uid="{4554C9EE-339D-47CD-933D-7A0FB52F91C0}"/>
    <cellStyle name="Total 2 7" xfId="1818" xr:uid="{A4A25513-2703-4C5C-8A9C-E18AA0D28F70}"/>
    <cellStyle name="Total 2 7 2" xfId="3368" xr:uid="{58641D9D-2703-4049-BDFA-44293C246352}"/>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2 2" xfId="3120" xr:uid="{E8F200CC-07C7-4339-9FE2-7F9C997182B7}"/>
    <cellStyle name="Total 3 2 2 3" xfId="1658" xr:uid="{0F22E0FD-BFB7-4C76-BF65-AAFE09918D33}"/>
    <cellStyle name="Total 3 2 2 3 2" xfId="3223" xr:uid="{2D6FE648-DEB7-4C3A-8A03-68BD305CB048}"/>
    <cellStyle name="Total 3 2 2 4" xfId="2205" xr:uid="{FC609CA1-FC1B-4217-9B92-593E465B93DD}"/>
    <cellStyle name="Total 3 2 3" xfId="1347" xr:uid="{2CE2CA7B-54D3-42AB-9DEB-6426ACCE7064}"/>
    <cellStyle name="Total 3 2 3 2" xfId="2912" xr:uid="{43EFA983-94A3-410A-BD49-86AE19AB9C2A}"/>
    <cellStyle name="Total 3 2 4" xfId="1155" xr:uid="{A73F12C5-48F0-4B44-BADF-F05FF8D93704}"/>
    <cellStyle name="Total 3 2 4 2" xfId="2724" xr:uid="{B52E5F57-C258-4F85-96D3-4A2894B36803}"/>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2 2" xfId="3083" xr:uid="{09D2598A-A6AD-47C1-A235-F04661B6ACEA}"/>
    <cellStyle name="Total 3 3 2 3" xfId="1041" xr:uid="{64344B4E-172A-4C99-847F-478EDA197723}"/>
    <cellStyle name="Total 3 3 2 3 2" xfId="2612" xr:uid="{18FFA5C5-7340-40A3-A857-8ACABB4754DE}"/>
    <cellStyle name="Total 3 3 2 4" xfId="2168" xr:uid="{586E5E19-9B47-4AD9-A496-37B46800552D}"/>
    <cellStyle name="Total 3 3 3" xfId="1310" xr:uid="{BC023E52-1A85-4D72-A6B0-BF96D9F3B370}"/>
    <cellStyle name="Total 3 3 3 2" xfId="2875" xr:uid="{19F2F722-CA99-4981-AE1C-92A1ACE92BD4}"/>
    <cellStyle name="Total 3 3 4" xfId="40" xr:uid="{548FB319-05CC-4F4E-86D8-0FB362C3612B}"/>
    <cellStyle name="Total 3 3 4 2" xfId="2317" xr:uid="{D9906F23-A4B2-4E8F-BC35-00C763AA06E1}"/>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2 2" xfId="3124" xr:uid="{22A3D9B4-A8D6-4C24-AD80-29145D981F87}"/>
    <cellStyle name="Total 3 4 2 3" xfId="1163" xr:uid="{DC1527FA-D9DE-4590-8DEE-0C97081BCE94}"/>
    <cellStyle name="Total 3 4 2 3 2" xfId="2732" xr:uid="{0D90DFCA-BAF4-41DD-BDA1-EE72C54FD488}"/>
    <cellStyle name="Total 3 4 2 4" xfId="2209" xr:uid="{F2537135-C5EC-4D71-811C-69FDC4C3A859}"/>
    <cellStyle name="Total 3 4 3" xfId="1351" xr:uid="{893CC3CD-DB18-421E-BBAF-48ED0C2AA3D0}"/>
    <cellStyle name="Total 3 4 3 2" xfId="2916" xr:uid="{3E133564-0A2D-4C40-8D97-3C6A90C4CDFE}"/>
    <cellStyle name="Total 3 4 4" xfId="1003" xr:uid="{0A8D86F6-0630-4A14-AE44-182716784299}"/>
    <cellStyle name="Total 3 4 4 2" xfId="2575" xr:uid="{1CD9BADA-B439-4806-B50C-C0F3937F54FE}"/>
    <cellStyle name="Total 3 4 5" xfId="2003" xr:uid="{FFD69E8D-8943-4735-85B4-E34475334C78}"/>
    <cellStyle name="Total 3 5" xfId="728" xr:uid="{42996628-A94F-435D-A794-83FDABF6B1E8}"/>
    <cellStyle name="Total 3 5 2" xfId="1448" xr:uid="{D838D99E-55C5-4E54-B8EC-AFAC6EE6DCCD}"/>
    <cellStyle name="Total 3 5 2 2" xfId="3013" xr:uid="{CA24DF55-5634-4BD0-BEAC-051380C5A50D}"/>
    <cellStyle name="Total 3 5 3" xfId="1124" xr:uid="{C963D27A-1C3B-4EA5-87C8-F7B39E5B6780}"/>
    <cellStyle name="Total 3 5 3 2" xfId="2693" xr:uid="{D9362A5E-3EA8-44CB-B252-165DB23DFBF5}"/>
    <cellStyle name="Total 3 5 4" xfId="2099" xr:uid="{8B1EF2AC-3D82-4645-A14D-A3FE20A78B59}"/>
    <cellStyle name="Total 3 6" xfId="1080" xr:uid="{AB227F54-62FC-4426-B038-49806D1E9EB8}"/>
    <cellStyle name="Total 3 6 2" xfId="2649" xr:uid="{DF085D04-1BF0-438D-8523-F4A88B76255F}"/>
    <cellStyle name="Total 3 7" xfId="1876" xr:uid="{3239295F-F506-4FB5-9BEF-A3B1ED1AC317}"/>
    <cellStyle name="Total 3 7 2" xfId="3421" xr:uid="{A18406A0-834F-4DF1-BE95-DDFCFC5E375C}"/>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xfId="2330" hidden="1" xr:uid="{ECC1BE77-376E-47B4-B15B-936E224F774D}"/>
    <cellStyle name="Warnender Text" xfId="2527" hidden="1" xr:uid="{0A9496C8-30DA-4DC5-A56E-E94851A06EF1}"/>
    <cellStyle name="Warnender Text" xfId="2789" hidden="1" xr:uid="{A61F990B-6CCC-4D16-A8D9-5114ECF551C7}"/>
    <cellStyle name="Warnender Text" xfId="3350" hidden="1" xr:uid="{BB1C00FC-2A5A-4106-8B2C-0D6FB4A2D606}"/>
    <cellStyle name="Warnender Text" xfId="2779" hidden="1" xr:uid="{7B1816A0-8635-4EB3-95F8-D5A977149273}"/>
    <cellStyle name="Warnender Text" xfId="3349" hidden="1" xr:uid="{0D0B147F-EB36-4226-BCCF-33B789B3A59B}"/>
    <cellStyle name="Warnender Text" xfId="3289" hidden="1" xr:uid="{C5E50A18-E371-4D35-97B1-9E7011A9CEDC}"/>
    <cellStyle name="Warnender Text" xfId="3470" hidden="1" xr:uid="{F85D6B2D-221F-4757-B870-BB4B8CB26A2F}"/>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10">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FFF99"/>
      <color rgb="FF006699"/>
      <color rgb="FF0099CC"/>
      <color rgb="FFE5FFCC"/>
      <color rgb="FFB49F00"/>
      <color rgb="FFB49600"/>
      <color rgb="FFC0A900"/>
      <color rgb="FF336699"/>
      <color rgb="FF3366CC"/>
      <color rgb="FFABD8A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29" dT="2020-08-19T00:06:43.00" personId="{811026A2-74EF-4287-974D-D90683F22217}" id="{C628B71D-C3A5-4BD2-8BA3-F913D91394D4}">
    <text>Leave this cell blank.</text>
  </threadedComment>
  <threadedComment ref="E29" dT="2020-08-19T00:06:43.00" personId="{811026A2-74EF-4287-974D-D90683F22217}" id="{D0801E46-9E1F-4D2B-A06C-3AD5C5DDEBCA}">
    <text>Leave this cell blank.</text>
  </threadedComment>
  <threadedComment ref="E37" dT="2020-08-19T00:06:43.00" personId="{811026A2-74EF-4287-974D-D90683F22217}" id="{19777683-0E7F-4DAF-955F-A7EBAC7AAEEA}">
    <text>Leave this cell blank.</text>
  </threadedComment>
  <threadedComment ref="E38" dT="2020-08-19T00:06:43.00" personId="{811026A2-74EF-4287-974D-D90683F22217}" id="{A2328F4B-C3F9-4761-BF76-1D4F4D6A14B6}">
    <text>Leave this cell blank.</text>
  </threadedComment>
  <threadedComment ref="I45" dT="2021-05-24T22:03:23.71" personId="{811026A2-74EF-4287-974D-D90683F22217}" id="{E2106FC3-386C-4714-B306-9BA0FD425274}">
    <text>Unit varies based on currency in this EPS region</text>
  </threadedComment>
  <threadedComment ref="I82" dT="2021-05-24T22:03:35.61" personId="{811026A2-74EF-4287-974D-D90683F22217}" id="{E8911680-E731-4D67-9690-17976D3FED66}">
    <text>Unit varies based on currency in this EPS region</text>
  </threadedComment>
  <threadedComment ref="D84" dT="2020-08-19T00:06:43.00" personId="{811026A2-74EF-4287-974D-D90683F22217}" id="{5B177B48-17FC-4889-93EE-8CEBBC9D67A1}">
    <text>Leave this cell blank.</text>
  </threadedComment>
  <threadedComment ref="D85" dT="2020-08-19T00:06:43.00" personId="{811026A2-74EF-4287-974D-D90683F22217}" id="{FC0E8780-2055-48EE-B42B-F31936B1D4FF}">
    <text>Leave this cell blank.</text>
  </threadedComment>
  <threadedComment ref="D86" dT="2020-08-19T00:06:43.00" personId="{811026A2-74EF-4287-974D-D90683F22217}" id="{9E6238C4-2B41-4F84-9F69-94DEF5E3EB8C}">
    <text>Leave this cell blank.</text>
  </threadedComment>
  <threadedComment ref="E86" dT="2020-08-19T00:06:43.00" personId="{811026A2-74EF-4287-974D-D90683F22217}" id="{6E9F8D40-752E-4116-9D9F-F74F76285640}">
    <text>Leave this cell blank.</text>
  </threadedComment>
  <threadedComment ref="D90" dT="2020-08-19T00:06:43.00" personId="{811026A2-74EF-4287-974D-D90683F22217}" id="{F601AB12-684E-4E95-8C1E-B144486F847D}">
    <text>Leave this cell blank.</text>
  </threadedComment>
  <threadedComment ref="E90" dT="2020-08-19T00:06:43.00" personId="{811026A2-74EF-4287-974D-D90683F22217}" id="{A645F5AA-7A90-4A35-968A-CE10D0FAB4B0}">
    <text>Leave this cell blank.</text>
  </threadedComment>
  <threadedComment ref="D91" dT="2020-08-19T00:06:43.00" personId="{811026A2-74EF-4287-974D-D90683F22217}" id="{746FF03D-5804-4E4E-B458-37BB59B9E142}">
    <text>Leave this cell blank.</text>
  </threadedComment>
  <threadedComment ref="E91" dT="2020-08-19T00:06:43.00" personId="{811026A2-74EF-4287-974D-D90683F22217}" id="{9EC6115E-EDF0-4A53-BA39-6E38927B0C70}">
    <text>Leave this cell blank.</text>
  </threadedComment>
  <threadedComment ref="D92" dT="2020-08-19T00:06:43.00" personId="{811026A2-74EF-4287-974D-D90683F22217}" id="{AB2AEDA0-791A-4901-BF44-CCC69230B04C}">
    <text>Leave this cell blank.</text>
  </threadedComment>
  <threadedComment ref="E92" dT="2020-08-19T00:06:43.00" personId="{811026A2-74EF-4287-974D-D90683F22217}" id="{C2983161-1E33-4DB9-8522-CBCD17E9BF44}">
    <text>Leave this cell blank.</text>
  </threadedComment>
  <threadedComment ref="B93" dT="2021-05-24T22:05:02.77" personId="{811026A2-74EF-4287-974D-D90683F22217}" id="{C12E46EA-3F96-434D-AD07-C9DAE30A70F4}">
    <text>Several Vensim variables are grouped under the same policy lever in the web app for this policy.</text>
  </threadedComment>
  <threadedComment ref="B100" dT="2021-05-24T22:19:40.61" personId="{811026A2-74EF-4287-974D-D90683F22217}" id="{A29A373E-8B2B-4B45-BF1E-AC6A2B5F3C17}">
    <text>Several Vensim variables are grouped under the same policy lever in the web app for this policy.</text>
  </threadedComment>
  <threadedComment ref="D105" dT="2020-08-19T00:06:43.00" personId="{811026A2-74EF-4287-974D-D90683F22217}" id="{4879F214-E99D-4D42-8C39-70789BBBC99D}">
    <text>Leave this cell blank.</text>
  </threadedComment>
  <threadedComment ref="D106" dT="2020-08-19T00:06:43.00" personId="{811026A2-74EF-4287-974D-D90683F22217}" id="{29C92E86-4989-4367-A9C0-46D156A7CEBB}">
    <text>Leave this cell blank.</text>
  </threadedComment>
  <threadedComment ref="D107" dT="2020-08-19T00:06:43.00" personId="{811026A2-74EF-4287-974D-D90683F22217}" id="{8C94AB36-0C9D-4D5F-A64A-5E1836200BD4}">
    <text>Leave this cell blank.</text>
  </threadedComment>
  <threadedComment ref="D109" dT="2020-08-19T00:06:43.00" personId="{811026A2-74EF-4287-974D-D90683F22217}" id="{0785BC27-69F5-4B43-8886-6AB6B3A1C38C}">
    <text>Leave this cell blank.</text>
  </threadedComment>
  <threadedComment ref="D110" dT="2020-08-19T00:06:43.00" personId="{811026A2-74EF-4287-974D-D90683F22217}" id="{4E6A3C34-D015-4798-8B15-C2C63B01F6C3}">
    <text>Leave this cell blank.</text>
  </threadedComment>
  <threadedComment ref="D111" dT="2020-08-19T00:06:43.00" personId="{811026A2-74EF-4287-974D-D90683F22217}" id="{7355F6F6-D3AD-4011-944E-FCE1A44D743D}">
    <text>Leave this cell blank.</text>
  </threadedComment>
  <threadedComment ref="D112" dT="2020-08-19T00:06:43.00" personId="{811026A2-74EF-4287-974D-D90683F22217}" id="{52DDC055-DFE6-4C4D-97FC-B38B71C63DF3}">
    <text>Leave this cell blank.</text>
  </threadedComment>
  <threadedComment ref="D114" dT="2020-08-19T00:06:43.00" personId="{811026A2-74EF-4287-974D-D90683F22217}" id="{0EFD8687-3DDE-4CBD-AEA3-EE622A1F5ED4}">
    <text>Leave this cell blank.</text>
  </threadedComment>
  <threadedComment ref="D115" dT="2020-08-19T00:06:43.00" personId="{811026A2-74EF-4287-974D-D90683F22217}" id="{4F677542-9574-41F5-9B11-3E8FA1978897}">
    <text>Leave this cell blank.</text>
  </threadedComment>
  <threadedComment ref="D116" dT="2020-08-19T00:06:43.00" personId="{811026A2-74EF-4287-974D-D90683F22217}" id="{C6EC601F-FF77-423D-9BE3-C8F28EB3F9D6}">
    <text>Leave this cell blank.</text>
  </threadedComment>
  <threadedComment ref="D117" dT="2020-08-19T00:06:43.00" personId="{811026A2-74EF-4287-974D-D90683F22217}" id="{A5E5F926-8C26-4331-A7DC-EFA14653951A}">
    <text>Leave this cell blank.</text>
  </threadedComment>
  <threadedComment ref="E117"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abSelected="1" workbookViewId="0"/>
  </sheetViews>
  <sheetFormatPr defaultColWidth="8.85546875" defaultRowHeight="15"/>
  <cols>
    <col min="1" max="1" width="28.42578125" customWidth="1"/>
    <col min="2" max="2" width="24.42578125" customWidth="1"/>
  </cols>
  <sheetData>
    <row r="1" spans="1:2">
      <c r="A1" s="9" t="s">
        <v>102</v>
      </c>
    </row>
    <row r="3" spans="1:2">
      <c r="A3" t="s">
        <v>103</v>
      </c>
    </row>
    <row r="4" spans="1:2">
      <c r="A4" t="s">
        <v>137</v>
      </c>
    </row>
    <row r="5" spans="1:2">
      <c r="A5" t="s">
        <v>107</v>
      </c>
    </row>
    <row r="6" spans="1:2">
      <c r="A6" t="s">
        <v>104</v>
      </c>
    </row>
    <row r="8" spans="1:2">
      <c r="A8" t="s">
        <v>105</v>
      </c>
    </row>
    <row r="9" spans="1:2">
      <c r="A9" t="s">
        <v>106</v>
      </c>
    </row>
    <row r="10" spans="1:2">
      <c r="A10" s="41" t="s">
        <v>2763</v>
      </c>
    </row>
    <row r="11" spans="1:2">
      <c r="A11" s="41"/>
    </row>
    <row r="12" spans="1:2">
      <c r="A12" t="s">
        <v>108</v>
      </c>
    </row>
    <row r="13" spans="1:2">
      <c r="A13" t="s">
        <v>109</v>
      </c>
    </row>
    <row r="14" spans="1:2">
      <c r="A14" t="s">
        <v>110</v>
      </c>
    </row>
    <row r="16" spans="1:2">
      <c r="A16" s="42" t="s">
        <v>2849</v>
      </c>
      <c r="B16" s="159"/>
    </row>
    <row r="17" spans="1:3">
      <c r="A17" t="s">
        <v>2832</v>
      </c>
      <c r="B17" s="20">
        <f>MAX(PolicyLevers!H:H)</f>
        <v>2709</v>
      </c>
    </row>
    <row r="18" spans="1:3">
      <c r="A18" t="s">
        <v>2848</v>
      </c>
      <c r="B18" s="20" t="str" cm="1">
        <f t="array" ref="B18">IF(MIN(IF(COUNTIF(PolicyLevers!$H$2:$H$1965,PolicyLevers!$H$2:$H$1965)&gt;1,PolicyLevers!$H$2:$H$1965, ""))=0,"No duplicate ID numbers",MIN(IF(COUNTIF(PolicyLevers!$H$2:$H$1965,PolicyLevers!$H$2:$H$1965)&gt;1,PolicyLevers!$H$2:$H$1965, "")))</f>
        <v>No duplicate ID numbers</v>
      </c>
    </row>
    <row r="19" spans="1:3" ht="30">
      <c r="A19" s="1" t="s">
        <v>2974</v>
      </c>
      <c r="B19" s="20" t="str" cm="1">
        <f t="array" ref="B19">IF(MIN(IF((NOT(ISNUMBER(PolicyLevers!$H$2:$H$1965)))*(ISTEXT(PolicyLevers!$I$2:$I$1965)),ROW(PolicyLevers!$H$2:$H$1965)))=0,"No missing ID numbers",MIN(IF((NOT(ISNUMBER(PolicyLevers!$H$2:$H$1965)))*(ISTEXT(PolicyLevers!$I$2:$I$1965)),ROW(PolicyLevers!$H$2:$H$1965))))</f>
        <v>No missing ID numbers</v>
      </c>
    </row>
    <row r="21" spans="1:3">
      <c r="A21" s="42" t="s">
        <v>3214</v>
      </c>
      <c r="B21" s="159"/>
    </row>
    <row r="22" spans="1:3">
      <c r="A22" t="s">
        <v>3208</v>
      </c>
    </row>
    <row r="23" spans="1:3">
      <c r="A23" t="s">
        <v>3209</v>
      </c>
    </row>
    <row r="24" spans="1:3">
      <c r="A24" t="s">
        <v>3210</v>
      </c>
    </row>
    <row r="25" spans="1:3">
      <c r="A25" t="s">
        <v>3211</v>
      </c>
    </row>
    <row r="27" spans="1:3">
      <c r="A27" s="42" t="s">
        <v>3212</v>
      </c>
      <c r="B27" s="159"/>
      <c r="C27" s="159"/>
    </row>
    <row r="28" spans="1:3">
      <c r="A28" t="s">
        <v>2842</v>
      </c>
    </row>
    <row r="29" spans="1:3">
      <c r="A29" t="s">
        <v>2828</v>
      </c>
    </row>
    <row r="30" spans="1:3">
      <c r="A30" t="s">
        <v>2829</v>
      </c>
    </row>
    <row r="31" spans="1:3">
      <c r="A31" t="s">
        <v>2830</v>
      </c>
    </row>
    <row r="32" spans="1:3">
      <c r="A32" t="s">
        <v>2831</v>
      </c>
    </row>
    <row r="34" spans="1:2">
      <c r="A34" t="s">
        <v>2843</v>
      </c>
    </row>
    <row r="35" spans="1:2">
      <c r="A35" t="s">
        <v>2826</v>
      </c>
    </row>
    <row r="36" spans="1:2">
      <c r="A36" t="s">
        <v>2827</v>
      </c>
    </row>
    <row r="38" spans="1:2">
      <c r="A38" t="s">
        <v>2844</v>
      </c>
    </row>
    <row r="39" spans="1:2">
      <c r="A39" t="s">
        <v>2833</v>
      </c>
    </row>
    <row r="40" spans="1:2">
      <c r="A40" t="s">
        <v>2834</v>
      </c>
    </row>
    <row r="42" spans="1:2">
      <c r="A42" t="s">
        <v>2845</v>
      </c>
    </row>
    <row r="43" spans="1:2">
      <c r="A43" t="s">
        <v>2835</v>
      </c>
    </row>
    <row r="44" spans="1:2">
      <c r="A44" t="s">
        <v>2836</v>
      </c>
    </row>
    <row r="46" spans="1:2">
      <c r="A46" s="42" t="s">
        <v>3213</v>
      </c>
      <c r="B46" s="159"/>
    </row>
    <row r="47" spans="1:2">
      <c r="A47" t="s">
        <v>2837</v>
      </c>
    </row>
    <row r="48" spans="1:2">
      <c r="A48" t="s">
        <v>2838</v>
      </c>
    </row>
    <row r="50" spans="1:1">
      <c r="A50" t="s">
        <v>2839</v>
      </c>
    </row>
    <row r="51" spans="1:1">
      <c r="A51" t="s">
        <v>2846</v>
      </c>
    </row>
    <row r="52" spans="1:1">
      <c r="A52" t="s">
        <v>2840</v>
      </c>
    </row>
    <row r="53" spans="1:1">
      <c r="A53" t="s">
        <v>2841</v>
      </c>
    </row>
  </sheetData>
  <conditionalFormatting sqref="B18">
    <cfRule type="containsText" dxfId="9" priority="3" stopIfTrue="1" operator="containsText" text="No duplicate ID numbers">
      <formula>NOT(ISERROR(SEARCH("No duplicate ID numbers",B18)))</formula>
    </cfRule>
    <cfRule type="cellIs" dxfId="8" priority="4" operator="greaterThan">
      <formula>0</formula>
    </cfRule>
  </conditionalFormatting>
  <conditionalFormatting sqref="B19">
    <cfRule type="containsText" dxfId="7" priority="1" stopIfTrue="1" operator="containsText" text="No missing ID numbers">
      <formula>NOT(ISERROR(SEARCH("No missing ID numbers",B19)))</formula>
    </cfRule>
    <cfRule type="cellIs" dxfId="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17"/>
  <sheetViews>
    <sheetView topLeftCell="A7" workbookViewId="0">
      <selection activeCell="G13" sqref="G13"/>
    </sheetView>
  </sheetViews>
  <sheetFormatPr defaultColWidth="8.85546875" defaultRowHeight="15"/>
  <cols>
    <col min="1" max="1" width="20.140625" customWidth="1"/>
    <col min="2" max="2" width="41.28515625" customWidth="1"/>
    <col min="3" max="5" width="20.140625" customWidth="1"/>
    <col min="6" max="8" width="10.140625" customWidth="1"/>
    <col min="9" max="9" width="20.140625" customWidth="1"/>
    <col min="10" max="10" width="153.42578125" customWidth="1"/>
    <col min="11" max="12" width="20.140625" customWidth="1"/>
    <col min="13" max="13" width="129.42578125" style="388" customWidth="1"/>
    <col min="14" max="14" width="67.42578125" customWidth="1"/>
  </cols>
  <sheetData>
    <row r="1" spans="1:14">
      <c r="A1" s="9" t="s">
        <v>3186</v>
      </c>
      <c r="M1"/>
    </row>
    <row r="2" spans="1:14">
      <c r="A2" s="16" t="s">
        <v>3187</v>
      </c>
      <c r="M2"/>
    </row>
    <row r="3" spans="1:14">
      <c r="A3" s="381" t="s">
        <v>3</v>
      </c>
      <c r="B3" s="381" t="s">
        <v>0</v>
      </c>
      <c r="C3" s="381" t="s">
        <v>1</v>
      </c>
      <c r="D3" s="382" t="s">
        <v>343</v>
      </c>
      <c r="E3" s="381" t="s">
        <v>2260</v>
      </c>
      <c r="F3" s="383" t="s">
        <v>69</v>
      </c>
      <c r="G3" s="383" t="s">
        <v>70</v>
      </c>
      <c r="H3" s="383" t="s">
        <v>81</v>
      </c>
      <c r="I3" s="381" t="s">
        <v>28</v>
      </c>
      <c r="J3" s="381" t="s">
        <v>2</v>
      </c>
      <c r="K3" s="381" t="s">
        <v>440</v>
      </c>
      <c r="L3" s="381" t="s">
        <v>189</v>
      </c>
      <c r="M3" s="384" t="s">
        <v>144</v>
      </c>
      <c r="N3" s="385" t="s">
        <v>145</v>
      </c>
    </row>
    <row r="4" spans="1:14">
      <c r="A4" s="317" t="s">
        <v>4</v>
      </c>
      <c r="B4" s="317" t="s">
        <v>2387</v>
      </c>
      <c r="C4" t="s">
        <v>2382</v>
      </c>
      <c r="D4" s="317" t="s">
        <v>2381</v>
      </c>
      <c r="E4" s="317" t="s">
        <v>2383</v>
      </c>
      <c r="F4" s="386">
        <v>0</v>
      </c>
      <c r="G4" s="386">
        <v>1</v>
      </c>
      <c r="H4" s="386">
        <v>0.02</v>
      </c>
      <c r="I4" s="317" t="s">
        <v>2384</v>
      </c>
      <c r="J4" s="370" t="s">
        <v>3456</v>
      </c>
      <c r="K4" s="387" t="s">
        <v>2386</v>
      </c>
      <c r="L4" s="317" t="s">
        <v>2385</v>
      </c>
    </row>
    <row r="5" spans="1:14">
      <c r="A5" s="317" t="s">
        <v>4</v>
      </c>
      <c r="B5" s="317" t="s">
        <v>2452</v>
      </c>
      <c r="C5" t="s">
        <v>3465</v>
      </c>
      <c r="D5" s="317" t="s">
        <v>2453</v>
      </c>
      <c r="E5" s="317" t="s">
        <v>2454</v>
      </c>
      <c r="F5" s="389">
        <v>0</v>
      </c>
      <c r="G5" s="390">
        <v>3</v>
      </c>
      <c r="H5" s="390">
        <v>0.1</v>
      </c>
      <c r="I5" s="317" t="s">
        <v>3467</v>
      </c>
      <c r="J5" s="314" t="s">
        <v>3685</v>
      </c>
      <c r="K5" s="317"/>
      <c r="L5" s="317" t="s">
        <v>2695</v>
      </c>
      <c r="M5" s="388" t="s">
        <v>3205</v>
      </c>
    </row>
    <row r="6" spans="1:14">
      <c r="A6" s="317" t="s">
        <v>4</v>
      </c>
      <c r="B6" s="317" t="s">
        <v>3462</v>
      </c>
      <c r="C6" t="s">
        <v>3463</v>
      </c>
      <c r="D6" s="317" t="s">
        <v>2456</v>
      </c>
      <c r="E6" t="s">
        <v>3466</v>
      </c>
      <c r="F6" s="391">
        <v>0</v>
      </c>
      <c r="G6" s="391">
        <v>1</v>
      </c>
      <c r="H6" s="391">
        <v>0.02</v>
      </c>
      <c r="I6" s="370" t="s">
        <v>2451</v>
      </c>
      <c r="J6" s="370" t="s">
        <v>3464</v>
      </c>
      <c r="K6" s="387"/>
      <c r="L6" s="387" t="s">
        <v>2696</v>
      </c>
      <c r="M6" s="392" t="s">
        <v>2455</v>
      </c>
    </row>
    <row r="7" spans="1:14">
      <c r="A7" s="317" t="s">
        <v>4</v>
      </c>
      <c r="B7" s="317" t="s">
        <v>3439</v>
      </c>
      <c r="C7" t="s">
        <v>3441</v>
      </c>
      <c r="D7" s="317" t="s">
        <v>3443</v>
      </c>
      <c r="E7" t="s">
        <v>3444</v>
      </c>
      <c r="F7" s="393">
        <v>0</v>
      </c>
      <c r="G7" s="393">
        <v>50000</v>
      </c>
      <c r="H7" s="393">
        <v>100</v>
      </c>
      <c r="I7" s="393" t="s">
        <v>3446</v>
      </c>
      <c r="J7" s="394" t="s">
        <v>3686</v>
      </c>
      <c r="K7" s="387" t="s">
        <v>459</v>
      </c>
      <c r="L7" s="387" t="s">
        <v>460</v>
      </c>
      <c r="M7" s="392" t="s">
        <v>461</v>
      </c>
    </row>
    <row r="8" spans="1:14">
      <c r="A8" s="317" t="s">
        <v>4</v>
      </c>
      <c r="B8" s="317" t="s">
        <v>3440</v>
      </c>
      <c r="C8" t="s">
        <v>3442</v>
      </c>
      <c r="D8" s="317" t="s">
        <v>3443</v>
      </c>
      <c r="E8" t="s">
        <v>3445</v>
      </c>
      <c r="F8" s="393">
        <v>0</v>
      </c>
      <c r="G8" s="393">
        <v>50000</v>
      </c>
      <c r="H8" s="393">
        <v>100</v>
      </c>
      <c r="I8" s="393" t="s">
        <v>3446</v>
      </c>
      <c r="J8" s="394" t="s">
        <v>3687</v>
      </c>
      <c r="K8" s="387" t="s">
        <v>459</v>
      </c>
      <c r="L8" s="387" t="s">
        <v>460</v>
      </c>
      <c r="M8" s="392"/>
    </row>
    <row r="9" spans="1:14">
      <c r="A9" t="s">
        <v>4</v>
      </c>
      <c r="B9" t="s">
        <v>11</v>
      </c>
      <c r="C9" t="s">
        <v>111</v>
      </c>
      <c r="D9" s="20" t="s">
        <v>11</v>
      </c>
      <c r="E9" t="s">
        <v>2299</v>
      </c>
      <c r="F9" s="395">
        <v>0</v>
      </c>
      <c r="G9" s="395">
        <v>1</v>
      </c>
      <c r="H9" s="13">
        <v>0.02</v>
      </c>
      <c r="I9" s="370" t="s">
        <v>441</v>
      </c>
      <c r="J9" s="370" t="s">
        <v>3287</v>
      </c>
      <c r="K9" s="370" t="s">
        <v>190</v>
      </c>
      <c r="L9" s="314" t="s">
        <v>191</v>
      </c>
      <c r="M9" s="396" t="s">
        <v>146</v>
      </c>
      <c r="N9" s="370" t="s">
        <v>172</v>
      </c>
    </row>
    <row r="10" spans="1:14">
      <c r="A10" t="s">
        <v>4</v>
      </c>
      <c r="B10" t="s">
        <v>5</v>
      </c>
      <c r="C10" t="s">
        <v>298</v>
      </c>
      <c r="D10" s="20" t="s">
        <v>344</v>
      </c>
      <c r="E10" t="s">
        <v>2298</v>
      </c>
      <c r="F10" s="395">
        <v>0</v>
      </c>
      <c r="G10" s="395">
        <f>ROUND(MaxBoundCalculations!B88,1)</f>
        <v>1</v>
      </c>
      <c r="H10" s="395">
        <v>0.01</v>
      </c>
      <c r="I10" s="370" t="s">
        <v>112</v>
      </c>
      <c r="J10" s="370" t="s">
        <v>3457</v>
      </c>
      <c r="K10" s="370" t="s">
        <v>192</v>
      </c>
      <c r="L10" s="314" t="s">
        <v>193</v>
      </c>
      <c r="M10" s="396" t="s">
        <v>3189</v>
      </c>
      <c r="N10" s="370" t="s">
        <v>3190</v>
      </c>
    </row>
    <row r="11" spans="1:14">
      <c r="A11" s="317" t="s">
        <v>4</v>
      </c>
      <c r="B11" s="317" t="s">
        <v>464</v>
      </c>
      <c r="C11" t="s">
        <v>465</v>
      </c>
      <c r="D11" s="317" t="s">
        <v>464</v>
      </c>
      <c r="E11" t="s">
        <v>2297</v>
      </c>
      <c r="F11" s="386">
        <v>0</v>
      </c>
      <c r="G11" s="386">
        <v>1</v>
      </c>
      <c r="H11" s="386">
        <v>0.01</v>
      </c>
      <c r="I11" s="314" t="s">
        <v>466</v>
      </c>
      <c r="J11" s="370" t="s">
        <v>3688</v>
      </c>
      <c r="K11" s="370" t="s">
        <v>467</v>
      </c>
      <c r="L11" s="314" t="s">
        <v>468</v>
      </c>
      <c r="M11" s="397" t="s">
        <v>469</v>
      </c>
    </row>
    <row r="12" spans="1:14">
      <c r="A12" s="317" t="s">
        <v>4</v>
      </c>
      <c r="B12" s="317" t="s">
        <v>3675</v>
      </c>
      <c r="C12" t="s">
        <v>3676</v>
      </c>
      <c r="D12" s="317" t="s">
        <v>464</v>
      </c>
      <c r="E12" t="s">
        <v>3677</v>
      </c>
      <c r="F12" s="398">
        <v>0</v>
      </c>
      <c r="G12" s="398">
        <v>1</v>
      </c>
      <c r="H12" s="398">
        <v>1</v>
      </c>
      <c r="I12" s="370" t="s">
        <v>29</v>
      </c>
      <c r="J12" s="370" t="s">
        <v>3678</v>
      </c>
      <c r="K12" s="370" t="s">
        <v>467</v>
      </c>
      <c r="L12" s="314" t="s">
        <v>468</v>
      </c>
      <c r="M12" s="397" t="s">
        <v>469</v>
      </c>
    </row>
    <row r="13" spans="1:14">
      <c r="A13" t="s">
        <v>4</v>
      </c>
      <c r="B13" t="s">
        <v>2985</v>
      </c>
      <c r="C13" t="s">
        <v>2986</v>
      </c>
      <c r="D13" t="s">
        <v>2985</v>
      </c>
      <c r="E13" t="s">
        <v>2987</v>
      </c>
      <c r="F13" s="13">
        <v>0</v>
      </c>
      <c r="G13" s="13">
        <f>-ROUND(MaxBoundCalculations!$B$206,2)</f>
        <v>0.33</v>
      </c>
      <c r="H13" s="13">
        <v>0.01</v>
      </c>
      <c r="I13" s="370" t="s">
        <v>2988</v>
      </c>
      <c r="J13" s="370" t="s">
        <v>3453</v>
      </c>
      <c r="K13" s="370" t="s">
        <v>194</v>
      </c>
      <c r="L13" s="314" t="s">
        <v>195</v>
      </c>
      <c r="M13" s="399" t="s">
        <v>3204</v>
      </c>
    </row>
    <row r="14" spans="1:14" ht="195">
      <c r="A14" s="317" t="s">
        <v>4</v>
      </c>
      <c r="B14" s="317" t="s">
        <v>3430</v>
      </c>
      <c r="C14" t="s">
        <v>3431</v>
      </c>
      <c r="D14" s="317" t="s">
        <v>3432</v>
      </c>
      <c r="E14" t="s">
        <v>3433</v>
      </c>
      <c r="F14" s="395">
        <v>0</v>
      </c>
      <c r="G14" s="395">
        <v>1</v>
      </c>
      <c r="H14" s="395">
        <v>0.01</v>
      </c>
      <c r="I14" s="370" t="s">
        <v>3684</v>
      </c>
      <c r="J14" s="45" t="s">
        <v>3689</v>
      </c>
      <c r="K14" s="387" t="s">
        <v>462</v>
      </c>
      <c r="L14" s="387" t="s">
        <v>463</v>
      </c>
      <c r="M14" s="388" t="s">
        <v>3188</v>
      </c>
    </row>
    <row r="15" spans="1:14">
      <c r="A15" s="317" t="s">
        <v>4</v>
      </c>
      <c r="B15" s="317" t="s">
        <v>3436</v>
      </c>
      <c r="C15" t="s">
        <v>3437</v>
      </c>
      <c r="D15" s="317" t="s">
        <v>3432</v>
      </c>
      <c r="E15" t="s">
        <v>3434</v>
      </c>
      <c r="F15" s="398">
        <v>0</v>
      </c>
      <c r="G15" s="398">
        <v>1</v>
      </c>
      <c r="H15" s="398">
        <v>1</v>
      </c>
      <c r="I15" s="370" t="s">
        <v>29</v>
      </c>
      <c r="J15" s="370" t="s">
        <v>3435</v>
      </c>
      <c r="K15" s="387"/>
      <c r="L15" s="387"/>
    </row>
    <row r="16" spans="1:14">
      <c r="A16" s="317" t="s">
        <v>4</v>
      </c>
      <c r="B16" s="317" t="s">
        <v>3630</v>
      </c>
      <c r="C16" t="s">
        <v>3631</v>
      </c>
      <c r="D16" s="317" t="s">
        <v>3632</v>
      </c>
      <c r="E16" t="s">
        <v>3633</v>
      </c>
      <c r="F16" s="398">
        <v>0</v>
      </c>
      <c r="G16" s="398">
        <v>50</v>
      </c>
      <c r="H16" s="398">
        <v>1</v>
      </c>
      <c r="I16" s="370" t="s">
        <v>3683</v>
      </c>
      <c r="J16" s="370" t="s">
        <v>3634</v>
      </c>
      <c r="K16" s="387"/>
      <c r="L16" s="387"/>
    </row>
    <row r="17" spans="1:14">
      <c r="A17" t="s">
        <v>71</v>
      </c>
      <c r="B17" t="s">
        <v>15</v>
      </c>
      <c r="C17" t="s">
        <v>2487</v>
      </c>
      <c r="D17" t="s">
        <v>15</v>
      </c>
      <c r="E17" t="s">
        <v>2486</v>
      </c>
      <c r="F17" s="395">
        <v>0</v>
      </c>
      <c r="G17" s="395">
        <v>1</v>
      </c>
      <c r="H17" s="395">
        <v>0.01</v>
      </c>
      <c r="I17" s="370" t="s">
        <v>114</v>
      </c>
      <c r="J17" s="370" t="s">
        <v>3723</v>
      </c>
      <c r="K17" s="370" t="s">
        <v>196</v>
      </c>
      <c r="L17" s="314" t="s">
        <v>197</v>
      </c>
      <c r="M17" s="396" t="s">
        <v>3191</v>
      </c>
    </row>
    <row r="18" spans="1:14">
      <c r="A18" t="s">
        <v>71</v>
      </c>
      <c r="B18" t="s">
        <v>100</v>
      </c>
      <c r="C18" t="s">
        <v>299</v>
      </c>
      <c r="D18" t="s">
        <v>100</v>
      </c>
      <c r="E18" t="s">
        <v>2296</v>
      </c>
      <c r="F18" s="395">
        <v>0</v>
      </c>
      <c r="G18" s="395">
        <v>0.75</v>
      </c>
      <c r="H18" s="395">
        <v>0.01</v>
      </c>
      <c r="I18" s="370" t="s">
        <v>30</v>
      </c>
      <c r="J18" s="370" t="s">
        <v>3192</v>
      </c>
      <c r="K18" s="370" t="s">
        <v>198</v>
      </c>
      <c r="L18" s="314" t="s">
        <v>199</v>
      </c>
      <c r="M18" s="396" t="s">
        <v>147</v>
      </c>
      <c r="N18" s="370" t="s">
        <v>429</v>
      </c>
    </row>
    <row r="19" spans="1:14">
      <c r="A19" t="s">
        <v>71</v>
      </c>
      <c r="B19" t="s">
        <v>14</v>
      </c>
      <c r="C19" t="s">
        <v>7</v>
      </c>
      <c r="D19" t="s">
        <v>14</v>
      </c>
      <c r="E19" t="s">
        <v>2295</v>
      </c>
      <c r="F19">
        <v>0</v>
      </c>
      <c r="G19">
        <v>1</v>
      </c>
      <c r="H19">
        <v>1</v>
      </c>
      <c r="I19" s="370" t="s">
        <v>29</v>
      </c>
      <c r="J19" s="370" t="s">
        <v>2307</v>
      </c>
      <c r="K19" s="370" t="s">
        <v>200</v>
      </c>
      <c r="L19" s="314" t="s">
        <v>201</v>
      </c>
    </row>
    <row r="20" spans="1:14">
      <c r="A20" t="s">
        <v>71</v>
      </c>
      <c r="B20" t="s">
        <v>259</v>
      </c>
      <c r="C20" t="s">
        <v>300</v>
      </c>
      <c r="D20" s="20" t="s">
        <v>345</v>
      </c>
      <c r="E20" t="s">
        <v>2294</v>
      </c>
      <c r="F20">
        <v>0</v>
      </c>
      <c r="G20" s="13">
        <f>ROUND(MaxBoundCalculations!B172,2)</f>
        <v>0.24</v>
      </c>
      <c r="H20" s="400">
        <v>5.0000000000000001E-3</v>
      </c>
      <c r="I20" s="370" t="s">
        <v>260</v>
      </c>
      <c r="J20" s="370" t="s">
        <v>2300</v>
      </c>
      <c r="K20" s="370" t="s">
        <v>261</v>
      </c>
      <c r="L20" s="314" t="s">
        <v>262</v>
      </c>
      <c r="M20" s="397" t="s">
        <v>304</v>
      </c>
      <c r="N20" s="314" t="s">
        <v>395</v>
      </c>
    </row>
    <row r="21" spans="1:14">
      <c r="A21" t="s">
        <v>71</v>
      </c>
      <c r="B21" t="s">
        <v>263</v>
      </c>
      <c r="C21" t="s">
        <v>3460</v>
      </c>
      <c r="D21" s="20" t="s">
        <v>345</v>
      </c>
      <c r="E21" t="s">
        <v>2293</v>
      </c>
      <c r="F21">
        <v>0</v>
      </c>
      <c r="G21" s="395">
        <v>0.5</v>
      </c>
      <c r="H21" s="13">
        <v>0.01</v>
      </c>
      <c r="I21" s="370" t="s">
        <v>266</v>
      </c>
      <c r="J21" s="370" t="s">
        <v>3461</v>
      </c>
      <c r="K21" s="370" t="s">
        <v>264</v>
      </c>
      <c r="L21" s="314" t="s">
        <v>265</v>
      </c>
      <c r="M21" s="397" t="s">
        <v>305</v>
      </c>
      <c r="N21" s="401"/>
    </row>
    <row r="22" spans="1:14">
      <c r="A22" t="s">
        <v>71</v>
      </c>
      <c r="B22" t="s">
        <v>3784</v>
      </c>
      <c r="C22" t="s">
        <v>3785</v>
      </c>
      <c r="D22" s="20" t="s">
        <v>345</v>
      </c>
      <c r="E22" t="s">
        <v>3786</v>
      </c>
      <c r="F22">
        <v>0</v>
      </c>
      <c r="G22" s="39">
        <v>600000</v>
      </c>
      <c r="H22" s="39">
        <v>5000</v>
      </c>
      <c r="I22" s="370" t="s">
        <v>3787</v>
      </c>
      <c r="J22" s="370" t="s">
        <v>3795</v>
      </c>
      <c r="K22" s="370"/>
      <c r="L22" s="314"/>
    </row>
    <row r="23" spans="1:14">
      <c r="A23" t="s">
        <v>71</v>
      </c>
      <c r="B23" t="s">
        <v>13</v>
      </c>
      <c r="C23" t="s">
        <v>127</v>
      </c>
      <c r="D23" t="s">
        <v>13</v>
      </c>
      <c r="E23" t="s">
        <v>2292</v>
      </c>
      <c r="F23">
        <v>0</v>
      </c>
      <c r="G23">
        <v>1</v>
      </c>
      <c r="H23">
        <v>1</v>
      </c>
      <c r="I23" s="370" t="s">
        <v>29</v>
      </c>
      <c r="J23" s="370" t="s">
        <v>2941</v>
      </c>
      <c r="K23" s="370" t="s">
        <v>202</v>
      </c>
      <c r="L23" s="314" t="s">
        <v>203</v>
      </c>
      <c r="M23" s="397" t="s">
        <v>74</v>
      </c>
      <c r="N23" s="401"/>
    </row>
    <row r="24" spans="1:14">
      <c r="A24" t="s">
        <v>71</v>
      </c>
      <c r="B24" t="s">
        <v>2461</v>
      </c>
      <c r="C24" t="s">
        <v>2460</v>
      </c>
      <c r="D24" t="s">
        <v>16</v>
      </c>
      <c r="E24" t="s">
        <v>2291</v>
      </c>
      <c r="F24" s="395">
        <v>0</v>
      </c>
      <c r="G24" s="395">
        <v>0.5</v>
      </c>
      <c r="H24" s="395">
        <v>0.01</v>
      </c>
      <c r="I24" s="370" t="s">
        <v>2462</v>
      </c>
      <c r="J24" s="370" t="s">
        <v>3690</v>
      </c>
      <c r="K24" s="370" t="s">
        <v>204</v>
      </c>
      <c r="L24" s="314" t="s">
        <v>205</v>
      </c>
      <c r="M24" s="396" t="s">
        <v>151</v>
      </c>
    </row>
    <row r="25" spans="1:14">
      <c r="A25" t="s">
        <v>71</v>
      </c>
      <c r="B25" t="s">
        <v>12</v>
      </c>
      <c r="C25" t="s">
        <v>6</v>
      </c>
      <c r="D25" t="s">
        <v>12</v>
      </c>
      <c r="E25" t="s">
        <v>2290</v>
      </c>
      <c r="F25">
        <v>0</v>
      </c>
      <c r="G25">
        <v>1</v>
      </c>
      <c r="H25">
        <v>1</v>
      </c>
      <c r="I25" s="370" t="s">
        <v>29</v>
      </c>
      <c r="J25" s="370" t="s">
        <v>3193</v>
      </c>
      <c r="K25" s="370" t="s">
        <v>206</v>
      </c>
      <c r="L25" s="314" t="s">
        <v>207</v>
      </c>
    </row>
    <row r="26" spans="1:14">
      <c r="A26" s="317" t="s">
        <v>8</v>
      </c>
      <c r="B26" s="317" t="s">
        <v>328</v>
      </c>
      <c r="C26" t="s">
        <v>329</v>
      </c>
      <c r="D26" s="317" t="s">
        <v>328</v>
      </c>
      <c r="E26" t="s">
        <v>2289</v>
      </c>
      <c r="F26" s="317">
        <v>0</v>
      </c>
      <c r="G26" s="317">
        <v>1</v>
      </c>
      <c r="H26" s="317">
        <v>1</v>
      </c>
      <c r="I26" s="314" t="s">
        <v>29</v>
      </c>
      <c r="J26" s="370" t="s">
        <v>3194</v>
      </c>
      <c r="K26" s="370" t="s">
        <v>330</v>
      </c>
      <c r="L26" s="314" t="s">
        <v>331</v>
      </c>
    </row>
    <row r="27" spans="1:14">
      <c r="A27" s="317" t="s">
        <v>8</v>
      </c>
      <c r="B27" s="317" t="s">
        <v>3788</v>
      </c>
      <c r="C27" t="s">
        <v>3789</v>
      </c>
      <c r="D27" s="317" t="s">
        <v>3788</v>
      </c>
      <c r="E27" t="s">
        <v>3790</v>
      </c>
      <c r="F27" s="317">
        <v>0</v>
      </c>
      <c r="G27" s="317">
        <v>1</v>
      </c>
      <c r="H27" s="317">
        <v>1</v>
      </c>
      <c r="I27" s="314" t="s">
        <v>29</v>
      </c>
      <c r="J27" s="370" t="s">
        <v>3791</v>
      </c>
      <c r="K27" s="370"/>
      <c r="L27" s="314"/>
    </row>
    <row r="28" spans="1:14">
      <c r="A28" t="s">
        <v>8</v>
      </c>
      <c r="B28" s="370" t="s">
        <v>3124</v>
      </c>
      <c r="C28" t="s">
        <v>2740</v>
      </c>
      <c r="D28" s="370" t="s">
        <v>3124</v>
      </c>
      <c r="E28" t="s">
        <v>2280</v>
      </c>
      <c r="F28" s="395">
        <v>0</v>
      </c>
      <c r="G28" s="13">
        <v>1</v>
      </c>
      <c r="H28" s="13">
        <v>0.01</v>
      </c>
      <c r="I28" s="370" t="s">
        <v>34</v>
      </c>
      <c r="J28" s="370" t="s">
        <v>3822</v>
      </c>
      <c r="K28" s="370" t="s">
        <v>2448</v>
      </c>
      <c r="L28" s="314" t="s">
        <v>2449</v>
      </c>
      <c r="M28" s="397" t="s">
        <v>149</v>
      </c>
    </row>
    <row r="29" spans="1:14">
      <c r="A29" t="s">
        <v>8</v>
      </c>
      <c r="B29" s="370" t="s">
        <v>3546</v>
      </c>
      <c r="C29" t="s">
        <v>3547</v>
      </c>
      <c r="D29" s="184"/>
      <c r="E29" s="184"/>
      <c r="F29" s="317">
        <v>0</v>
      </c>
      <c r="G29" s="317">
        <v>1</v>
      </c>
      <c r="H29" s="317">
        <v>1</v>
      </c>
      <c r="I29" s="314" t="s">
        <v>29</v>
      </c>
      <c r="J29" s="370" t="s">
        <v>3548</v>
      </c>
      <c r="K29" s="370"/>
      <c r="L29" s="314"/>
      <c r="M29" s="397"/>
    </row>
    <row r="30" spans="1:14">
      <c r="A30" t="s">
        <v>8</v>
      </c>
      <c r="B30" s="370" t="s">
        <v>3774</v>
      </c>
      <c r="C30" t="s">
        <v>3776</v>
      </c>
      <c r="D30" s="370" t="s">
        <v>3124</v>
      </c>
      <c r="E30" t="s">
        <v>3772</v>
      </c>
      <c r="F30" s="317">
        <v>0</v>
      </c>
      <c r="G30" s="317">
        <v>1</v>
      </c>
      <c r="H30" s="317">
        <v>1</v>
      </c>
      <c r="I30" s="317" t="s">
        <v>29</v>
      </c>
      <c r="J30" s="370" t="s">
        <v>3773</v>
      </c>
      <c r="K30" s="370"/>
      <c r="L30" s="314"/>
      <c r="M30" s="397"/>
    </row>
    <row r="31" spans="1:14">
      <c r="A31" s="317" t="s">
        <v>8</v>
      </c>
      <c r="B31" s="317" t="s">
        <v>267</v>
      </c>
      <c r="C31" t="s">
        <v>270</v>
      </c>
      <c r="D31" s="317" t="s">
        <v>346</v>
      </c>
      <c r="E31" t="s">
        <v>2288</v>
      </c>
      <c r="F31" s="386">
        <v>-0.5</v>
      </c>
      <c r="G31" s="386">
        <v>1</v>
      </c>
      <c r="H31" s="386">
        <v>0.02</v>
      </c>
      <c r="I31" s="314" t="s">
        <v>271</v>
      </c>
      <c r="J31" s="370" t="s">
        <v>2308</v>
      </c>
      <c r="K31" s="370" t="s">
        <v>273</v>
      </c>
      <c r="L31" s="314" t="s">
        <v>275</v>
      </c>
      <c r="M31" s="397" t="s">
        <v>306</v>
      </c>
    </row>
    <row r="32" spans="1:14">
      <c r="A32" s="317" t="s">
        <v>8</v>
      </c>
      <c r="B32" s="317" t="s">
        <v>268</v>
      </c>
      <c r="C32" t="s">
        <v>269</v>
      </c>
      <c r="D32" s="317" t="s">
        <v>346</v>
      </c>
      <c r="E32" t="s">
        <v>2287</v>
      </c>
      <c r="F32" s="386">
        <v>-0.5</v>
      </c>
      <c r="G32" s="386">
        <v>1</v>
      </c>
      <c r="H32" s="386">
        <v>0.02</v>
      </c>
      <c r="I32" s="314" t="s">
        <v>272</v>
      </c>
      <c r="J32" s="370" t="s">
        <v>2309</v>
      </c>
      <c r="K32" s="370" t="s">
        <v>274</v>
      </c>
      <c r="L32" s="314" t="s">
        <v>275</v>
      </c>
      <c r="M32" s="397" t="s">
        <v>306</v>
      </c>
    </row>
    <row r="33" spans="1:14">
      <c r="A33" t="s">
        <v>8</v>
      </c>
      <c r="B33" t="s">
        <v>302</v>
      </c>
      <c r="C33" t="s">
        <v>301</v>
      </c>
      <c r="D33" t="s">
        <v>302</v>
      </c>
      <c r="E33" t="s">
        <v>2286</v>
      </c>
      <c r="F33">
        <v>0</v>
      </c>
      <c r="G33">
        <v>1</v>
      </c>
      <c r="H33">
        <v>1</v>
      </c>
      <c r="I33" s="370" t="s">
        <v>29</v>
      </c>
    </row>
    <row r="34" spans="1:14">
      <c r="A34" t="s">
        <v>8</v>
      </c>
      <c r="B34" t="s">
        <v>3483</v>
      </c>
      <c r="C34" t="s">
        <v>3484</v>
      </c>
      <c r="D34" t="s">
        <v>3485</v>
      </c>
      <c r="E34" t="s">
        <v>3650</v>
      </c>
      <c r="F34" s="317">
        <v>0</v>
      </c>
      <c r="G34" s="405">
        <v>1</v>
      </c>
      <c r="H34" s="317">
        <v>1</v>
      </c>
      <c r="I34" s="317" t="s">
        <v>3486</v>
      </c>
      <c r="J34" s="370" t="s">
        <v>3487</v>
      </c>
      <c r="K34" s="370"/>
      <c r="L34" s="314"/>
      <c r="M34" s="41" t="s">
        <v>3488</v>
      </c>
    </row>
    <row r="35" spans="1:14">
      <c r="A35" t="s">
        <v>8</v>
      </c>
      <c r="B35" t="s">
        <v>17</v>
      </c>
      <c r="C35" t="s">
        <v>27</v>
      </c>
      <c r="D35" t="s">
        <v>17</v>
      </c>
      <c r="E35" t="s">
        <v>2285</v>
      </c>
      <c r="F35" s="395">
        <v>0</v>
      </c>
      <c r="G35" s="13">
        <v>1</v>
      </c>
      <c r="H35" s="13">
        <v>0.01</v>
      </c>
      <c r="I35" s="370" t="s">
        <v>33</v>
      </c>
      <c r="J35" s="370" t="s">
        <v>3691</v>
      </c>
      <c r="K35" s="370" t="s">
        <v>208</v>
      </c>
      <c r="L35" s="314" t="s">
        <v>209</v>
      </c>
      <c r="M35" s="396" t="s">
        <v>151</v>
      </c>
    </row>
    <row r="36" spans="1:14">
      <c r="A36" t="s">
        <v>8</v>
      </c>
      <c r="B36" t="s">
        <v>129</v>
      </c>
      <c r="C36" t="s">
        <v>128</v>
      </c>
      <c r="D36" t="s">
        <v>129</v>
      </c>
      <c r="E36" t="s">
        <v>2284</v>
      </c>
      <c r="F36" s="39">
        <v>0</v>
      </c>
      <c r="G36" s="39">
        <v>25000</v>
      </c>
      <c r="H36" s="39">
        <v>500</v>
      </c>
      <c r="I36" s="370" t="s">
        <v>186</v>
      </c>
      <c r="J36" s="370" t="s">
        <v>3724</v>
      </c>
      <c r="K36" s="370" t="s">
        <v>210</v>
      </c>
      <c r="L36" s="314" t="s">
        <v>211</v>
      </c>
      <c r="M36" s="396" t="s">
        <v>148</v>
      </c>
      <c r="N36" s="370" t="s">
        <v>187</v>
      </c>
    </row>
    <row r="37" spans="1:14">
      <c r="A37" t="s">
        <v>8</v>
      </c>
      <c r="B37" t="s">
        <v>3017</v>
      </c>
      <c r="C37" t="s">
        <v>3018</v>
      </c>
      <c r="D37" t="s">
        <v>3017</v>
      </c>
      <c r="E37" s="184"/>
      <c r="F37">
        <v>0</v>
      </c>
      <c r="G37">
        <v>1</v>
      </c>
      <c r="H37">
        <v>1</v>
      </c>
      <c r="I37" s="370" t="s">
        <v>29</v>
      </c>
      <c r="J37" s="394" t="s">
        <v>3195</v>
      </c>
    </row>
    <row r="38" spans="1:14">
      <c r="A38" t="s">
        <v>8</v>
      </c>
      <c r="B38" t="s">
        <v>59</v>
      </c>
      <c r="C38" t="s">
        <v>130</v>
      </c>
      <c r="D38" t="s">
        <v>59</v>
      </c>
      <c r="E38" s="184"/>
      <c r="F38">
        <v>0</v>
      </c>
      <c r="G38">
        <v>1</v>
      </c>
      <c r="H38">
        <v>1</v>
      </c>
      <c r="I38" s="370" t="s">
        <v>29</v>
      </c>
      <c r="J38" s="394" t="s">
        <v>3741</v>
      </c>
    </row>
    <row r="39" spans="1:14">
      <c r="A39" t="s">
        <v>8</v>
      </c>
      <c r="B39" t="s">
        <v>3738</v>
      </c>
      <c r="C39" t="s">
        <v>3739</v>
      </c>
      <c r="D39" t="s">
        <v>3738</v>
      </c>
      <c r="E39" s="184"/>
      <c r="F39">
        <v>0</v>
      </c>
      <c r="G39">
        <v>1</v>
      </c>
      <c r="H39">
        <v>1</v>
      </c>
      <c r="I39" s="370" t="s">
        <v>29</v>
      </c>
      <c r="J39" s="394" t="s">
        <v>3740</v>
      </c>
    </row>
    <row r="40" spans="1:14">
      <c r="A40" t="s">
        <v>8</v>
      </c>
      <c r="B40" t="s">
        <v>357</v>
      </c>
      <c r="C40" t="s">
        <v>358</v>
      </c>
      <c r="D40" t="s">
        <v>357</v>
      </c>
      <c r="E40" t="s">
        <v>2283</v>
      </c>
      <c r="F40">
        <v>0</v>
      </c>
      <c r="G40">
        <v>1</v>
      </c>
      <c r="H40">
        <v>1</v>
      </c>
      <c r="I40" s="370" t="s">
        <v>29</v>
      </c>
      <c r="J40" s="370"/>
    </row>
    <row r="41" spans="1:14">
      <c r="A41" s="317" t="s">
        <v>8</v>
      </c>
      <c r="B41" s="317" t="s">
        <v>254</v>
      </c>
      <c r="C41" t="s">
        <v>255</v>
      </c>
      <c r="D41" s="317" t="s">
        <v>254</v>
      </c>
      <c r="E41" t="s">
        <v>2282</v>
      </c>
      <c r="F41" s="386">
        <v>0</v>
      </c>
      <c r="G41" s="386">
        <v>0.6</v>
      </c>
      <c r="H41" s="386">
        <v>0.01</v>
      </c>
      <c r="I41" s="314" t="s">
        <v>256</v>
      </c>
      <c r="J41" s="370" t="s">
        <v>3502</v>
      </c>
      <c r="K41" s="314" t="s">
        <v>2243</v>
      </c>
      <c r="L41" s="314" t="s">
        <v>257</v>
      </c>
      <c r="M41" s="396" t="s">
        <v>3203</v>
      </c>
    </row>
    <row r="42" spans="1:14">
      <c r="A42" s="317" t="s">
        <v>8</v>
      </c>
      <c r="B42" s="319" t="s">
        <v>2322</v>
      </c>
      <c r="C42" t="s">
        <v>2323</v>
      </c>
      <c r="D42" s="319" t="s">
        <v>2322</v>
      </c>
      <c r="E42" s="317" t="s">
        <v>2324</v>
      </c>
      <c r="F42" s="386">
        <v>0</v>
      </c>
      <c r="G42" s="386">
        <v>0.9</v>
      </c>
      <c r="H42" s="386">
        <v>0.01</v>
      </c>
      <c r="I42" s="314" t="s">
        <v>2325</v>
      </c>
      <c r="J42" s="370" t="s">
        <v>3196</v>
      </c>
      <c r="K42" s="314" t="s">
        <v>2378</v>
      </c>
      <c r="L42" s="314" t="s">
        <v>2377</v>
      </c>
    </row>
    <row r="43" spans="1:14">
      <c r="A43" s="317" t="s">
        <v>8</v>
      </c>
      <c r="B43" s="317" t="s">
        <v>251</v>
      </c>
      <c r="C43" t="s">
        <v>281</v>
      </c>
      <c r="D43" s="317" t="s">
        <v>347</v>
      </c>
      <c r="E43" t="s">
        <v>2281</v>
      </c>
      <c r="F43" s="386">
        <v>0</v>
      </c>
      <c r="G43" s="386">
        <v>0.4</v>
      </c>
      <c r="H43" s="386">
        <v>0.01</v>
      </c>
      <c r="I43" s="314" t="s">
        <v>252</v>
      </c>
      <c r="J43" s="370" t="s">
        <v>2301</v>
      </c>
      <c r="K43" s="314" t="s">
        <v>2244</v>
      </c>
      <c r="L43" s="314" t="s">
        <v>253</v>
      </c>
      <c r="M43" s="397" t="s">
        <v>307</v>
      </c>
    </row>
    <row r="44" spans="1:14">
      <c r="A44" s="317" t="s">
        <v>8</v>
      </c>
      <c r="B44" t="s">
        <v>2786</v>
      </c>
      <c r="C44" t="s">
        <v>2788</v>
      </c>
      <c r="D44" t="s">
        <v>2786</v>
      </c>
      <c r="E44" t="s">
        <v>2789</v>
      </c>
      <c r="F44" s="386">
        <v>0</v>
      </c>
      <c r="G44" s="386">
        <v>0.95</v>
      </c>
      <c r="H44" s="386">
        <v>0.01</v>
      </c>
      <c r="I44" s="314" t="s">
        <v>2790</v>
      </c>
      <c r="J44" s="370" t="s">
        <v>3726</v>
      </c>
      <c r="K44" s="370" t="s">
        <v>212</v>
      </c>
      <c r="L44" s="314"/>
      <c r="M44" s="396" t="s">
        <v>3202</v>
      </c>
    </row>
    <row r="45" spans="1:14">
      <c r="A45" t="s">
        <v>8</v>
      </c>
      <c r="B45" t="s">
        <v>18</v>
      </c>
      <c r="C45" t="s">
        <v>131</v>
      </c>
      <c r="D45" t="s">
        <v>18</v>
      </c>
      <c r="E45" t="s">
        <v>2787</v>
      </c>
      <c r="F45" s="317">
        <v>0</v>
      </c>
      <c r="G45" s="317">
        <v>60</v>
      </c>
      <c r="H45" s="317">
        <v>1</v>
      </c>
      <c r="I45" s="317" t="str">
        <f>UnitControlCenter!$B$51</f>
        <v>$/MWh</v>
      </c>
      <c r="J45" s="370" t="s">
        <v>3727</v>
      </c>
      <c r="K45" s="370" t="s">
        <v>212</v>
      </c>
      <c r="L45" s="314" t="s">
        <v>213</v>
      </c>
      <c r="M45" s="396" t="s">
        <v>150</v>
      </c>
    </row>
    <row r="46" spans="1:14">
      <c r="A46" t="s">
        <v>8</v>
      </c>
      <c r="B46" t="s">
        <v>3576</v>
      </c>
      <c r="C46" t="s">
        <v>3577</v>
      </c>
      <c r="D46" t="s">
        <v>3578</v>
      </c>
      <c r="E46" t="s">
        <v>3579</v>
      </c>
      <c r="F46" s="395">
        <v>0</v>
      </c>
      <c r="G46" s="13">
        <v>1</v>
      </c>
      <c r="H46" s="13">
        <v>0.01</v>
      </c>
      <c r="I46" s="317" t="s">
        <v>3580</v>
      </c>
      <c r="J46" s="370" t="s">
        <v>3581</v>
      </c>
      <c r="K46" s="370"/>
      <c r="L46" s="314"/>
      <c r="M46" s="396"/>
    </row>
    <row r="47" spans="1:14">
      <c r="A47" t="s">
        <v>8</v>
      </c>
      <c r="B47" t="s">
        <v>3637</v>
      </c>
      <c r="C47" t="s">
        <v>3635</v>
      </c>
      <c r="D47" t="s">
        <v>3636</v>
      </c>
      <c r="E47" t="s">
        <v>3640</v>
      </c>
      <c r="F47" s="402">
        <v>0</v>
      </c>
      <c r="G47">
        <v>100</v>
      </c>
      <c r="H47">
        <v>5</v>
      </c>
      <c r="I47" s="317" t="s">
        <v>3644</v>
      </c>
      <c r="J47" s="370" t="s">
        <v>3642</v>
      </c>
      <c r="K47" s="370"/>
      <c r="L47" s="314"/>
      <c r="M47" s="396"/>
    </row>
    <row r="48" spans="1:14">
      <c r="A48" t="s">
        <v>8</v>
      </c>
      <c r="B48" t="s">
        <v>3638</v>
      </c>
      <c r="C48" t="s">
        <v>3639</v>
      </c>
      <c r="D48" t="s">
        <v>3636</v>
      </c>
      <c r="E48" t="s">
        <v>3641</v>
      </c>
      <c r="F48" s="395">
        <v>0</v>
      </c>
      <c r="G48" s="13">
        <v>1</v>
      </c>
      <c r="H48" s="13">
        <v>0.01</v>
      </c>
      <c r="I48" s="317" t="s">
        <v>3643</v>
      </c>
      <c r="J48" s="370" t="s">
        <v>3714</v>
      </c>
      <c r="K48" s="370"/>
      <c r="L48" s="314"/>
      <c r="M48" s="396"/>
    </row>
    <row r="49" spans="1:14">
      <c r="A49" t="s">
        <v>8</v>
      </c>
      <c r="B49" t="s">
        <v>3645</v>
      </c>
      <c r="C49" t="s">
        <v>3646</v>
      </c>
      <c r="D49" t="s">
        <v>3645</v>
      </c>
      <c r="E49" t="s">
        <v>3647</v>
      </c>
      <c r="F49" s="402">
        <v>0</v>
      </c>
      <c r="G49">
        <v>100</v>
      </c>
      <c r="H49">
        <v>5</v>
      </c>
      <c r="I49" s="317" t="s">
        <v>3648</v>
      </c>
      <c r="J49" s="370" t="s">
        <v>3649</v>
      </c>
      <c r="K49" s="370"/>
      <c r="L49" s="314"/>
      <c r="M49" s="396"/>
    </row>
    <row r="50" spans="1:14">
      <c r="A50" t="s">
        <v>9</v>
      </c>
      <c r="B50" t="s">
        <v>3223</v>
      </c>
      <c r="C50" t="s">
        <v>3184</v>
      </c>
      <c r="D50" t="s">
        <v>3223</v>
      </c>
      <c r="E50" t="s">
        <v>3185</v>
      </c>
      <c r="F50" s="386">
        <v>0</v>
      </c>
      <c r="G50" s="386">
        <v>0.5</v>
      </c>
      <c r="H50" s="386">
        <v>0.01</v>
      </c>
      <c r="I50" s="314" t="s">
        <v>3183</v>
      </c>
      <c r="J50" s="370" t="s">
        <v>3224</v>
      </c>
    </row>
    <row r="51" spans="1:14">
      <c r="A51" t="s">
        <v>9</v>
      </c>
      <c r="B51" t="s">
        <v>26</v>
      </c>
      <c r="C51" t="s">
        <v>3020</v>
      </c>
      <c r="D51" t="s">
        <v>3021</v>
      </c>
      <c r="E51" t="s">
        <v>3019</v>
      </c>
      <c r="F51" s="395">
        <v>0</v>
      </c>
      <c r="G51" s="13">
        <v>1</v>
      </c>
      <c r="H51" s="13">
        <v>0.01</v>
      </c>
      <c r="I51" s="370" t="s">
        <v>2813</v>
      </c>
      <c r="J51" s="370" t="s">
        <v>3022</v>
      </c>
      <c r="K51" s="370" t="s">
        <v>239</v>
      </c>
      <c r="L51" s="314" t="s">
        <v>240</v>
      </c>
    </row>
    <row r="52" spans="1:14">
      <c r="A52" t="s">
        <v>9</v>
      </c>
      <c r="B52" t="s">
        <v>20</v>
      </c>
      <c r="C52" t="s">
        <v>2768</v>
      </c>
      <c r="D52" t="s">
        <v>20</v>
      </c>
      <c r="E52" t="s">
        <v>2769</v>
      </c>
      <c r="F52" s="395">
        <v>0</v>
      </c>
      <c r="G52" s="13">
        <v>1</v>
      </c>
      <c r="H52" s="13">
        <v>0.01</v>
      </c>
      <c r="I52" s="370" t="s">
        <v>33</v>
      </c>
      <c r="J52" s="370" t="s">
        <v>2390</v>
      </c>
      <c r="K52" s="370" t="s">
        <v>214</v>
      </c>
      <c r="L52" s="314" t="s">
        <v>215</v>
      </c>
      <c r="M52" s="396" t="s">
        <v>2391</v>
      </c>
    </row>
    <row r="53" spans="1:14">
      <c r="A53" t="s">
        <v>9</v>
      </c>
      <c r="B53" t="s">
        <v>24</v>
      </c>
      <c r="C53" t="s">
        <v>282</v>
      </c>
      <c r="D53" t="s">
        <v>24</v>
      </c>
      <c r="E53" t="s">
        <v>2279</v>
      </c>
      <c r="F53" s="395">
        <v>0</v>
      </c>
      <c r="G53" s="13">
        <v>1</v>
      </c>
      <c r="H53" s="13">
        <v>0.01</v>
      </c>
      <c r="I53" s="370" t="s">
        <v>33</v>
      </c>
      <c r="J53" s="370" t="s">
        <v>2302</v>
      </c>
      <c r="K53" s="370" t="s">
        <v>216</v>
      </c>
      <c r="L53" s="314" t="s">
        <v>217</v>
      </c>
      <c r="M53" s="396" t="s">
        <v>151</v>
      </c>
    </row>
    <row r="54" spans="1:14">
      <c r="A54" t="s">
        <v>9</v>
      </c>
      <c r="B54" t="s">
        <v>22</v>
      </c>
      <c r="C54" t="s">
        <v>58</v>
      </c>
      <c r="D54" t="s">
        <v>22</v>
      </c>
      <c r="E54" t="s">
        <v>2278</v>
      </c>
      <c r="F54" s="395">
        <v>0</v>
      </c>
      <c r="G54" s="13">
        <v>1</v>
      </c>
      <c r="H54" s="13">
        <v>0.01</v>
      </c>
      <c r="I54" s="370" t="s">
        <v>33</v>
      </c>
      <c r="J54" s="370" t="s">
        <v>2303</v>
      </c>
      <c r="K54" s="370" t="s">
        <v>218</v>
      </c>
      <c r="L54" s="314" t="s">
        <v>219</v>
      </c>
      <c r="M54" s="396" t="s">
        <v>151</v>
      </c>
    </row>
    <row r="55" spans="1:14">
      <c r="A55" t="s">
        <v>9</v>
      </c>
      <c r="B55" t="s">
        <v>101</v>
      </c>
      <c r="C55" t="s">
        <v>283</v>
      </c>
      <c r="D55" t="s">
        <v>101</v>
      </c>
      <c r="E55" t="s">
        <v>2277</v>
      </c>
      <c r="F55" s="13">
        <v>0</v>
      </c>
      <c r="G55" s="13">
        <v>0.25</v>
      </c>
      <c r="H55" s="13">
        <v>0.01</v>
      </c>
      <c r="I55" s="370" t="s">
        <v>30</v>
      </c>
      <c r="J55" s="370" t="s">
        <v>3026</v>
      </c>
      <c r="K55" s="370" t="s">
        <v>220</v>
      </c>
      <c r="L55" s="314" t="s">
        <v>221</v>
      </c>
      <c r="M55" s="397" t="s">
        <v>2256</v>
      </c>
      <c r="N55" s="314" t="s">
        <v>2256</v>
      </c>
    </row>
    <row r="56" spans="1:14">
      <c r="A56" t="s">
        <v>9</v>
      </c>
      <c r="B56" t="s">
        <v>23</v>
      </c>
      <c r="C56" t="s">
        <v>284</v>
      </c>
      <c r="D56" t="s">
        <v>23</v>
      </c>
      <c r="E56" t="s">
        <v>2276</v>
      </c>
      <c r="F56" s="395">
        <v>0</v>
      </c>
      <c r="G56" s="13">
        <v>1</v>
      </c>
      <c r="H56" s="13">
        <v>0.01</v>
      </c>
      <c r="I56" s="370" t="s">
        <v>33</v>
      </c>
      <c r="J56" s="370" t="s">
        <v>2304</v>
      </c>
      <c r="K56" s="370" t="s">
        <v>222</v>
      </c>
      <c r="L56" s="314" t="s">
        <v>223</v>
      </c>
      <c r="M56" s="396" t="s">
        <v>151</v>
      </c>
    </row>
    <row r="57" spans="1:14">
      <c r="A57" t="s">
        <v>9</v>
      </c>
      <c r="B57" t="s">
        <v>3538</v>
      </c>
      <c r="C57" t="s">
        <v>3540</v>
      </c>
      <c r="D57" t="s">
        <v>3538</v>
      </c>
      <c r="E57" t="s">
        <v>3542</v>
      </c>
      <c r="F57" s="395">
        <v>0</v>
      </c>
      <c r="G57" s="395">
        <v>1</v>
      </c>
      <c r="H57" s="13">
        <v>0.01</v>
      </c>
      <c r="I57" s="370" t="s">
        <v>2411</v>
      </c>
      <c r="J57" s="370" t="s">
        <v>3545</v>
      </c>
      <c r="K57" s="370" t="s">
        <v>224</v>
      </c>
      <c r="L57" s="314" t="s">
        <v>2702</v>
      </c>
      <c r="M57" s="396"/>
    </row>
    <row r="58" spans="1:14">
      <c r="A58" s="317" t="s">
        <v>9</v>
      </c>
      <c r="B58" s="317" t="s">
        <v>2773</v>
      </c>
      <c r="C58" t="s">
        <v>2776</v>
      </c>
      <c r="D58" s="317" t="s">
        <v>2780</v>
      </c>
      <c r="E58" s="317" t="s">
        <v>2781</v>
      </c>
      <c r="F58" s="391">
        <v>0</v>
      </c>
      <c r="G58" s="386">
        <v>1</v>
      </c>
      <c r="H58" s="386">
        <v>0.01</v>
      </c>
      <c r="I58" s="314" t="s">
        <v>33</v>
      </c>
      <c r="J58" s="314" t="s">
        <v>3718</v>
      </c>
      <c r="K58" s="314" t="s">
        <v>2258</v>
      </c>
      <c r="L58" s="314" t="s">
        <v>2259</v>
      </c>
      <c r="M58" s="397" t="s">
        <v>151</v>
      </c>
    </row>
    <row r="59" spans="1:14">
      <c r="A59" s="317" t="s">
        <v>9</v>
      </c>
      <c r="B59" s="317" t="s">
        <v>2774</v>
      </c>
      <c r="C59" t="s">
        <v>2777</v>
      </c>
      <c r="D59" s="317" t="s">
        <v>2780</v>
      </c>
      <c r="E59" s="317" t="s">
        <v>2782</v>
      </c>
      <c r="F59" s="391">
        <v>0</v>
      </c>
      <c r="G59" s="386">
        <v>1</v>
      </c>
      <c r="H59" s="386">
        <v>0.01</v>
      </c>
      <c r="I59" s="314" t="s">
        <v>33</v>
      </c>
      <c r="J59" s="314" t="s">
        <v>3719</v>
      </c>
      <c r="K59" s="314" t="s">
        <v>2258</v>
      </c>
      <c r="L59" s="314" t="s">
        <v>2259</v>
      </c>
      <c r="M59" s="397"/>
    </row>
    <row r="60" spans="1:14">
      <c r="A60" s="317" t="s">
        <v>9</v>
      </c>
      <c r="B60" s="317" t="s">
        <v>2775</v>
      </c>
      <c r="C60" t="s">
        <v>2778</v>
      </c>
      <c r="D60" s="317" t="s">
        <v>2780</v>
      </c>
      <c r="E60" s="317" t="s">
        <v>2783</v>
      </c>
      <c r="F60" s="391">
        <v>0</v>
      </c>
      <c r="G60" s="386">
        <v>1</v>
      </c>
      <c r="H60" s="386">
        <v>0.01</v>
      </c>
      <c r="I60" s="314" t="s">
        <v>33</v>
      </c>
      <c r="J60" s="314" t="s">
        <v>3720</v>
      </c>
      <c r="K60" s="314" t="s">
        <v>2258</v>
      </c>
      <c r="L60" s="314" t="s">
        <v>2259</v>
      </c>
      <c r="M60" s="397"/>
    </row>
    <row r="61" spans="1:14">
      <c r="A61" s="317" t="s">
        <v>9</v>
      </c>
      <c r="B61" s="317" t="s">
        <v>2785</v>
      </c>
      <c r="C61" t="s">
        <v>2779</v>
      </c>
      <c r="D61" s="317" t="s">
        <v>2780</v>
      </c>
      <c r="E61" s="317" t="s">
        <v>2784</v>
      </c>
      <c r="F61" s="391">
        <v>0</v>
      </c>
      <c r="G61" s="386">
        <v>1</v>
      </c>
      <c r="H61" s="386">
        <v>0.01</v>
      </c>
      <c r="I61" s="314" t="s">
        <v>33</v>
      </c>
      <c r="J61" s="314" t="s">
        <v>3721</v>
      </c>
      <c r="K61" s="314" t="s">
        <v>2258</v>
      </c>
      <c r="L61" s="314" t="s">
        <v>2259</v>
      </c>
      <c r="M61" s="397"/>
    </row>
    <row r="62" spans="1:14">
      <c r="A62" t="s">
        <v>9</v>
      </c>
      <c r="B62" t="s">
        <v>3792</v>
      </c>
      <c r="C62" t="s">
        <v>3825</v>
      </c>
      <c r="D62" t="s">
        <v>3792</v>
      </c>
      <c r="E62" s="317" t="s">
        <v>3793</v>
      </c>
      <c r="F62" s="391">
        <v>0</v>
      </c>
      <c r="G62" s="386">
        <v>1</v>
      </c>
      <c r="H62" s="386">
        <v>0.01</v>
      </c>
      <c r="I62" s="314" t="s">
        <v>33</v>
      </c>
      <c r="J62" s="314" t="s">
        <v>3794</v>
      </c>
      <c r="K62" s="314"/>
      <c r="L62" s="314"/>
      <c r="M62" s="397"/>
    </row>
    <row r="63" spans="1:14">
      <c r="A63" t="s">
        <v>9</v>
      </c>
      <c r="B63" t="s">
        <v>3539</v>
      </c>
      <c r="C63" t="s">
        <v>3541</v>
      </c>
      <c r="D63" t="s">
        <v>3539</v>
      </c>
      <c r="E63" t="s">
        <v>3543</v>
      </c>
      <c r="F63" s="395">
        <v>0</v>
      </c>
      <c r="G63" s="395">
        <v>1</v>
      </c>
      <c r="H63" s="13">
        <v>0.01</v>
      </c>
      <c r="I63" s="370" t="s">
        <v>2411</v>
      </c>
      <c r="J63" s="370" t="s">
        <v>3544</v>
      </c>
      <c r="K63" s="370" t="s">
        <v>224</v>
      </c>
      <c r="L63" s="314" t="s">
        <v>2702</v>
      </c>
      <c r="M63" s="396"/>
    </row>
    <row r="64" spans="1:14">
      <c r="A64" t="s">
        <v>9</v>
      </c>
      <c r="B64" t="s">
        <v>2436</v>
      </c>
      <c r="C64" t="s">
        <v>2435</v>
      </c>
      <c r="D64" t="s">
        <v>2436</v>
      </c>
      <c r="E64" t="s">
        <v>2438</v>
      </c>
      <c r="F64" s="395">
        <v>0</v>
      </c>
      <c r="G64" s="13">
        <v>1</v>
      </c>
      <c r="H64" s="13">
        <v>0.01</v>
      </c>
      <c r="I64" s="370" t="s">
        <v>2439</v>
      </c>
      <c r="J64" s="370" t="s">
        <v>3197</v>
      </c>
      <c r="K64" s="370"/>
      <c r="L64" s="314" t="s">
        <v>2697</v>
      </c>
      <c r="M64" s="396" t="s">
        <v>3201</v>
      </c>
    </row>
    <row r="65" spans="1:14">
      <c r="A65" t="s">
        <v>9</v>
      </c>
      <c r="B65" t="s">
        <v>21</v>
      </c>
      <c r="C65" t="s">
        <v>285</v>
      </c>
      <c r="D65" s="20" t="s">
        <v>348</v>
      </c>
      <c r="E65" t="s">
        <v>2275</v>
      </c>
      <c r="F65" s="395">
        <v>0</v>
      </c>
      <c r="G65" s="13">
        <v>1</v>
      </c>
      <c r="H65" s="13">
        <v>0.01</v>
      </c>
      <c r="I65" s="370" t="s">
        <v>33</v>
      </c>
      <c r="J65" s="370" t="s">
        <v>3716</v>
      </c>
      <c r="K65" s="370" t="s">
        <v>225</v>
      </c>
      <c r="L65" s="314" t="s">
        <v>226</v>
      </c>
      <c r="M65" s="396"/>
    </row>
    <row r="66" spans="1:14">
      <c r="A66" t="s">
        <v>9</v>
      </c>
      <c r="B66" t="s">
        <v>19</v>
      </c>
      <c r="C66" t="s">
        <v>286</v>
      </c>
      <c r="D66" s="20" t="s">
        <v>348</v>
      </c>
      <c r="E66" t="s">
        <v>2274</v>
      </c>
      <c r="F66" s="395">
        <v>0</v>
      </c>
      <c r="G66" s="13">
        <v>1</v>
      </c>
      <c r="H66" s="13">
        <v>0.01</v>
      </c>
      <c r="I66" s="370" t="s">
        <v>33</v>
      </c>
      <c r="J66" s="370" t="s">
        <v>3717</v>
      </c>
      <c r="K66" s="370" t="s">
        <v>227</v>
      </c>
      <c r="L66" s="314" t="s">
        <v>228</v>
      </c>
      <c r="M66" s="396"/>
    </row>
    <row r="67" spans="1:14">
      <c r="A67" t="s">
        <v>9</v>
      </c>
      <c r="B67" t="s">
        <v>3231</v>
      </c>
      <c r="C67" t="s">
        <v>3232</v>
      </c>
      <c r="D67" t="s">
        <v>3231</v>
      </c>
      <c r="E67" t="s">
        <v>3233</v>
      </c>
      <c r="F67" s="395">
        <v>0</v>
      </c>
      <c r="G67" s="13">
        <v>1</v>
      </c>
      <c r="H67" s="13">
        <v>0.01</v>
      </c>
      <c r="I67" s="370" t="s">
        <v>33</v>
      </c>
      <c r="J67" s="370" t="s">
        <v>3722</v>
      </c>
      <c r="K67" s="370"/>
      <c r="L67" s="314"/>
      <c r="M67" s="396"/>
    </row>
    <row r="68" spans="1:14">
      <c r="A68" t="s">
        <v>9</v>
      </c>
      <c r="B68" t="s">
        <v>2491</v>
      </c>
      <c r="C68" t="s">
        <v>2492</v>
      </c>
      <c r="D68" t="s">
        <v>2492</v>
      </c>
      <c r="E68" t="s">
        <v>2493</v>
      </c>
      <c r="F68" s="395">
        <v>0</v>
      </c>
      <c r="G68" s="13">
        <v>1</v>
      </c>
      <c r="H68" s="13">
        <v>0.01</v>
      </c>
      <c r="I68" s="370" t="s">
        <v>2494</v>
      </c>
      <c r="J68" s="370" t="s">
        <v>3725</v>
      </c>
      <c r="K68" s="370"/>
      <c r="L68" s="314" t="s">
        <v>2698</v>
      </c>
      <c r="M68" s="396" t="s">
        <v>151</v>
      </c>
    </row>
    <row r="69" spans="1:14">
      <c r="A69" t="s">
        <v>133</v>
      </c>
      <c r="B69" t="s">
        <v>135</v>
      </c>
      <c r="C69" t="s">
        <v>430</v>
      </c>
      <c r="D69" t="s">
        <v>135</v>
      </c>
      <c r="E69" t="s">
        <v>2273</v>
      </c>
      <c r="F69" s="395">
        <v>0</v>
      </c>
      <c r="G69" s="13">
        <v>1</v>
      </c>
      <c r="H69" s="13">
        <v>0.01</v>
      </c>
      <c r="I69" s="370" t="s">
        <v>33</v>
      </c>
      <c r="J69" s="370" t="s">
        <v>3750</v>
      </c>
      <c r="K69" s="370" t="s">
        <v>229</v>
      </c>
      <c r="L69" s="314" t="s">
        <v>230</v>
      </c>
      <c r="M69" s="396" t="s">
        <v>151</v>
      </c>
      <c r="N69" s="370" t="s">
        <v>184</v>
      </c>
    </row>
    <row r="70" spans="1:14">
      <c r="A70" t="s">
        <v>133</v>
      </c>
      <c r="B70" t="s">
        <v>258</v>
      </c>
      <c r="C70" t="s">
        <v>437</v>
      </c>
      <c r="D70" t="s">
        <v>258</v>
      </c>
      <c r="E70" t="s">
        <v>2272</v>
      </c>
      <c r="F70" s="395">
        <v>0</v>
      </c>
      <c r="G70" s="13">
        <v>1</v>
      </c>
      <c r="H70" s="13">
        <v>0.01</v>
      </c>
      <c r="I70" s="370" t="s">
        <v>33</v>
      </c>
      <c r="J70" s="370" t="s">
        <v>3296</v>
      </c>
      <c r="K70" s="370" t="s">
        <v>312</v>
      </c>
      <c r="L70" s="314" t="s">
        <v>313</v>
      </c>
      <c r="M70" s="396"/>
      <c r="N70" s="370"/>
    </row>
    <row r="71" spans="1:14">
      <c r="A71" t="s">
        <v>133</v>
      </c>
      <c r="B71" t="s">
        <v>3416</v>
      </c>
      <c r="C71" t="s">
        <v>434</v>
      </c>
      <c r="D71" t="s">
        <v>3416</v>
      </c>
      <c r="E71" t="s">
        <v>2271</v>
      </c>
      <c r="F71" s="395">
        <v>0</v>
      </c>
      <c r="G71" s="13">
        <v>1</v>
      </c>
      <c r="H71" s="13">
        <v>0.01</v>
      </c>
      <c r="I71" s="370" t="s">
        <v>33</v>
      </c>
      <c r="J71" s="370" t="s">
        <v>3417</v>
      </c>
      <c r="K71" s="370"/>
      <c r="L71" s="314" t="s">
        <v>2703</v>
      </c>
      <c r="M71" s="396" t="s">
        <v>3418</v>
      </c>
      <c r="N71" s="370"/>
    </row>
    <row r="72" spans="1:14">
      <c r="A72" t="s">
        <v>133</v>
      </c>
      <c r="B72" t="s">
        <v>185</v>
      </c>
      <c r="C72" t="s">
        <v>431</v>
      </c>
      <c r="D72" t="s">
        <v>185</v>
      </c>
      <c r="E72" t="s">
        <v>2270</v>
      </c>
      <c r="F72" s="395">
        <v>0</v>
      </c>
      <c r="G72" s="13">
        <v>1</v>
      </c>
      <c r="H72" s="13">
        <v>0.01</v>
      </c>
      <c r="I72" s="370" t="s">
        <v>33</v>
      </c>
      <c r="J72" s="370" t="s">
        <v>2305</v>
      </c>
      <c r="K72" s="370" t="s">
        <v>231</v>
      </c>
      <c r="L72" s="314" t="s">
        <v>232</v>
      </c>
      <c r="M72" s="396" t="s">
        <v>151</v>
      </c>
      <c r="N72" s="370"/>
    </row>
    <row r="73" spans="1:14">
      <c r="A73" t="s">
        <v>133</v>
      </c>
      <c r="B73" t="s">
        <v>2770</v>
      </c>
      <c r="C73" t="s">
        <v>2771</v>
      </c>
      <c r="D73" t="s">
        <v>2770</v>
      </c>
      <c r="E73" t="s">
        <v>2772</v>
      </c>
      <c r="F73" s="395">
        <v>0</v>
      </c>
      <c r="G73" s="13">
        <v>1</v>
      </c>
      <c r="H73" s="13">
        <v>0.01</v>
      </c>
      <c r="I73" s="370" t="s">
        <v>33</v>
      </c>
      <c r="J73" s="370" t="s">
        <v>3752</v>
      </c>
      <c r="K73" s="370" t="s">
        <v>233</v>
      </c>
      <c r="L73" s="314" t="s">
        <v>234</v>
      </c>
      <c r="M73" s="396" t="s">
        <v>151</v>
      </c>
      <c r="N73" s="370"/>
    </row>
    <row r="74" spans="1:14">
      <c r="A74" t="s">
        <v>133</v>
      </c>
      <c r="B74" t="s">
        <v>3419</v>
      </c>
      <c r="C74" t="s">
        <v>3341</v>
      </c>
      <c r="D74" t="s">
        <v>3419</v>
      </c>
      <c r="E74" t="s">
        <v>3342</v>
      </c>
      <c r="F74" s="395">
        <v>0</v>
      </c>
      <c r="G74" s="13">
        <v>1</v>
      </c>
      <c r="H74" s="13">
        <v>0.01</v>
      </c>
      <c r="I74" s="370" t="s">
        <v>33</v>
      </c>
      <c r="J74" s="370" t="s">
        <v>3420</v>
      </c>
      <c r="K74" s="370"/>
      <c r="L74" s="314"/>
      <c r="M74" s="396"/>
      <c r="N74" s="370"/>
    </row>
    <row r="75" spans="1:14">
      <c r="A75" t="s">
        <v>133</v>
      </c>
      <c r="B75" t="s">
        <v>136</v>
      </c>
      <c r="C75" t="s">
        <v>432</v>
      </c>
      <c r="D75" t="s">
        <v>136</v>
      </c>
      <c r="E75" t="s">
        <v>2269</v>
      </c>
      <c r="F75" s="395">
        <v>0</v>
      </c>
      <c r="G75" s="13">
        <v>1</v>
      </c>
      <c r="H75" s="13">
        <v>0.01</v>
      </c>
      <c r="I75" s="370" t="s">
        <v>33</v>
      </c>
      <c r="J75" s="370" t="s">
        <v>3751</v>
      </c>
      <c r="K75" s="370" t="s">
        <v>235</v>
      </c>
      <c r="L75" s="314" t="s">
        <v>236</v>
      </c>
      <c r="M75" s="396" t="s">
        <v>151</v>
      </c>
      <c r="N75" s="370"/>
    </row>
    <row r="76" spans="1:14">
      <c r="A76" t="s">
        <v>133</v>
      </c>
      <c r="B76" t="s">
        <v>134</v>
      </c>
      <c r="C76" t="s">
        <v>2803</v>
      </c>
      <c r="D76" t="s">
        <v>134</v>
      </c>
      <c r="E76" t="s">
        <v>2268</v>
      </c>
      <c r="F76" s="395">
        <v>0</v>
      </c>
      <c r="G76" s="13">
        <v>1</v>
      </c>
      <c r="H76" s="13">
        <v>0.01</v>
      </c>
      <c r="I76" s="370" t="s">
        <v>33</v>
      </c>
      <c r="J76" s="370" t="s">
        <v>3753</v>
      </c>
      <c r="K76" s="370" t="s">
        <v>237</v>
      </c>
      <c r="L76" s="314" t="s">
        <v>238</v>
      </c>
      <c r="M76" s="396" t="s">
        <v>151</v>
      </c>
      <c r="N76" s="370"/>
    </row>
    <row r="77" spans="1:14">
      <c r="A77" t="s">
        <v>133</v>
      </c>
      <c r="B77" t="s">
        <v>3413</v>
      </c>
      <c r="C77" t="s">
        <v>433</v>
      </c>
      <c r="D77" t="s">
        <v>3413</v>
      </c>
      <c r="E77" t="s">
        <v>2267</v>
      </c>
      <c r="F77" s="395">
        <v>0</v>
      </c>
      <c r="G77" s="13">
        <v>1</v>
      </c>
      <c r="H77" s="13">
        <v>0.01</v>
      </c>
      <c r="I77" s="370" t="s">
        <v>33</v>
      </c>
      <c r="J77" s="370" t="s">
        <v>3414</v>
      </c>
      <c r="K77" s="370"/>
      <c r="L77" s="314" t="s">
        <v>2704</v>
      </c>
      <c r="M77" s="396" t="s">
        <v>3415</v>
      </c>
      <c r="N77" s="370"/>
    </row>
    <row r="78" spans="1:14">
      <c r="A78" t="s">
        <v>133</v>
      </c>
      <c r="B78" t="s">
        <v>2440</v>
      </c>
      <c r="C78" t="s">
        <v>2441</v>
      </c>
      <c r="D78" t="s">
        <v>2440</v>
      </c>
      <c r="E78" t="s">
        <v>2442</v>
      </c>
      <c r="F78" s="395">
        <v>0</v>
      </c>
      <c r="G78" s="13">
        <v>1</v>
      </c>
      <c r="H78" s="13">
        <v>0.01</v>
      </c>
      <c r="I78" s="370" t="s">
        <v>2443</v>
      </c>
      <c r="J78" s="370" t="s">
        <v>3234</v>
      </c>
      <c r="K78" s="370"/>
      <c r="L78" s="314" t="s">
        <v>2699</v>
      </c>
      <c r="M78" s="388" t="s">
        <v>2444</v>
      </c>
      <c r="N78" s="370"/>
    </row>
    <row r="79" spans="1:14">
      <c r="A79" s="317" t="s">
        <v>2477</v>
      </c>
      <c r="B79" s="317" t="s">
        <v>2481</v>
      </c>
      <c r="C79" t="s">
        <v>287</v>
      </c>
      <c r="D79" s="317" t="s">
        <v>2480</v>
      </c>
      <c r="E79" t="s">
        <v>2266</v>
      </c>
      <c r="F79" s="386">
        <v>0</v>
      </c>
      <c r="G79" s="386">
        <v>1</v>
      </c>
      <c r="H79" s="386">
        <v>0.01</v>
      </c>
      <c r="I79" s="314" t="s">
        <v>57</v>
      </c>
      <c r="J79" s="314" t="s">
        <v>2306</v>
      </c>
      <c r="K79" s="314" t="s">
        <v>243</v>
      </c>
      <c r="L79" s="314" t="s">
        <v>244</v>
      </c>
      <c r="M79" s="396" t="s">
        <v>151</v>
      </c>
      <c r="N79" s="314"/>
    </row>
    <row r="80" spans="1:14">
      <c r="A80" s="317" t="s">
        <v>2477</v>
      </c>
      <c r="B80" s="317" t="s">
        <v>3780</v>
      </c>
      <c r="C80" t="s">
        <v>2739</v>
      </c>
      <c r="D80" s="317" t="s">
        <v>349</v>
      </c>
      <c r="E80" t="s">
        <v>2737</v>
      </c>
      <c r="F80" s="386">
        <v>0</v>
      </c>
      <c r="G80" s="386">
        <v>1</v>
      </c>
      <c r="H80" s="386">
        <v>0.01</v>
      </c>
      <c r="I80" s="370" t="s">
        <v>2738</v>
      </c>
      <c r="J80" s="314" t="s">
        <v>3728</v>
      </c>
      <c r="K80" s="314" t="s">
        <v>342</v>
      </c>
      <c r="L80" s="314" t="s">
        <v>2700</v>
      </c>
      <c r="M80" s="396" t="s">
        <v>151</v>
      </c>
      <c r="N80" s="314"/>
    </row>
    <row r="81" spans="1:14">
      <c r="A81" s="317" t="s">
        <v>2477</v>
      </c>
      <c r="B81" s="317" t="s">
        <v>2478</v>
      </c>
      <c r="C81" t="s">
        <v>2479</v>
      </c>
      <c r="D81" s="317" t="s">
        <v>2482</v>
      </c>
      <c r="E81" t="s">
        <v>2483</v>
      </c>
      <c r="F81" s="386">
        <v>0</v>
      </c>
      <c r="G81" s="386">
        <v>1</v>
      </c>
      <c r="H81" s="386">
        <v>0.01</v>
      </c>
      <c r="I81" s="370" t="s">
        <v>2484</v>
      </c>
      <c r="J81" s="314" t="s">
        <v>2485</v>
      </c>
      <c r="K81" s="314"/>
      <c r="L81" s="314" t="s">
        <v>2701</v>
      </c>
      <c r="M81" s="396"/>
      <c r="N81" s="314"/>
    </row>
    <row r="82" spans="1:14">
      <c r="A82" t="s">
        <v>10</v>
      </c>
      <c r="B82" t="s">
        <v>3123</v>
      </c>
      <c r="C82" t="s">
        <v>2412</v>
      </c>
      <c r="D82" t="s">
        <v>3123</v>
      </c>
      <c r="E82" t="s">
        <v>2265</v>
      </c>
      <c r="F82">
        <v>0</v>
      </c>
      <c r="G82">
        <v>300</v>
      </c>
      <c r="H82">
        <v>5</v>
      </c>
      <c r="I82" s="184" t="str">
        <f>UnitControlCenter!$B$50</f>
        <v>$/metric ton CO2e</v>
      </c>
      <c r="J82" s="370" t="s">
        <v>3715</v>
      </c>
      <c r="K82" s="370" t="s">
        <v>241</v>
      </c>
      <c r="L82" s="314" t="s">
        <v>242</v>
      </c>
      <c r="M82" s="397" t="s">
        <v>2388</v>
      </c>
      <c r="N82" s="314" t="s">
        <v>397</v>
      </c>
    </row>
    <row r="83" spans="1:14">
      <c r="A83" t="s">
        <v>10</v>
      </c>
      <c r="B83" t="s">
        <v>25</v>
      </c>
      <c r="C83" t="s">
        <v>139</v>
      </c>
      <c r="D83" t="s">
        <v>25</v>
      </c>
      <c r="E83" t="s">
        <v>2264</v>
      </c>
      <c r="F83" s="386">
        <v>0</v>
      </c>
      <c r="G83" s="386">
        <v>1</v>
      </c>
      <c r="H83" s="386">
        <v>0.01</v>
      </c>
      <c r="I83" s="370" t="s">
        <v>141</v>
      </c>
      <c r="J83" s="370" t="s">
        <v>3198</v>
      </c>
      <c r="K83" s="314" t="s">
        <v>245</v>
      </c>
      <c r="L83" s="314" t="s">
        <v>246</v>
      </c>
      <c r="M83" s="396" t="s">
        <v>151</v>
      </c>
    </row>
    <row r="84" spans="1:14">
      <c r="A84" s="317" t="s">
        <v>10</v>
      </c>
      <c r="B84" s="317" t="s">
        <v>2445</v>
      </c>
      <c r="C84" t="s">
        <v>2446</v>
      </c>
      <c r="D84" s="184"/>
      <c r="E84" s="317" t="s">
        <v>2447</v>
      </c>
      <c r="F84">
        <v>0</v>
      </c>
      <c r="G84">
        <v>1</v>
      </c>
      <c r="H84">
        <v>1</v>
      </c>
      <c r="I84" s="370" t="s">
        <v>29</v>
      </c>
      <c r="J84" s="370" t="s">
        <v>3326</v>
      </c>
      <c r="K84" s="370" t="s">
        <v>241</v>
      </c>
      <c r="L84" s="314" t="s">
        <v>242</v>
      </c>
    </row>
    <row r="85" spans="1:14">
      <c r="A85" s="317" t="s">
        <v>10</v>
      </c>
      <c r="B85" s="317" t="s">
        <v>2973</v>
      </c>
      <c r="C85" t="s">
        <v>3368</v>
      </c>
      <c r="D85" s="184"/>
      <c r="E85" s="317" t="s">
        <v>3370</v>
      </c>
      <c r="F85">
        <v>0</v>
      </c>
      <c r="G85">
        <v>1</v>
      </c>
      <c r="H85">
        <v>1</v>
      </c>
      <c r="I85" s="370" t="s">
        <v>29</v>
      </c>
      <c r="J85" s="370" t="s">
        <v>3367</v>
      </c>
      <c r="K85" s="370" t="s">
        <v>241</v>
      </c>
      <c r="L85" s="314" t="s">
        <v>242</v>
      </c>
    </row>
    <row r="86" spans="1:14">
      <c r="A86" s="317" t="s">
        <v>10</v>
      </c>
      <c r="B86" t="s">
        <v>3325</v>
      </c>
      <c r="C86" t="s">
        <v>3369</v>
      </c>
      <c r="D86" s="184"/>
      <c r="E86" s="184"/>
      <c r="F86">
        <v>0</v>
      </c>
      <c r="G86">
        <v>1</v>
      </c>
      <c r="H86">
        <v>1</v>
      </c>
      <c r="I86" s="370" t="s">
        <v>29</v>
      </c>
      <c r="J86" t="s">
        <v>3423</v>
      </c>
      <c r="K86" s="370" t="s">
        <v>241</v>
      </c>
      <c r="L86" s="314" t="s">
        <v>242</v>
      </c>
    </row>
    <row r="87" spans="1:14">
      <c r="A87" s="317" t="s">
        <v>10</v>
      </c>
      <c r="B87" s="317" t="s">
        <v>2714</v>
      </c>
      <c r="C87" t="s">
        <v>2713</v>
      </c>
      <c r="D87" s="317" t="s">
        <v>2714</v>
      </c>
      <c r="E87" t="s">
        <v>2715</v>
      </c>
      <c r="F87">
        <v>0</v>
      </c>
      <c r="G87">
        <v>1</v>
      </c>
      <c r="H87">
        <v>1</v>
      </c>
      <c r="I87" s="370" t="s">
        <v>29</v>
      </c>
      <c r="J87" s="314"/>
    </row>
    <row r="88" spans="1:14">
      <c r="A88" s="317" t="s">
        <v>10</v>
      </c>
      <c r="B88" s="317" t="s">
        <v>2756</v>
      </c>
      <c r="C88" t="s">
        <v>2756</v>
      </c>
      <c r="D88" s="317" t="s">
        <v>2756</v>
      </c>
      <c r="E88" s="317" t="s">
        <v>2757</v>
      </c>
      <c r="F88" s="386">
        <v>0</v>
      </c>
      <c r="G88" s="386">
        <v>1</v>
      </c>
      <c r="H88" s="386">
        <v>0.01</v>
      </c>
      <c r="I88" s="370" t="s">
        <v>2758</v>
      </c>
      <c r="J88" s="370" t="s">
        <v>3199</v>
      </c>
      <c r="K88" s="314" t="s">
        <v>2908</v>
      </c>
    </row>
    <row r="89" spans="1:14">
      <c r="A89" t="s">
        <v>10</v>
      </c>
      <c r="B89" t="s">
        <v>3272</v>
      </c>
      <c r="C89" t="s">
        <v>3271</v>
      </c>
      <c r="D89" t="s">
        <v>3272</v>
      </c>
      <c r="E89" t="s">
        <v>2263</v>
      </c>
      <c r="F89" s="395">
        <v>-0.9</v>
      </c>
      <c r="G89" s="395">
        <v>0.9</v>
      </c>
      <c r="H89" s="386">
        <v>0.01</v>
      </c>
      <c r="I89" s="370" t="s">
        <v>142</v>
      </c>
      <c r="J89" s="370" t="s">
        <v>3273</v>
      </c>
      <c r="K89" s="314" t="s">
        <v>247</v>
      </c>
      <c r="L89" s="314" t="s">
        <v>248</v>
      </c>
      <c r="M89" s="397" t="s">
        <v>152</v>
      </c>
    </row>
    <row r="90" spans="1:14">
      <c r="A90" t="s">
        <v>10</v>
      </c>
      <c r="B90" t="s">
        <v>3729</v>
      </c>
      <c r="C90" t="s">
        <v>3732</v>
      </c>
      <c r="D90" s="184"/>
      <c r="E90" s="184"/>
      <c r="F90">
        <v>0</v>
      </c>
      <c r="G90">
        <v>1</v>
      </c>
      <c r="H90">
        <v>1</v>
      </c>
      <c r="I90" s="370" t="s">
        <v>29</v>
      </c>
      <c r="J90" t="s">
        <v>3735</v>
      </c>
    </row>
    <row r="91" spans="1:14">
      <c r="A91" t="s">
        <v>10</v>
      </c>
      <c r="B91" t="s">
        <v>3730</v>
      </c>
      <c r="C91" t="s">
        <v>3733</v>
      </c>
      <c r="D91" s="184"/>
      <c r="E91" s="184"/>
      <c r="F91">
        <v>0</v>
      </c>
      <c r="G91">
        <v>1</v>
      </c>
      <c r="H91">
        <v>1</v>
      </c>
      <c r="I91" s="370" t="s">
        <v>29</v>
      </c>
      <c r="J91" t="s">
        <v>3736</v>
      </c>
    </row>
    <row r="92" spans="1:14">
      <c r="A92" t="s">
        <v>10</v>
      </c>
      <c r="B92" t="s">
        <v>3731</v>
      </c>
      <c r="C92" t="s">
        <v>3734</v>
      </c>
      <c r="D92" s="184"/>
      <c r="E92" s="184"/>
      <c r="F92">
        <v>0</v>
      </c>
      <c r="G92">
        <v>1</v>
      </c>
      <c r="H92">
        <v>1</v>
      </c>
      <c r="I92" s="370" t="s">
        <v>29</v>
      </c>
      <c r="J92" t="s">
        <v>3737</v>
      </c>
    </row>
    <row r="93" spans="1:14">
      <c r="A93" t="s">
        <v>2659</v>
      </c>
      <c r="B93" s="184" t="s">
        <v>314</v>
      </c>
      <c r="C93" t="s">
        <v>288</v>
      </c>
      <c r="D93" t="s">
        <v>350</v>
      </c>
      <c r="E93" t="s">
        <v>2262</v>
      </c>
      <c r="F93" s="13">
        <v>0</v>
      </c>
      <c r="G93" s="13">
        <v>0.4</v>
      </c>
      <c r="H93" s="395">
        <v>0.01</v>
      </c>
      <c r="I93" s="370" t="s">
        <v>31</v>
      </c>
      <c r="J93" s="370" t="s">
        <v>3200</v>
      </c>
      <c r="K93" s="370" t="s">
        <v>249</v>
      </c>
      <c r="L93" s="314" t="s">
        <v>250</v>
      </c>
      <c r="M93" s="396"/>
    </row>
    <row r="94" spans="1:14">
      <c r="A94" s="254" t="str">
        <f>A$93</f>
        <v>Research and Development</v>
      </c>
      <c r="B94" s="254" t="str">
        <f t="shared" ref="B94:B97" si="0">B$93</f>
        <v>Capital Cost Reduction</v>
      </c>
      <c r="C94" t="s">
        <v>289</v>
      </c>
      <c r="D94" s="254" t="str">
        <f t="shared" ref="D94:L97" si="1">D$93</f>
        <v>R&amp;D Capital Cost Reductions</v>
      </c>
      <c r="E94" t="s">
        <v>3215</v>
      </c>
      <c r="F94" s="403">
        <f t="shared" si="1"/>
        <v>0</v>
      </c>
      <c r="G94" s="403">
        <f t="shared" si="1"/>
        <v>0.4</v>
      </c>
      <c r="H94" s="403">
        <f t="shared" si="1"/>
        <v>0.01</v>
      </c>
      <c r="I94" s="254" t="str">
        <f t="shared" si="1"/>
        <v>% reduction in cost</v>
      </c>
      <c r="J94"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4" s="254" t="str">
        <f t="shared" si="1"/>
        <v>architectural-design.html#rnd</v>
      </c>
      <c r="L94" s="254" t="str">
        <f t="shared" si="1"/>
        <v>research-and-development.html</v>
      </c>
      <c r="M94" s="396"/>
    </row>
    <row r="95" spans="1:14">
      <c r="A95" s="254" t="str">
        <f t="shared" ref="A95:A97" si="2">A$93</f>
        <v>Research and Development</v>
      </c>
      <c r="B95" s="254" t="str">
        <f t="shared" si="0"/>
        <v>Capital Cost Reduction</v>
      </c>
      <c r="C95" t="s">
        <v>290</v>
      </c>
      <c r="D95" s="254" t="str">
        <f t="shared" si="1"/>
        <v>R&amp;D Capital Cost Reductions</v>
      </c>
      <c r="E95" t="s">
        <v>3216</v>
      </c>
      <c r="F95" s="403">
        <f t="shared" si="1"/>
        <v>0</v>
      </c>
      <c r="G95" s="403">
        <f t="shared" si="1"/>
        <v>0.4</v>
      </c>
      <c r="H95" s="403">
        <f t="shared" si="1"/>
        <v>0.01</v>
      </c>
      <c r="I95" s="254" t="str">
        <f t="shared" si="1"/>
        <v>% reduction in cost</v>
      </c>
      <c r="J95"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5" s="254" t="str">
        <f t="shared" si="1"/>
        <v>architectural-design.html#rnd</v>
      </c>
      <c r="L95" s="254" t="str">
        <f t="shared" si="1"/>
        <v>research-and-development.html</v>
      </c>
      <c r="M95" s="396"/>
    </row>
    <row r="96" spans="1:14">
      <c r="A96" s="254" t="str">
        <f t="shared" si="2"/>
        <v>Research and Development</v>
      </c>
      <c r="B96" s="254" t="str">
        <f t="shared" si="0"/>
        <v>Capital Cost Reduction</v>
      </c>
      <c r="C96" t="s">
        <v>291</v>
      </c>
      <c r="D96" s="254" t="str">
        <f t="shared" si="1"/>
        <v>R&amp;D Capital Cost Reductions</v>
      </c>
      <c r="E96" t="s">
        <v>3217</v>
      </c>
      <c r="F96" s="403">
        <f t="shared" si="1"/>
        <v>0</v>
      </c>
      <c r="G96" s="403">
        <f t="shared" si="1"/>
        <v>0.4</v>
      </c>
      <c r="H96" s="403">
        <f t="shared" si="1"/>
        <v>0.01</v>
      </c>
      <c r="I96" s="254" t="str">
        <f t="shared" si="1"/>
        <v>% reduction in cost</v>
      </c>
      <c r="J96"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6" s="254" t="str">
        <f t="shared" si="1"/>
        <v>architectural-design.html#rnd</v>
      </c>
      <c r="L96" s="254" t="str">
        <f t="shared" si="1"/>
        <v>research-and-development.html</v>
      </c>
      <c r="M96" s="396"/>
    </row>
    <row r="97" spans="1:13">
      <c r="A97" s="254" t="str">
        <f t="shared" si="2"/>
        <v>Research and Development</v>
      </c>
      <c r="B97" s="254" t="str">
        <f t="shared" si="0"/>
        <v>Capital Cost Reduction</v>
      </c>
      <c r="C97" s="317" t="s">
        <v>292</v>
      </c>
      <c r="D97" s="254" t="str">
        <f t="shared" si="1"/>
        <v>R&amp;D Capital Cost Reductions</v>
      </c>
      <c r="E97" t="s">
        <v>3218</v>
      </c>
      <c r="F97" s="403">
        <f t="shared" si="1"/>
        <v>0</v>
      </c>
      <c r="G97" s="403">
        <f t="shared" si="1"/>
        <v>0.4</v>
      </c>
      <c r="H97" s="403">
        <f t="shared" si="1"/>
        <v>0.01</v>
      </c>
      <c r="I97" s="254" t="str">
        <f t="shared" si="1"/>
        <v>% reduction in cost</v>
      </c>
      <c r="J97"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7" s="254" t="str">
        <f t="shared" si="1"/>
        <v>architectural-design.html#rnd</v>
      </c>
      <c r="L97" s="254" t="str">
        <f t="shared" si="1"/>
        <v>research-and-development.html</v>
      </c>
      <c r="M97" s="396"/>
    </row>
    <row r="98" spans="1:13">
      <c r="A98" s="317" t="s">
        <v>2659</v>
      </c>
      <c r="B98" s="317" t="s">
        <v>2801</v>
      </c>
      <c r="C98" t="s">
        <v>2802</v>
      </c>
      <c r="D98" s="317" t="s">
        <v>3783</v>
      </c>
      <c r="E98" s="391" t="s">
        <v>2804</v>
      </c>
      <c r="F98" s="13">
        <v>0</v>
      </c>
      <c r="G98" s="13">
        <v>1</v>
      </c>
      <c r="H98" s="395">
        <v>0.01</v>
      </c>
      <c r="I98" s="370" t="s">
        <v>33</v>
      </c>
      <c r="J98" s="370" t="s">
        <v>3391</v>
      </c>
      <c r="K98" s="314" t="s">
        <v>2807</v>
      </c>
      <c r="L98" s="314" t="s">
        <v>2806</v>
      </c>
      <c r="M98" s="397" t="s">
        <v>2805</v>
      </c>
    </row>
    <row r="99" spans="1:13">
      <c r="A99" s="317" t="s">
        <v>2659</v>
      </c>
      <c r="B99" s="317" t="s">
        <v>3767</v>
      </c>
      <c r="C99" t="s">
        <v>3768</v>
      </c>
      <c r="D99" s="317" t="s">
        <v>3783</v>
      </c>
      <c r="E99" s="391" t="s">
        <v>3769</v>
      </c>
      <c r="F99" s="13">
        <v>0</v>
      </c>
      <c r="G99" s="13">
        <v>1</v>
      </c>
      <c r="H99" s="395">
        <v>0.01</v>
      </c>
      <c r="I99" s="370" t="s">
        <v>33</v>
      </c>
      <c r="J99" s="370" t="s">
        <v>3771</v>
      </c>
      <c r="K99" s="314"/>
      <c r="L99" s="314"/>
      <c r="M99" s="397" t="s">
        <v>3770</v>
      </c>
    </row>
    <row r="100" spans="1:13">
      <c r="A100" t="s">
        <v>2659</v>
      </c>
      <c r="B100" s="184" t="s">
        <v>327</v>
      </c>
      <c r="C100" t="s">
        <v>293</v>
      </c>
      <c r="D100" t="s">
        <v>351</v>
      </c>
      <c r="E100" t="s">
        <v>2261</v>
      </c>
      <c r="F100" s="13">
        <v>0</v>
      </c>
      <c r="G100" s="13">
        <v>0.4</v>
      </c>
      <c r="H100" s="395">
        <v>0.01</v>
      </c>
      <c r="I100" s="370" t="s">
        <v>32</v>
      </c>
      <c r="J100" s="370" t="s">
        <v>3206</v>
      </c>
      <c r="K100" s="370" t="s">
        <v>249</v>
      </c>
      <c r="L100" s="314" t="s">
        <v>250</v>
      </c>
    </row>
    <row r="101" spans="1:13">
      <c r="A101" s="254" t="str">
        <f>A$100</f>
        <v>Research and Development</v>
      </c>
      <c r="B101" s="254" t="str">
        <f>B$100</f>
        <v>Fuel Use Reduction</v>
      </c>
      <c r="C101" t="s">
        <v>294</v>
      </c>
      <c r="D101" s="254" t="str">
        <f t="shared" ref="D101:L104" si="3">D$100</f>
        <v>R&amp;D Fuel Use Reductions</v>
      </c>
      <c r="E101" t="s">
        <v>3219</v>
      </c>
      <c r="F101" s="261">
        <f t="shared" si="3"/>
        <v>0</v>
      </c>
      <c r="G101" s="261">
        <f t="shared" si="3"/>
        <v>0.4</v>
      </c>
      <c r="H101" s="261">
        <f t="shared" si="3"/>
        <v>0.01</v>
      </c>
      <c r="I101" s="254" t="str">
        <f t="shared" si="3"/>
        <v>% reduction in fuel use</v>
      </c>
      <c r="J101"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1" s="254" t="str">
        <f t="shared" si="3"/>
        <v>architectural-design.html#rnd</v>
      </c>
      <c r="L101" s="254" t="str">
        <f t="shared" si="3"/>
        <v>research-and-development.html</v>
      </c>
    </row>
    <row r="102" spans="1:13">
      <c r="A102" s="254" t="str">
        <f t="shared" ref="A102:B104" si="4">A$100</f>
        <v>Research and Development</v>
      </c>
      <c r="B102" s="254" t="str">
        <f t="shared" si="4"/>
        <v>Fuel Use Reduction</v>
      </c>
      <c r="C102" t="s">
        <v>295</v>
      </c>
      <c r="D102" s="254" t="str">
        <f t="shared" si="3"/>
        <v>R&amp;D Fuel Use Reductions</v>
      </c>
      <c r="E102" t="s">
        <v>3220</v>
      </c>
      <c r="F102" s="261">
        <f t="shared" si="3"/>
        <v>0</v>
      </c>
      <c r="G102" s="261">
        <f t="shared" si="3"/>
        <v>0.4</v>
      </c>
      <c r="H102" s="261">
        <f t="shared" si="3"/>
        <v>0.01</v>
      </c>
      <c r="I102" s="254" t="str">
        <f t="shared" si="3"/>
        <v>% reduction in fuel use</v>
      </c>
      <c r="J102"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2" s="254" t="str">
        <f t="shared" si="3"/>
        <v>architectural-design.html#rnd</v>
      </c>
      <c r="L102" s="254" t="str">
        <f t="shared" si="3"/>
        <v>research-and-development.html</v>
      </c>
    </row>
    <row r="103" spans="1:13">
      <c r="A103" s="254" t="str">
        <f t="shared" si="4"/>
        <v>Research and Development</v>
      </c>
      <c r="B103" s="254" t="str">
        <f t="shared" si="4"/>
        <v>Fuel Use Reduction</v>
      </c>
      <c r="C103" t="s">
        <v>296</v>
      </c>
      <c r="D103" s="254" t="str">
        <f t="shared" si="3"/>
        <v>R&amp;D Fuel Use Reductions</v>
      </c>
      <c r="E103" t="s">
        <v>3221</v>
      </c>
      <c r="F103" s="261">
        <f t="shared" si="3"/>
        <v>0</v>
      </c>
      <c r="G103" s="261">
        <f t="shared" si="3"/>
        <v>0.4</v>
      </c>
      <c r="H103" s="261">
        <f t="shared" si="3"/>
        <v>0.01</v>
      </c>
      <c r="I103" s="254" t="str">
        <f t="shared" si="3"/>
        <v>% reduction in fuel use</v>
      </c>
      <c r="J103"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3" s="254" t="str">
        <f t="shared" si="3"/>
        <v>architectural-design.html#rnd</v>
      </c>
      <c r="L103" s="254" t="str">
        <f t="shared" si="3"/>
        <v>research-and-development.html</v>
      </c>
    </row>
    <row r="104" spans="1:13">
      <c r="A104" s="254" t="str">
        <f t="shared" si="4"/>
        <v>Research and Development</v>
      </c>
      <c r="B104" s="254" t="str">
        <f t="shared" si="4"/>
        <v>Fuel Use Reduction</v>
      </c>
      <c r="C104" t="s">
        <v>297</v>
      </c>
      <c r="D104" s="254" t="str">
        <f t="shared" si="3"/>
        <v>R&amp;D Fuel Use Reductions</v>
      </c>
      <c r="E104" t="s">
        <v>3222</v>
      </c>
      <c r="F104" s="261">
        <f t="shared" si="3"/>
        <v>0</v>
      </c>
      <c r="G104" s="261">
        <f t="shared" si="3"/>
        <v>0.4</v>
      </c>
      <c r="H104" s="261">
        <f t="shared" si="3"/>
        <v>0.01</v>
      </c>
      <c r="I104" s="254" t="str">
        <f t="shared" si="3"/>
        <v>% reduction in fuel use</v>
      </c>
      <c r="J104"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4" s="254" t="str">
        <f t="shared" si="3"/>
        <v>architectural-design.html#rnd</v>
      </c>
      <c r="L104" s="254" t="str">
        <f t="shared" si="3"/>
        <v>research-and-development.html</v>
      </c>
    </row>
    <row r="105" spans="1:13">
      <c r="A105" t="s">
        <v>2943</v>
      </c>
      <c r="B105" t="s">
        <v>2944</v>
      </c>
      <c r="C105" t="s">
        <v>2951</v>
      </c>
      <c r="D105" s="184"/>
      <c r="E105" t="s">
        <v>2976</v>
      </c>
      <c r="F105">
        <v>0</v>
      </c>
      <c r="G105">
        <v>10</v>
      </c>
      <c r="H105">
        <v>1</v>
      </c>
      <c r="I105" t="s">
        <v>2921</v>
      </c>
      <c r="J105" t="s">
        <v>3207</v>
      </c>
      <c r="K105" t="s">
        <v>2922</v>
      </c>
    </row>
    <row r="106" spans="1:13">
      <c r="A106" t="s">
        <v>2943</v>
      </c>
      <c r="B106" t="s">
        <v>2945</v>
      </c>
      <c r="C106" t="s">
        <v>2952</v>
      </c>
      <c r="D106" s="184"/>
      <c r="E106" t="s">
        <v>2977</v>
      </c>
      <c r="F106">
        <v>0</v>
      </c>
      <c r="G106">
        <v>10</v>
      </c>
      <c r="H106">
        <v>1</v>
      </c>
      <c r="I106" t="s">
        <v>2921</v>
      </c>
      <c r="J106" s="254" t="str">
        <f>J$105</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6" s="254" t="str">
        <f t="shared" ref="K106:K115" si="5">K$105</f>
        <v>io-model.html</v>
      </c>
    </row>
    <row r="107" spans="1:13">
      <c r="A107" t="s">
        <v>2943</v>
      </c>
      <c r="B107" t="s">
        <v>3443</v>
      </c>
      <c r="C107" t="s">
        <v>3623</v>
      </c>
      <c r="D107" s="184"/>
      <c r="E107" t="s">
        <v>2978</v>
      </c>
      <c r="F107">
        <v>0</v>
      </c>
      <c r="G107">
        <v>10</v>
      </c>
      <c r="H107">
        <v>1</v>
      </c>
      <c r="I107" t="s">
        <v>2921</v>
      </c>
      <c r="J107" s="254" t="str">
        <f t="shared" ref="J107:J115" si="6">J$105</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7" s="254" t="str">
        <f t="shared" si="5"/>
        <v>io-model.html</v>
      </c>
    </row>
    <row r="108" spans="1:13">
      <c r="A108" t="s">
        <v>2943</v>
      </c>
      <c r="B108" t="s">
        <v>3624</v>
      </c>
      <c r="C108" t="s">
        <v>3625</v>
      </c>
      <c r="D108" s="184"/>
      <c r="E108" t="s">
        <v>3626</v>
      </c>
      <c r="F108">
        <v>0</v>
      </c>
      <c r="G108">
        <v>10</v>
      </c>
      <c r="H108">
        <v>1</v>
      </c>
      <c r="I108" t="s">
        <v>2921</v>
      </c>
      <c r="J108"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8" s="254" t="str">
        <f t="shared" si="5"/>
        <v>io-model.html</v>
      </c>
    </row>
    <row r="109" spans="1:13">
      <c r="A109" t="s">
        <v>2943</v>
      </c>
      <c r="B109" t="s">
        <v>2946</v>
      </c>
      <c r="C109" t="s">
        <v>2953</v>
      </c>
      <c r="D109" s="184"/>
      <c r="E109" t="s">
        <v>2979</v>
      </c>
      <c r="F109">
        <v>0</v>
      </c>
      <c r="G109">
        <v>10</v>
      </c>
      <c r="H109">
        <v>1</v>
      </c>
      <c r="I109" t="s">
        <v>2921</v>
      </c>
      <c r="J109"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9" s="254" t="str">
        <f t="shared" si="5"/>
        <v>io-model.html</v>
      </c>
    </row>
    <row r="110" spans="1:13">
      <c r="A110" t="s">
        <v>2943</v>
      </c>
      <c r="B110" t="s">
        <v>2947</v>
      </c>
      <c r="C110" t="s">
        <v>2954</v>
      </c>
      <c r="D110" s="184"/>
      <c r="E110" t="s">
        <v>2980</v>
      </c>
      <c r="F110">
        <v>0</v>
      </c>
      <c r="G110">
        <v>10</v>
      </c>
      <c r="H110">
        <v>1</v>
      </c>
      <c r="I110" t="s">
        <v>2921</v>
      </c>
      <c r="J110"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0" s="254" t="str">
        <f t="shared" si="5"/>
        <v>io-model.html</v>
      </c>
    </row>
    <row r="111" spans="1:13">
      <c r="A111" t="s">
        <v>2943</v>
      </c>
      <c r="B111" t="s">
        <v>263</v>
      </c>
      <c r="C111" t="s">
        <v>2955</v>
      </c>
      <c r="D111" s="184"/>
      <c r="E111" t="s">
        <v>2981</v>
      </c>
      <c r="F111">
        <v>0</v>
      </c>
      <c r="G111">
        <v>10</v>
      </c>
      <c r="H111">
        <v>1</v>
      </c>
      <c r="I111" t="s">
        <v>2921</v>
      </c>
      <c r="J111"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1" s="254" t="str">
        <f t="shared" si="5"/>
        <v>io-model.html</v>
      </c>
    </row>
    <row r="112" spans="1:13">
      <c r="A112" t="s">
        <v>2943</v>
      </c>
      <c r="B112" t="s">
        <v>2948</v>
      </c>
      <c r="C112" t="s">
        <v>2956</v>
      </c>
      <c r="D112" s="184"/>
      <c r="E112" t="s">
        <v>2982</v>
      </c>
      <c r="F112">
        <v>0</v>
      </c>
      <c r="G112">
        <v>10</v>
      </c>
      <c r="H112">
        <v>1</v>
      </c>
      <c r="I112" t="s">
        <v>2921</v>
      </c>
      <c r="J112"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2" s="254" t="str">
        <f t="shared" si="5"/>
        <v>io-model.html</v>
      </c>
    </row>
    <row r="113" spans="1:13">
      <c r="A113" t="s">
        <v>2943</v>
      </c>
      <c r="B113" t="s">
        <v>3627</v>
      </c>
      <c r="C113" t="s">
        <v>3628</v>
      </c>
      <c r="D113" s="184"/>
      <c r="E113" t="s">
        <v>3629</v>
      </c>
      <c r="F113">
        <v>0</v>
      </c>
      <c r="G113">
        <v>10</v>
      </c>
      <c r="H113">
        <v>1</v>
      </c>
      <c r="I113" t="s">
        <v>2921</v>
      </c>
      <c r="J113"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3" s="254" t="str">
        <f t="shared" si="5"/>
        <v>io-model.html</v>
      </c>
    </row>
    <row r="114" spans="1:13">
      <c r="A114" t="s">
        <v>2943</v>
      </c>
      <c r="B114" t="s">
        <v>2949</v>
      </c>
      <c r="C114" t="s">
        <v>2957</v>
      </c>
      <c r="D114" s="184"/>
      <c r="E114" t="s">
        <v>2983</v>
      </c>
      <c r="F114">
        <v>0</v>
      </c>
      <c r="G114">
        <v>10</v>
      </c>
      <c r="H114">
        <v>1</v>
      </c>
      <c r="I114" t="s">
        <v>2921</v>
      </c>
      <c r="J114"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4" s="254" t="str">
        <f t="shared" si="5"/>
        <v>io-model.html</v>
      </c>
    </row>
    <row r="115" spans="1:13">
      <c r="A115" t="s">
        <v>2943</v>
      </c>
      <c r="B115" t="s">
        <v>2950</v>
      </c>
      <c r="C115" t="s">
        <v>2958</v>
      </c>
      <c r="D115" s="184"/>
      <c r="E115" t="s">
        <v>2984</v>
      </c>
      <c r="F115">
        <v>0</v>
      </c>
      <c r="G115">
        <v>10</v>
      </c>
      <c r="H115">
        <v>1</v>
      </c>
      <c r="I115" t="s">
        <v>2921</v>
      </c>
      <c r="J115"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5" s="254" t="str">
        <f t="shared" si="5"/>
        <v>io-model.html</v>
      </c>
    </row>
    <row r="116" spans="1:13">
      <c r="A116" t="s">
        <v>2822</v>
      </c>
      <c r="B116" t="s">
        <v>2823</v>
      </c>
      <c r="C116" t="s">
        <v>3421</v>
      </c>
      <c r="D116" s="184"/>
      <c r="E116" t="s">
        <v>2824</v>
      </c>
      <c r="F116">
        <v>0</v>
      </c>
      <c r="G116">
        <v>1</v>
      </c>
      <c r="H116">
        <v>1</v>
      </c>
      <c r="I116" s="370" t="s">
        <v>29</v>
      </c>
      <c r="J116" t="s">
        <v>3422</v>
      </c>
      <c r="M116" s="404"/>
    </row>
    <row r="117" spans="1:13">
      <c r="A117" t="s">
        <v>2822</v>
      </c>
      <c r="B117" t="s">
        <v>3285</v>
      </c>
      <c r="C117" t="s">
        <v>3283</v>
      </c>
      <c r="D117" s="184"/>
      <c r="E117" s="184"/>
      <c r="F117">
        <v>0</v>
      </c>
      <c r="G117">
        <v>1</v>
      </c>
      <c r="H117">
        <v>1</v>
      </c>
      <c r="I117" s="370" t="s">
        <v>29</v>
      </c>
      <c r="J117" t="s">
        <v>3284</v>
      </c>
    </row>
  </sheetData>
  <phoneticPr fontId="113" type="noConversion"/>
  <hyperlinks>
    <hyperlink ref="N69" r:id="rId1" display="https://www.fas.org/sgp/crs/misc/R40562.pdf, p.3, paragraph 1" xr:uid="{7CF34F3F-CA8F-4028-84E1-41FC3F30186E}"/>
    <hyperlink ref="M34" r:id="rId2" xr:uid="{CCD96C47-4318-492F-832D-59742BBFA55D}"/>
  </hyperlinks>
  <pageMargins left="0.7" right="0.7" top="0.75" bottom="0.75" header="0.3" footer="0.3"/>
  <pageSetup orientation="portrait" horizontalDpi="0" verticalDpi="0"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965"/>
  <sheetViews>
    <sheetView topLeftCell="F144" workbookViewId="0">
      <selection activeCell="I172" sqref="I172"/>
    </sheetView>
  </sheetViews>
  <sheetFormatPr defaultColWidth="9.140625" defaultRowHeight="15"/>
  <cols>
    <col min="1" max="1" width="30" style="1" customWidth="1"/>
    <col min="2" max="2" width="41.42578125" style="322" customWidth="1"/>
    <col min="3" max="3" width="59.85546875" customWidth="1"/>
    <col min="4" max="4" width="45.42578125" style="1" customWidth="1"/>
    <col min="5" max="5" width="38.42578125" style="1" customWidth="1"/>
    <col min="6" max="6" width="47.42578125" style="1" customWidth="1"/>
    <col min="7" max="7" width="46" style="1" customWidth="1"/>
    <col min="8" max="8" width="19.42578125" style="43" customWidth="1"/>
    <col min="9" max="9" width="21.42578125" style="322" customWidth="1"/>
    <col min="10" max="10" width="42.140625" style="256" bestFit="1" customWidth="1"/>
    <col min="11" max="11" width="29.140625" style="1" customWidth="1"/>
    <col min="12" max="12" width="19" style="1" customWidth="1"/>
    <col min="13" max="14" width="19.140625" style="1" customWidth="1"/>
    <col min="15" max="15" width="28.42578125" style="1" customWidth="1"/>
    <col min="16" max="16" width="113.28515625" style="1" customWidth="1"/>
    <col min="17" max="17" width="53.42578125" style="1" customWidth="1"/>
    <col min="18" max="18" width="45.42578125" style="2" customWidth="1"/>
    <col min="19" max="16384" width="9.140625" style="1"/>
  </cols>
  <sheetData>
    <row r="1" spans="1:18">
      <c r="A1" s="259" t="s">
        <v>3</v>
      </c>
      <c r="B1" s="321" t="s">
        <v>0</v>
      </c>
      <c r="C1" s="316" t="s">
        <v>1</v>
      </c>
      <c r="D1" s="257" t="s">
        <v>35</v>
      </c>
      <c r="E1" s="257" t="s">
        <v>36</v>
      </c>
      <c r="F1" s="257" t="s">
        <v>82</v>
      </c>
      <c r="G1" s="257" t="s">
        <v>83</v>
      </c>
      <c r="H1" s="258" t="s">
        <v>456</v>
      </c>
      <c r="I1" s="323" t="s">
        <v>68</v>
      </c>
      <c r="J1" s="260" t="s">
        <v>343</v>
      </c>
      <c r="K1" s="259" t="s">
        <v>2260</v>
      </c>
      <c r="L1" s="259" t="s">
        <v>69</v>
      </c>
      <c r="M1" s="259" t="s">
        <v>70</v>
      </c>
      <c r="N1" s="259" t="s">
        <v>81</v>
      </c>
      <c r="O1" s="259" t="s">
        <v>28</v>
      </c>
      <c r="P1" s="259" t="s">
        <v>2</v>
      </c>
      <c r="Q1" s="259" t="s">
        <v>440</v>
      </c>
      <c r="R1" s="259" t="s">
        <v>189</v>
      </c>
    </row>
    <row r="2" spans="1:18" s="2" customFormat="1" ht="30">
      <c r="A2" s="254" t="str">
        <f>IF(ISBLANK(INDEX('Policy Characteristics'!A:A,MATCH($C2,'Policy Characteristics'!$C:$C,0))),"",INDEX('Policy Characteristics'!A:A,MATCH($C2,'Policy Characteristics'!$C:$C,0)))</f>
        <v>Transportation</v>
      </c>
      <c r="B2" s="262" t="str">
        <f>IF(ISBLANK(INDEX('Policy Characteristics'!B:B,MATCH($C2,'Policy Characteristics'!$C:$C,0))),"",INDEX('Policy Characteristics'!B:B,MATCH($C2,'Policy Characteristics'!$C:$C,0)))</f>
        <v>Conventional Pollutant Standards</v>
      </c>
      <c r="C2" s="317" t="s">
        <v>2382</v>
      </c>
      <c r="D2" s="2" t="s">
        <v>37</v>
      </c>
      <c r="E2" s="2" t="s">
        <v>2221</v>
      </c>
      <c r="F2" s="2" t="s">
        <v>3458</v>
      </c>
      <c r="G2" s="2" t="s">
        <v>2426</v>
      </c>
      <c r="H2" s="47">
        <v>300</v>
      </c>
      <c r="I2" s="324" t="s">
        <v>43</v>
      </c>
      <c r="J2" s="255" t="str">
        <f>IF(ISBLANK(INDEX('Policy Characteristics'!D:D,MATCH($C2,'Policy Characteristics'!$C:$C,0))),"",INDEX('Policy Characteristics'!D:D,MATCH($C2,'Policy Characteristics'!$C:$C,0)))</f>
        <v>Conventional Pollutant Standard</v>
      </c>
      <c r="K2" s="254" t="str">
        <f>IF(ISBLANK(INDEX('Policy Characteristics'!E:E,MATCH($C2,'Policy Characteristics'!$C:$C,0))),"",INDEX('Policy Characteristics'!E:E,MATCH($C2,'Policy Characteristics'!$C:$C,0)))</f>
        <v>trans reduce regulated pollutants</v>
      </c>
      <c r="L2" s="261">
        <f>IF(ISBLANK(INDEX('Policy Characteristics'!F:F,MATCH($C2,'Policy Characteristics'!$C:$C,0))),"",INDEX('Policy Characteristics'!F:F,MATCH($C2,'Policy Characteristics'!$C:$C,0)))</f>
        <v>0</v>
      </c>
      <c r="M2" s="261">
        <f>IF(ISBLANK(INDEX('Policy Characteristics'!G:G,MATCH($C2,'Policy Characteristics'!$C:$C,0))),"",INDEX('Policy Characteristics'!G:G,MATCH($C2,'Policy Characteristics'!$C:$C,0)))</f>
        <v>1</v>
      </c>
      <c r="N2" s="261">
        <f>IF(ISBLANK(INDEX('Policy Characteristics'!H:H,MATCH($C2,'Policy Characteristics'!$C:$C,0))),"",INDEX('Policy Characteristics'!H:H,MATCH($C2,'Policy Characteristics'!$C:$C,0)))</f>
        <v>0.02</v>
      </c>
      <c r="O2" s="254" t="str">
        <f>IF(ISBLANK(INDEX('Policy Characteristics'!I:I,MATCH($C2,'Policy Characteristics'!$C:$C,0))),"",INDEX('Policy Characteristics'!I:I,MATCH($C2,'Policy Characteristics'!$C:$C,0)))</f>
        <v>% reduction in emissions</v>
      </c>
      <c r="P2" s="254"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254" t="str">
        <f>IF(ISBLANK(INDEX('Policy Characteristics'!K:K,MATCH($C2,'Policy Characteristics'!$C:$C,0))),"",INDEX('Policy Characteristics'!K:K,MATCH($C2,'Policy Characteristics'!$C:$C,0)))</f>
        <v>transportation-sector-main.html#conv-pol-stds</v>
      </c>
      <c r="R2" s="254" t="str">
        <f>IF(ISBLANK(INDEX('Policy Characteristics'!L:L,MATCH($C2,'Policy Characteristics'!$C:$C,0))),"",INDEX('Policy Characteristics'!L:L,MATCH($C2,'Policy Characteristics'!$C:$C,0)))</f>
        <v>conventional-pollutant-standards.html</v>
      </c>
    </row>
    <row r="3" spans="1:18" s="2" customFormat="1" ht="30">
      <c r="A3" s="254" t="str">
        <f>IF(ISBLANK(INDEX('Policy Characteristics'!A:A,MATCH($C3,'Policy Characteristics'!$C:$C,0))),"",INDEX('Policy Characteristics'!A:A,MATCH($C3,'Policy Characteristics'!$C:$C,0)))</f>
        <v>Transportation</v>
      </c>
      <c r="B3" s="262" t="str">
        <f>IF(ISBLANK(INDEX('Policy Characteristics'!B:B,MATCH($C3,'Policy Characteristics'!$C:$C,0))),"",INDEX('Policy Characteristics'!B:B,MATCH($C3,'Policy Characteristics'!$C:$C,0)))</f>
        <v>Conventional Pollutant Standards</v>
      </c>
      <c r="C3" s="254" t="str">
        <f t="shared" ref="C3:C22" si="0">C$2</f>
        <v>Percentage Reduction of Separately Regulated Pollutants</v>
      </c>
      <c r="D3" s="2" t="s">
        <v>37</v>
      </c>
      <c r="E3" s="2" t="s">
        <v>484</v>
      </c>
      <c r="F3" s="2" t="s">
        <v>3458</v>
      </c>
      <c r="G3" s="2" t="s">
        <v>484</v>
      </c>
      <c r="H3" s="47">
        <v>301</v>
      </c>
      <c r="I3" s="324" t="s">
        <v>43</v>
      </c>
      <c r="J3" s="255" t="str">
        <f>IF(ISBLANK(INDEX('Policy Characteristics'!D:D,MATCH($C3,'Policy Characteristics'!$C:$C,0))),"",INDEX('Policy Characteristics'!D:D,MATCH($C3,'Policy Characteristics'!$C:$C,0)))</f>
        <v>Conventional Pollutant Standard</v>
      </c>
      <c r="K3" s="254" t="str">
        <f>IF(ISBLANK(INDEX('Policy Characteristics'!E:E,MATCH($C3,'Policy Characteristics'!$C:$C,0))),"",INDEX('Policy Characteristics'!E:E,MATCH($C3,'Policy Characteristics'!$C:$C,0)))</f>
        <v>trans reduce regulated pollutants</v>
      </c>
      <c r="L3" s="261">
        <f>IF(ISBLANK(INDEX('Policy Characteristics'!F:F,MATCH($C3,'Policy Characteristics'!$C:$C,0))),"",INDEX('Policy Characteristics'!F:F,MATCH($C3,'Policy Characteristics'!$C:$C,0)))</f>
        <v>0</v>
      </c>
      <c r="M3" s="261">
        <f>IF(ISBLANK(INDEX('Policy Characteristics'!G:G,MATCH($C3,'Policy Characteristics'!$C:$C,0))),"",INDEX('Policy Characteristics'!G:G,MATCH($C3,'Policy Characteristics'!$C:$C,0)))</f>
        <v>1</v>
      </c>
      <c r="N3" s="261">
        <f>IF(ISBLANK(INDEX('Policy Characteristics'!H:H,MATCH($C3,'Policy Characteristics'!$C:$C,0))),"",INDEX('Policy Characteristics'!H:H,MATCH($C3,'Policy Characteristics'!$C:$C,0)))</f>
        <v>0.02</v>
      </c>
      <c r="O3" s="254" t="str">
        <f>IF(ISBLANK(INDEX('Policy Characteristics'!I:I,MATCH($C3,'Policy Characteristics'!$C:$C,0))),"",INDEX('Policy Characteristics'!I:I,MATCH($C3,'Policy Characteristics'!$C:$C,0)))</f>
        <v>% reduction in emissions</v>
      </c>
      <c r="P3" s="254"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254" t="str">
        <f>IF(ISBLANK(INDEX('Policy Characteristics'!K:K,MATCH($C3,'Policy Characteristics'!$C:$C,0))),"",INDEX('Policy Characteristics'!K:K,MATCH($C3,'Policy Characteristics'!$C:$C,0)))</f>
        <v>transportation-sector-main.html#conv-pol-stds</v>
      </c>
      <c r="R3" s="254" t="str">
        <f>IF(ISBLANK(INDEX('Policy Characteristics'!L:L,MATCH($C3,'Policy Characteristics'!$C:$C,0))),"",INDEX('Policy Characteristics'!L:L,MATCH($C3,'Policy Characteristics'!$C:$C,0)))</f>
        <v>conventional-pollutant-standards.html</v>
      </c>
    </row>
    <row r="4" spans="1:18" s="2" customFormat="1" ht="30">
      <c r="A4" s="254" t="str">
        <f>IF(ISBLANK(INDEX('Policy Characteristics'!A:A,MATCH($C4,'Policy Characteristics'!$C:$C,0))),"",INDEX('Policy Characteristics'!A:A,MATCH($C4,'Policy Characteristics'!$C:$C,0)))</f>
        <v>Transportation</v>
      </c>
      <c r="B4" s="262" t="str">
        <f>IF(ISBLANK(INDEX('Policy Characteristics'!B:B,MATCH($C4,'Policy Characteristics'!$C:$C,0))),"",INDEX('Policy Characteristics'!B:B,MATCH($C4,'Policy Characteristics'!$C:$C,0)))</f>
        <v>Conventional Pollutant Standards</v>
      </c>
      <c r="C4" s="254" t="str">
        <f t="shared" si="0"/>
        <v>Percentage Reduction of Separately Regulated Pollutants</v>
      </c>
      <c r="D4" s="2" t="s">
        <v>37</v>
      </c>
      <c r="E4" s="2" t="s">
        <v>2224</v>
      </c>
      <c r="F4" s="2" t="s">
        <v>3458</v>
      </c>
      <c r="G4" s="2" t="s">
        <v>2224</v>
      </c>
      <c r="H4" s="47">
        <v>302</v>
      </c>
      <c r="I4" s="324" t="s">
        <v>43</v>
      </c>
      <c r="J4" s="255" t="str">
        <f>IF(ISBLANK(INDEX('Policy Characteristics'!D:D,MATCH($C4,'Policy Characteristics'!$C:$C,0))),"",INDEX('Policy Characteristics'!D:D,MATCH($C4,'Policy Characteristics'!$C:$C,0)))</f>
        <v>Conventional Pollutant Standard</v>
      </c>
      <c r="K4" s="254" t="str">
        <f>IF(ISBLANK(INDEX('Policy Characteristics'!E:E,MATCH($C4,'Policy Characteristics'!$C:$C,0))),"",INDEX('Policy Characteristics'!E:E,MATCH($C4,'Policy Characteristics'!$C:$C,0)))</f>
        <v>trans reduce regulated pollutants</v>
      </c>
      <c r="L4" s="261">
        <f>IF(ISBLANK(INDEX('Policy Characteristics'!F:F,MATCH($C4,'Policy Characteristics'!$C:$C,0))),"",INDEX('Policy Characteristics'!F:F,MATCH($C4,'Policy Characteristics'!$C:$C,0)))</f>
        <v>0</v>
      </c>
      <c r="M4" s="261">
        <f>IF(ISBLANK(INDEX('Policy Characteristics'!G:G,MATCH($C4,'Policy Characteristics'!$C:$C,0))),"",INDEX('Policy Characteristics'!G:G,MATCH($C4,'Policy Characteristics'!$C:$C,0)))</f>
        <v>1</v>
      </c>
      <c r="N4" s="261">
        <f>IF(ISBLANK(INDEX('Policy Characteristics'!H:H,MATCH($C4,'Policy Characteristics'!$C:$C,0))),"",INDEX('Policy Characteristics'!H:H,MATCH($C4,'Policy Characteristics'!$C:$C,0)))</f>
        <v>0.02</v>
      </c>
      <c r="O4" s="254" t="str">
        <f>IF(ISBLANK(INDEX('Policy Characteristics'!I:I,MATCH($C4,'Policy Characteristics'!$C:$C,0))),"",INDEX('Policy Characteristics'!I:I,MATCH($C4,'Policy Characteristics'!$C:$C,0)))</f>
        <v>% reduction in emissions</v>
      </c>
      <c r="P4" s="254"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254" t="str">
        <f>IF(ISBLANK(INDEX('Policy Characteristics'!K:K,MATCH($C4,'Policy Characteristics'!$C:$C,0))),"",INDEX('Policy Characteristics'!K:K,MATCH($C4,'Policy Characteristics'!$C:$C,0)))</f>
        <v>transportation-sector-main.html#conv-pol-stds</v>
      </c>
      <c r="R4" s="254" t="str">
        <f>IF(ISBLANK(INDEX('Policy Characteristics'!L:L,MATCH($C4,'Policy Characteristics'!$C:$C,0))),"",INDEX('Policy Characteristics'!L:L,MATCH($C4,'Policy Characteristics'!$C:$C,0)))</f>
        <v>conventional-pollutant-standards.html</v>
      </c>
    </row>
    <row r="5" spans="1:18" s="2" customFormat="1" ht="30">
      <c r="A5" s="254" t="str">
        <f>IF(ISBLANK(INDEX('Policy Characteristics'!A:A,MATCH($C5,'Policy Characteristics'!$C:$C,0))),"",INDEX('Policy Characteristics'!A:A,MATCH($C5,'Policy Characteristics'!$C:$C,0)))</f>
        <v>Transportation</v>
      </c>
      <c r="B5" s="262" t="str">
        <f>IF(ISBLANK(INDEX('Policy Characteristics'!B:B,MATCH($C5,'Policy Characteristics'!$C:$C,0))),"",INDEX('Policy Characteristics'!B:B,MATCH($C5,'Policy Characteristics'!$C:$C,0)))</f>
        <v>Conventional Pollutant Standards</v>
      </c>
      <c r="C5" s="254" t="str">
        <f t="shared" si="0"/>
        <v>Percentage Reduction of Separately Regulated Pollutants</v>
      </c>
      <c r="D5" s="2" t="s">
        <v>37</v>
      </c>
      <c r="E5" s="2" t="s">
        <v>2226</v>
      </c>
      <c r="F5" s="2" t="s">
        <v>3458</v>
      </c>
      <c r="G5" s="2" t="s">
        <v>2226</v>
      </c>
      <c r="H5" s="47">
        <v>303</v>
      </c>
      <c r="I5" s="324" t="s">
        <v>43</v>
      </c>
      <c r="J5" s="255" t="str">
        <f>IF(ISBLANK(INDEX('Policy Characteristics'!D:D,MATCH($C5,'Policy Characteristics'!$C:$C,0))),"",INDEX('Policy Characteristics'!D:D,MATCH($C5,'Policy Characteristics'!$C:$C,0)))</f>
        <v>Conventional Pollutant Standard</v>
      </c>
      <c r="K5" s="254" t="str">
        <f>IF(ISBLANK(INDEX('Policy Characteristics'!E:E,MATCH($C5,'Policy Characteristics'!$C:$C,0))),"",INDEX('Policy Characteristics'!E:E,MATCH($C5,'Policy Characteristics'!$C:$C,0)))</f>
        <v>trans reduce regulated pollutants</v>
      </c>
      <c r="L5" s="261">
        <f>IF(ISBLANK(INDEX('Policy Characteristics'!F:F,MATCH($C5,'Policy Characteristics'!$C:$C,0))),"",INDEX('Policy Characteristics'!F:F,MATCH($C5,'Policy Characteristics'!$C:$C,0)))</f>
        <v>0</v>
      </c>
      <c r="M5" s="261">
        <f>IF(ISBLANK(INDEX('Policy Characteristics'!G:G,MATCH($C5,'Policy Characteristics'!$C:$C,0))),"",INDEX('Policy Characteristics'!G:G,MATCH($C5,'Policy Characteristics'!$C:$C,0)))</f>
        <v>1</v>
      </c>
      <c r="N5" s="261">
        <f>IF(ISBLANK(INDEX('Policy Characteristics'!H:H,MATCH($C5,'Policy Characteristics'!$C:$C,0))),"",INDEX('Policy Characteristics'!H:H,MATCH($C5,'Policy Characteristics'!$C:$C,0)))</f>
        <v>0.02</v>
      </c>
      <c r="O5" s="254" t="str">
        <f>IF(ISBLANK(INDEX('Policy Characteristics'!I:I,MATCH($C5,'Policy Characteristics'!$C:$C,0))),"",INDEX('Policy Characteristics'!I:I,MATCH($C5,'Policy Characteristics'!$C:$C,0)))</f>
        <v>% reduction in emissions</v>
      </c>
      <c r="P5" s="254"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254" t="str">
        <f>IF(ISBLANK(INDEX('Policy Characteristics'!K:K,MATCH($C5,'Policy Characteristics'!$C:$C,0))),"",INDEX('Policy Characteristics'!K:K,MATCH($C5,'Policy Characteristics'!$C:$C,0)))</f>
        <v>transportation-sector-main.html#conv-pol-stds</v>
      </c>
      <c r="R5" s="254" t="str">
        <f>IF(ISBLANK(INDEX('Policy Characteristics'!L:L,MATCH($C5,'Policy Characteristics'!$C:$C,0))),"",INDEX('Policy Characteristics'!L:L,MATCH($C5,'Policy Characteristics'!$C:$C,0)))</f>
        <v>conventional-pollutant-standards.html</v>
      </c>
    </row>
    <row r="6" spans="1:18" s="2" customFormat="1" ht="30">
      <c r="A6" s="254" t="str">
        <f>IF(ISBLANK(INDEX('Policy Characteristics'!A:A,MATCH($C6,'Policy Characteristics'!$C:$C,0))),"",INDEX('Policy Characteristics'!A:A,MATCH($C6,'Policy Characteristics'!$C:$C,0)))</f>
        <v>Transportation</v>
      </c>
      <c r="B6" s="262" t="str">
        <f>IF(ISBLANK(INDEX('Policy Characteristics'!B:B,MATCH($C6,'Policy Characteristics'!$C:$C,0))),"",INDEX('Policy Characteristics'!B:B,MATCH($C6,'Policy Characteristics'!$C:$C,0)))</f>
        <v>Conventional Pollutant Standards</v>
      </c>
      <c r="C6" s="254" t="str">
        <f t="shared" si="0"/>
        <v>Percentage Reduction of Separately Regulated Pollutants</v>
      </c>
      <c r="D6" s="2" t="s">
        <v>37</v>
      </c>
      <c r="E6" s="2" t="s">
        <v>2228</v>
      </c>
      <c r="F6" s="2" t="s">
        <v>3458</v>
      </c>
      <c r="G6" s="2" t="s">
        <v>2318</v>
      </c>
      <c r="H6" s="47">
        <v>304</v>
      </c>
      <c r="I6" s="324" t="s">
        <v>43</v>
      </c>
      <c r="J6" s="255" t="str">
        <f>IF(ISBLANK(INDEX('Policy Characteristics'!D:D,MATCH($C6,'Policy Characteristics'!$C:$C,0))),"",INDEX('Policy Characteristics'!D:D,MATCH($C6,'Policy Characteristics'!$C:$C,0)))</f>
        <v>Conventional Pollutant Standard</v>
      </c>
      <c r="K6" s="254" t="str">
        <f>IF(ISBLANK(INDEX('Policy Characteristics'!E:E,MATCH($C6,'Policy Characteristics'!$C:$C,0))),"",INDEX('Policy Characteristics'!E:E,MATCH($C6,'Policy Characteristics'!$C:$C,0)))</f>
        <v>trans reduce regulated pollutants</v>
      </c>
      <c r="L6" s="261">
        <f>IF(ISBLANK(INDEX('Policy Characteristics'!F:F,MATCH($C6,'Policy Characteristics'!$C:$C,0))),"",INDEX('Policy Characteristics'!F:F,MATCH($C6,'Policy Characteristics'!$C:$C,0)))</f>
        <v>0</v>
      </c>
      <c r="M6" s="261">
        <f>IF(ISBLANK(INDEX('Policy Characteristics'!G:G,MATCH($C6,'Policy Characteristics'!$C:$C,0))),"",INDEX('Policy Characteristics'!G:G,MATCH($C6,'Policy Characteristics'!$C:$C,0)))</f>
        <v>1</v>
      </c>
      <c r="N6" s="261">
        <f>IF(ISBLANK(INDEX('Policy Characteristics'!H:H,MATCH($C6,'Policy Characteristics'!$C:$C,0))),"",INDEX('Policy Characteristics'!H:H,MATCH($C6,'Policy Characteristics'!$C:$C,0)))</f>
        <v>0.02</v>
      </c>
      <c r="O6" s="254" t="str">
        <f>IF(ISBLANK(INDEX('Policy Characteristics'!I:I,MATCH($C6,'Policy Characteristics'!$C:$C,0))),"",INDEX('Policy Characteristics'!I:I,MATCH($C6,'Policy Characteristics'!$C:$C,0)))</f>
        <v>% reduction in emissions</v>
      </c>
      <c r="P6" s="254"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254" t="str">
        <f>IF(ISBLANK(INDEX('Policy Characteristics'!K:K,MATCH($C6,'Policy Characteristics'!$C:$C,0))),"",INDEX('Policy Characteristics'!K:K,MATCH($C6,'Policy Characteristics'!$C:$C,0)))</f>
        <v>transportation-sector-main.html#conv-pol-stds</v>
      </c>
      <c r="R6" s="254" t="str">
        <f>IF(ISBLANK(INDEX('Policy Characteristics'!L:L,MATCH($C6,'Policy Characteristics'!$C:$C,0))),"",INDEX('Policy Characteristics'!L:L,MATCH($C6,'Policy Characteristics'!$C:$C,0)))</f>
        <v>conventional-pollutant-standards.html</v>
      </c>
    </row>
    <row r="7" spans="1:18" s="2" customFormat="1" ht="30">
      <c r="A7" s="254" t="str">
        <f>IF(ISBLANK(INDEX('Policy Characteristics'!A:A,MATCH($C7,'Policy Characteristics'!$C:$C,0))),"",INDEX('Policy Characteristics'!A:A,MATCH($C7,'Policy Characteristics'!$C:$C,0)))</f>
        <v>Transportation</v>
      </c>
      <c r="B7" s="262" t="str">
        <f>IF(ISBLANK(INDEX('Policy Characteristics'!B:B,MATCH($C7,'Policy Characteristics'!$C:$C,0))),"",INDEX('Policy Characteristics'!B:B,MATCH($C7,'Policy Characteristics'!$C:$C,0)))</f>
        <v>Conventional Pollutant Standards</v>
      </c>
      <c r="C7" s="254" t="str">
        <f t="shared" si="0"/>
        <v>Percentage Reduction of Separately Regulated Pollutants</v>
      </c>
      <c r="D7" s="2" t="s">
        <v>37</v>
      </c>
      <c r="E7" s="2" t="s">
        <v>2229</v>
      </c>
      <c r="F7" s="2" t="s">
        <v>3458</v>
      </c>
      <c r="G7" s="2" t="s">
        <v>2229</v>
      </c>
      <c r="H7" s="47">
        <v>305</v>
      </c>
      <c r="I7" s="324" t="s">
        <v>43</v>
      </c>
      <c r="J7" s="255" t="str">
        <f>IF(ISBLANK(INDEX('Policy Characteristics'!D:D,MATCH($C7,'Policy Characteristics'!$C:$C,0))),"",INDEX('Policy Characteristics'!D:D,MATCH($C7,'Policy Characteristics'!$C:$C,0)))</f>
        <v>Conventional Pollutant Standard</v>
      </c>
      <c r="K7" s="254" t="str">
        <f>IF(ISBLANK(INDEX('Policy Characteristics'!E:E,MATCH($C7,'Policy Characteristics'!$C:$C,0))),"",INDEX('Policy Characteristics'!E:E,MATCH($C7,'Policy Characteristics'!$C:$C,0)))</f>
        <v>trans reduce regulated pollutants</v>
      </c>
      <c r="L7" s="261">
        <f>IF(ISBLANK(INDEX('Policy Characteristics'!F:F,MATCH($C7,'Policy Characteristics'!$C:$C,0))),"",INDEX('Policy Characteristics'!F:F,MATCH($C7,'Policy Characteristics'!$C:$C,0)))</f>
        <v>0</v>
      </c>
      <c r="M7" s="261">
        <f>IF(ISBLANK(INDEX('Policy Characteristics'!G:G,MATCH($C7,'Policy Characteristics'!$C:$C,0))),"",INDEX('Policy Characteristics'!G:G,MATCH($C7,'Policy Characteristics'!$C:$C,0)))</f>
        <v>1</v>
      </c>
      <c r="N7" s="261">
        <f>IF(ISBLANK(INDEX('Policy Characteristics'!H:H,MATCH($C7,'Policy Characteristics'!$C:$C,0))),"",INDEX('Policy Characteristics'!H:H,MATCH($C7,'Policy Characteristics'!$C:$C,0)))</f>
        <v>0.02</v>
      </c>
      <c r="O7" s="254" t="str">
        <f>IF(ISBLANK(INDEX('Policy Characteristics'!I:I,MATCH($C7,'Policy Characteristics'!$C:$C,0))),"",INDEX('Policy Characteristics'!I:I,MATCH($C7,'Policy Characteristics'!$C:$C,0)))</f>
        <v>% reduction in emissions</v>
      </c>
      <c r="P7" s="254"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254" t="str">
        <f>IF(ISBLANK(INDEX('Policy Characteristics'!K:K,MATCH($C7,'Policy Characteristics'!$C:$C,0))),"",INDEX('Policy Characteristics'!K:K,MATCH($C7,'Policy Characteristics'!$C:$C,0)))</f>
        <v>transportation-sector-main.html#conv-pol-stds</v>
      </c>
      <c r="R7" s="254" t="str">
        <f>IF(ISBLANK(INDEX('Policy Characteristics'!L:L,MATCH($C7,'Policy Characteristics'!$C:$C,0))),"",INDEX('Policy Characteristics'!L:L,MATCH($C7,'Policy Characteristics'!$C:$C,0)))</f>
        <v>conventional-pollutant-standards.html</v>
      </c>
    </row>
    <row r="8" spans="1:18" s="2" customFormat="1" ht="30">
      <c r="A8" s="254" t="str">
        <f>IF(ISBLANK(INDEX('Policy Characteristics'!A:A,MATCH($C8,'Policy Characteristics'!$C:$C,0))),"",INDEX('Policy Characteristics'!A:A,MATCH($C8,'Policy Characteristics'!$C:$C,0)))</f>
        <v>Transportation</v>
      </c>
      <c r="B8" s="262" t="str">
        <f>IF(ISBLANK(INDEX('Policy Characteristics'!B:B,MATCH($C8,'Policy Characteristics'!$C:$C,0))),"",INDEX('Policy Characteristics'!B:B,MATCH($C8,'Policy Characteristics'!$C:$C,0)))</f>
        <v>Conventional Pollutant Standards</v>
      </c>
      <c r="C8" s="254" t="str">
        <f t="shared" si="0"/>
        <v>Percentage Reduction of Separately Regulated Pollutants</v>
      </c>
      <c r="D8" s="2" t="s">
        <v>37</v>
      </c>
      <c r="E8" s="2" t="s">
        <v>2231</v>
      </c>
      <c r="F8" s="2" t="s">
        <v>3458</v>
      </c>
      <c r="G8" s="2" t="s">
        <v>2231</v>
      </c>
      <c r="H8" s="47">
        <v>306</v>
      </c>
      <c r="I8" s="324" t="s">
        <v>43</v>
      </c>
      <c r="J8" s="255" t="str">
        <f>IF(ISBLANK(INDEX('Policy Characteristics'!D:D,MATCH($C8,'Policy Characteristics'!$C:$C,0))),"",INDEX('Policy Characteristics'!D:D,MATCH($C8,'Policy Characteristics'!$C:$C,0)))</f>
        <v>Conventional Pollutant Standard</v>
      </c>
      <c r="K8" s="254" t="str">
        <f>IF(ISBLANK(INDEX('Policy Characteristics'!E:E,MATCH($C8,'Policy Characteristics'!$C:$C,0))),"",INDEX('Policy Characteristics'!E:E,MATCH($C8,'Policy Characteristics'!$C:$C,0)))</f>
        <v>trans reduce regulated pollutants</v>
      </c>
      <c r="L8" s="261">
        <f>IF(ISBLANK(INDEX('Policy Characteristics'!F:F,MATCH($C8,'Policy Characteristics'!$C:$C,0))),"",INDEX('Policy Characteristics'!F:F,MATCH($C8,'Policy Characteristics'!$C:$C,0)))</f>
        <v>0</v>
      </c>
      <c r="M8" s="261">
        <f>IF(ISBLANK(INDEX('Policy Characteristics'!G:G,MATCH($C8,'Policy Characteristics'!$C:$C,0))),"",INDEX('Policy Characteristics'!G:G,MATCH($C8,'Policy Characteristics'!$C:$C,0)))</f>
        <v>1</v>
      </c>
      <c r="N8" s="261">
        <f>IF(ISBLANK(INDEX('Policy Characteristics'!H:H,MATCH($C8,'Policy Characteristics'!$C:$C,0))),"",INDEX('Policy Characteristics'!H:H,MATCH($C8,'Policy Characteristics'!$C:$C,0)))</f>
        <v>0.02</v>
      </c>
      <c r="O8" s="254" t="str">
        <f>IF(ISBLANK(INDEX('Policy Characteristics'!I:I,MATCH($C8,'Policy Characteristics'!$C:$C,0))),"",INDEX('Policy Characteristics'!I:I,MATCH($C8,'Policy Characteristics'!$C:$C,0)))</f>
        <v>% reduction in emissions</v>
      </c>
      <c r="P8" s="254"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254" t="str">
        <f>IF(ISBLANK(INDEX('Policy Characteristics'!K:K,MATCH($C8,'Policy Characteristics'!$C:$C,0))),"",INDEX('Policy Characteristics'!K:K,MATCH($C8,'Policy Characteristics'!$C:$C,0)))</f>
        <v>transportation-sector-main.html#conv-pol-stds</v>
      </c>
      <c r="R8" s="254" t="str">
        <f>IF(ISBLANK(INDEX('Policy Characteristics'!L:L,MATCH($C8,'Policy Characteristics'!$C:$C,0))),"",INDEX('Policy Characteristics'!L:L,MATCH($C8,'Policy Characteristics'!$C:$C,0)))</f>
        <v>conventional-pollutant-standards.html</v>
      </c>
    </row>
    <row r="9" spans="1:18" s="2" customFormat="1" ht="30">
      <c r="A9" s="254" t="str">
        <f>IF(ISBLANK(INDEX('Policy Characteristics'!A:A,MATCH($C9,'Policy Characteristics'!$C:$C,0))),"",INDEX('Policy Characteristics'!A:A,MATCH($C9,'Policy Characteristics'!$C:$C,0)))</f>
        <v>Transportation</v>
      </c>
      <c r="B9" s="262" t="str">
        <f>IF(ISBLANK(INDEX('Policy Characteristics'!B:B,MATCH($C9,'Policy Characteristics'!$C:$C,0))),"",INDEX('Policy Characteristics'!B:B,MATCH($C9,'Policy Characteristics'!$C:$C,0)))</f>
        <v>Conventional Pollutant Standards</v>
      </c>
      <c r="C9" s="254" t="str">
        <f t="shared" si="0"/>
        <v>Percentage Reduction of Separately Regulated Pollutants</v>
      </c>
      <c r="D9" s="2" t="s">
        <v>37</v>
      </c>
      <c r="E9" s="2" t="s">
        <v>2233</v>
      </c>
      <c r="F9" s="2" t="s">
        <v>3458</v>
      </c>
      <c r="G9" s="2" t="s">
        <v>2233</v>
      </c>
      <c r="H9" s="47">
        <v>307</v>
      </c>
      <c r="I9" s="324" t="s">
        <v>43</v>
      </c>
      <c r="J9" s="255" t="str">
        <f>IF(ISBLANK(INDEX('Policy Characteristics'!D:D,MATCH($C9,'Policy Characteristics'!$C:$C,0))),"",INDEX('Policy Characteristics'!D:D,MATCH($C9,'Policy Characteristics'!$C:$C,0)))</f>
        <v>Conventional Pollutant Standard</v>
      </c>
      <c r="K9" s="254" t="str">
        <f>IF(ISBLANK(INDEX('Policy Characteristics'!E:E,MATCH($C9,'Policy Characteristics'!$C:$C,0))),"",INDEX('Policy Characteristics'!E:E,MATCH($C9,'Policy Characteristics'!$C:$C,0)))</f>
        <v>trans reduce regulated pollutants</v>
      </c>
      <c r="L9" s="261">
        <f>IF(ISBLANK(INDEX('Policy Characteristics'!F:F,MATCH($C9,'Policy Characteristics'!$C:$C,0))),"",INDEX('Policy Characteristics'!F:F,MATCH($C9,'Policy Characteristics'!$C:$C,0)))</f>
        <v>0</v>
      </c>
      <c r="M9" s="261">
        <f>IF(ISBLANK(INDEX('Policy Characteristics'!G:G,MATCH($C9,'Policy Characteristics'!$C:$C,0))),"",INDEX('Policy Characteristics'!G:G,MATCH($C9,'Policy Characteristics'!$C:$C,0)))</f>
        <v>1</v>
      </c>
      <c r="N9" s="261">
        <f>IF(ISBLANK(INDEX('Policy Characteristics'!H:H,MATCH($C9,'Policy Characteristics'!$C:$C,0))),"",INDEX('Policy Characteristics'!H:H,MATCH($C9,'Policy Characteristics'!$C:$C,0)))</f>
        <v>0.02</v>
      </c>
      <c r="O9" s="254" t="str">
        <f>IF(ISBLANK(INDEX('Policy Characteristics'!I:I,MATCH($C9,'Policy Characteristics'!$C:$C,0))),"",INDEX('Policy Characteristics'!I:I,MATCH($C9,'Policy Characteristics'!$C:$C,0)))</f>
        <v>% reduction in emissions</v>
      </c>
      <c r="P9" s="254"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254" t="str">
        <f>IF(ISBLANK(INDEX('Policy Characteristics'!K:K,MATCH($C9,'Policy Characteristics'!$C:$C,0))),"",INDEX('Policy Characteristics'!K:K,MATCH($C9,'Policy Characteristics'!$C:$C,0)))</f>
        <v>transportation-sector-main.html#conv-pol-stds</v>
      </c>
      <c r="R9" s="254" t="str">
        <f>IF(ISBLANK(INDEX('Policy Characteristics'!L:L,MATCH($C9,'Policy Characteristics'!$C:$C,0))),"",INDEX('Policy Characteristics'!L:L,MATCH($C9,'Policy Characteristics'!$C:$C,0)))</f>
        <v>conventional-pollutant-standards.html</v>
      </c>
    </row>
    <row r="10" spans="1:18" s="2" customFormat="1" ht="30">
      <c r="A10" s="254" t="str">
        <f>IF(ISBLANK(INDEX('Policy Characteristics'!A:A,MATCH($C10,'Policy Characteristics'!$C:$C,0))),"",INDEX('Policy Characteristics'!A:A,MATCH($C10,'Policy Characteristics'!$C:$C,0)))</f>
        <v>Transportation</v>
      </c>
      <c r="B10" s="262" t="str">
        <f>IF(ISBLANK(INDEX('Policy Characteristics'!B:B,MATCH($C10,'Policy Characteristics'!$C:$C,0))),"",INDEX('Policy Characteristics'!B:B,MATCH($C10,'Policy Characteristics'!$C:$C,0)))</f>
        <v>Conventional Pollutant Standards</v>
      </c>
      <c r="C10" s="254" t="str">
        <f t="shared" si="0"/>
        <v>Percentage Reduction of Separately Regulated Pollutants</v>
      </c>
      <c r="D10" s="2" t="s">
        <v>37</v>
      </c>
      <c r="E10" s="2" t="s">
        <v>2235</v>
      </c>
      <c r="F10" s="2" t="s">
        <v>3458</v>
      </c>
      <c r="G10" s="2" t="s">
        <v>2235</v>
      </c>
      <c r="H10" s="47">
        <v>308</v>
      </c>
      <c r="I10" s="325" t="s">
        <v>44</v>
      </c>
      <c r="J10" s="255" t="str">
        <f>IF(ISBLANK(INDEX('Policy Characteristics'!D:D,MATCH($C10,'Policy Characteristics'!$C:$C,0))),"",INDEX('Policy Characteristics'!D:D,MATCH($C10,'Policy Characteristics'!$C:$C,0)))</f>
        <v>Conventional Pollutant Standard</v>
      </c>
      <c r="K10" s="254" t="str">
        <f>IF(ISBLANK(INDEX('Policy Characteristics'!E:E,MATCH($C10,'Policy Characteristics'!$C:$C,0))),"",INDEX('Policy Characteristics'!E:E,MATCH($C10,'Policy Characteristics'!$C:$C,0)))</f>
        <v>trans reduce regulated pollutants</v>
      </c>
      <c r="L10" s="261">
        <f>IF(ISBLANK(INDEX('Policy Characteristics'!F:F,MATCH($C10,'Policy Characteristics'!$C:$C,0))),"",INDEX('Policy Characteristics'!F:F,MATCH($C10,'Policy Characteristics'!$C:$C,0)))</f>
        <v>0</v>
      </c>
      <c r="M10" s="261">
        <f>IF(ISBLANK(INDEX('Policy Characteristics'!G:G,MATCH($C10,'Policy Characteristics'!$C:$C,0))),"",INDEX('Policy Characteristics'!G:G,MATCH($C10,'Policy Characteristics'!$C:$C,0)))</f>
        <v>1</v>
      </c>
      <c r="N10" s="261">
        <f>IF(ISBLANK(INDEX('Policy Characteristics'!H:H,MATCH($C10,'Policy Characteristics'!$C:$C,0))),"",INDEX('Policy Characteristics'!H:H,MATCH($C10,'Policy Characteristics'!$C:$C,0)))</f>
        <v>0.02</v>
      </c>
      <c r="O10" s="254" t="str">
        <f>IF(ISBLANK(INDEX('Policy Characteristics'!I:I,MATCH($C10,'Policy Characteristics'!$C:$C,0))),"",INDEX('Policy Characteristics'!I:I,MATCH($C10,'Policy Characteristics'!$C:$C,0)))</f>
        <v>% reduction in emissions</v>
      </c>
      <c r="P10" s="254"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254" t="str">
        <f>IF(ISBLANK(INDEX('Policy Characteristics'!K:K,MATCH($C10,'Policy Characteristics'!$C:$C,0))),"",INDEX('Policy Characteristics'!K:K,MATCH($C10,'Policy Characteristics'!$C:$C,0)))</f>
        <v>transportation-sector-main.html#conv-pol-stds</v>
      </c>
      <c r="R10" s="254" t="str">
        <f>IF(ISBLANK(INDEX('Policy Characteristics'!L:L,MATCH($C10,'Policy Characteristics'!$C:$C,0))),"",INDEX('Policy Characteristics'!L:L,MATCH($C10,'Policy Characteristics'!$C:$C,0)))</f>
        <v>conventional-pollutant-standards.html</v>
      </c>
    </row>
    <row r="11" spans="1:18" s="2" customFormat="1" ht="30">
      <c r="A11" s="254" t="str">
        <f>IF(ISBLANK(INDEX('Policy Characteristics'!A:A,MATCH($C11,'Policy Characteristics'!$C:$C,0))),"",INDEX('Policy Characteristics'!A:A,MATCH($C11,'Policy Characteristics'!$C:$C,0)))</f>
        <v>Transportation</v>
      </c>
      <c r="B11" s="262" t="str">
        <f>IF(ISBLANK(INDEX('Policy Characteristics'!B:B,MATCH($C11,'Policy Characteristics'!$C:$C,0))),"",INDEX('Policy Characteristics'!B:B,MATCH($C11,'Policy Characteristics'!$C:$C,0)))</f>
        <v>Conventional Pollutant Standards</v>
      </c>
      <c r="C11" s="254" t="str">
        <f t="shared" si="0"/>
        <v>Percentage Reduction of Separately Regulated Pollutants</v>
      </c>
      <c r="D11" s="2" t="s">
        <v>37</v>
      </c>
      <c r="E11" s="2" t="s">
        <v>2237</v>
      </c>
      <c r="F11" s="2" t="s">
        <v>3458</v>
      </c>
      <c r="G11" s="2" t="s">
        <v>2237</v>
      </c>
      <c r="H11" s="47">
        <v>309</v>
      </c>
      <c r="I11" s="325" t="s">
        <v>44</v>
      </c>
      <c r="J11" s="255" t="str">
        <f>IF(ISBLANK(INDEX('Policy Characteristics'!D:D,MATCH($C11,'Policy Characteristics'!$C:$C,0))),"",INDEX('Policy Characteristics'!D:D,MATCH($C11,'Policy Characteristics'!$C:$C,0)))</f>
        <v>Conventional Pollutant Standard</v>
      </c>
      <c r="K11" s="254" t="str">
        <f>IF(ISBLANK(INDEX('Policy Characteristics'!E:E,MATCH($C11,'Policy Characteristics'!$C:$C,0))),"",INDEX('Policy Characteristics'!E:E,MATCH($C11,'Policy Characteristics'!$C:$C,0)))</f>
        <v>trans reduce regulated pollutants</v>
      </c>
      <c r="L11" s="261">
        <f>IF(ISBLANK(INDEX('Policy Characteristics'!F:F,MATCH($C11,'Policy Characteristics'!$C:$C,0))),"",INDEX('Policy Characteristics'!F:F,MATCH($C11,'Policy Characteristics'!$C:$C,0)))</f>
        <v>0</v>
      </c>
      <c r="M11" s="261">
        <f>IF(ISBLANK(INDEX('Policy Characteristics'!G:G,MATCH($C11,'Policy Characteristics'!$C:$C,0))),"",INDEX('Policy Characteristics'!G:G,MATCH($C11,'Policy Characteristics'!$C:$C,0)))</f>
        <v>1</v>
      </c>
      <c r="N11" s="261">
        <f>IF(ISBLANK(INDEX('Policy Characteristics'!H:H,MATCH($C11,'Policy Characteristics'!$C:$C,0))),"",INDEX('Policy Characteristics'!H:H,MATCH($C11,'Policy Characteristics'!$C:$C,0)))</f>
        <v>0.02</v>
      </c>
      <c r="O11" s="254" t="str">
        <f>IF(ISBLANK(INDEX('Policy Characteristics'!I:I,MATCH($C11,'Policy Characteristics'!$C:$C,0))),"",INDEX('Policy Characteristics'!I:I,MATCH($C11,'Policy Characteristics'!$C:$C,0)))</f>
        <v>% reduction in emissions</v>
      </c>
      <c r="P11" s="254"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254" t="str">
        <f>IF(ISBLANK(INDEX('Policy Characteristics'!K:K,MATCH($C11,'Policy Characteristics'!$C:$C,0))),"",INDEX('Policy Characteristics'!K:K,MATCH($C11,'Policy Characteristics'!$C:$C,0)))</f>
        <v>transportation-sector-main.html#conv-pol-stds</v>
      </c>
      <c r="R11" s="254" t="str">
        <f>IF(ISBLANK(INDEX('Policy Characteristics'!L:L,MATCH($C11,'Policy Characteristics'!$C:$C,0))),"",INDEX('Policy Characteristics'!L:L,MATCH($C11,'Policy Characteristics'!$C:$C,0)))</f>
        <v>conventional-pollutant-standards.html</v>
      </c>
    </row>
    <row r="12" spans="1:18" s="2" customFormat="1">
      <c r="A12" s="254" t="str">
        <f>IF(ISBLANK(INDEX('Policy Characteristics'!A:A,MATCH($C12,'Policy Characteristics'!$C:$C,0))),"",INDEX('Policy Characteristics'!A:A,MATCH($C12,'Policy Characteristics'!$C:$C,0)))</f>
        <v>Transportation</v>
      </c>
      <c r="B12" s="262" t="str">
        <f>IF(ISBLANK(INDEX('Policy Characteristics'!B:B,MATCH($C12,'Policy Characteristics'!$C:$C,0))),"",INDEX('Policy Characteristics'!B:B,MATCH($C12,'Policy Characteristics'!$C:$C,0)))</f>
        <v>Conventional Pollutant Standards</v>
      </c>
      <c r="C12" s="254" t="str">
        <f t="shared" si="0"/>
        <v>Percentage Reduction of Separately Regulated Pollutants</v>
      </c>
      <c r="D12" s="2" t="s">
        <v>38</v>
      </c>
      <c r="E12" s="2" t="s">
        <v>2221</v>
      </c>
      <c r="F12" s="2" t="s">
        <v>3454</v>
      </c>
      <c r="G12" s="2" t="s">
        <v>2426</v>
      </c>
      <c r="H12" s="47">
        <v>310</v>
      </c>
      <c r="I12" s="324" t="s">
        <v>43</v>
      </c>
      <c r="J12" s="255" t="str">
        <f>IF(ISBLANK(INDEX('Policy Characteristics'!D:D,MATCH($C12,'Policy Characteristics'!$C:$C,0))),"",INDEX('Policy Characteristics'!D:D,MATCH($C12,'Policy Characteristics'!$C:$C,0)))</f>
        <v>Conventional Pollutant Standard</v>
      </c>
      <c r="K12" s="254" t="str">
        <f>IF(ISBLANK(INDEX('Policy Characteristics'!E:E,MATCH($C12,'Policy Characteristics'!$C:$C,0))),"",INDEX('Policy Characteristics'!E:E,MATCH($C12,'Policy Characteristics'!$C:$C,0)))</f>
        <v>trans reduce regulated pollutants</v>
      </c>
      <c r="L12" s="261">
        <f>IF(ISBLANK(INDEX('Policy Characteristics'!F:F,MATCH($C12,'Policy Characteristics'!$C:$C,0))),"",INDEX('Policy Characteristics'!F:F,MATCH($C12,'Policy Characteristics'!$C:$C,0)))</f>
        <v>0</v>
      </c>
      <c r="M12" s="261">
        <f>IF(ISBLANK(INDEX('Policy Characteristics'!G:G,MATCH($C12,'Policy Characteristics'!$C:$C,0))),"",INDEX('Policy Characteristics'!G:G,MATCH($C12,'Policy Characteristics'!$C:$C,0)))</f>
        <v>1</v>
      </c>
      <c r="N12" s="261">
        <f>IF(ISBLANK(INDEX('Policy Characteristics'!H:H,MATCH($C12,'Policy Characteristics'!$C:$C,0))),"",INDEX('Policy Characteristics'!H:H,MATCH($C12,'Policy Characteristics'!$C:$C,0)))</f>
        <v>0.02</v>
      </c>
      <c r="O12" s="254" t="str">
        <f>IF(ISBLANK(INDEX('Policy Characteristics'!I:I,MATCH($C12,'Policy Characteristics'!$C:$C,0))),"",INDEX('Policy Characteristics'!I:I,MATCH($C12,'Policy Characteristics'!$C:$C,0)))</f>
        <v>% reduction in emissions</v>
      </c>
      <c r="P12" s="254"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254" t="str">
        <f>IF(ISBLANK(INDEX('Policy Characteristics'!K:K,MATCH($C12,'Policy Characteristics'!$C:$C,0))),"",INDEX('Policy Characteristics'!K:K,MATCH($C12,'Policy Characteristics'!$C:$C,0)))</f>
        <v>transportation-sector-main.html#conv-pol-stds</v>
      </c>
      <c r="R12" s="254" t="str">
        <f>IF(ISBLANK(INDEX('Policy Characteristics'!L:L,MATCH($C12,'Policy Characteristics'!$C:$C,0))),"",INDEX('Policy Characteristics'!L:L,MATCH($C12,'Policy Characteristics'!$C:$C,0)))</f>
        <v>conventional-pollutant-standards.html</v>
      </c>
    </row>
    <row r="13" spans="1:18" s="2" customFormat="1">
      <c r="A13" s="254" t="str">
        <f>IF(ISBLANK(INDEX('Policy Characteristics'!A:A,MATCH($C13,'Policy Characteristics'!$C:$C,0))),"",INDEX('Policy Characteristics'!A:A,MATCH($C13,'Policy Characteristics'!$C:$C,0)))</f>
        <v>Transportation</v>
      </c>
      <c r="B13" s="262" t="str">
        <f>IF(ISBLANK(INDEX('Policy Characteristics'!B:B,MATCH($C13,'Policy Characteristics'!$C:$C,0))),"",INDEX('Policy Characteristics'!B:B,MATCH($C13,'Policy Characteristics'!$C:$C,0)))</f>
        <v>Conventional Pollutant Standards</v>
      </c>
      <c r="C13" s="254" t="str">
        <f t="shared" si="0"/>
        <v>Percentage Reduction of Separately Regulated Pollutants</v>
      </c>
      <c r="D13" s="2" t="s">
        <v>38</v>
      </c>
      <c r="E13" s="2" t="s">
        <v>484</v>
      </c>
      <c r="F13" s="2" t="s">
        <v>3454</v>
      </c>
      <c r="G13" s="2" t="s">
        <v>484</v>
      </c>
      <c r="H13" s="47">
        <v>311</v>
      </c>
      <c r="I13" s="324" t="s">
        <v>43</v>
      </c>
      <c r="J13" s="255" t="str">
        <f>IF(ISBLANK(INDEX('Policy Characteristics'!D:D,MATCH($C13,'Policy Characteristics'!$C:$C,0))),"",INDEX('Policy Characteristics'!D:D,MATCH($C13,'Policy Characteristics'!$C:$C,0)))</f>
        <v>Conventional Pollutant Standard</v>
      </c>
      <c r="K13" s="254" t="str">
        <f>IF(ISBLANK(INDEX('Policy Characteristics'!E:E,MATCH($C13,'Policy Characteristics'!$C:$C,0))),"",INDEX('Policy Characteristics'!E:E,MATCH($C13,'Policy Characteristics'!$C:$C,0)))</f>
        <v>trans reduce regulated pollutants</v>
      </c>
      <c r="L13" s="261">
        <f>IF(ISBLANK(INDEX('Policy Characteristics'!F:F,MATCH($C13,'Policy Characteristics'!$C:$C,0))),"",INDEX('Policy Characteristics'!F:F,MATCH($C13,'Policy Characteristics'!$C:$C,0)))</f>
        <v>0</v>
      </c>
      <c r="M13" s="261">
        <f>IF(ISBLANK(INDEX('Policy Characteristics'!G:G,MATCH($C13,'Policy Characteristics'!$C:$C,0))),"",INDEX('Policy Characteristics'!G:G,MATCH($C13,'Policy Characteristics'!$C:$C,0)))</f>
        <v>1</v>
      </c>
      <c r="N13" s="261">
        <f>IF(ISBLANK(INDEX('Policy Characteristics'!H:H,MATCH($C13,'Policy Characteristics'!$C:$C,0))),"",INDEX('Policy Characteristics'!H:H,MATCH($C13,'Policy Characteristics'!$C:$C,0)))</f>
        <v>0.02</v>
      </c>
      <c r="O13" s="254" t="str">
        <f>IF(ISBLANK(INDEX('Policy Characteristics'!I:I,MATCH($C13,'Policy Characteristics'!$C:$C,0))),"",INDEX('Policy Characteristics'!I:I,MATCH($C13,'Policy Characteristics'!$C:$C,0)))</f>
        <v>% reduction in emissions</v>
      </c>
      <c r="P13" s="254"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254" t="str">
        <f>IF(ISBLANK(INDEX('Policy Characteristics'!K:K,MATCH($C13,'Policy Characteristics'!$C:$C,0))),"",INDEX('Policy Characteristics'!K:K,MATCH($C13,'Policy Characteristics'!$C:$C,0)))</f>
        <v>transportation-sector-main.html#conv-pol-stds</v>
      </c>
      <c r="R13" s="254" t="str">
        <f>IF(ISBLANK(INDEX('Policy Characteristics'!L:L,MATCH($C13,'Policy Characteristics'!$C:$C,0))),"",INDEX('Policy Characteristics'!L:L,MATCH($C13,'Policy Characteristics'!$C:$C,0)))</f>
        <v>conventional-pollutant-standards.html</v>
      </c>
    </row>
    <row r="14" spans="1:18" s="2" customFormat="1">
      <c r="A14" s="254" t="str">
        <f>IF(ISBLANK(INDEX('Policy Characteristics'!A:A,MATCH($C14,'Policy Characteristics'!$C:$C,0))),"",INDEX('Policy Characteristics'!A:A,MATCH($C14,'Policy Characteristics'!$C:$C,0)))</f>
        <v>Transportation</v>
      </c>
      <c r="B14" s="262" t="str">
        <f>IF(ISBLANK(INDEX('Policy Characteristics'!B:B,MATCH($C14,'Policy Characteristics'!$C:$C,0))),"",INDEX('Policy Characteristics'!B:B,MATCH($C14,'Policy Characteristics'!$C:$C,0)))</f>
        <v>Conventional Pollutant Standards</v>
      </c>
      <c r="C14" s="254" t="str">
        <f t="shared" si="0"/>
        <v>Percentage Reduction of Separately Regulated Pollutants</v>
      </c>
      <c r="D14" s="2" t="s">
        <v>38</v>
      </c>
      <c r="E14" s="2" t="s">
        <v>2224</v>
      </c>
      <c r="F14" s="2" t="s">
        <v>3454</v>
      </c>
      <c r="G14" s="2" t="s">
        <v>2224</v>
      </c>
      <c r="H14" s="47">
        <v>312</v>
      </c>
      <c r="I14" s="324" t="s">
        <v>43</v>
      </c>
      <c r="J14" s="255" t="str">
        <f>IF(ISBLANK(INDEX('Policy Characteristics'!D:D,MATCH($C14,'Policy Characteristics'!$C:$C,0))),"",INDEX('Policy Characteristics'!D:D,MATCH($C14,'Policy Characteristics'!$C:$C,0)))</f>
        <v>Conventional Pollutant Standard</v>
      </c>
      <c r="K14" s="254" t="str">
        <f>IF(ISBLANK(INDEX('Policy Characteristics'!E:E,MATCH($C14,'Policy Characteristics'!$C:$C,0))),"",INDEX('Policy Characteristics'!E:E,MATCH($C14,'Policy Characteristics'!$C:$C,0)))</f>
        <v>trans reduce regulated pollutants</v>
      </c>
      <c r="L14" s="261">
        <f>IF(ISBLANK(INDEX('Policy Characteristics'!F:F,MATCH($C14,'Policy Characteristics'!$C:$C,0))),"",INDEX('Policy Characteristics'!F:F,MATCH($C14,'Policy Characteristics'!$C:$C,0)))</f>
        <v>0</v>
      </c>
      <c r="M14" s="261">
        <f>IF(ISBLANK(INDEX('Policy Characteristics'!G:G,MATCH($C14,'Policy Characteristics'!$C:$C,0))),"",INDEX('Policy Characteristics'!G:G,MATCH($C14,'Policy Characteristics'!$C:$C,0)))</f>
        <v>1</v>
      </c>
      <c r="N14" s="261">
        <f>IF(ISBLANK(INDEX('Policy Characteristics'!H:H,MATCH($C14,'Policy Characteristics'!$C:$C,0))),"",INDEX('Policy Characteristics'!H:H,MATCH($C14,'Policy Characteristics'!$C:$C,0)))</f>
        <v>0.02</v>
      </c>
      <c r="O14" s="254" t="str">
        <f>IF(ISBLANK(INDEX('Policy Characteristics'!I:I,MATCH($C14,'Policy Characteristics'!$C:$C,0))),"",INDEX('Policy Characteristics'!I:I,MATCH($C14,'Policy Characteristics'!$C:$C,0)))</f>
        <v>% reduction in emissions</v>
      </c>
      <c r="P14" s="254"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254" t="str">
        <f>IF(ISBLANK(INDEX('Policy Characteristics'!K:K,MATCH($C14,'Policy Characteristics'!$C:$C,0))),"",INDEX('Policy Characteristics'!K:K,MATCH($C14,'Policy Characteristics'!$C:$C,0)))</f>
        <v>transportation-sector-main.html#conv-pol-stds</v>
      </c>
      <c r="R14" s="254" t="str">
        <f>IF(ISBLANK(INDEX('Policy Characteristics'!L:L,MATCH($C14,'Policy Characteristics'!$C:$C,0))),"",INDEX('Policy Characteristics'!L:L,MATCH($C14,'Policy Characteristics'!$C:$C,0)))</f>
        <v>conventional-pollutant-standards.html</v>
      </c>
    </row>
    <row r="15" spans="1:18" s="2" customFormat="1">
      <c r="A15" s="254" t="str">
        <f>IF(ISBLANK(INDEX('Policy Characteristics'!A:A,MATCH($C15,'Policy Characteristics'!$C:$C,0))),"",INDEX('Policy Characteristics'!A:A,MATCH($C15,'Policy Characteristics'!$C:$C,0)))</f>
        <v>Transportation</v>
      </c>
      <c r="B15" s="262" t="str">
        <f>IF(ISBLANK(INDEX('Policy Characteristics'!B:B,MATCH($C15,'Policy Characteristics'!$C:$C,0))),"",INDEX('Policy Characteristics'!B:B,MATCH($C15,'Policy Characteristics'!$C:$C,0)))</f>
        <v>Conventional Pollutant Standards</v>
      </c>
      <c r="C15" s="254" t="str">
        <f t="shared" si="0"/>
        <v>Percentage Reduction of Separately Regulated Pollutants</v>
      </c>
      <c r="D15" s="2" t="s">
        <v>38</v>
      </c>
      <c r="E15" s="2" t="s">
        <v>2226</v>
      </c>
      <c r="F15" s="2" t="s">
        <v>3454</v>
      </c>
      <c r="G15" s="2" t="s">
        <v>2226</v>
      </c>
      <c r="H15" s="47">
        <v>313</v>
      </c>
      <c r="I15" s="324" t="s">
        <v>43</v>
      </c>
      <c r="J15" s="255" t="str">
        <f>IF(ISBLANK(INDEX('Policy Characteristics'!D:D,MATCH($C15,'Policy Characteristics'!$C:$C,0))),"",INDEX('Policy Characteristics'!D:D,MATCH($C15,'Policy Characteristics'!$C:$C,0)))</f>
        <v>Conventional Pollutant Standard</v>
      </c>
      <c r="K15" s="254" t="str">
        <f>IF(ISBLANK(INDEX('Policy Characteristics'!E:E,MATCH($C15,'Policy Characteristics'!$C:$C,0))),"",INDEX('Policy Characteristics'!E:E,MATCH($C15,'Policy Characteristics'!$C:$C,0)))</f>
        <v>trans reduce regulated pollutants</v>
      </c>
      <c r="L15" s="261">
        <f>IF(ISBLANK(INDEX('Policy Characteristics'!F:F,MATCH($C15,'Policy Characteristics'!$C:$C,0))),"",INDEX('Policy Characteristics'!F:F,MATCH($C15,'Policy Characteristics'!$C:$C,0)))</f>
        <v>0</v>
      </c>
      <c r="M15" s="261">
        <f>IF(ISBLANK(INDEX('Policy Characteristics'!G:G,MATCH($C15,'Policy Characteristics'!$C:$C,0))),"",INDEX('Policy Characteristics'!G:G,MATCH($C15,'Policy Characteristics'!$C:$C,0)))</f>
        <v>1</v>
      </c>
      <c r="N15" s="261">
        <f>IF(ISBLANK(INDEX('Policy Characteristics'!H:H,MATCH($C15,'Policy Characteristics'!$C:$C,0))),"",INDEX('Policy Characteristics'!H:H,MATCH($C15,'Policy Characteristics'!$C:$C,0)))</f>
        <v>0.02</v>
      </c>
      <c r="O15" s="254" t="str">
        <f>IF(ISBLANK(INDEX('Policy Characteristics'!I:I,MATCH($C15,'Policy Characteristics'!$C:$C,0))),"",INDEX('Policy Characteristics'!I:I,MATCH($C15,'Policy Characteristics'!$C:$C,0)))</f>
        <v>% reduction in emissions</v>
      </c>
      <c r="P15" s="254"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254" t="str">
        <f>IF(ISBLANK(INDEX('Policy Characteristics'!K:K,MATCH($C15,'Policy Characteristics'!$C:$C,0))),"",INDEX('Policy Characteristics'!K:K,MATCH($C15,'Policy Characteristics'!$C:$C,0)))</f>
        <v>transportation-sector-main.html#conv-pol-stds</v>
      </c>
      <c r="R15" s="254" t="str">
        <f>IF(ISBLANK(INDEX('Policy Characteristics'!L:L,MATCH($C15,'Policy Characteristics'!$C:$C,0))),"",INDEX('Policy Characteristics'!L:L,MATCH($C15,'Policy Characteristics'!$C:$C,0)))</f>
        <v>conventional-pollutant-standards.html</v>
      </c>
    </row>
    <row r="16" spans="1:18" s="2" customFormat="1">
      <c r="A16" s="254" t="str">
        <f>IF(ISBLANK(INDEX('Policy Characteristics'!A:A,MATCH($C16,'Policy Characteristics'!$C:$C,0))),"",INDEX('Policy Characteristics'!A:A,MATCH($C16,'Policy Characteristics'!$C:$C,0)))</f>
        <v>Transportation</v>
      </c>
      <c r="B16" s="262" t="str">
        <f>IF(ISBLANK(INDEX('Policy Characteristics'!B:B,MATCH($C16,'Policy Characteristics'!$C:$C,0))),"",INDEX('Policy Characteristics'!B:B,MATCH($C16,'Policy Characteristics'!$C:$C,0)))</f>
        <v>Conventional Pollutant Standards</v>
      </c>
      <c r="C16" s="254" t="str">
        <f t="shared" si="0"/>
        <v>Percentage Reduction of Separately Regulated Pollutants</v>
      </c>
      <c r="D16" s="2" t="s">
        <v>38</v>
      </c>
      <c r="E16" s="2" t="s">
        <v>2228</v>
      </c>
      <c r="F16" s="2" t="s">
        <v>3454</v>
      </c>
      <c r="G16" s="2" t="s">
        <v>2318</v>
      </c>
      <c r="H16" s="47">
        <v>314</v>
      </c>
      <c r="I16" s="324" t="s">
        <v>43</v>
      </c>
      <c r="J16" s="255" t="str">
        <f>IF(ISBLANK(INDEX('Policy Characteristics'!D:D,MATCH($C16,'Policy Characteristics'!$C:$C,0))),"",INDEX('Policy Characteristics'!D:D,MATCH($C16,'Policy Characteristics'!$C:$C,0)))</f>
        <v>Conventional Pollutant Standard</v>
      </c>
      <c r="K16" s="254" t="str">
        <f>IF(ISBLANK(INDEX('Policy Characteristics'!E:E,MATCH($C16,'Policy Characteristics'!$C:$C,0))),"",INDEX('Policy Characteristics'!E:E,MATCH($C16,'Policy Characteristics'!$C:$C,0)))</f>
        <v>trans reduce regulated pollutants</v>
      </c>
      <c r="L16" s="261">
        <f>IF(ISBLANK(INDEX('Policy Characteristics'!F:F,MATCH($C16,'Policy Characteristics'!$C:$C,0))),"",INDEX('Policy Characteristics'!F:F,MATCH($C16,'Policy Characteristics'!$C:$C,0)))</f>
        <v>0</v>
      </c>
      <c r="M16" s="261">
        <f>IF(ISBLANK(INDEX('Policy Characteristics'!G:G,MATCH($C16,'Policy Characteristics'!$C:$C,0))),"",INDEX('Policy Characteristics'!G:G,MATCH($C16,'Policy Characteristics'!$C:$C,0)))</f>
        <v>1</v>
      </c>
      <c r="N16" s="261">
        <f>IF(ISBLANK(INDEX('Policy Characteristics'!H:H,MATCH($C16,'Policy Characteristics'!$C:$C,0))),"",INDEX('Policy Characteristics'!H:H,MATCH($C16,'Policy Characteristics'!$C:$C,0)))</f>
        <v>0.02</v>
      </c>
      <c r="O16" s="254" t="str">
        <f>IF(ISBLANK(INDEX('Policy Characteristics'!I:I,MATCH($C16,'Policy Characteristics'!$C:$C,0))),"",INDEX('Policy Characteristics'!I:I,MATCH($C16,'Policy Characteristics'!$C:$C,0)))</f>
        <v>% reduction in emissions</v>
      </c>
      <c r="P16" s="254"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254" t="str">
        <f>IF(ISBLANK(INDEX('Policy Characteristics'!K:K,MATCH($C16,'Policy Characteristics'!$C:$C,0))),"",INDEX('Policy Characteristics'!K:K,MATCH($C16,'Policy Characteristics'!$C:$C,0)))</f>
        <v>transportation-sector-main.html#conv-pol-stds</v>
      </c>
      <c r="R16" s="254" t="str">
        <f>IF(ISBLANK(INDEX('Policy Characteristics'!L:L,MATCH($C16,'Policy Characteristics'!$C:$C,0))),"",INDEX('Policy Characteristics'!L:L,MATCH($C16,'Policy Characteristics'!$C:$C,0)))</f>
        <v>conventional-pollutant-standards.html</v>
      </c>
    </row>
    <row r="17" spans="1:18" s="2" customFormat="1">
      <c r="A17" s="254" t="str">
        <f>IF(ISBLANK(INDEX('Policy Characteristics'!A:A,MATCH($C17,'Policy Characteristics'!$C:$C,0))),"",INDEX('Policy Characteristics'!A:A,MATCH($C17,'Policy Characteristics'!$C:$C,0)))</f>
        <v>Transportation</v>
      </c>
      <c r="B17" s="262" t="str">
        <f>IF(ISBLANK(INDEX('Policy Characteristics'!B:B,MATCH($C17,'Policy Characteristics'!$C:$C,0))),"",INDEX('Policy Characteristics'!B:B,MATCH($C17,'Policy Characteristics'!$C:$C,0)))</f>
        <v>Conventional Pollutant Standards</v>
      </c>
      <c r="C17" s="254" t="str">
        <f t="shared" si="0"/>
        <v>Percentage Reduction of Separately Regulated Pollutants</v>
      </c>
      <c r="D17" s="2" t="s">
        <v>38</v>
      </c>
      <c r="E17" s="2" t="s">
        <v>2229</v>
      </c>
      <c r="F17" s="2" t="s">
        <v>3454</v>
      </c>
      <c r="G17" s="2" t="s">
        <v>2229</v>
      </c>
      <c r="H17" s="47">
        <v>315</v>
      </c>
      <c r="I17" s="324" t="s">
        <v>43</v>
      </c>
      <c r="J17" s="255" t="str">
        <f>IF(ISBLANK(INDEX('Policy Characteristics'!D:D,MATCH($C17,'Policy Characteristics'!$C:$C,0))),"",INDEX('Policy Characteristics'!D:D,MATCH($C17,'Policy Characteristics'!$C:$C,0)))</f>
        <v>Conventional Pollutant Standard</v>
      </c>
      <c r="K17" s="254" t="str">
        <f>IF(ISBLANK(INDEX('Policy Characteristics'!E:E,MATCH($C17,'Policy Characteristics'!$C:$C,0))),"",INDEX('Policy Characteristics'!E:E,MATCH($C17,'Policy Characteristics'!$C:$C,0)))</f>
        <v>trans reduce regulated pollutants</v>
      </c>
      <c r="L17" s="261">
        <f>IF(ISBLANK(INDEX('Policy Characteristics'!F:F,MATCH($C17,'Policy Characteristics'!$C:$C,0))),"",INDEX('Policy Characteristics'!F:F,MATCH($C17,'Policy Characteristics'!$C:$C,0)))</f>
        <v>0</v>
      </c>
      <c r="M17" s="261">
        <f>IF(ISBLANK(INDEX('Policy Characteristics'!G:G,MATCH($C17,'Policy Characteristics'!$C:$C,0))),"",INDEX('Policy Characteristics'!G:G,MATCH($C17,'Policy Characteristics'!$C:$C,0)))</f>
        <v>1</v>
      </c>
      <c r="N17" s="261">
        <f>IF(ISBLANK(INDEX('Policy Characteristics'!H:H,MATCH($C17,'Policy Characteristics'!$C:$C,0))),"",INDEX('Policy Characteristics'!H:H,MATCH($C17,'Policy Characteristics'!$C:$C,0)))</f>
        <v>0.02</v>
      </c>
      <c r="O17" s="254" t="str">
        <f>IF(ISBLANK(INDEX('Policy Characteristics'!I:I,MATCH($C17,'Policy Characteristics'!$C:$C,0))),"",INDEX('Policy Characteristics'!I:I,MATCH($C17,'Policy Characteristics'!$C:$C,0)))</f>
        <v>% reduction in emissions</v>
      </c>
      <c r="P17" s="254"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254" t="str">
        <f>IF(ISBLANK(INDEX('Policy Characteristics'!K:K,MATCH($C17,'Policy Characteristics'!$C:$C,0))),"",INDEX('Policy Characteristics'!K:K,MATCH($C17,'Policy Characteristics'!$C:$C,0)))</f>
        <v>transportation-sector-main.html#conv-pol-stds</v>
      </c>
      <c r="R17" s="254" t="str">
        <f>IF(ISBLANK(INDEX('Policy Characteristics'!L:L,MATCH($C17,'Policy Characteristics'!$C:$C,0))),"",INDEX('Policy Characteristics'!L:L,MATCH($C17,'Policy Characteristics'!$C:$C,0)))</f>
        <v>conventional-pollutant-standards.html</v>
      </c>
    </row>
    <row r="18" spans="1:18" s="2" customFormat="1">
      <c r="A18" s="254" t="str">
        <f>IF(ISBLANK(INDEX('Policy Characteristics'!A:A,MATCH($C18,'Policy Characteristics'!$C:$C,0))),"",INDEX('Policy Characteristics'!A:A,MATCH($C18,'Policy Characteristics'!$C:$C,0)))</f>
        <v>Transportation</v>
      </c>
      <c r="B18" s="262" t="str">
        <f>IF(ISBLANK(INDEX('Policy Characteristics'!B:B,MATCH($C18,'Policy Characteristics'!$C:$C,0))),"",INDEX('Policy Characteristics'!B:B,MATCH($C18,'Policy Characteristics'!$C:$C,0)))</f>
        <v>Conventional Pollutant Standards</v>
      </c>
      <c r="C18" s="254" t="str">
        <f t="shared" si="0"/>
        <v>Percentage Reduction of Separately Regulated Pollutants</v>
      </c>
      <c r="D18" s="2" t="s">
        <v>38</v>
      </c>
      <c r="E18" s="2" t="s">
        <v>2231</v>
      </c>
      <c r="F18" s="2" t="s">
        <v>3454</v>
      </c>
      <c r="G18" s="2" t="s">
        <v>2231</v>
      </c>
      <c r="H18" s="47">
        <v>316</v>
      </c>
      <c r="I18" s="324" t="s">
        <v>43</v>
      </c>
      <c r="J18" s="255" t="str">
        <f>IF(ISBLANK(INDEX('Policy Characteristics'!D:D,MATCH($C18,'Policy Characteristics'!$C:$C,0))),"",INDEX('Policy Characteristics'!D:D,MATCH($C18,'Policy Characteristics'!$C:$C,0)))</f>
        <v>Conventional Pollutant Standard</v>
      </c>
      <c r="K18" s="254" t="str">
        <f>IF(ISBLANK(INDEX('Policy Characteristics'!E:E,MATCH($C18,'Policy Characteristics'!$C:$C,0))),"",INDEX('Policy Characteristics'!E:E,MATCH($C18,'Policy Characteristics'!$C:$C,0)))</f>
        <v>trans reduce regulated pollutants</v>
      </c>
      <c r="L18" s="261">
        <f>IF(ISBLANK(INDEX('Policy Characteristics'!F:F,MATCH($C18,'Policy Characteristics'!$C:$C,0))),"",INDEX('Policy Characteristics'!F:F,MATCH($C18,'Policy Characteristics'!$C:$C,0)))</f>
        <v>0</v>
      </c>
      <c r="M18" s="261">
        <f>IF(ISBLANK(INDEX('Policy Characteristics'!G:G,MATCH($C18,'Policy Characteristics'!$C:$C,0))),"",INDEX('Policy Characteristics'!G:G,MATCH($C18,'Policy Characteristics'!$C:$C,0)))</f>
        <v>1</v>
      </c>
      <c r="N18" s="261">
        <f>IF(ISBLANK(INDEX('Policy Characteristics'!H:H,MATCH($C18,'Policy Characteristics'!$C:$C,0))),"",INDEX('Policy Characteristics'!H:H,MATCH($C18,'Policy Characteristics'!$C:$C,0)))</f>
        <v>0.02</v>
      </c>
      <c r="O18" s="254" t="str">
        <f>IF(ISBLANK(INDEX('Policy Characteristics'!I:I,MATCH($C18,'Policy Characteristics'!$C:$C,0))),"",INDEX('Policy Characteristics'!I:I,MATCH($C18,'Policy Characteristics'!$C:$C,0)))</f>
        <v>% reduction in emissions</v>
      </c>
      <c r="P18" s="254"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254" t="str">
        <f>IF(ISBLANK(INDEX('Policy Characteristics'!K:K,MATCH($C18,'Policy Characteristics'!$C:$C,0))),"",INDEX('Policy Characteristics'!K:K,MATCH($C18,'Policy Characteristics'!$C:$C,0)))</f>
        <v>transportation-sector-main.html#conv-pol-stds</v>
      </c>
      <c r="R18" s="254" t="str">
        <f>IF(ISBLANK(INDEX('Policy Characteristics'!L:L,MATCH($C18,'Policy Characteristics'!$C:$C,0))),"",INDEX('Policy Characteristics'!L:L,MATCH($C18,'Policy Characteristics'!$C:$C,0)))</f>
        <v>conventional-pollutant-standards.html</v>
      </c>
    </row>
    <row r="19" spans="1:18" s="2" customFormat="1">
      <c r="A19" s="254" t="str">
        <f>IF(ISBLANK(INDEX('Policy Characteristics'!A:A,MATCH($C19,'Policy Characteristics'!$C:$C,0))),"",INDEX('Policy Characteristics'!A:A,MATCH($C19,'Policy Characteristics'!$C:$C,0)))</f>
        <v>Transportation</v>
      </c>
      <c r="B19" s="262" t="str">
        <f>IF(ISBLANK(INDEX('Policy Characteristics'!B:B,MATCH($C19,'Policy Characteristics'!$C:$C,0))),"",INDEX('Policy Characteristics'!B:B,MATCH($C19,'Policy Characteristics'!$C:$C,0)))</f>
        <v>Conventional Pollutant Standards</v>
      </c>
      <c r="C19" s="254" t="str">
        <f t="shared" si="0"/>
        <v>Percentage Reduction of Separately Regulated Pollutants</v>
      </c>
      <c r="D19" s="2" t="s">
        <v>38</v>
      </c>
      <c r="E19" s="2" t="s">
        <v>2233</v>
      </c>
      <c r="F19" s="2" t="s">
        <v>3454</v>
      </c>
      <c r="G19" s="2" t="s">
        <v>2233</v>
      </c>
      <c r="H19" s="47">
        <v>317</v>
      </c>
      <c r="I19" s="324" t="s">
        <v>43</v>
      </c>
      <c r="J19" s="255" t="str">
        <f>IF(ISBLANK(INDEX('Policy Characteristics'!D:D,MATCH($C19,'Policy Characteristics'!$C:$C,0))),"",INDEX('Policy Characteristics'!D:D,MATCH($C19,'Policy Characteristics'!$C:$C,0)))</f>
        <v>Conventional Pollutant Standard</v>
      </c>
      <c r="K19" s="254" t="str">
        <f>IF(ISBLANK(INDEX('Policy Characteristics'!E:E,MATCH($C19,'Policy Characteristics'!$C:$C,0))),"",INDEX('Policy Characteristics'!E:E,MATCH($C19,'Policy Characteristics'!$C:$C,0)))</f>
        <v>trans reduce regulated pollutants</v>
      </c>
      <c r="L19" s="261">
        <f>IF(ISBLANK(INDEX('Policy Characteristics'!F:F,MATCH($C19,'Policy Characteristics'!$C:$C,0))),"",INDEX('Policy Characteristics'!F:F,MATCH($C19,'Policy Characteristics'!$C:$C,0)))</f>
        <v>0</v>
      </c>
      <c r="M19" s="261">
        <f>IF(ISBLANK(INDEX('Policy Characteristics'!G:G,MATCH($C19,'Policy Characteristics'!$C:$C,0))),"",INDEX('Policy Characteristics'!G:G,MATCH($C19,'Policy Characteristics'!$C:$C,0)))</f>
        <v>1</v>
      </c>
      <c r="N19" s="261">
        <f>IF(ISBLANK(INDEX('Policy Characteristics'!H:H,MATCH($C19,'Policy Characteristics'!$C:$C,0))),"",INDEX('Policy Characteristics'!H:H,MATCH($C19,'Policy Characteristics'!$C:$C,0)))</f>
        <v>0.02</v>
      </c>
      <c r="O19" s="254" t="str">
        <f>IF(ISBLANK(INDEX('Policy Characteristics'!I:I,MATCH($C19,'Policy Characteristics'!$C:$C,0))),"",INDEX('Policy Characteristics'!I:I,MATCH($C19,'Policy Characteristics'!$C:$C,0)))</f>
        <v>% reduction in emissions</v>
      </c>
      <c r="P19" s="254"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254" t="str">
        <f>IF(ISBLANK(INDEX('Policy Characteristics'!K:K,MATCH($C19,'Policy Characteristics'!$C:$C,0))),"",INDEX('Policy Characteristics'!K:K,MATCH($C19,'Policy Characteristics'!$C:$C,0)))</f>
        <v>transportation-sector-main.html#conv-pol-stds</v>
      </c>
      <c r="R19" s="254" t="str">
        <f>IF(ISBLANK(INDEX('Policy Characteristics'!L:L,MATCH($C19,'Policy Characteristics'!$C:$C,0))),"",INDEX('Policy Characteristics'!L:L,MATCH($C19,'Policy Characteristics'!$C:$C,0)))</f>
        <v>conventional-pollutant-standards.html</v>
      </c>
    </row>
    <row r="20" spans="1:18" s="2" customFormat="1">
      <c r="A20" s="254" t="str">
        <f>IF(ISBLANK(INDEX('Policy Characteristics'!A:A,MATCH($C20,'Policy Characteristics'!$C:$C,0))),"",INDEX('Policy Characteristics'!A:A,MATCH($C20,'Policy Characteristics'!$C:$C,0)))</f>
        <v>Transportation</v>
      </c>
      <c r="B20" s="262" t="str">
        <f>IF(ISBLANK(INDEX('Policy Characteristics'!B:B,MATCH($C20,'Policy Characteristics'!$C:$C,0))),"",INDEX('Policy Characteristics'!B:B,MATCH($C20,'Policy Characteristics'!$C:$C,0)))</f>
        <v>Conventional Pollutant Standards</v>
      </c>
      <c r="C20" s="254" t="str">
        <f t="shared" si="0"/>
        <v>Percentage Reduction of Separately Regulated Pollutants</v>
      </c>
      <c r="D20" s="2" t="s">
        <v>38</v>
      </c>
      <c r="E20" s="2" t="s">
        <v>2235</v>
      </c>
      <c r="F20" s="2" t="s">
        <v>3454</v>
      </c>
      <c r="G20" s="2" t="s">
        <v>2235</v>
      </c>
      <c r="H20" s="47">
        <v>318</v>
      </c>
      <c r="I20" s="325" t="s">
        <v>44</v>
      </c>
      <c r="J20" s="255" t="str">
        <f>IF(ISBLANK(INDEX('Policy Characteristics'!D:D,MATCH($C20,'Policy Characteristics'!$C:$C,0))),"",INDEX('Policy Characteristics'!D:D,MATCH($C20,'Policy Characteristics'!$C:$C,0)))</f>
        <v>Conventional Pollutant Standard</v>
      </c>
      <c r="K20" s="254" t="str">
        <f>IF(ISBLANK(INDEX('Policy Characteristics'!E:E,MATCH($C20,'Policy Characteristics'!$C:$C,0))),"",INDEX('Policy Characteristics'!E:E,MATCH($C20,'Policy Characteristics'!$C:$C,0)))</f>
        <v>trans reduce regulated pollutants</v>
      </c>
      <c r="L20" s="261">
        <f>IF(ISBLANK(INDEX('Policy Characteristics'!F:F,MATCH($C20,'Policy Characteristics'!$C:$C,0))),"",INDEX('Policy Characteristics'!F:F,MATCH($C20,'Policy Characteristics'!$C:$C,0)))</f>
        <v>0</v>
      </c>
      <c r="M20" s="261">
        <f>IF(ISBLANK(INDEX('Policy Characteristics'!G:G,MATCH($C20,'Policy Characteristics'!$C:$C,0))),"",INDEX('Policy Characteristics'!G:G,MATCH($C20,'Policy Characteristics'!$C:$C,0)))</f>
        <v>1</v>
      </c>
      <c r="N20" s="261">
        <f>IF(ISBLANK(INDEX('Policy Characteristics'!H:H,MATCH($C20,'Policy Characteristics'!$C:$C,0))),"",INDEX('Policy Characteristics'!H:H,MATCH($C20,'Policy Characteristics'!$C:$C,0)))</f>
        <v>0.02</v>
      </c>
      <c r="O20" s="254" t="str">
        <f>IF(ISBLANK(INDEX('Policy Characteristics'!I:I,MATCH($C20,'Policy Characteristics'!$C:$C,0))),"",INDEX('Policy Characteristics'!I:I,MATCH($C20,'Policy Characteristics'!$C:$C,0)))</f>
        <v>% reduction in emissions</v>
      </c>
      <c r="P20" s="254"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254" t="str">
        <f>IF(ISBLANK(INDEX('Policy Characteristics'!K:K,MATCH($C20,'Policy Characteristics'!$C:$C,0))),"",INDEX('Policy Characteristics'!K:K,MATCH($C20,'Policy Characteristics'!$C:$C,0)))</f>
        <v>transportation-sector-main.html#conv-pol-stds</v>
      </c>
      <c r="R20" s="254" t="str">
        <f>IF(ISBLANK(INDEX('Policy Characteristics'!L:L,MATCH($C20,'Policy Characteristics'!$C:$C,0))),"",INDEX('Policy Characteristics'!L:L,MATCH($C20,'Policy Characteristics'!$C:$C,0)))</f>
        <v>conventional-pollutant-standards.html</v>
      </c>
    </row>
    <row r="21" spans="1:18" s="2" customFormat="1">
      <c r="A21" s="254" t="str">
        <f>IF(ISBLANK(INDEX('Policy Characteristics'!A:A,MATCH($C21,'Policy Characteristics'!$C:$C,0))),"",INDEX('Policy Characteristics'!A:A,MATCH($C21,'Policy Characteristics'!$C:$C,0)))</f>
        <v>Transportation</v>
      </c>
      <c r="B21" s="262" t="str">
        <f>IF(ISBLANK(INDEX('Policy Characteristics'!B:B,MATCH($C21,'Policy Characteristics'!$C:$C,0))),"",INDEX('Policy Characteristics'!B:B,MATCH($C21,'Policy Characteristics'!$C:$C,0)))</f>
        <v>Conventional Pollutant Standards</v>
      </c>
      <c r="C21" s="254" t="str">
        <f t="shared" si="0"/>
        <v>Percentage Reduction of Separately Regulated Pollutants</v>
      </c>
      <c r="D21" s="2" t="s">
        <v>38</v>
      </c>
      <c r="E21" s="2" t="s">
        <v>2237</v>
      </c>
      <c r="F21" s="2" t="s">
        <v>3454</v>
      </c>
      <c r="G21" s="2" t="s">
        <v>2237</v>
      </c>
      <c r="H21" s="47">
        <v>319</v>
      </c>
      <c r="I21" s="325" t="s">
        <v>44</v>
      </c>
      <c r="J21" s="255" t="str">
        <f>IF(ISBLANK(INDEX('Policy Characteristics'!D:D,MATCH($C21,'Policy Characteristics'!$C:$C,0))),"",INDEX('Policy Characteristics'!D:D,MATCH($C21,'Policy Characteristics'!$C:$C,0)))</f>
        <v>Conventional Pollutant Standard</v>
      </c>
      <c r="K21" s="254" t="str">
        <f>IF(ISBLANK(INDEX('Policy Characteristics'!E:E,MATCH($C21,'Policy Characteristics'!$C:$C,0))),"",INDEX('Policy Characteristics'!E:E,MATCH($C21,'Policy Characteristics'!$C:$C,0)))</f>
        <v>trans reduce regulated pollutants</v>
      </c>
      <c r="L21" s="261">
        <f>IF(ISBLANK(INDEX('Policy Characteristics'!F:F,MATCH($C21,'Policy Characteristics'!$C:$C,0))),"",INDEX('Policy Characteristics'!F:F,MATCH($C21,'Policy Characteristics'!$C:$C,0)))</f>
        <v>0</v>
      </c>
      <c r="M21" s="261">
        <f>IF(ISBLANK(INDEX('Policy Characteristics'!G:G,MATCH($C21,'Policy Characteristics'!$C:$C,0))),"",INDEX('Policy Characteristics'!G:G,MATCH($C21,'Policy Characteristics'!$C:$C,0)))</f>
        <v>1</v>
      </c>
      <c r="N21" s="261">
        <f>IF(ISBLANK(INDEX('Policy Characteristics'!H:H,MATCH($C21,'Policy Characteristics'!$C:$C,0))),"",INDEX('Policy Characteristics'!H:H,MATCH($C21,'Policy Characteristics'!$C:$C,0)))</f>
        <v>0.02</v>
      </c>
      <c r="O21" s="254" t="str">
        <f>IF(ISBLANK(INDEX('Policy Characteristics'!I:I,MATCH($C21,'Policy Characteristics'!$C:$C,0))),"",INDEX('Policy Characteristics'!I:I,MATCH($C21,'Policy Characteristics'!$C:$C,0)))</f>
        <v>% reduction in emissions</v>
      </c>
      <c r="P21" s="254"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254" t="str">
        <f>IF(ISBLANK(INDEX('Policy Characteristics'!K:K,MATCH($C21,'Policy Characteristics'!$C:$C,0))),"",INDEX('Policy Characteristics'!K:K,MATCH($C21,'Policy Characteristics'!$C:$C,0)))</f>
        <v>transportation-sector-main.html#conv-pol-stds</v>
      </c>
      <c r="R21" s="254" t="str">
        <f>IF(ISBLANK(INDEX('Policy Characteristics'!L:L,MATCH($C21,'Policy Characteristics'!$C:$C,0))),"",INDEX('Policy Characteristics'!L:L,MATCH($C21,'Policy Characteristics'!$C:$C,0)))</f>
        <v>conventional-pollutant-standards.html</v>
      </c>
    </row>
    <row r="22" spans="1:18" s="2" customFormat="1">
      <c r="A22" s="254" t="str">
        <f>IF(ISBLANK(INDEX('Policy Characteristics'!A:A,MATCH($C22,'Policy Characteristics'!$C:$C,0))),"",INDEX('Policy Characteristics'!A:A,MATCH($C22,'Policy Characteristics'!$C:$C,0)))</f>
        <v>Transportation</v>
      </c>
      <c r="B22" s="262" t="str">
        <f>IF(ISBLANK(INDEX('Policy Characteristics'!B:B,MATCH($C22,'Policy Characteristics'!$C:$C,0))),"",INDEX('Policy Characteristics'!B:B,MATCH($C22,'Policy Characteristics'!$C:$C,0)))</f>
        <v>Conventional Pollutant Standards</v>
      </c>
      <c r="C22" s="254" t="str">
        <f t="shared" si="0"/>
        <v>Percentage Reduction of Separately Regulated Pollutants</v>
      </c>
      <c r="D22" s="2" t="s">
        <v>39</v>
      </c>
      <c r="E22" s="2" t="s">
        <v>2221</v>
      </c>
      <c r="F22" s="2" t="s">
        <v>3288</v>
      </c>
      <c r="G22" s="2" t="s">
        <v>2426</v>
      </c>
      <c r="H22" s="47">
        <v>320</v>
      </c>
      <c r="I22" s="324" t="s">
        <v>43</v>
      </c>
      <c r="J22" s="255" t="str">
        <f>IF(ISBLANK(INDEX('Policy Characteristics'!D:D,MATCH($C22,'Policy Characteristics'!$C:$C,0))),"",INDEX('Policy Characteristics'!D:D,MATCH($C22,'Policy Characteristics'!$C:$C,0)))</f>
        <v>Conventional Pollutant Standard</v>
      </c>
      <c r="K22" s="254" t="str">
        <f>IF(ISBLANK(INDEX('Policy Characteristics'!E:E,MATCH($C22,'Policy Characteristics'!$C:$C,0))),"",INDEX('Policy Characteristics'!E:E,MATCH($C22,'Policy Characteristics'!$C:$C,0)))</f>
        <v>trans reduce regulated pollutants</v>
      </c>
      <c r="L22" s="261">
        <f>IF(ISBLANK(INDEX('Policy Characteristics'!F:F,MATCH($C22,'Policy Characteristics'!$C:$C,0))),"",INDEX('Policy Characteristics'!F:F,MATCH($C22,'Policy Characteristics'!$C:$C,0)))</f>
        <v>0</v>
      </c>
      <c r="M22" s="261">
        <f>IF(ISBLANK(INDEX('Policy Characteristics'!G:G,MATCH($C22,'Policy Characteristics'!$C:$C,0))),"",INDEX('Policy Characteristics'!G:G,MATCH($C22,'Policy Characteristics'!$C:$C,0)))</f>
        <v>1</v>
      </c>
      <c r="N22" s="261">
        <f>IF(ISBLANK(INDEX('Policy Characteristics'!H:H,MATCH($C22,'Policy Characteristics'!$C:$C,0))),"",INDEX('Policy Characteristics'!H:H,MATCH($C22,'Policy Characteristics'!$C:$C,0)))</f>
        <v>0.02</v>
      </c>
      <c r="O22" s="254" t="str">
        <f>IF(ISBLANK(INDEX('Policy Characteristics'!I:I,MATCH($C22,'Policy Characteristics'!$C:$C,0))),"",INDEX('Policy Characteristics'!I:I,MATCH($C22,'Policy Characteristics'!$C:$C,0)))</f>
        <v>% reduction in emissions</v>
      </c>
      <c r="P22" s="254"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254" t="str">
        <f>IF(ISBLANK(INDEX('Policy Characteristics'!K:K,MATCH($C22,'Policy Characteristics'!$C:$C,0))),"",INDEX('Policy Characteristics'!K:K,MATCH($C22,'Policy Characteristics'!$C:$C,0)))</f>
        <v>transportation-sector-main.html#conv-pol-stds</v>
      </c>
      <c r="R22" s="254" t="str">
        <f>IF(ISBLANK(INDEX('Policy Characteristics'!L:L,MATCH($C22,'Policy Characteristics'!$C:$C,0))),"",INDEX('Policy Characteristics'!L:L,MATCH($C22,'Policy Characteristics'!$C:$C,0)))</f>
        <v>conventional-pollutant-standards.html</v>
      </c>
    </row>
    <row r="23" spans="1:18" s="2" customFormat="1">
      <c r="A23" s="254" t="str">
        <f>IF(ISBLANK(INDEX('Policy Characteristics'!A:A,MATCH($C23,'Policy Characteristics'!$C:$C,0))),"",INDEX('Policy Characteristics'!A:A,MATCH($C23,'Policy Characteristics'!$C:$C,0)))</f>
        <v>Transportation</v>
      </c>
      <c r="B23" s="262" t="str">
        <f>IF(ISBLANK(INDEX('Policy Characteristics'!B:B,MATCH($C23,'Policy Characteristics'!$C:$C,0))),"",INDEX('Policy Characteristics'!B:B,MATCH($C23,'Policy Characteristics'!$C:$C,0)))</f>
        <v>Conventional Pollutant Standards</v>
      </c>
      <c r="C23" s="254" t="str">
        <f t="shared" ref="C23:C32" si="1">C$2</f>
        <v>Percentage Reduction of Separately Regulated Pollutants</v>
      </c>
      <c r="D23" s="2" t="s">
        <v>39</v>
      </c>
      <c r="E23" s="2" t="s">
        <v>484</v>
      </c>
      <c r="F23" s="2" t="s">
        <v>3288</v>
      </c>
      <c r="G23" s="2" t="s">
        <v>484</v>
      </c>
      <c r="H23" s="47">
        <v>321</v>
      </c>
      <c r="I23" s="325" t="s">
        <v>44</v>
      </c>
      <c r="J23" s="255" t="str">
        <f>IF(ISBLANK(INDEX('Policy Characteristics'!D:D,MATCH($C23,'Policy Characteristics'!$C:$C,0))),"",INDEX('Policy Characteristics'!D:D,MATCH($C23,'Policy Characteristics'!$C:$C,0)))</f>
        <v>Conventional Pollutant Standard</v>
      </c>
      <c r="K23" s="254" t="str">
        <f>IF(ISBLANK(INDEX('Policy Characteristics'!E:E,MATCH($C23,'Policy Characteristics'!$C:$C,0))),"",INDEX('Policy Characteristics'!E:E,MATCH($C23,'Policy Characteristics'!$C:$C,0)))</f>
        <v>trans reduce regulated pollutants</v>
      </c>
      <c r="L23" s="261">
        <f>IF(ISBLANK(INDEX('Policy Characteristics'!F:F,MATCH($C23,'Policy Characteristics'!$C:$C,0))),"",INDEX('Policy Characteristics'!F:F,MATCH($C23,'Policy Characteristics'!$C:$C,0)))</f>
        <v>0</v>
      </c>
      <c r="M23" s="261">
        <f>IF(ISBLANK(INDEX('Policy Characteristics'!G:G,MATCH($C23,'Policy Characteristics'!$C:$C,0))),"",INDEX('Policy Characteristics'!G:G,MATCH($C23,'Policy Characteristics'!$C:$C,0)))</f>
        <v>1</v>
      </c>
      <c r="N23" s="261">
        <f>IF(ISBLANK(INDEX('Policy Characteristics'!H:H,MATCH($C23,'Policy Characteristics'!$C:$C,0))),"",INDEX('Policy Characteristics'!H:H,MATCH($C23,'Policy Characteristics'!$C:$C,0)))</f>
        <v>0.02</v>
      </c>
      <c r="O23" s="254" t="str">
        <f>IF(ISBLANK(INDEX('Policy Characteristics'!I:I,MATCH($C23,'Policy Characteristics'!$C:$C,0))),"",INDEX('Policy Characteristics'!I:I,MATCH($C23,'Policy Characteristics'!$C:$C,0)))</f>
        <v>% reduction in emissions</v>
      </c>
      <c r="P23" s="254"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254" t="str">
        <f>IF(ISBLANK(INDEX('Policy Characteristics'!K:K,MATCH($C23,'Policy Characteristics'!$C:$C,0))),"",INDEX('Policy Characteristics'!K:K,MATCH($C23,'Policy Characteristics'!$C:$C,0)))</f>
        <v>transportation-sector-main.html#conv-pol-stds</v>
      </c>
      <c r="R23" s="254" t="str">
        <f>IF(ISBLANK(INDEX('Policy Characteristics'!L:L,MATCH($C23,'Policy Characteristics'!$C:$C,0))),"",INDEX('Policy Characteristics'!L:L,MATCH($C23,'Policy Characteristics'!$C:$C,0)))</f>
        <v>conventional-pollutant-standards.html</v>
      </c>
    </row>
    <row r="24" spans="1:18" s="2" customFormat="1">
      <c r="A24" s="254" t="str">
        <f>IF(ISBLANK(INDEX('Policy Characteristics'!A:A,MATCH($C24,'Policy Characteristics'!$C:$C,0))),"",INDEX('Policy Characteristics'!A:A,MATCH($C24,'Policy Characteristics'!$C:$C,0)))</f>
        <v>Transportation</v>
      </c>
      <c r="B24" s="262" t="str">
        <f>IF(ISBLANK(INDEX('Policy Characteristics'!B:B,MATCH($C24,'Policy Characteristics'!$C:$C,0))),"",INDEX('Policy Characteristics'!B:B,MATCH($C24,'Policy Characteristics'!$C:$C,0)))</f>
        <v>Conventional Pollutant Standards</v>
      </c>
      <c r="C24" s="254" t="str">
        <f t="shared" si="1"/>
        <v>Percentage Reduction of Separately Regulated Pollutants</v>
      </c>
      <c r="D24" s="2" t="s">
        <v>39</v>
      </c>
      <c r="E24" s="2" t="s">
        <v>2224</v>
      </c>
      <c r="F24" s="2" t="s">
        <v>3288</v>
      </c>
      <c r="G24" s="2" t="s">
        <v>2224</v>
      </c>
      <c r="H24" s="47">
        <v>322</v>
      </c>
      <c r="I24" s="324" t="s">
        <v>43</v>
      </c>
      <c r="J24" s="255" t="str">
        <f>IF(ISBLANK(INDEX('Policy Characteristics'!D:D,MATCH($C24,'Policy Characteristics'!$C:$C,0))),"",INDEX('Policy Characteristics'!D:D,MATCH($C24,'Policy Characteristics'!$C:$C,0)))</f>
        <v>Conventional Pollutant Standard</v>
      </c>
      <c r="K24" s="254" t="str">
        <f>IF(ISBLANK(INDEX('Policy Characteristics'!E:E,MATCH($C24,'Policy Characteristics'!$C:$C,0))),"",INDEX('Policy Characteristics'!E:E,MATCH($C24,'Policy Characteristics'!$C:$C,0)))</f>
        <v>trans reduce regulated pollutants</v>
      </c>
      <c r="L24" s="261">
        <f>IF(ISBLANK(INDEX('Policy Characteristics'!F:F,MATCH($C24,'Policy Characteristics'!$C:$C,0))),"",INDEX('Policy Characteristics'!F:F,MATCH($C24,'Policy Characteristics'!$C:$C,0)))</f>
        <v>0</v>
      </c>
      <c r="M24" s="261">
        <f>IF(ISBLANK(INDEX('Policy Characteristics'!G:G,MATCH($C24,'Policy Characteristics'!$C:$C,0))),"",INDEX('Policy Characteristics'!G:G,MATCH($C24,'Policy Characteristics'!$C:$C,0)))</f>
        <v>1</v>
      </c>
      <c r="N24" s="261">
        <f>IF(ISBLANK(INDEX('Policy Characteristics'!H:H,MATCH($C24,'Policy Characteristics'!$C:$C,0))),"",INDEX('Policy Characteristics'!H:H,MATCH($C24,'Policy Characteristics'!$C:$C,0)))</f>
        <v>0.02</v>
      </c>
      <c r="O24" s="254" t="str">
        <f>IF(ISBLANK(INDEX('Policy Characteristics'!I:I,MATCH($C24,'Policy Characteristics'!$C:$C,0))),"",INDEX('Policy Characteristics'!I:I,MATCH($C24,'Policy Characteristics'!$C:$C,0)))</f>
        <v>% reduction in emissions</v>
      </c>
      <c r="P24" s="254"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254" t="str">
        <f>IF(ISBLANK(INDEX('Policy Characteristics'!K:K,MATCH($C24,'Policy Characteristics'!$C:$C,0))),"",INDEX('Policy Characteristics'!K:K,MATCH($C24,'Policy Characteristics'!$C:$C,0)))</f>
        <v>transportation-sector-main.html#conv-pol-stds</v>
      </c>
      <c r="R24" s="254" t="str">
        <f>IF(ISBLANK(INDEX('Policy Characteristics'!L:L,MATCH($C24,'Policy Characteristics'!$C:$C,0))),"",INDEX('Policy Characteristics'!L:L,MATCH($C24,'Policy Characteristics'!$C:$C,0)))</f>
        <v>conventional-pollutant-standards.html</v>
      </c>
    </row>
    <row r="25" spans="1:18" s="2" customFormat="1">
      <c r="A25" s="254" t="str">
        <f>IF(ISBLANK(INDEX('Policy Characteristics'!A:A,MATCH($C25,'Policy Characteristics'!$C:$C,0))),"",INDEX('Policy Characteristics'!A:A,MATCH($C25,'Policy Characteristics'!$C:$C,0)))</f>
        <v>Transportation</v>
      </c>
      <c r="B25" s="262" t="str">
        <f>IF(ISBLANK(INDEX('Policy Characteristics'!B:B,MATCH($C25,'Policy Characteristics'!$C:$C,0))),"",INDEX('Policy Characteristics'!B:B,MATCH($C25,'Policy Characteristics'!$C:$C,0)))</f>
        <v>Conventional Pollutant Standards</v>
      </c>
      <c r="C25" s="254" t="str">
        <f t="shared" si="1"/>
        <v>Percentage Reduction of Separately Regulated Pollutants</v>
      </c>
      <c r="D25" s="2" t="s">
        <v>39</v>
      </c>
      <c r="E25" s="2" t="s">
        <v>2226</v>
      </c>
      <c r="F25" s="2" t="s">
        <v>3288</v>
      </c>
      <c r="G25" s="2" t="s">
        <v>2226</v>
      </c>
      <c r="H25" s="47">
        <v>323</v>
      </c>
      <c r="I25" s="325" t="s">
        <v>44</v>
      </c>
      <c r="J25" s="255" t="str">
        <f>IF(ISBLANK(INDEX('Policy Characteristics'!D:D,MATCH($C25,'Policy Characteristics'!$C:$C,0))),"",INDEX('Policy Characteristics'!D:D,MATCH($C25,'Policy Characteristics'!$C:$C,0)))</f>
        <v>Conventional Pollutant Standard</v>
      </c>
      <c r="K25" s="254" t="str">
        <f>IF(ISBLANK(INDEX('Policy Characteristics'!E:E,MATCH($C25,'Policy Characteristics'!$C:$C,0))),"",INDEX('Policy Characteristics'!E:E,MATCH($C25,'Policy Characteristics'!$C:$C,0)))</f>
        <v>trans reduce regulated pollutants</v>
      </c>
      <c r="L25" s="261">
        <f>IF(ISBLANK(INDEX('Policy Characteristics'!F:F,MATCH($C25,'Policy Characteristics'!$C:$C,0))),"",INDEX('Policy Characteristics'!F:F,MATCH($C25,'Policy Characteristics'!$C:$C,0)))</f>
        <v>0</v>
      </c>
      <c r="M25" s="261">
        <f>IF(ISBLANK(INDEX('Policy Characteristics'!G:G,MATCH($C25,'Policy Characteristics'!$C:$C,0))),"",INDEX('Policy Characteristics'!G:G,MATCH($C25,'Policy Characteristics'!$C:$C,0)))</f>
        <v>1</v>
      </c>
      <c r="N25" s="261">
        <f>IF(ISBLANK(INDEX('Policy Characteristics'!H:H,MATCH($C25,'Policy Characteristics'!$C:$C,0))),"",INDEX('Policy Characteristics'!H:H,MATCH($C25,'Policy Characteristics'!$C:$C,0)))</f>
        <v>0.02</v>
      </c>
      <c r="O25" s="254" t="str">
        <f>IF(ISBLANK(INDEX('Policy Characteristics'!I:I,MATCH($C25,'Policy Characteristics'!$C:$C,0))),"",INDEX('Policy Characteristics'!I:I,MATCH($C25,'Policy Characteristics'!$C:$C,0)))</f>
        <v>% reduction in emissions</v>
      </c>
      <c r="P25" s="254"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254" t="str">
        <f>IF(ISBLANK(INDEX('Policy Characteristics'!K:K,MATCH($C25,'Policy Characteristics'!$C:$C,0))),"",INDEX('Policy Characteristics'!K:K,MATCH($C25,'Policy Characteristics'!$C:$C,0)))</f>
        <v>transportation-sector-main.html#conv-pol-stds</v>
      </c>
      <c r="R25" s="254" t="str">
        <f>IF(ISBLANK(INDEX('Policy Characteristics'!L:L,MATCH($C25,'Policy Characteristics'!$C:$C,0))),"",INDEX('Policy Characteristics'!L:L,MATCH($C25,'Policy Characteristics'!$C:$C,0)))</f>
        <v>conventional-pollutant-standards.html</v>
      </c>
    </row>
    <row r="26" spans="1:18" s="2" customFormat="1">
      <c r="A26" s="254" t="str">
        <f>IF(ISBLANK(INDEX('Policy Characteristics'!A:A,MATCH($C26,'Policy Characteristics'!$C:$C,0))),"",INDEX('Policy Characteristics'!A:A,MATCH($C26,'Policy Characteristics'!$C:$C,0)))</f>
        <v>Transportation</v>
      </c>
      <c r="B26" s="262" t="str">
        <f>IF(ISBLANK(INDEX('Policy Characteristics'!B:B,MATCH($C26,'Policy Characteristics'!$C:$C,0))),"",INDEX('Policy Characteristics'!B:B,MATCH($C26,'Policy Characteristics'!$C:$C,0)))</f>
        <v>Conventional Pollutant Standards</v>
      </c>
      <c r="C26" s="254" t="str">
        <f t="shared" si="1"/>
        <v>Percentage Reduction of Separately Regulated Pollutants</v>
      </c>
      <c r="D26" s="2" t="s">
        <v>39</v>
      </c>
      <c r="E26" s="2" t="s">
        <v>2228</v>
      </c>
      <c r="F26" s="2" t="s">
        <v>3288</v>
      </c>
      <c r="G26" s="2" t="s">
        <v>2318</v>
      </c>
      <c r="H26" s="47">
        <v>324</v>
      </c>
      <c r="I26" s="325" t="s">
        <v>44</v>
      </c>
      <c r="J26" s="255" t="str">
        <f>IF(ISBLANK(INDEX('Policy Characteristics'!D:D,MATCH($C26,'Policy Characteristics'!$C:$C,0))),"",INDEX('Policy Characteristics'!D:D,MATCH($C26,'Policy Characteristics'!$C:$C,0)))</f>
        <v>Conventional Pollutant Standard</v>
      </c>
      <c r="K26" s="254" t="str">
        <f>IF(ISBLANK(INDEX('Policy Characteristics'!E:E,MATCH($C26,'Policy Characteristics'!$C:$C,0))),"",INDEX('Policy Characteristics'!E:E,MATCH($C26,'Policy Characteristics'!$C:$C,0)))</f>
        <v>trans reduce regulated pollutants</v>
      </c>
      <c r="L26" s="261">
        <f>IF(ISBLANK(INDEX('Policy Characteristics'!F:F,MATCH($C26,'Policy Characteristics'!$C:$C,0))),"",INDEX('Policy Characteristics'!F:F,MATCH($C26,'Policy Characteristics'!$C:$C,0)))</f>
        <v>0</v>
      </c>
      <c r="M26" s="261">
        <f>IF(ISBLANK(INDEX('Policy Characteristics'!G:G,MATCH($C26,'Policy Characteristics'!$C:$C,0))),"",INDEX('Policy Characteristics'!G:G,MATCH($C26,'Policy Characteristics'!$C:$C,0)))</f>
        <v>1</v>
      </c>
      <c r="N26" s="261">
        <f>IF(ISBLANK(INDEX('Policy Characteristics'!H:H,MATCH($C26,'Policy Characteristics'!$C:$C,0))),"",INDEX('Policy Characteristics'!H:H,MATCH($C26,'Policy Characteristics'!$C:$C,0)))</f>
        <v>0.02</v>
      </c>
      <c r="O26" s="254" t="str">
        <f>IF(ISBLANK(INDEX('Policy Characteristics'!I:I,MATCH($C26,'Policy Characteristics'!$C:$C,0))),"",INDEX('Policy Characteristics'!I:I,MATCH($C26,'Policy Characteristics'!$C:$C,0)))</f>
        <v>% reduction in emissions</v>
      </c>
      <c r="P26" s="254"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254" t="str">
        <f>IF(ISBLANK(INDEX('Policy Characteristics'!K:K,MATCH($C26,'Policy Characteristics'!$C:$C,0))),"",INDEX('Policy Characteristics'!K:K,MATCH($C26,'Policy Characteristics'!$C:$C,0)))</f>
        <v>transportation-sector-main.html#conv-pol-stds</v>
      </c>
      <c r="R26" s="254" t="str">
        <f>IF(ISBLANK(INDEX('Policy Characteristics'!L:L,MATCH($C26,'Policy Characteristics'!$C:$C,0))),"",INDEX('Policy Characteristics'!L:L,MATCH($C26,'Policy Characteristics'!$C:$C,0)))</f>
        <v>conventional-pollutant-standards.html</v>
      </c>
    </row>
    <row r="27" spans="1:18" s="2" customFormat="1">
      <c r="A27" s="254" t="str">
        <f>IF(ISBLANK(INDEX('Policy Characteristics'!A:A,MATCH($C27,'Policy Characteristics'!$C:$C,0))),"",INDEX('Policy Characteristics'!A:A,MATCH($C27,'Policy Characteristics'!$C:$C,0)))</f>
        <v>Transportation</v>
      </c>
      <c r="B27" s="262" t="str">
        <f>IF(ISBLANK(INDEX('Policy Characteristics'!B:B,MATCH($C27,'Policy Characteristics'!$C:$C,0))),"",INDEX('Policy Characteristics'!B:B,MATCH($C27,'Policy Characteristics'!$C:$C,0)))</f>
        <v>Conventional Pollutant Standards</v>
      </c>
      <c r="C27" s="254" t="str">
        <f t="shared" si="1"/>
        <v>Percentage Reduction of Separately Regulated Pollutants</v>
      </c>
      <c r="D27" s="2" t="s">
        <v>39</v>
      </c>
      <c r="E27" s="2" t="s">
        <v>2229</v>
      </c>
      <c r="F27" s="2" t="s">
        <v>3288</v>
      </c>
      <c r="G27" s="2" t="s">
        <v>2229</v>
      </c>
      <c r="H27" s="47">
        <v>325</v>
      </c>
      <c r="I27" s="325" t="s">
        <v>44</v>
      </c>
      <c r="J27" s="255" t="str">
        <f>IF(ISBLANK(INDEX('Policy Characteristics'!D:D,MATCH($C27,'Policy Characteristics'!$C:$C,0))),"",INDEX('Policy Characteristics'!D:D,MATCH($C27,'Policy Characteristics'!$C:$C,0)))</f>
        <v>Conventional Pollutant Standard</v>
      </c>
      <c r="K27" s="254" t="str">
        <f>IF(ISBLANK(INDEX('Policy Characteristics'!E:E,MATCH($C27,'Policy Characteristics'!$C:$C,0))),"",INDEX('Policy Characteristics'!E:E,MATCH($C27,'Policy Characteristics'!$C:$C,0)))</f>
        <v>trans reduce regulated pollutants</v>
      </c>
      <c r="L27" s="261">
        <f>IF(ISBLANK(INDEX('Policy Characteristics'!F:F,MATCH($C27,'Policy Characteristics'!$C:$C,0))),"",INDEX('Policy Characteristics'!F:F,MATCH($C27,'Policy Characteristics'!$C:$C,0)))</f>
        <v>0</v>
      </c>
      <c r="M27" s="261">
        <f>IF(ISBLANK(INDEX('Policy Characteristics'!G:G,MATCH($C27,'Policy Characteristics'!$C:$C,0))),"",INDEX('Policy Characteristics'!G:G,MATCH($C27,'Policy Characteristics'!$C:$C,0)))</f>
        <v>1</v>
      </c>
      <c r="N27" s="261">
        <f>IF(ISBLANK(INDEX('Policy Characteristics'!H:H,MATCH($C27,'Policy Characteristics'!$C:$C,0))),"",INDEX('Policy Characteristics'!H:H,MATCH($C27,'Policy Characteristics'!$C:$C,0)))</f>
        <v>0.02</v>
      </c>
      <c r="O27" s="254" t="str">
        <f>IF(ISBLANK(INDEX('Policy Characteristics'!I:I,MATCH($C27,'Policy Characteristics'!$C:$C,0))),"",INDEX('Policy Characteristics'!I:I,MATCH($C27,'Policy Characteristics'!$C:$C,0)))</f>
        <v>% reduction in emissions</v>
      </c>
      <c r="P27" s="254"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254" t="str">
        <f>IF(ISBLANK(INDEX('Policy Characteristics'!K:K,MATCH($C27,'Policy Characteristics'!$C:$C,0))),"",INDEX('Policy Characteristics'!K:K,MATCH($C27,'Policy Characteristics'!$C:$C,0)))</f>
        <v>transportation-sector-main.html#conv-pol-stds</v>
      </c>
      <c r="R27" s="254" t="str">
        <f>IF(ISBLANK(INDEX('Policy Characteristics'!L:L,MATCH($C27,'Policy Characteristics'!$C:$C,0))),"",INDEX('Policy Characteristics'!L:L,MATCH($C27,'Policy Characteristics'!$C:$C,0)))</f>
        <v>conventional-pollutant-standards.html</v>
      </c>
    </row>
    <row r="28" spans="1:18" s="2" customFormat="1">
      <c r="A28" s="254" t="str">
        <f>IF(ISBLANK(INDEX('Policy Characteristics'!A:A,MATCH($C28,'Policy Characteristics'!$C:$C,0))),"",INDEX('Policy Characteristics'!A:A,MATCH($C28,'Policy Characteristics'!$C:$C,0)))</f>
        <v>Transportation</v>
      </c>
      <c r="B28" s="262" t="str">
        <f>IF(ISBLANK(INDEX('Policy Characteristics'!B:B,MATCH($C28,'Policy Characteristics'!$C:$C,0))),"",INDEX('Policy Characteristics'!B:B,MATCH($C28,'Policy Characteristics'!$C:$C,0)))</f>
        <v>Conventional Pollutant Standards</v>
      </c>
      <c r="C28" s="254" t="str">
        <f t="shared" si="1"/>
        <v>Percentage Reduction of Separately Regulated Pollutants</v>
      </c>
      <c r="D28" s="2" t="s">
        <v>39</v>
      </c>
      <c r="E28" s="2" t="s">
        <v>2231</v>
      </c>
      <c r="F28" s="2" t="s">
        <v>3288</v>
      </c>
      <c r="G28" s="2" t="s">
        <v>2231</v>
      </c>
      <c r="H28" s="47">
        <v>326</v>
      </c>
      <c r="I28" s="325" t="s">
        <v>44</v>
      </c>
      <c r="J28" s="255" t="str">
        <f>IF(ISBLANK(INDEX('Policy Characteristics'!D:D,MATCH($C28,'Policy Characteristics'!$C:$C,0))),"",INDEX('Policy Characteristics'!D:D,MATCH($C28,'Policy Characteristics'!$C:$C,0)))</f>
        <v>Conventional Pollutant Standard</v>
      </c>
      <c r="K28" s="254" t="str">
        <f>IF(ISBLANK(INDEX('Policy Characteristics'!E:E,MATCH($C28,'Policy Characteristics'!$C:$C,0))),"",INDEX('Policy Characteristics'!E:E,MATCH($C28,'Policy Characteristics'!$C:$C,0)))</f>
        <v>trans reduce regulated pollutants</v>
      </c>
      <c r="L28" s="261">
        <f>IF(ISBLANK(INDEX('Policy Characteristics'!F:F,MATCH($C28,'Policy Characteristics'!$C:$C,0))),"",INDEX('Policy Characteristics'!F:F,MATCH($C28,'Policy Characteristics'!$C:$C,0)))</f>
        <v>0</v>
      </c>
      <c r="M28" s="261">
        <f>IF(ISBLANK(INDEX('Policy Characteristics'!G:G,MATCH($C28,'Policy Characteristics'!$C:$C,0))),"",INDEX('Policy Characteristics'!G:G,MATCH($C28,'Policy Characteristics'!$C:$C,0)))</f>
        <v>1</v>
      </c>
      <c r="N28" s="261">
        <f>IF(ISBLANK(INDEX('Policy Characteristics'!H:H,MATCH($C28,'Policy Characteristics'!$C:$C,0))),"",INDEX('Policy Characteristics'!H:H,MATCH($C28,'Policy Characteristics'!$C:$C,0)))</f>
        <v>0.02</v>
      </c>
      <c r="O28" s="254" t="str">
        <f>IF(ISBLANK(INDEX('Policy Characteristics'!I:I,MATCH($C28,'Policy Characteristics'!$C:$C,0))),"",INDEX('Policy Characteristics'!I:I,MATCH($C28,'Policy Characteristics'!$C:$C,0)))</f>
        <v>% reduction in emissions</v>
      </c>
      <c r="P28" s="254"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254" t="str">
        <f>IF(ISBLANK(INDEX('Policy Characteristics'!K:K,MATCH($C28,'Policy Characteristics'!$C:$C,0))),"",INDEX('Policy Characteristics'!K:K,MATCH($C28,'Policy Characteristics'!$C:$C,0)))</f>
        <v>transportation-sector-main.html#conv-pol-stds</v>
      </c>
      <c r="R28" s="254" t="str">
        <f>IF(ISBLANK(INDEX('Policy Characteristics'!L:L,MATCH($C28,'Policy Characteristics'!$C:$C,0))),"",INDEX('Policy Characteristics'!L:L,MATCH($C28,'Policy Characteristics'!$C:$C,0)))</f>
        <v>conventional-pollutant-standards.html</v>
      </c>
    </row>
    <row r="29" spans="1:18" s="2" customFormat="1">
      <c r="A29" s="254" t="str">
        <f>IF(ISBLANK(INDEX('Policy Characteristics'!A:A,MATCH($C29,'Policy Characteristics'!$C:$C,0))),"",INDEX('Policy Characteristics'!A:A,MATCH($C29,'Policy Characteristics'!$C:$C,0)))</f>
        <v>Transportation</v>
      </c>
      <c r="B29" s="262" t="str">
        <f>IF(ISBLANK(INDEX('Policy Characteristics'!B:B,MATCH($C29,'Policy Characteristics'!$C:$C,0))),"",INDEX('Policy Characteristics'!B:B,MATCH($C29,'Policy Characteristics'!$C:$C,0)))</f>
        <v>Conventional Pollutant Standards</v>
      </c>
      <c r="C29" s="254" t="str">
        <f t="shared" si="1"/>
        <v>Percentage Reduction of Separately Regulated Pollutants</v>
      </c>
      <c r="D29" s="2" t="s">
        <v>39</v>
      </c>
      <c r="E29" s="2" t="s">
        <v>2233</v>
      </c>
      <c r="F29" s="2" t="s">
        <v>3288</v>
      </c>
      <c r="G29" s="2" t="s">
        <v>2233</v>
      </c>
      <c r="H29" s="47">
        <v>327</v>
      </c>
      <c r="I29" s="325" t="s">
        <v>44</v>
      </c>
      <c r="J29" s="255" t="str">
        <f>IF(ISBLANK(INDEX('Policy Characteristics'!D:D,MATCH($C29,'Policy Characteristics'!$C:$C,0))),"",INDEX('Policy Characteristics'!D:D,MATCH($C29,'Policy Characteristics'!$C:$C,0)))</f>
        <v>Conventional Pollutant Standard</v>
      </c>
      <c r="K29" s="254" t="str">
        <f>IF(ISBLANK(INDEX('Policy Characteristics'!E:E,MATCH($C29,'Policy Characteristics'!$C:$C,0))),"",INDEX('Policy Characteristics'!E:E,MATCH($C29,'Policy Characteristics'!$C:$C,0)))</f>
        <v>trans reduce regulated pollutants</v>
      </c>
      <c r="L29" s="261">
        <f>IF(ISBLANK(INDEX('Policy Characteristics'!F:F,MATCH($C29,'Policy Characteristics'!$C:$C,0))),"",INDEX('Policy Characteristics'!F:F,MATCH($C29,'Policy Characteristics'!$C:$C,0)))</f>
        <v>0</v>
      </c>
      <c r="M29" s="261">
        <f>IF(ISBLANK(INDEX('Policy Characteristics'!G:G,MATCH($C29,'Policy Characteristics'!$C:$C,0))),"",INDEX('Policy Characteristics'!G:G,MATCH($C29,'Policy Characteristics'!$C:$C,0)))</f>
        <v>1</v>
      </c>
      <c r="N29" s="261">
        <f>IF(ISBLANK(INDEX('Policy Characteristics'!H:H,MATCH($C29,'Policy Characteristics'!$C:$C,0))),"",INDEX('Policy Characteristics'!H:H,MATCH($C29,'Policy Characteristics'!$C:$C,0)))</f>
        <v>0.02</v>
      </c>
      <c r="O29" s="254" t="str">
        <f>IF(ISBLANK(INDEX('Policy Characteristics'!I:I,MATCH($C29,'Policy Characteristics'!$C:$C,0))),"",INDEX('Policy Characteristics'!I:I,MATCH($C29,'Policy Characteristics'!$C:$C,0)))</f>
        <v>% reduction in emissions</v>
      </c>
      <c r="P29" s="254"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254" t="str">
        <f>IF(ISBLANK(INDEX('Policy Characteristics'!K:K,MATCH($C29,'Policy Characteristics'!$C:$C,0))),"",INDEX('Policy Characteristics'!K:K,MATCH($C29,'Policy Characteristics'!$C:$C,0)))</f>
        <v>transportation-sector-main.html#conv-pol-stds</v>
      </c>
      <c r="R29" s="254" t="str">
        <f>IF(ISBLANK(INDEX('Policy Characteristics'!L:L,MATCH($C29,'Policy Characteristics'!$C:$C,0))),"",INDEX('Policy Characteristics'!L:L,MATCH($C29,'Policy Characteristics'!$C:$C,0)))</f>
        <v>conventional-pollutant-standards.html</v>
      </c>
    </row>
    <row r="30" spans="1:18" s="2" customFormat="1">
      <c r="A30" s="254" t="str">
        <f>IF(ISBLANK(INDEX('Policy Characteristics'!A:A,MATCH($C30,'Policy Characteristics'!$C:$C,0))),"",INDEX('Policy Characteristics'!A:A,MATCH($C30,'Policy Characteristics'!$C:$C,0)))</f>
        <v>Transportation</v>
      </c>
      <c r="B30" s="262" t="str">
        <f>IF(ISBLANK(INDEX('Policy Characteristics'!B:B,MATCH($C30,'Policy Characteristics'!$C:$C,0))),"",INDEX('Policy Characteristics'!B:B,MATCH($C30,'Policy Characteristics'!$C:$C,0)))</f>
        <v>Conventional Pollutant Standards</v>
      </c>
      <c r="C30" s="254" t="str">
        <f t="shared" si="1"/>
        <v>Percentage Reduction of Separately Regulated Pollutants</v>
      </c>
      <c r="D30" s="2" t="s">
        <v>39</v>
      </c>
      <c r="E30" s="2" t="s">
        <v>2235</v>
      </c>
      <c r="F30" s="2" t="s">
        <v>3288</v>
      </c>
      <c r="G30" s="2" t="s">
        <v>2235</v>
      </c>
      <c r="H30" s="47">
        <v>328</v>
      </c>
      <c r="I30" s="325" t="s">
        <v>44</v>
      </c>
      <c r="J30" s="255" t="str">
        <f>IF(ISBLANK(INDEX('Policy Characteristics'!D:D,MATCH($C30,'Policy Characteristics'!$C:$C,0))),"",INDEX('Policy Characteristics'!D:D,MATCH($C30,'Policy Characteristics'!$C:$C,0)))</f>
        <v>Conventional Pollutant Standard</v>
      </c>
      <c r="K30" s="254" t="str">
        <f>IF(ISBLANK(INDEX('Policy Characteristics'!E:E,MATCH($C30,'Policy Characteristics'!$C:$C,0))),"",INDEX('Policy Characteristics'!E:E,MATCH($C30,'Policy Characteristics'!$C:$C,0)))</f>
        <v>trans reduce regulated pollutants</v>
      </c>
      <c r="L30" s="261">
        <f>IF(ISBLANK(INDEX('Policy Characteristics'!F:F,MATCH($C30,'Policy Characteristics'!$C:$C,0))),"",INDEX('Policy Characteristics'!F:F,MATCH($C30,'Policy Characteristics'!$C:$C,0)))</f>
        <v>0</v>
      </c>
      <c r="M30" s="261">
        <f>IF(ISBLANK(INDEX('Policy Characteristics'!G:G,MATCH($C30,'Policy Characteristics'!$C:$C,0))),"",INDEX('Policy Characteristics'!G:G,MATCH($C30,'Policy Characteristics'!$C:$C,0)))</f>
        <v>1</v>
      </c>
      <c r="N30" s="261">
        <f>IF(ISBLANK(INDEX('Policy Characteristics'!H:H,MATCH($C30,'Policy Characteristics'!$C:$C,0))),"",INDEX('Policy Characteristics'!H:H,MATCH($C30,'Policy Characteristics'!$C:$C,0)))</f>
        <v>0.02</v>
      </c>
      <c r="O30" s="254" t="str">
        <f>IF(ISBLANK(INDEX('Policy Characteristics'!I:I,MATCH($C30,'Policy Characteristics'!$C:$C,0))),"",INDEX('Policy Characteristics'!I:I,MATCH($C30,'Policy Characteristics'!$C:$C,0)))</f>
        <v>% reduction in emissions</v>
      </c>
      <c r="P30" s="254"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254" t="str">
        <f>IF(ISBLANK(INDEX('Policy Characteristics'!K:K,MATCH($C30,'Policy Characteristics'!$C:$C,0))),"",INDEX('Policy Characteristics'!K:K,MATCH($C30,'Policy Characteristics'!$C:$C,0)))</f>
        <v>transportation-sector-main.html#conv-pol-stds</v>
      </c>
      <c r="R30" s="254" t="str">
        <f>IF(ISBLANK(INDEX('Policy Characteristics'!L:L,MATCH($C30,'Policy Characteristics'!$C:$C,0))),"",INDEX('Policy Characteristics'!L:L,MATCH($C30,'Policy Characteristics'!$C:$C,0)))</f>
        <v>conventional-pollutant-standards.html</v>
      </c>
    </row>
    <row r="31" spans="1:18" s="2" customFormat="1">
      <c r="A31" s="254" t="str">
        <f>IF(ISBLANK(INDEX('Policy Characteristics'!A:A,MATCH($C31,'Policy Characteristics'!$C:$C,0))),"",INDEX('Policy Characteristics'!A:A,MATCH($C31,'Policy Characteristics'!$C:$C,0)))</f>
        <v>Transportation</v>
      </c>
      <c r="B31" s="262" t="str">
        <f>IF(ISBLANK(INDEX('Policy Characteristics'!B:B,MATCH($C31,'Policy Characteristics'!$C:$C,0))),"",INDEX('Policy Characteristics'!B:B,MATCH($C31,'Policy Characteristics'!$C:$C,0)))</f>
        <v>Conventional Pollutant Standards</v>
      </c>
      <c r="C31" s="254" t="str">
        <f t="shared" si="1"/>
        <v>Percentage Reduction of Separately Regulated Pollutants</v>
      </c>
      <c r="D31" s="2" t="s">
        <v>39</v>
      </c>
      <c r="E31" s="2" t="s">
        <v>2237</v>
      </c>
      <c r="F31" s="2" t="s">
        <v>3288</v>
      </c>
      <c r="G31" s="2" t="s">
        <v>2237</v>
      </c>
      <c r="H31" s="47">
        <v>329</v>
      </c>
      <c r="I31" s="325" t="s">
        <v>44</v>
      </c>
      <c r="J31" s="255" t="str">
        <f>IF(ISBLANK(INDEX('Policy Characteristics'!D:D,MATCH($C31,'Policy Characteristics'!$C:$C,0))),"",INDEX('Policy Characteristics'!D:D,MATCH($C31,'Policy Characteristics'!$C:$C,0)))</f>
        <v>Conventional Pollutant Standard</v>
      </c>
      <c r="K31" s="254" t="str">
        <f>IF(ISBLANK(INDEX('Policy Characteristics'!E:E,MATCH($C31,'Policy Characteristics'!$C:$C,0))),"",INDEX('Policy Characteristics'!E:E,MATCH($C31,'Policy Characteristics'!$C:$C,0)))</f>
        <v>trans reduce regulated pollutants</v>
      </c>
      <c r="L31" s="261">
        <f>IF(ISBLANK(INDEX('Policy Characteristics'!F:F,MATCH($C31,'Policy Characteristics'!$C:$C,0))),"",INDEX('Policy Characteristics'!F:F,MATCH($C31,'Policy Characteristics'!$C:$C,0)))</f>
        <v>0</v>
      </c>
      <c r="M31" s="261">
        <f>IF(ISBLANK(INDEX('Policy Characteristics'!G:G,MATCH($C31,'Policy Characteristics'!$C:$C,0))),"",INDEX('Policy Characteristics'!G:G,MATCH($C31,'Policy Characteristics'!$C:$C,0)))</f>
        <v>1</v>
      </c>
      <c r="N31" s="261">
        <f>IF(ISBLANK(INDEX('Policy Characteristics'!H:H,MATCH($C31,'Policy Characteristics'!$C:$C,0))),"",INDEX('Policy Characteristics'!H:H,MATCH($C31,'Policy Characteristics'!$C:$C,0)))</f>
        <v>0.02</v>
      </c>
      <c r="O31" s="254" t="str">
        <f>IF(ISBLANK(INDEX('Policy Characteristics'!I:I,MATCH($C31,'Policy Characteristics'!$C:$C,0))),"",INDEX('Policy Characteristics'!I:I,MATCH($C31,'Policy Characteristics'!$C:$C,0)))</f>
        <v>% reduction in emissions</v>
      </c>
      <c r="P31" s="254"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254" t="str">
        <f>IF(ISBLANK(INDEX('Policy Characteristics'!K:K,MATCH($C31,'Policy Characteristics'!$C:$C,0))),"",INDEX('Policy Characteristics'!K:K,MATCH($C31,'Policy Characteristics'!$C:$C,0)))</f>
        <v>transportation-sector-main.html#conv-pol-stds</v>
      </c>
      <c r="R31" s="254" t="str">
        <f>IF(ISBLANK(INDEX('Policy Characteristics'!L:L,MATCH($C31,'Policy Characteristics'!$C:$C,0))),"",INDEX('Policy Characteristics'!L:L,MATCH($C31,'Policy Characteristics'!$C:$C,0)))</f>
        <v>conventional-pollutant-standards.html</v>
      </c>
    </row>
    <row r="32" spans="1:18" s="2" customFormat="1">
      <c r="A32" s="254" t="str">
        <f>IF(ISBLANK(INDEX('Policy Characteristics'!A:A,MATCH($C32,'Policy Characteristics'!$C:$C,0))),"",INDEX('Policy Characteristics'!A:A,MATCH($C32,'Policy Characteristics'!$C:$C,0)))</f>
        <v>Transportation</v>
      </c>
      <c r="B32" s="262" t="str">
        <f>IF(ISBLANK(INDEX('Policy Characteristics'!B:B,MATCH($C32,'Policy Characteristics'!$C:$C,0))),"",INDEX('Policy Characteristics'!B:B,MATCH($C32,'Policy Characteristics'!$C:$C,0)))</f>
        <v>Conventional Pollutant Standards</v>
      </c>
      <c r="C32" s="254" t="str">
        <f t="shared" si="1"/>
        <v>Percentage Reduction of Separately Regulated Pollutants</v>
      </c>
      <c r="D32" s="2" t="s">
        <v>40</v>
      </c>
      <c r="E32" s="2" t="s">
        <v>2221</v>
      </c>
      <c r="F32" s="2" t="s">
        <v>3289</v>
      </c>
      <c r="G32" s="2" t="s">
        <v>2426</v>
      </c>
      <c r="H32" s="47">
        <v>330</v>
      </c>
      <c r="I32" s="324" t="s">
        <v>43</v>
      </c>
      <c r="J32" s="255" t="str">
        <f>IF(ISBLANK(INDEX('Policy Characteristics'!D:D,MATCH($C32,'Policy Characteristics'!$C:$C,0))),"",INDEX('Policy Characteristics'!D:D,MATCH($C32,'Policy Characteristics'!$C:$C,0)))</f>
        <v>Conventional Pollutant Standard</v>
      </c>
      <c r="K32" s="254" t="str">
        <f>IF(ISBLANK(INDEX('Policy Characteristics'!E:E,MATCH($C32,'Policy Characteristics'!$C:$C,0))),"",INDEX('Policy Characteristics'!E:E,MATCH($C32,'Policy Characteristics'!$C:$C,0)))</f>
        <v>trans reduce regulated pollutants</v>
      </c>
      <c r="L32" s="261">
        <f>IF(ISBLANK(INDEX('Policy Characteristics'!F:F,MATCH($C32,'Policy Characteristics'!$C:$C,0))),"",INDEX('Policy Characteristics'!F:F,MATCH($C32,'Policy Characteristics'!$C:$C,0)))</f>
        <v>0</v>
      </c>
      <c r="M32" s="261">
        <f>IF(ISBLANK(INDEX('Policy Characteristics'!G:G,MATCH($C32,'Policy Characteristics'!$C:$C,0))),"",INDEX('Policy Characteristics'!G:G,MATCH($C32,'Policy Characteristics'!$C:$C,0)))</f>
        <v>1</v>
      </c>
      <c r="N32" s="261">
        <f>IF(ISBLANK(INDEX('Policy Characteristics'!H:H,MATCH($C32,'Policy Characteristics'!$C:$C,0))),"",INDEX('Policy Characteristics'!H:H,MATCH($C32,'Policy Characteristics'!$C:$C,0)))</f>
        <v>0.02</v>
      </c>
      <c r="O32" s="254" t="str">
        <f>IF(ISBLANK(INDEX('Policy Characteristics'!I:I,MATCH($C32,'Policy Characteristics'!$C:$C,0))),"",INDEX('Policy Characteristics'!I:I,MATCH($C32,'Policy Characteristics'!$C:$C,0)))</f>
        <v>% reduction in emissions</v>
      </c>
      <c r="P32" s="254"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254" t="str">
        <f>IF(ISBLANK(INDEX('Policy Characteristics'!K:K,MATCH($C32,'Policy Characteristics'!$C:$C,0))),"",INDEX('Policy Characteristics'!K:K,MATCH($C32,'Policy Characteristics'!$C:$C,0)))</f>
        <v>transportation-sector-main.html#conv-pol-stds</v>
      </c>
      <c r="R32" s="254" t="str">
        <f>IF(ISBLANK(INDEX('Policy Characteristics'!L:L,MATCH($C32,'Policy Characteristics'!$C:$C,0))),"",INDEX('Policy Characteristics'!L:L,MATCH($C32,'Policy Characteristics'!$C:$C,0)))</f>
        <v>conventional-pollutant-standards.html</v>
      </c>
    </row>
    <row r="33" spans="1:18" s="2" customFormat="1">
      <c r="A33" s="254" t="str">
        <f>IF(ISBLANK(INDEX('Policy Characteristics'!A:A,MATCH($C33,'Policy Characteristics'!$C:$C,0))),"",INDEX('Policy Characteristics'!A:A,MATCH($C33,'Policy Characteristics'!$C:$C,0)))</f>
        <v>Transportation</v>
      </c>
      <c r="B33" s="262" t="str">
        <f>IF(ISBLANK(INDEX('Policy Characteristics'!B:B,MATCH($C33,'Policy Characteristics'!$C:$C,0))),"",INDEX('Policy Characteristics'!B:B,MATCH($C33,'Policy Characteristics'!$C:$C,0)))</f>
        <v>Conventional Pollutant Standards</v>
      </c>
      <c r="C33" s="254" t="str">
        <f t="shared" ref="C33:C61" si="2">C$2</f>
        <v>Percentage Reduction of Separately Regulated Pollutants</v>
      </c>
      <c r="D33" s="2" t="s">
        <v>40</v>
      </c>
      <c r="E33" s="2" t="s">
        <v>484</v>
      </c>
      <c r="F33" s="2" t="s">
        <v>3289</v>
      </c>
      <c r="G33" s="2" t="s">
        <v>484</v>
      </c>
      <c r="H33" s="47">
        <v>331</v>
      </c>
      <c r="I33" s="324" t="s">
        <v>43</v>
      </c>
      <c r="J33" s="255" t="str">
        <f>IF(ISBLANK(INDEX('Policy Characteristics'!D:D,MATCH($C33,'Policy Characteristics'!$C:$C,0))),"",INDEX('Policy Characteristics'!D:D,MATCH($C33,'Policy Characteristics'!$C:$C,0)))</f>
        <v>Conventional Pollutant Standard</v>
      </c>
      <c r="K33" s="254" t="str">
        <f>IF(ISBLANK(INDEX('Policy Characteristics'!E:E,MATCH($C33,'Policy Characteristics'!$C:$C,0))),"",INDEX('Policy Characteristics'!E:E,MATCH($C33,'Policy Characteristics'!$C:$C,0)))</f>
        <v>trans reduce regulated pollutants</v>
      </c>
      <c r="L33" s="261">
        <f>IF(ISBLANK(INDEX('Policy Characteristics'!F:F,MATCH($C33,'Policy Characteristics'!$C:$C,0))),"",INDEX('Policy Characteristics'!F:F,MATCH($C33,'Policy Characteristics'!$C:$C,0)))</f>
        <v>0</v>
      </c>
      <c r="M33" s="261">
        <f>IF(ISBLANK(INDEX('Policy Characteristics'!G:G,MATCH($C33,'Policy Characteristics'!$C:$C,0))),"",INDEX('Policy Characteristics'!G:G,MATCH($C33,'Policy Characteristics'!$C:$C,0)))</f>
        <v>1</v>
      </c>
      <c r="N33" s="261">
        <f>IF(ISBLANK(INDEX('Policy Characteristics'!H:H,MATCH($C33,'Policy Characteristics'!$C:$C,0))),"",INDEX('Policy Characteristics'!H:H,MATCH($C33,'Policy Characteristics'!$C:$C,0)))</f>
        <v>0.02</v>
      </c>
      <c r="O33" s="254" t="str">
        <f>IF(ISBLANK(INDEX('Policy Characteristics'!I:I,MATCH($C33,'Policy Characteristics'!$C:$C,0))),"",INDEX('Policy Characteristics'!I:I,MATCH($C33,'Policy Characteristics'!$C:$C,0)))</f>
        <v>% reduction in emissions</v>
      </c>
      <c r="P33" s="254"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254" t="str">
        <f>IF(ISBLANK(INDEX('Policy Characteristics'!K:K,MATCH($C33,'Policy Characteristics'!$C:$C,0))),"",INDEX('Policy Characteristics'!K:K,MATCH($C33,'Policy Characteristics'!$C:$C,0)))</f>
        <v>transportation-sector-main.html#conv-pol-stds</v>
      </c>
      <c r="R33" s="254" t="str">
        <f>IF(ISBLANK(INDEX('Policy Characteristics'!L:L,MATCH($C33,'Policy Characteristics'!$C:$C,0))),"",INDEX('Policy Characteristics'!L:L,MATCH($C33,'Policy Characteristics'!$C:$C,0)))</f>
        <v>conventional-pollutant-standards.html</v>
      </c>
    </row>
    <row r="34" spans="1:18" s="2" customFormat="1">
      <c r="A34" s="254" t="str">
        <f>IF(ISBLANK(INDEX('Policy Characteristics'!A:A,MATCH($C34,'Policy Characteristics'!$C:$C,0))),"",INDEX('Policy Characteristics'!A:A,MATCH($C34,'Policy Characteristics'!$C:$C,0)))</f>
        <v>Transportation</v>
      </c>
      <c r="B34" s="262" t="str">
        <f>IF(ISBLANK(INDEX('Policy Characteristics'!B:B,MATCH($C34,'Policy Characteristics'!$C:$C,0))),"",INDEX('Policy Characteristics'!B:B,MATCH($C34,'Policy Characteristics'!$C:$C,0)))</f>
        <v>Conventional Pollutant Standards</v>
      </c>
      <c r="C34" s="254" t="str">
        <f t="shared" si="2"/>
        <v>Percentage Reduction of Separately Regulated Pollutants</v>
      </c>
      <c r="D34" s="2" t="s">
        <v>40</v>
      </c>
      <c r="E34" s="2" t="s">
        <v>2224</v>
      </c>
      <c r="F34" s="2" t="s">
        <v>3289</v>
      </c>
      <c r="G34" s="2" t="s">
        <v>2224</v>
      </c>
      <c r="H34" s="47">
        <v>332</v>
      </c>
      <c r="I34" s="324" t="s">
        <v>43</v>
      </c>
      <c r="J34" s="255" t="str">
        <f>IF(ISBLANK(INDEX('Policy Characteristics'!D:D,MATCH($C34,'Policy Characteristics'!$C:$C,0))),"",INDEX('Policy Characteristics'!D:D,MATCH($C34,'Policy Characteristics'!$C:$C,0)))</f>
        <v>Conventional Pollutant Standard</v>
      </c>
      <c r="K34" s="254" t="str">
        <f>IF(ISBLANK(INDEX('Policy Characteristics'!E:E,MATCH($C34,'Policy Characteristics'!$C:$C,0))),"",INDEX('Policy Characteristics'!E:E,MATCH($C34,'Policy Characteristics'!$C:$C,0)))</f>
        <v>trans reduce regulated pollutants</v>
      </c>
      <c r="L34" s="261">
        <f>IF(ISBLANK(INDEX('Policy Characteristics'!F:F,MATCH($C34,'Policy Characteristics'!$C:$C,0))),"",INDEX('Policy Characteristics'!F:F,MATCH($C34,'Policy Characteristics'!$C:$C,0)))</f>
        <v>0</v>
      </c>
      <c r="M34" s="261">
        <f>IF(ISBLANK(INDEX('Policy Characteristics'!G:G,MATCH($C34,'Policy Characteristics'!$C:$C,0))),"",INDEX('Policy Characteristics'!G:G,MATCH($C34,'Policy Characteristics'!$C:$C,0)))</f>
        <v>1</v>
      </c>
      <c r="N34" s="261">
        <f>IF(ISBLANK(INDEX('Policy Characteristics'!H:H,MATCH($C34,'Policy Characteristics'!$C:$C,0))),"",INDEX('Policy Characteristics'!H:H,MATCH($C34,'Policy Characteristics'!$C:$C,0)))</f>
        <v>0.02</v>
      </c>
      <c r="O34" s="254" t="str">
        <f>IF(ISBLANK(INDEX('Policy Characteristics'!I:I,MATCH($C34,'Policy Characteristics'!$C:$C,0))),"",INDEX('Policy Characteristics'!I:I,MATCH($C34,'Policy Characteristics'!$C:$C,0)))</f>
        <v>% reduction in emissions</v>
      </c>
      <c r="P34" s="254"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254" t="str">
        <f>IF(ISBLANK(INDEX('Policy Characteristics'!K:K,MATCH($C34,'Policy Characteristics'!$C:$C,0))),"",INDEX('Policy Characteristics'!K:K,MATCH($C34,'Policy Characteristics'!$C:$C,0)))</f>
        <v>transportation-sector-main.html#conv-pol-stds</v>
      </c>
      <c r="R34" s="254" t="str">
        <f>IF(ISBLANK(INDEX('Policy Characteristics'!L:L,MATCH($C34,'Policy Characteristics'!$C:$C,0))),"",INDEX('Policy Characteristics'!L:L,MATCH($C34,'Policy Characteristics'!$C:$C,0)))</f>
        <v>conventional-pollutant-standards.html</v>
      </c>
    </row>
    <row r="35" spans="1:18" s="2" customFormat="1">
      <c r="A35" s="254" t="str">
        <f>IF(ISBLANK(INDEX('Policy Characteristics'!A:A,MATCH($C35,'Policy Characteristics'!$C:$C,0))),"",INDEX('Policy Characteristics'!A:A,MATCH($C35,'Policy Characteristics'!$C:$C,0)))</f>
        <v>Transportation</v>
      </c>
      <c r="B35" s="262" t="str">
        <f>IF(ISBLANK(INDEX('Policy Characteristics'!B:B,MATCH($C35,'Policy Characteristics'!$C:$C,0))),"",INDEX('Policy Characteristics'!B:B,MATCH($C35,'Policy Characteristics'!$C:$C,0)))</f>
        <v>Conventional Pollutant Standards</v>
      </c>
      <c r="C35" s="254" t="str">
        <f t="shared" si="2"/>
        <v>Percentage Reduction of Separately Regulated Pollutants</v>
      </c>
      <c r="D35" s="2" t="s">
        <v>40</v>
      </c>
      <c r="E35" s="2" t="s">
        <v>2226</v>
      </c>
      <c r="F35" s="2" t="s">
        <v>3289</v>
      </c>
      <c r="G35" s="2" t="s">
        <v>2226</v>
      </c>
      <c r="H35" s="47">
        <v>333</v>
      </c>
      <c r="I35" s="324" t="s">
        <v>43</v>
      </c>
      <c r="J35" s="255" t="str">
        <f>IF(ISBLANK(INDEX('Policy Characteristics'!D:D,MATCH($C35,'Policy Characteristics'!$C:$C,0))),"",INDEX('Policy Characteristics'!D:D,MATCH($C35,'Policy Characteristics'!$C:$C,0)))</f>
        <v>Conventional Pollutant Standard</v>
      </c>
      <c r="K35" s="254" t="str">
        <f>IF(ISBLANK(INDEX('Policy Characteristics'!E:E,MATCH($C35,'Policy Characteristics'!$C:$C,0))),"",INDEX('Policy Characteristics'!E:E,MATCH($C35,'Policy Characteristics'!$C:$C,0)))</f>
        <v>trans reduce regulated pollutants</v>
      </c>
      <c r="L35" s="261">
        <f>IF(ISBLANK(INDEX('Policy Characteristics'!F:F,MATCH($C35,'Policy Characteristics'!$C:$C,0))),"",INDEX('Policy Characteristics'!F:F,MATCH($C35,'Policy Characteristics'!$C:$C,0)))</f>
        <v>0</v>
      </c>
      <c r="M35" s="261">
        <f>IF(ISBLANK(INDEX('Policy Characteristics'!G:G,MATCH($C35,'Policy Characteristics'!$C:$C,0))),"",INDEX('Policy Characteristics'!G:G,MATCH($C35,'Policy Characteristics'!$C:$C,0)))</f>
        <v>1</v>
      </c>
      <c r="N35" s="261">
        <f>IF(ISBLANK(INDEX('Policy Characteristics'!H:H,MATCH($C35,'Policy Characteristics'!$C:$C,0))),"",INDEX('Policy Characteristics'!H:H,MATCH($C35,'Policy Characteristics'!$C:$C,0)))</f>
        <v>0.02</v>
      </c>
      <c r="O35" s="254" t="str">
        <f>IF(ISBLANK(INDEX('Policy Characteristics'!I:I,MATCH($C35,'Policy Characteristics'!$C:$C,0))),"",INDEX('Policy Characteristics'!I:I,MATCH($C35,'Policy Characteristics'!$C:$C,0)))</f>
        <v>% reduction in emissions</v>
      </c>
      <c r="P35" s="254"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254" t="str">
        <f>IF(ISBLANK(INDEX('Policy Characteristics'!K:K,MATCH($C35,'Policy Characteristics'!$C:$C,0))),"",INDEX('Policy Characteristics'!K:K,MATCH($C35,'Policy Characteristics'!$C:$C,0)))</f>
        <v>transportation-sector-main.html#conv-pol-stds</v>
      </c>
      <c r="R35" s="254" t="str">
        <f>IF(ISBLANK(INDEX('Policy Characteristics'!L:L,MATCH($C35,'Policy Characteristics'!$C:$C,0))),"",INDEX('Policy Characteristics'!L:L,MATCH($C35,'Policy Characteristics'!$C:$C,0)))</f>
        <v>conventional-pollutant-standards.html</v>
      </c>
    </row>
    <row r="36" spans="1:18" s="2" customFormat="1">
      <c r="A36" s="254" t="str">
        <f>IF(ISBLANK(INDEX('Policy Characteristics'!A:A,MATCH($C36,'Policy Characteristics'!$C:$C,0))),"",INDEX('Policy Characteristics'!A:A,MATCH($C36,'Policy Characteristics'!$C:$C,0)))</f>
        <v>Transportation</v>
      </c>
      <c r="B36" s="262" t="str">
        <f>IF(ISBLANK(INDEX('Policy Characteristics'!B:B,MATCH($C36,'Policy Characteristics'!$C:$C,0))),"",INDEX('Policy Characteristics'!B:B,MATCH($C36,'Policy Characteristics'!$C:$C,0)))</f>
        <v>Conventional Pollutant Standards</v>
      </c>
      <c r="C36" s="254" t="str">
        <f t="shared" si="2"/>
        <v>Percentage Reduction of Separately Regulated Pollutants</v>
      </c>
      <c r="D36" s="2" t="s">
        <v>40</v>
      </c>
      <c r="E36" s="2" t="s">
        <v>2228</v>
      </c>
      <c r="F36" s="2" t="s">
        <v>3289</v>
      </c>
      <c r="G36" s="2" t="s">
        <v>2318</v>
      </c>
      <c r="H36" s="47">
        <v>334</v>
      </c>
      <c r="I36" s="324" t="s">
        <v>43</v>
      </c>
      <c r="J36" s="255" t="str">
        <f>IF(ISBLANK(INDEX('Policy Characteristics'!D:D,MATCH($C36,'Policy Characteristics'!$C:$C,0))),"",INDEX('Policy Characteristics'!D:D,MATCH($C36,'Policy Characteristics'!$C:$C,0)))</f>
        <v>Conventional Pollutant Standard</v>
      </c>
      <c r="K36" s="254" t="str">
        <f>IF(ISBLANK(INDEX('Policy Characteristics'!E:E,MATCH($C36,'Policy Characteristics'!$C:$C,0))),"",INDEX('Policy Characteristics'!E:E,MATCH($C36,'Policy Characteristics'!$C:$C,0)))</f>
        <v>trans reduce regulated pollutants</v>
      </c>
      <c r="L36" s="261">
        <f>IF(ISBLANK(INDEX('Policy Characteristics'!F:F,MATCH($C36,'Policy Characteristics'!$C:$C,0))),"",INDEX('Policy Characteristics'!F:F,MATCH($C36,'Policy Characteristics'!$C:$C,0)))</f>
        <v>0</v>
      </c>
      <c r="M36" s="261">
        <f>IF(ISBLANK(INDEX('Policy Characteristics'!G:G,MATCH($C36,'Policy Characteristics'!$C:$C,0))),"",INDEX('Policy Characteristics'!G:G,MATCH($C36,'Policy Characteristics'!$C:$C,0)))</f>
        <v>1</v>
      </c>
      <c r="N36" s="261">
        <f>IF(ISBLANK(INDEX('Policy Characteristics'!H:H,MATCH($C36,'Policy Characteristics'!$C:$C,0))),"",INDEX('Policy Characteristics'!H:H,MATCH($C36,'Policy Characteristics'!$C:$C,0)))</f>
        <v>0.02</v>
      </c>
      <c r="O36" s="254" t="str">
        <f>IF(ISBLANK(INDEX('Policy Characteristics'!I:I,MATCH($C36,'Policy Characteristics'!$C:$C,0))),"",INDEX('Policy Characteristics'!I:I,MATCH($C36,'Policy Characteristics'!$C:$C,0)))</f>
        <v>% reduction in emissions</v>
      </c>
      <c r="P36" s="254"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254" t="str">
        <f>IF(ISBLANK(INDEX('Policy Characteristics'!K:K,MATCH($C36,'Policy Characteristics'!$C:$C,0))),"",INDEX('Policy Characteristics'!K:K,MATCH($C36,'Policy Characteristics'!$C:$C,0)))</f>
        <v>transportation-sector-main.html#conv-pol-stds</v>
      </c>
      <c r="R36" s="254" t="str">
        <f>IF(ISBLANK(INDEX('Policy Characteristics'!L:L,MATCH($C36,'Policy Characteristics'!$C:$C,0))),"",INDEX('Policy Characteristics'!L:L,MATCH($C36,'Policy Characteristics'!$C:$C,0)))</f>
        <v>conventional-pollutant-standards.html</v>
      </c>
    </row>
    <row r="37" spans="1:18" s="2" customFormat="1">
      <c r="A37" s="254" t="str">
        <f>IF(ISBLANK(INDEX('Policy Characteristics'!A:A,MATCH($C37,'Policy Characteristics'!$C:$C,0))),"",INDEX('Policy Characteristics'!A:A,MATCH($C37,'Policy Characteristics'!$C:$C,0)))</f>
        <v>Transportation</v>
      </c>
      <c r="B37" s="262" t="str">
        <f>IF(ISBLANK(INDEX('Policy Characteristics'!B:B,MATCH($C37,'Policy Characteristics'!$C:$C,0))),"",INDEX('Policy Characteristics'!B:B,MATCH($C37,'Policy Characteristics'!$C:$C,0)))</f>
        <v>Conventional Pollutant Standards</v>
      </c>
      <c r="C37" s="254" t="str">
        <f t="shared" si="2"/>
        <v>Percentage Reduction of Separately Regulated Pollutants</v>
      </c>
      <c r="D37" s="2" t="s">
        <v>40</v>
      </c>
      <c r="E37" s="2" t="s">
        <v>2229</v>
      </c>
      <c r="F37" s="2" t="s">
        <v>3289</v>
      </c>
      <c r="G37" s="2" t="s">
        <v>2229</v>
      </c>
      <c r="H37" s="47">
        <v>335</v>
      </c>
      <c r="I37" s="325" t="s">
        <v>44</v>
      </c>
      <c r="J37" s="255" t="str">
        <f>IF(ISBLANK(INDEX('Policy Characteristics'!D:D,MATCH($C37,'Policy Characteristics'!$C:$C,0))),"",INDEX('Policy Characteristics'!D:D,MATCH($C37,'Policy Characteristics'!$C:$C,0)))</f>
        <v>Conventional Pollutant Standard</v>
      </c>
      <c r="K37" s="254" t="str">
        <f>IF(ISBLANK(INDEX('Policy Characteristics'!E:E,MATCH($C37,'Policy Characteristics'!$C:$C,0))),"",INDEX('Policy Characteristics'!E:E,MATCH($C37,'Policy Characteristics'!$C:$C,0)))</f>
        <v>trans reduce regulated pollutants</v>
      </c>
      <c r="L37" s="261">
        <f>IF(ISBLANK(INDEX('Policy Characteristics'!F:F,MATCH($C37,'Policy Characteristics'!$C:$C,0))),"",INDEX('Policy Characteristics'!F:F,MATCH($C37,'Policy Characteristics'!$C:$C,0)))</f>
        <v>0</v>
      </c>
      <c r="M37" s="261">
        <f>IF(ISBLANK(INDEX('Policy Characteristics'!G:G,MATCH($C37,'Policy Characteristics'!$C:$C,0))),"",INDEX('Policy Characteristics'!G:G,MATCH($C37,'Policy Characteristics'!$C:$C,0)))</f>
        <v>1</v>
      </c>
      <c r="N37" s="261">
        <f>IF(ISBLANK(INDEX('Policy Characteristics'!H:H,MATCH($C37,'Policy Characteristics'!$C:$C,0))),"",INDEX('Policy Characteristics'!H:H,MATCH($C37,'Policy Characteristics'!$C:$C,0)))</f>
        <v>0.02</v>
      </c>
      <c r="O37" s="254" t="str">
        <f>IF(ISBLANK(INDEX('Policy Characteristics'!I:I,MATCH($C37,'Policy Characteristics'!$C:$C,0))),"",INDEX('Policy Characteristics'!I:I,MATCH($C37,'Policy Characteristics'!$C:$C,0)))</f>
        <v>% reduction in emissions</v>
      </c>
      <c r="P37" s="254"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254" t="str">
        <f>IF(ISBLANK(INDEX('Policy Characteristics'!K:K,MATCH($C37,'Policy Characteristics'!$C:$C,0))),"",INDEX('Policy Characteristics'!K:K,MATCH($C37,'Policy Characteristics'!$C:$C,0)))</f>
        <v>transportation-sector-main.html#conv-pol-stds</v>
      </c>
      <c r="R37" s="254" t="str">
        <f>IF(ISBLANK(INDEX('Policy Characteristics'!L:L,MATCH($C37,'Policy Characteristics'!$C:$C,0))),"",INDEX('Policy Characteristics'!L:L,MATCH($C37,'Policy Characteristics'!$C:$C,0)))</f>
        <v>conventional-pollutant-standards.html</v>
      </c>
    </row>
    <row r="38" spans="1:18" s="2" customFormat="1">
      <c r="A38" s="254" t="str">
        <f>IF(ISBLANK(INDEX('Policy Characteristics'!A:A,MATCH($C38,'Policy Characteristics'!$C:$C,0))),"",INDEX('Policy Characteristics'!A:A,MATCH($C38,'Policy Characteristics'!$C:$C,0)))</f>
        <v>Transportation</v>
      </c>
      <c r="B38" s="262" t="str">
        <f>IF(ISBLANK(INDEX('Policy Characteristics'!B:B,MATCH($C38,'Policy Characteristics'!$C:$C,0))),"",INDEX('Policy Characteristics'!B:B,MATCH($C38,'Policy Characteristics'!$C:$C,0)))</f>
        <v>Conventional Pollutant Standards</v>
      </c>
      <c r="C38" s="254" t="str">
        <f t="shared" si="2"/>
        <v>Percentage Reduction of Separately Regulated Pollutants</v>
      </c>
      <c r="D38" s="2" t="s">
        <v>40</v>
      </c>
      <c r="E38" s="2" t="s">
        <v>2231</v>
      </c>
      <c r="F38" s="2" t="s">
        <v>3289</v>
      </c>
      <c r="G38" s="2" t="s">
        <v>2231</v>
      </c>
      <c r="H38" s="47">
        <v>336</v>
      </c>
      <c r="I38" s="324" t="s">
        <v>43</v>
      </c>
      <c r="J38" s="255" t="str">
        <f>IF(ISBLANK(INDEX('Policy Characteristics'!D:D,MATCH($C38,'Policy Characteristics'!$C:$C,0))),"",INDEX('Policy Characteristics'!D:D,MATCH($C38,'Policy Characteristics'!$C:$C,0)))</f>
        <v>Conventional Pollutant Standard</v>
      </c>
      <c r="K38" s="254" t="str">
        <f>IF(ISBLANK(INDEX('Policy Characteristics'!E:E,MATCH($C38,'Policy Characteristics'!$C:$C,0))),"",INDEX('Policy Characteristics'!E:E,MATCH($C38,'Policy Characteristics'!$C:$C,0)))</f>
        <v>trans reduce regulated pollutants</v>
      </c>
      <c r="L38" s="261">
        <f>IF(ISBLANK(INDEX('Policy Characteristics'!F:F,MATCH($C38,'Policy Characteristics'!$C:$C,0))),"",INDEX('Policy Characteristics'!F:F,MATCH($C38,'Policy Characteristics'!$C:$C,0)))</f>
        <v>0</v>
      </c>
      <c r="M38" s="261">
        <f>IF(ISBLANK(INDEX('Policy Characteristics'!G:G,MATCH($C38,'Policy Characteristics'!$C:$C,0))),"",INDEX('Policy Characteristics'!G:G,MATCH($C38,'Policy Characteristics'!$C:$C,0)))</f>
        <v>1</v>
      </c>
      <c r="N38" s="261">
        <f>IF(ISBLANK(INDEX('Policy Characteristics'!H:H,MATCH($C38,'Policy Characteristics'!$C:$C,0))),"",INDEX('Policy Characteristics'!H:H,MATCH($C38,'Policy Characteristics'!$C:$C,0)))</f>
        <v>0.02</v>
      </c>
      <c r="O38" s="254" t="str">
        <f>IF(ISBLANK(INDEX('Policy Characteristics'!I:I,MATCH($C38,'Policy Characteristics'!$C:$C,0))),"",INDEX('Policy Characteristics'!I:I,MATCH($C38,'Policy Characteristics'!$C:$C,0)))</f>
        <v>% reduction in emissions</v>
      </c>
      <c r="P38" s="254"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254" t="str">
        <f>IF(ISBLANK(INDEX('Policy Characteristics'!K:K,MATCH($C38,'Policy Characteristics'!$C:$C,0))),"",INDEX('Policy Characteristics'!K:K,MATCH($C38,'Policy Characteristics'!$C:$C,0)))</f>
        <v>transportation-sector-main.html#conv-pol-stds</v>
      </c>
      <c r="R38" s="254" t="str">
        <f>IF(ISBLANK(INDEX('Policy Characteristics'!L:L,MATCH($C38,'Policy Characteristics'!$C:$C,0))),"",INDEX('Policy Characteristics'!L:L,MATCH($C38,'Policy Characteristics'!$C:$C,0)))</f>
        <v>conventional-pollutant-standards.html</v>
      </c>
    </row>
    <row r="39" spans="1:18" s="2" customFormat="1">
      <c r="A39" s="254" t="str">
        <f>IF(ISBLANK(INDEX('Policy Characteristics'!A:A,MATCH($C39,'Policy Characteristics'!$C:$C,0))),"",INDEX('Policy Characteristics'!A:A,MATCH($C39,'Policy Characteristics'!$C:$C,0)))</f>
        <v>Transportation</v>
      </c>
      <c r="B39" s="262" t="str">
        <f>IF(ISBLANK(INDEX('Policy Characteristics'!B:B,MATCH($C39,'Policy Characteristics'!$C:$C,0))),"",INDEX('Policy Characteristics'!B:B,MATCH($C39,'Policy Characteristics'!$C:$C,0)))</f>
        <v>Conventional Pollutant Standards</v>
      </c>
      <c r="C39" s="254" t="str">
        <f t="shared" si="2"/>
        <v>Percentage Reduction of Separately Regulated Pollutants</v>
      </c>
      <c r="D39" s="2" t="s">
        <v>40</v>
      </c>
      <c r="E39" s="2" t="s">
        <v>2233</v>
      </c>
      <c r="F39" s="2" t="s">
        <v>3289</v>
      </c>
      <c r="G39" s="2" t="s">
        <v>2233</v>
      </c>
      <c r="H39" s="47">
        <v>337</v>
      </c>
      <c r="I39" s="324" t="s">
        <v>43</v>
      </c>
      <c r="J39" s="255" t="str">
        <f>IF(ISBLANK(INDEX('Policy Characteristics'!D:D,MATCH($C39,'Policy Characteristics'!$C:$C,0))),"",INDEX('Policy Characteristics'!D:D,MATCH($C39,'Policy Characteristics'!$C:$C,0)))</f>
        <v>Conventional Pollutant Standard</v>
      </c>
      <c r="K39" s="254" t="str">
        <f>IF(ISBLANK(INDEX('Policy Characteristics'!E:E,MATCH($C39,'Policy Characteristics'!$C:$C,0))),"",INDEX('Policy Characteristics'!E:E,MATCH($C39,'Policy Characteristics'!$C:$C,0)))</f>
        <v>trans reduce regulated pollutants</v>
      </c>
      <c r="L39" s="261">
        <f>IF(ISBLANK(INDEX('Policy Characteristics'!F:F,MATCH($C39,'Policy Characteristics'!$C:$C,0))),"",INDEX('Policy Characteristics'!F:F,MATCH($C39,'Policy Characteristics'!$C:$C,0)))</f>
        <v>0</v>
      </c>
      <c r="M39" s="261">
        <f>IF(ISBLANK(INDEX('Policy Characteristics'!G:G,MATCH($C39,'Policy Characteristics'!$C:$C,0))),"",INDEX('Policy Characteristics'!G:G,MATCH($C39,'Policy Characteristics'!$C:$C,0)))</f>
        <v>1</v>
      </c>
      <c r="N39" s="261">
        <f>IF(ISBLANK(INDEX('Policy Characteristics'!H:H,MATCH($C39,'Policy Characteristics'!$C:$C,0))),"",INDEX('Policy Characteristics'!H:H,MATCH($C39,'Policy Characteristics'!$C:$C,0)))</f>
        <v>0.02</v>
      </c>
      <c r="O39" s="254" t="str">
        <f>IF(ISBLANK(INDEX('Policy Characteristics'!I:I,MATCH($C39,'Policy Characteristics'!$C:$C,0))),"",INDEX('Policy Characteristics'!I:I,MATCH($C39,'Policy Characteristics'!$C:$C,0)))</f>
        <v>% reduction in emissions</v>
      </c>
      <c r="P39" s="254"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254" t="str">
        <f>IF(ISBLANK(INDEX('Policy Characteristics'!K:K,MATCH($C39,'Policy Characteristics'!$C:$C,0))),"",INDEX('Policy Characteristics'!K:K,MATCH($C39,'Policy Characteristics'!$C:$C,0)))</f>
        <v>transportation-sector-main.html#conv-pol-stds</v>
      </c>
      <c r="R39" s="254" t="str">
        <f>IF(ISBLANK(INDEX('Policy Characteristics'!L:L,MATCH($C39,'Policy Characteristics'!$C:$C,0))),"",INDEX('Policy Characteristics'!L:L,MATCH($C39,'Policy Characteristics'!$C:$C,0)))</f>
        <v>conventional-pollutant-standards.html</v>
      </c>
    </row>
    <row r="40" spans="1:18" s="2" customFormat="1">
      <c r="A40" s="254" t="str">
        <f>IF(ISBLANK(INDEX('Policy Characteristics'!A:A,MATCH($C40,'Policy Characteristics'!$C:$C,0))),"",INDEX('Policy Characteristics'!A:A,MATCH($C40,'Policy Characteristics'!$C:$C,0)))</f>
        <v>Transportation</v>
      </c>
      <c r="B40" s="262" t="str">
        <f>IF(ISBLANK(INDEX('Policy Characteristics'!B:B,MATCH($C40,'Policy Characteristics'!$C:$C,0))),"",INDEX('Policy Characteristics'!B:B,MATCH($C40,'Policy Characteristics'!$C:$C,0)))</f>
        <v>Conventional Pollutant Standards</v>
      </c>
      <c r="C40" s="254" t="str">
        <f t="shared" si="2"/>
        <v>Percentage Reduction of Separately Regulated Pollutants</v>
      </c>
      <c r="D40" s="2" t="s">
        <v>40</v>
      </c>
      <c r="E40" s="2" t="s">
        <v>2235</v>
      </c>
      <c r="F40" s="2" t="s">
        <v>3289</v>
      </c>
      <c r="G40" s="2" t="s">
        <v>2235</v>
      </c>
      <c r="H40" s="47">
        <v>338</v>
      </c>
      <c r="I40" s="325" t="s">
        <v>44</v>
      </c>
      <c r="J40" s="255" t="str">
        <f>IF(ISBLANK(INDEX('Policy Characteristics'!D:D,MATCH($C40,'Policy Characteristics'!$C:$C,0))),"",INDEX('Policy Characteristics'!D:D,MATCH($C40,'Policy Characteristics'!$C:$C,0)))</f>
        <v>Conventional Pollutant Standard</v>
      </c>
      <c r="K40" s="254" t="str">
        <f>IF(ISBLANK(INDEX('Policy Characteristics'!E:E,MATCH($C40,'Policy Characteristics'!$C:$C,0))),"",INDEX('Policy Characteristics'!E:E,MATCH($C40,'Policy Characteristics'!$C:$C,0)))</f>
        <v>trans reduce regulated pollutants</v>
      </c>
      <c r="L40" s="261">
        <f>IF(ISBLANK(INDEX('Policy Characteristics'!F:F,MATCH($C40,'Policy Characteristics'!$C:$C,0))),"",INDEX('Policy Characteristics'!F:F,MATCH($C40,'Policy Characteristics'!$C:$C,0)))</f>
        <v>0</v>
      </c>
      <c r="M40" s="261">
        <f>IF(ISBLANK(INDEX('Policy Characteristics'!G:G,MATCH($C40,'Policy Characteristics'!$C:$C,0))),"",INDEX('Policy Characteristics'!G:G,MATCH($C40,'Policy Characteristics'!$C:$C,0)))</f>
        <v>1</v>
      </c>
      <c r="N40" s="261">
        <f>IF(ISBLANK(INDEX('Policy Characteristics'!H:H,MATCH($C40,'Policy Characteristics'!$C:$C,0))),"",INDEX('Policy Characteristics'!H:H,MATCH($C40,'Policy Characteristics'!$C:$C,0)))</f>
        <v>0.02</v>
      </c>
      <c r="O40" s="254" t="str">
        <f>IF(ISBLANK(INDEX('Policy Characteristics'!I:I,MATCH($C40,'Policy Characteristics'!$C:$C,0))),"",INDEX('Policy Characteristics'!I:I,MATCH($C40,'Policy Characteristics'!$C:$C,0)))</f>
        <v>% reduction in emissions</v>
      </c>
      <c r="P40" s="254"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254" t="str">
        <f>IF(ISBLANK(INDEX('Policy Characteristics'!K:K,MATCH($C40,'Policy Characteristics'!$C:$C,0))),"",INDEX('Policy Characteristics'!K:K,MATCH($C40,'Policy Characteristics'!$C:$C,0)))</f>
        <v>transportation-sector-main.html#conv-pol-stds</v>
      </c>
      <c r="R40" s="254" t="str">
        <f>IF(ISBLANK(INDEX('Policy Characteristics'!L:L,MATCH($C40,'Policy Characteristics'!$C:$C,0))),"",INDEX('Policy Characteristics'!L:L,MATCH($C40,'Policy Characteristics'!$C:$C,0)))</f>
        <v>conventional-pollutant-standards.html</v>
      </c>
    </row>
    <row r="41" spans="1:18" s="2" customFormat="1">
      <c r="A41" s="254" t="str">
        <f>IF(ISBLANK(INDEX('Policy Characteristics'!A:A,MATCH($C41,'Policy Characteristics'!$C:$C,0))),"",INDEX('Policy Characteristics'!A:A,MATCH($C41,'Policy Characteristics'!$C:$C,0)))</f>
        <v>Transportation</v>
      </c>
      <c r="B41" s="262" t="str">
        <f>IF(ISBLANK(INDEX('Policy Characteristics'!B:B,MATCH($C41,'Policy Characteristics'!$C:$C,0))),"",INDEX('Policy Characteristics'!B:B,MATCH($C41,'Policy Characteristics'!$C:$C,0)))</f>
        <v>Conventional Pollutant Standards</v>
      </c>
      <c r="C41" s="254" t="str">
        <f t="shared" si="2"/>
        <v>Percentage Reduction of Separately Regulated Pollutants</v>
      </c>
      <c r="D41" s="2" t="s">
        <v>40</v>
      </c>
      <c r="E41" s="2" t="s">
        <v>2237</v>
      </c>
      <c r="F41" s="2" t="s">
        <v>3289</v>
      </c>
      <c r="G41" s="2" t="s">
        <v>2237</v>
      </c>
      <c r="H41" s="47">
        <v>339</v>
      </c>
      <c r="I41" s="325" t="s">
        <v>44</v>
      </c>
      <c r="J41" s="255" t="str">
        <f>IF(ISBLANK(INDEX('Policy Characteristics'!D:D,MATCH($C41,'Policy Characteristics'!$C:$C,0))),"",INDEX('Policy Characteristics'!D:D,MATCH($C41,'Policy Characteristics'!$C:$C,0)))</f>
        <v>Conventional Pollutant Standard</v>
      </c>
      <c r="K41" s="254" t="str">
        <f>IF(ISBLANK(INDEX('Policy Characteristics'!E:E,MATCH($C41,'Policy Characteristics'!$C:$C,0))),"",INDEX('Policy Characteristics'!E:E,MATCH($C41,'Policy Characteristics'!$C:$C,0)))</f>
        <v>trans reduce regulated pollutants</v>
      </c>
      <c r="L41" s="261">
        <f>IF(ISBLANK(INDEX('Policy Characteristics'!F:F,MATCH($C41,'Policy Characteristics'!$C:$C,0))),"",INDEX('Policy Characteristics'!F:F,MATCH($C41,'Policy Characteristics'!$C:$C,0)))</f>
        <v>0</v>
      </c>
      <c r="M41" s="261">
        <f>IF(ISBLANK(INDEX('Policy Characteristics'!G:G,MATCH($C41,'Policy Characteristics'!$C:$C,0))),"",INDEX('Policy Characteristics'!G:G,MATCH($C41,'Policy Characteristics'!$C:$C,0)))</f>
        <v>1</v>
      </c>
      <c r="N41" s="261">
        <f>IF(ISBLANK(INDEX('Policy Characteristics'!H:H,MATCH($C41,'Policy Characteristics'!$C:$C,0))),"",INDEX('Policy Characteristics'!H:H,MATCH($C41,'Policy Characteristics'!$C:$C,0)))</f>
        <v>0.02</v>
      </c>
      <c r="O41" s="254" t="str">
        <f>IF(ISBLANK(INDEX('Policy Characteristics'!I:I,MATCH($C41,'Policy Characteristics'!$C:$C,0))),"",INDEX('Policy Characteristics'!I:I,MATCH($C41,'Policy Characteristics'!$C:$C,0)))</f>
        <v>% reduction in emissions</v>
      </c>
      <c r="P41" s="254"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254" t="str">
        <f>IF(ISBLANK(INDEX('Policy Characteristics'!K:K,MATCH($C41,'Policy Characteristics'!$C:$C,0))),"",INDEX('Policy Characteristics'!K:K,MATCH($C41,'Policy Characteristics'!$C:$C,0)))</f>
        <v>transportation-sector-main.html#conv-pol-stds</v>
      </c>
      <c r="R41" s="254" t="str">
        <f>IF(ISBLANK(INDEX('Policy Characteristics'!L:L,MATCH($C41,'Policy Characteristics'!$C:$C,0))),"",INDEX('Policy Characteristics'!L:L,MATCH($C41,'Policy Characteristics'!$C:$C,0)))</f>
        <v>conventional-pollutant-standards.html</v>
      </c>
    </row>
    <row r="42" spans="1:18" s="2" customFormat="1">
      <c r="A42" s="254" t="str">
        <f>IF(ISBLANK(INDEX('Policy Characteristics'!A:A,MATCH($C42,'Policy Characteristics'!$C:$C,0))),"",INDEX('Policy Characteristics'!A:A,MATCH($C42,'Policy Characteristics'!$C:$C,0)))</f>
        <v>Transportation</v>
      </c>
      <c r="B42" s="262" t="str">
        <f>IF(ISBLANK(INDEX('Policy Characteristics'!B:B,MATCH($C42,'Policy Characteristics'!$C:$C,0))),"",INDEX('Policy Characteristics'!B:B,MATCH($C42,'Policy Characteristics'!$C:$C,0)))</f>
        <v>Conventional Pollutant Standards</v>
      </c>
      <c r="C42" s="254" t="str">
        <f t="shared" si="2"/>
        <v>Percentage Reduction of Separately Regulated Pollutants</v>
      </c>
      <c r="D42" s="2" t="s">
        <v>41</v>
      </c>
      <c r="E42" s="2" t="s">
        <v>2221</v>
      </c>
      <c r="F42" s="2" t="s">
        <v>3290</v>
      </c>
      <c r="G42" s="2" t="s">
        <v>2426</v>
      </c>
      <c r="H42" s="47">
        <v>340</v>
      </c>
      <c r="I42" s="324" t="s">
        <v>43</v>
      </c>
      <c r="J42" s="255" t="str">
        <f>IF(ISBLANK(INDEX('Policy Characteristics'!D:D,MATCH($C42,'Policy Characteristics'!$C:$C,0))),"",INDEX('Policy Characteristics'!D:D,MATCH($C42,'Policy Characteristics'!$C:$C,0)))</f>
        <v>Conventional Pollutant Standard</v>
      </c>
      <c r="K42" s="254" t="str">
        <f>IF(ISBLANK(INDEX('Policy Characteristics'!E:E,MATCH($C42,'Policy Characteristics'!$C:$C,0))),"",INDEX('Policy Characteristics'!E:E,MATCH($C42,'Policy Characteristics'!$C:$C,0)))</f>
        <v>trans reduce regulated pollutants</v>
      </c>
      <c r="L42" s="261">
        <f>IF(ISBLANK(INDEX('Policy Characteristics'!F:F,MATCH($C42,'Policy Characteristics'!$C:$C,0))),"",INDEX('Policy Characteristics'!F:F,MATCH($C42,'Policy Characteristics'!$C:$C,0)))</f>
        <v>0</v>
      </c>
      <c r="M42" s="261">
        <f>IF(ISBLANK(INDEX('Policy Characteristics'!G:G,MATCH($C42,'Policy Characteristics'!$C:$C,0))),"",INDEX('Policy Characteristics'!G:G,MATCH($C42,'Policy Characteristics'!$C:$C,0)))</f>
        <v>1</v>
      </c>
      <c r="N42" s="261">
        <f>IF(ISBLANK(INDEX('Policy Characteristics'!H:H,MATCH($C42,'Policy Characteristics'!$C:$C,0))),"",INDEX('Policy Characteristics'!H:H,MATCH($C42,'Policy Characteristics'!$C:$C,0)))</f>
        <v>0.02</v>
      </c>
      <c r="O42" s="254" t="str">
        <f>IF(ISBLANK(INDEX('Policy Characteristics'!I:I,MATCH($C42,'Policy Characteristics'!$C:$C,0))),"",INDEX('Policy Characteristics'!I:I,MATCH($C42,'Policy Characteristics'!$C:$C,0)))</f>
        <v>% reduction in emissions</v>
      </c>
      <c r="P42" s="254"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254" t="str">
        <f>IF(ISBLANK(INDEX('Policy Characteristics'!K:K,MATCH($C42,'Policy Characteristics'!$C:$C,0))),"",INDEX('Policy Characteristics'!K:K,MATCH($C42,'Policy Characteristics'!$C:$C,0)))</f>
        <v>transportation-sector-main.html#conv-pol-stds</v>
      </c>
      <c r="R42" s="254" t="str">
        <f>IF(ISBLANK(INDEX('Policy Characteristics'!L:L,MATCH($C42,'Policy Characteristics'!$C:$C,0))),"",INDEX('Policy Characteristics'!L:L,MATCH($C42,'Policy Characteristics'!$C:$C,0)))</f>
        <v>conventional-pollutant-standards.html</v>
      </c>
    </row>
    <row r="43" spans="1:18" s="2" customFormat="1">
      <c r="A43" s="254" t="str">
        <f>IF(ISBLANK(INDEX('Policy Characteristics'!A:A,MATCH($C43,'Policy Characteristics'!$C:$C,0))),"",INDEX('Policy Characteristics'!A:A,MATCH($C43,'Policy Characteristics'!$C:$C,0)))</f>
        <v>Transportation</v>
      </c>
      <c r="B43" s="262" t="str">
        <f>IF(ISBLANK(INDEX('Policy Characteristics'!B:B,MATCH($C43,'Policy Characteristics'!$C:$C,0))),"",INDEX('Policy Characteristics'!B:B,MATCH($C43,'Policy Characteristics'!$C:$C,0)))</f>
        <v>Conventional Pollutant Standards</v>
      </c>
      <c r="C43" s="254" t="str">
        <f t="shared" si="2"/>
        <v>Percentage Reduction of Separately Regulated Pollutants</v>
      </c>
      <c r="D43" s="2" t="s">
        <v>41</v>
      </c>
      <c r="E43" s="2" t="s">
        <v>484</v>
      </c>
      <c r="F43" s="2" t="s">
        <v>3290</v>
      </c>
      <c r="G43" s="2" t="s">
        <v>484</v>
      </c>
      <c r="H43" s="47">
        <v>341</v>
      </c>
      <c r="I43" s="324" t="s">
        <v>43</v>
      </c>
      <c r="J43" s="255" t="str">
        <f>IF(ISBLANK(INDEX('Policy Characteristics'!D:D,MATCH($C43,'Policy Characteristics'!$C:$C,0))),"",INDEX('Policy Characteristics'!D:D,MATCH($C43,'Policy Characteristics'!$C:$C,0)))</f>
        <v>Conventional Pollutant Standard</v>
      </c>
      <c r="K43" s="254" t="str">
        <f>IF(ISBLANK(INDEX('Policy Characteristics'!E:E,MATCH($C43,'Policy Characteristics'!$C:$C,0))),"",INDEX('Policy Characteristics'!E:E,MATCH($C43,'Policy Characteristics'!$C:$C,0)))</f>
        <v>trans reduce regulated pollutants</v>
      </c>
      <c r="L43" s="261">
        <f>IF(ISBLANK(INDEX('Policy Characteristics'!F:F,MATCH($C43,'Policy Characteristics'!$C:$C,0))),"",INDEX('Policy Characteristics'!F:F,MATCH($C43,'Policy Characteristics'!$C:$C,0)))</f>
        <v>0</v>
      </c>
      <c r="M43" s="261">
        <f>IF(ISBLANK(INDEX('Policy Characteristics'!G:G,MATCH($C43,'Policy Characteristics'!$C:$C,0))),"",INDEX('Policy Characteristics'!G:G,MATCH($C43,'Policy Characteristics'!$C:$C,0)))</f>
        <v>1</v>
      </c>
      <c r="N43" s="261">
        <f>IF(ISBLANK(INDEX('Policy Characteristics'!H:H,MATCH($C43,'Policy Characteristics'!$C:$C,0))),"",INDEX('Policy Characteristics'!H:H,MATCH($C43,'Policy Characteristics'!$C:$C,0)))</f>
        <v>0.02</v>
      </c>
      <c r="O43" s="254" t="str">
        <f>IF(ISBLANK(INDEX('Policy Characteristics'!I:I,MATCH($C43,'Policy Characteristics'!$C:$C,0))),"",INDEX('Policy Characteristics'!I:I,MATCH($C43,'Policy Characteristics'!$C:$C,0)))</f>
        <v>% reduction in emissions</v>
      </c>
      <c r="P43" s="254"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254" t="str">
        <f>IF(ISBLANK(INDEX('Policy Characteristics'!K:K,MATCH($C43,'Policy Characteristics'!$C:$C,0))),"",INDEX('Policy Characteristics'!K:K,MATCH($C43,'Policy Characteristics'!$C:$C,0)))</f>
        <v>transportation-sector-main.html#conv-pol-stds</v>
      </c>
      <c r="R43" s="254" t="str">
        <f>IF(ISBLANK(INDEX('Policy Characteristics'!L:L,MATCH($C43,'Policy Characteristics'!$C:$C,0))),"",INDEX('Policy Characteristics'!L:L,MATCH($C43,'Policy Characteristics'!$C:$C,0)))</f>
        <v>conventional-pollutant-standards.html</v>
      </c>
    </row>
    <row r="44" spans="1:18" s="2" customFormat="1">
      <c r="A44" s="254" t="str">
        <f>IF(ISBLANK(INDEX('Policy Characteristics'!A:A,MATCH($C44,'Policy Characteristics'!$C:$C,0))),"",INDEX('Policy Characteristics'!A:A,MATCH($C44,'Policy Characteristics'!$C:$C,0)))</f>
        <v>Transportation</v>
      </c>
      <c r="B44" s="262" t="str">
        <f>IF(ISBLANK(INDEX('Policy Characteristics'!B:B,MATCH($C44,'Policy Characteristics'!$C:$C,0))),"",INDEX('Policy Characteristics'!B:B,MATCH($C44,'Policy Characteristics'!$C:$C,0)))</f>
        <v>Conventional Pollutant Standards</v>
      </c>
      <c r="C44" s="254" t="str">
        <f t="shared" si="2"/>
        <v>Percentage Reduction of Separately Regulated Pollutants</v>
      </c>
      <c r="D44" s="2" t="s">
        <v>41</v>
      </c>
      <c r="E44" s="2" t="s">
        <v>2224</v>
      </c>
      <c r="F44" s="2" t="s">
        <v>3290</v>
      </c>
      <c r="G44" s="2" t="s">
        <v>2224</v>
      </c>
      <c r="H44" s="47">
        <v>342</v>
      </c>
      <c r="I44" s="324" t="s">
        <v>43</v>
      </c>
      <c r="J44" s="255" t="str">
        <f>IF(ISBLANK(INDEX('Policy Characteristics'!D:D,MATCH($C44,'Policy Characteristics'!$C:$C,0))),"",INDEX('Policy Characteristics'!D:D,MATCH($C44,'Policy Characteristics'!$C:$C,0)))</f>
        <v>Conventional Pollutant Standard</v>
      </c>
      <c r="K44" s="254" t="str">
        <f>IF(ISBLANK(INDEX('Policy Characteristics'!E:E,MATCH($C44,'Policy Characteristics'!$C:$C,0))),"",INDEX('Policy Characteristics'!E:E,MATCH($C44,'Policy Characteristics'!$C:$C,0)))</f>
        <v>trans reduce regulated pollutants</v>
      </c>
      <c r="L44" s="261">
        <f>IF(ISBLANK(INDEX('Policy Characteristics'!F:F,MATCH($C44,'Policy Characteristics'!$C:$C,0))),"",INDEX('Policy Characteristics'!F:F,MATCH($C44,'Policy Characteristics'!$C:$C,0)))</f>
        <v>0</v>
      </c>
      <c r="M44" s="261">
        <f>IF(ISBLANK(INDEX('Policy Characteristics'!G:G,MATCH($C44,'Policy Characteristics'!$C:$C,0))),"",INDEX('Policy Characteristics'!G:G,MATCH($C44,'Policy Characteristics'!$C:$C,0)))</f>
        <v>1</v>
      </c>
      <c r="N44" s="261">
        <f>IF(ISBLANK(INDEX('Policy Characteristics'!H:H,MATCH($C44,'Policy Characteristics'!$C:$C,0))),"",INDEX('Policy Characteristics'!H:H,MATCH($C44,'Policy Characteristics'!$C:$C,0)))</f>
        <v>0.02</v>
      </c>
      <c r="O44" s="254" t="str">
        <f>IF(ISBLANK(INDEX('Policy Characteristics'!I:I,MATCH($C44,'Policy Characteristics'!$C:$C,0))),"",INDEX('Policy Characteristics'!I:I,MATCH($C44,'Policy Characteristics'!$C:$C,0)))</f>
        <v>% reduction in emissions</v>
      </c>
      <c r="P44" s="254"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254" t="str">
        <f>IF(ISBLANK(INDEX('Policy Characteristics'!K:K,MATCH($C44,'Policy Characteristics'!$C:$C,0))),"",INDEX('Policy Characteristics'!K:K,MATCH($C44,'Policy Characteristics'!$C:$C,0)))</f>
        <v>transportation-sector-main.html#conv-pol-stds</v>
      </c>
      <c r="R44" s="254" t="str">
        <f>IF(ISBLANK(INDEX('Policy Characteristics'!L:L,MATCH($C44,'Policy Characteristics'!$C:$C,0))),"",INDEX('Policy Characteristics'!L:L,MATCH($C44,'Policy Characteristics'!$C:$C,0)))</f>
        <v>conventional-pollutant-standards.html</v>
      </c>
    </row>
    <row r="45" spans="1:18" s="2" customFormat="1">
      <c r="A45" s="254" t="str">
        <f>IF(ISBLANK(INDEX('Policy Characteristics'!A:A,MATCH($C45,'Policy Characteristics'!$C:$C,0))),"",INDEX('Policy Characteristics'!A:A,MATCH($C45,'Policy Characteristics'!$C:$C,0)))</f>
        <v>Transportation</v>
      </c>
      <c r="B45" s="262" t="str">
        <f>IF(ISBLANK(INDEX('Policy Characteristics'!B:B,MATCH($C45,'Policy Characteristics'!$C:$C,0))),"",INDEX('Policy Characteristics'!B:B,MATCH($C45,'Policy Characteristics'!$C:$C,0)))</f>
        <v>Conventional Pollutant Standards</v>
      </c>
      <c r="C45" s="254" t="str">
        <f t="shared" si="2"/>
        <v>Percentage Reduction of Separately Regulated Pollutants</v>
      </c>
      <c r="D45" s="2" t="s">
        <v>41</v>
      </c>
      <c r="E45" s="2" t="s">
        <v>2226</v>
      </c>
      <c r="F45" s="2" t="s">
        <v>3290</v>
      </c>
      <c r="G45" s="2" t="s">
        <v>2226</v>
      </c>
      <c r="H45" s="47">
        <v>343</v>
      </c>
      <c r="I45" s="324" t="s">
        <v>43</v>
      </c>
      <c r="J45" s="255" t="str">
        <f>IF(ISBLANK(INDEX('Policy Characteristics'!D:D,MATCH($C45,'Policy Characteristics'!$C:$C,0))),"",INDEX('Policy Characteristics'!D:D,MATCH($C45,'Policy Characteristics'!$C:$C,0)))</f>
        <v>Conventional Pollutant Standard</v>
      </c>
      <c r="K45" s="254" t="str">
        <f>IF(ISBLANK(INDEX('Policy Characteristics'!E:E,MATCH($C45,'Policy Characteristics'!$C:$C,0))),"",INDEX('Policy Characteristics'!E:E,MATCH($C45,'Policy Characteristics'!$C:$C,0)))</f>
        <v>trans reduce regulated pollutants</v>
      </c>
      <c r="L45" s="261">
        <f>IF(ISBLANK(INDEX('Policy Characteristics'!F:F,MATCH($C45,'Policy Characteristics'!$C:$C,0))),"",INDEX('Policy Characteristics'!F:F,MATCH($C45,'Policy Characteristics'!$C:$C,0)))</f>
        <v>0</v>
      </c>
      <c r="M45" s="261">
        <f>IF(ISBLANK(INDEX('Policy Characteristics'!G:G,MATCH($C45,'Policy Characteristics'!$C:$C,0))),"",INDEX('Policy Characteristics'!G:G,MATCH($C45,'Policy Characteristics'!$C:$C,0)))</f>
        <v>1</v>
      </c>
      <c r="N45" s="261">
        <f>IF(ISBLANK(INDEX('Policy Characteristics'!H:H,MATCH($C45,'Policy Characteristics'!$C:$C,0))),"",INDEX('Policy Characteristics'!H:H,MATCH($C45,'Policy Characteristics'!$C:$C,0)))</f>
        <v>0.02</v>
      </c>
      <c r="O45" s="254" t="str">
        <f>IF(ISBLANK(INDEX('Policy Characteristics'!I:I,MATCH($C45,'Policy Characteristics'!$C:$C,0))),"",INDEX('Policy Characteristics'!I:I,MATCH($C45,'Policy Characteristics'!$C:$C,0)))</f>
        <v>% reduction in emissions</v>
      </c>
      <c r="P45" s="254"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254" t="str">
        <f>IF(ISBLANK(INDEX('Policy Characteristics'!K:K,MATCH($C45,'Policy Characteristics'!$C:$C,0))),"",INDEX('Policy Characteristics'!K:K,MATCH($C45,'Policy Characteristics'!$C:$C,0)))</f>
        <v>transportation-sector-main.html#conv-pol-stds</v>
      </c>
      <c r="R45" s="254" t="str">
        <f>IF(ISBLANK(INDEX('Policy Characteristics'!L:L,MATCH($C45,'Policy Characteristics'!$C:$C,0))),"",INDEX('Policy Characteristics'!L:L,MATCH($C45,'Policy Characteristics'!$C:$C,0)))</f>
        <v>conventional-pollutant-standards.html</v>
      </c>
    </row>
    <row r="46" spans="1:18" s="2" customFormat="1">
      <c r="A46" s="254" t="str">
        <f>IF(ISBLANK(INDEX('Policy Characteristics'!A:A,MATCH($C46,'Policy Characteristics'!$C:$C,0))),"",INDEX('Policy Characteristics'!A:A,MATCH($C46,'Policy Characteristics'!$C:$C,0)))</f>
        <v>Transportation</v>
      </c>
      <c r="B46" s="262" t="str">
        <f>IF(ISBLANK(INDEX('Policy Characteristics'!B:B,MATCH($C46,'Policy Characteristics'!$C:$C,0))),"",INDEX('Policy Characteristics'!B:B,MATCH($C46,'Policy Characteristics'!$C:$C,0)))</f>
        <v>Conventional Pollutant Standards</v>
      </c>
      <c r="C46" s="254" t="str">
        <f t="shared" si="2"/>
        <v>Percentage Reduction of Separately Regulated Pollutants</v>
      </c>
      <c r="D46" s="2" t="s">
        <v>41</v>
      </c>
      <c r="E46" s="2" t="s">
        <v>2228</v>
      </c>
      <c r="F46" s="2" t="s">
        <v>3290</v>
      </c>
      <c r="G46" s="2" t="s">
        <v>2318</v>
      </c>
      <c r="H46" s="47">
        <v>344</v>
      </c>
      <c r="I46" s="324" t="s">
        <v>43</v>
      </c>
      <c r="J46" s="255" t="str">
        <f>IF(ISBLANK(INDEX('Policy Characteristics'!D:D,MATCH($C46,'Policy Characteristics'!$C:$C,0))),"",INDEX('Policy Characteristics'!D:D,MATCH($C46,'Policy Characteristics'!$C:$C,0)))</f>
        <v>Conventional Pollutant Standard</v>
      </c>
      <c r="K46" s="254" t="str">
        <f>IF(ISBLANK(INDEX('Policy Characteristics'!E:E,MATCH($C46,'Policy Characteristics'!$C:$C,0))),"",INDEX('Policy Characteristics'!E:E,MATCH($C46,'Policy Characteristics'!$C:$C,0)))</f>
        <v>trans reduce regulated pollutants</v>
      </c>
      <c r="L46" s="261">
        <f>IF(ISBLANK(INDEX('Policy Characteristics'!F:F,MATCH($C46,'Policy Characteristics'!$C:$C,0))),"",INDEX('Policy Characteristics'!F:F,MATCH($C46,'Policy Characteristics'!$C:$C,0)))</f>
        <v>0</v>
      </c>
      <c r="M46" s="261">
        <f>IF(ISBLANK(INDEX('Policy Characteristics'!G:G,MATCH($C46,'Policy Characteristics'!$C:$C,0))),"",INDEX('Policy Characteristics'!G:G,MATCH($C46,'Policy Characteristics'!$C:$C,0)))</f>
        <v>1</v>
      </c>
      <c r="N46" s="261">
        <f>IF(ISBLANK(INDEX('Policy Characteristics'!H:H,MATCH($C46,'Policy Characteristics'!$C:$C,0))),"",INDEX('Policy Characteristics'!H:H,MATCH($C46,'Policy Characteristics'!$C:$C,0)))</f>
        <v>0.02</v>
      </c>
      <c r="O46" s="254" t="str">
        <f>IF(ISBLANK(INDEX('Policy Characteristics'!I:I,MATCH($C46,'Policy Characteristics'!$C:$C,0))),"",INDEX('Policy Characteristics'!I:I,MATCH($C46,'Policy Characteristics'!$C:$C,0)))</f>
        <v>% reduction in emissions</v>
      </c>
      <c r="P46" s="254"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254" t="str">
        <f>IF(ISBLANK(INDEX('Policy Characteristics'!K:K,MATCH($C46,'Policy Characteristics'!$C:$C,0))),"",INDEX('Policy Characteristics'!K:K,MATCH($C46,'Policy Characteristics'!$C:$C,0)))</f>
        <v>transportation-sector-main.html#conv-pol-stds</v>
      </c>
      <c r="R46" s="254" t="str">
        <f>IF(ISBLANK(INDEX('Policy Characteristics'!L:L,MATCH($C46,'Policy Characteristics'!$C:$C,0))),"",INDEX('Policy Characteristics'!L:L,MATCH($C46,'Policy Characteristics'!$C:$C,0)))</f>
        <v>conventional-pollutant-standards.html</v>
      </c>
    </row>
    <row r="47" spans="1:18" s="2" customFormat="1">
      <c r="A47" s="254" t="str">
        <f>IF(ISBLANK(INDEX('Policy Characteristics'!A:A,MATCH($C47,'Policy Characteristics'!$C:$C,0))),"",INDEX('Policy Characteristics'!A:A,MATCH($C47,'Policy Characteristics'!$C:$C,0)))</f>
        <v>Transportation</v>
      </c>
      <c r="B47" s="262" t="str">
        <f>IF(ISBLANK(INDEX('Policy Characteristics'!B:B,MATCH($C47,'Policy Characteristics'!$C:$C,0))),"",INDEX('Policy Characteristics'!B:B,MATCH($C47,'Policy Characteristics'!$C:$C,0)))</f>
        <v>Conventional Pollutant Standards</v>
      </c>
      <c r="C47" s="254" t="str">
        <f t="shared" si="2"/>
        <v>Percentage Reduction of Separately Regulated Pollutants</v>
      </c>
      <c r="D47" s="2" t="s">
        <v>41</v>
      </c>
      <c r="E47" s="2" t="s">
        <v>2229</v>
      </c>
      <c r="F47" s="2" t="s">
        <v>3290</v>
      </c>
      <c r="G47" s="2" t="s">
        <v>2229</v>
      </c>
      <c r="H47" s="47">
        <v>345</v>
      </c>
      <c r="I47" s="325" t="s">
        <v>44</v>
      </c>
      <c r="J47" s="255" t="str">
        <f>IF(ISBLANK(INDEX('Policy Characteristics'!D:D,MATCH($C47,'Policy Characteristics'!$C:$C,0))),"",INDEX('Policy Characteristics'!D:D,MATCH($C47,'Policy Characteristics'!$C:$C,0)))</f>
        <v>Conventional Pollutant Standard</v>
      </c>
      <c r="K47" s="254" t="str">
        <f>IF(ISBLANK(INDEX('Policy Characteristics'!E:E,MATCH($C47,'Policy Characteristics'!$C:$C,0))),"",INDEX('Policy Characteristics'!E:E,MATCH($C47,'Policy Characteristics'!$C:$C,0)))</f>
        <v>trans reduce regulated pollutants</v>
      </c>
      <c r="L47" s="261">
        <f>IF(ISBLANK(INDEX('Policy Characteristics'!F:F,MATCH($C47,'Policy Characteristics'!$C:$C,0))),"",INDEX('Policy Characteristics'!F:F,MATCH($C47,'Policy Characteristics'!$C:$C,0)))</f>
        <v>0</v>
      </c>
      <c r="M47" s="261">
        <f>IF(ISBLANK(INDEX('Policy Characteristics'!G:G,MATCH($C47,'Policy Characteristics'!$C:$C,0))),"",INDEX('Policy Characteristics'!G:G,MATCH($C47,'Policy Characteristics'!$C:$C,0)))</f>
        <v>1</v>
      </c>
      <c r="N47" s="261">
        <f>IF(ISBLANK(INDEX('Policy Characteristics'!H:H,MATCH($C47,'Policy Characteristics'!$C:$C,0))),"",INDEX('Policy Characteristics'!H:H,MATCH($C47,'Policy Characteristics'!$C:$C,0)))</f>
        <v>0.02</v>
      </c>
      <c r="O47" s="254" t="str">
        <f>IF(ISBLANK(INDEX('Policy Characteristics'!I:I,MATCH($C47,'Policy Characteristics'!$C:$C,0))),"",INDEX('Policy Characteristics'!I:I,MATCH($C47,'Policy Characteristics'!$C:$C,0)))</f>
        <v>% reduction in emissions</v>
      </c>
      <c r="P47" s="254"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254" t="str">
        <f>IF(ISBLANK(INDEX('Policy Characteristics'!K:K,MATCH($C47,'Policy Characteristics'!$C:$C,0))),"",INDEX('Policy Characteristics'!K:K,MATCH($C47,'Policy Characteristics'!$C:$C,0)))</f>
        <v>transportation-sector-main.html#conv-pol-stds</v>
      </c>
      <c r="R47" s="254" t="str">
        <f>IF(ISBLANK(INDEX('Policy Characteristics'!L:L,MATCH($C47,'Policy Characteristics'!$C:$C,0))),"",INDEX('Policy Characteristics'!L:L,MATCH($C47,'Policy Characteristics'!$C:$C,0)))</f>
        <v>conventional-pollutant-standards.html</v>
      </c>
    </row>
    <row r="48" spans="1:18" s="2" customFormat="1">
      <c r="A48" s="254" t="str">
        <f>IF(ISBLANK(INDEX('Policy Characteristics'!A:A,MATCH($C48,'Policy Characteristics'!$C:$C,0))),"",INDEX('Policy Characteristics'!A:A,MATCH($C48,'Policy Characteristics'!$C:$C,0)))</f>
        <v>Transportation</v>
      </c>
      <c r="B48" s="262" t="str">
        <f>IF(ISBLANK(INDEX('Policy Characteristics'!B:B,MATCH($C48,'Policy Characteristics'!$C:$C,0))),"",INDEX('Policy Characteristics'!B:B,MATCH($C48,'Policy Characteristics'!$C:$C,0)))</f>
        <v>Conventional Pollutant Standards</v>
      </c>
      <c r="C48" s="254" t="str">
        <f t="shared" si="2"/>
        <v>Percentage Reduction of Separately Regulated Pollutants</v>
      </c>
      <c r="D48" s="2" t="s">
        <v>41</v>
      </c>
      <c r="E48" s="2" t="s">
        <v>2231</v>
      </c>
      <c r="F48" s="2" t="s">
        <v>3290</v>
      </c>
      <c r="G48" s="2" t="s">
        <v>2231</v>
      </c>
      <c r="H48" s="47">
        <v>346</v>
      </c>
      <c r="I48" s="324" t="s">
        <v>43</v>
      </c>
      <c r="J48" s="255" t="str">
        <f>IF(ISBLANK(INDEX('Policy Characteristics'!D:D,MATCH($C48,'Policy Characteristics'!$C:$C,0))),"",INDEX('Policy Characteristics'!D:D,MATCH($C48,'Policy Characteristics'!$C:$C,0)))</f>
        <v>Conventional Pollutant Standard</v>
      </c>
      <c r="K48" s="254" t="str">
        <f>IF(ISBLANK(INDEX('Policy Characteristics'!E:E,MATCH($C48,'Policy Characteristics'!$C:$C,0))),"",INDEX('Policy Characteristics'!E:E,MATCH($C48,'Policy Characteristics'!$C:$C,0)))</f>
        <v>trans reduce regulated pollutants</v>
      </c>
      <c r="L48" s="261">
        <f>IF(ISBLANK(INDEX('Policy Characteristics'!F:F,MATCH($C48,'Policy Characteristics'!$C:$C,0))),"",INDEX('Policy Characteristics'!F:F,MATCH($C48,'Policy Characteristics'!$C:$C,0)))</f>
        <v>0</v>
      </c>
      <c r="M48" s="261">
        <f>IF(ISBLANK(INDEX('Policy Characteristics'!G:G,MATCH($C48,'Policy Characteristics'!$C:$C,0))),"",INDEX('Policy Characteristics'!G:G,MATCH($C48,'Policy Characteristics'!$C:$C,0)))</f>
        <v>1</v>
      </c>
      <c r="N48" s="261">
        <f>IF(ISBLANK(INDEX('Policy Characteristics'!H:H,MATCH($C48,'Policy Characteristics'!$C:$C,0))),"",INDEX('Policy Characteristics'!H:H,MATCH($C48,'Policy Characteristics'!$C:$C,0)))</f>
        <v>0.02</v>
      </c>
      <c r="O48" s="254" t="str">
        <f>IF(ISBLANK(INDEX('Policy Characteristics'!I:I,MATCH($C48,'Policy Characteristics'!$C:$C,0))),"",INDEX('Policy Characteristics'!I:I,MATCH($C48,'Policy Characteristics'!$C:$C,0)))</f>
        <v>% reduction in emissions</v>
      </c>
      <c r="P48" s="254"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254" t="str">
        <f>IF(ISBLANK(INDEX('Policy Characteristics'!K:K,MATCH($C48,'Policy Characteristics'!$C:$C,0))),"",INDEX('Policy Characteristics'!K:K,MATCH($C48,'Policy Characteristics'!$C:$C,0)))</f>
        <v>transportation-sector-main.html#conv-pol-stds</v>
      </c>
      <c r="R48" s="254" t="str">
        <f>IF(ISBLANK(INDEX('Policy Characteristics'!L:L,MATCH($C48,'Policy Characteristics'!$C:$C,0))),"",INDEX('Policy Characteristics'!L:L,MATCH($C48,'Policy Characteristics'!$C:$C,0)))</f>
        <v>conventional-pollutant-standards.html</v>
      </c>
    </row>
    <row r="49" spans="1:18" s="2" customFormat="1">
      <c r="A49" s="254" t="str">
        <f>IF(ISBLANK(INDEX('Policy Characteristics'!A:A,MATCH($C49,'Policy Characteristics'!$C:$C,0))),"",INDEX('Policy Characteristics'!A:A,MATCH($C49,'Policy Characteristics'!$C:$C,0)))</f>
        <v>Transportation</v>
      </c>
      <c r="B49" s="262" t="str">
        <f>IF(ISBLANK(INDEX('Policy Characteristics'!B:B,MATCH($C49,'Policy Characteristics'!$C:$C,0))),"",INDEX('Policy Characteristics'!B:B,MATCH($C49,'Policy Characteristics'!$C:$C,0)))</f>
        <v>Conventional Pollutant Standards</v>
      </c>
      <c r="C49" s="254" t="str">
        <f t="shared" si="2"/>
        <v>Percentage Reduction of Separately Regulated Pollutants</v>
      </c>
      <c r="D49" s="2" t="s">
        <v>41</v>
      </c>
      <c r="E49" s="2" t="s">
        <v>2233</v>
      </c>
      <c r="F49" s="2" t="s">
        <v>3290</v>
      </c>
      <c r="G49" s="2" t="s">
        <v>2233</v>
      </c>
      <c r="H49" s="47">
        <v>347</v>
      </c>
      <c r="I49" s="324" t="s">
        <v>43</v>
      </c>
      <c r="J49" s="255" t="str">
        <f>IF(ISBLANK(INDEX('Policy Characteristics'!D:D,MATCH($C49,'Policy Characteristics'!$C:$C,0))),"",INDEX('Policy Characteristics'!D:D,MATCH($C49,'Policy Characteristics'!$C:$C,0)))</f>
        <v>Conventional Pollutant Standard</v>
      </c>
      <c r="K49" s="254" t="str">
        <f>IF(ISBLANK(INDEX('Policy Characteristics'!E:E,MATCH($C49,'Policy Characteristics'!$C:$C,0))),"",INDEX('Policy Characteristics'!E:E,MATCH($C49,'Policy Characteristics'!$C:$C,0)))</f>
        <v>trans reduce regulated pollutants</v>
      </c>
      <c r="L49" s="261">
        <f>IF(ISBLANK(INDEX('Policy Characteristics'!F:F,MATCH($C49,'Policy Characteristics'!$C:$C,0))),"",INDEX('Policy Characteristics'!F:F,MATCH($C49,'Policy Characteristics'!$C:$C,0)))</f>
        <v>0</v>
      </c>
      <c r="M49" s="261">
        <f>IF(ISBLANK(INDEX('Policy Characteristics'!G:G,MATCH($C49,'Policy Characteristics'!$C:$C,0))),"",INDEX('Policy Characteristics'!G:G,MATCH($C49,'Policy Characteristics'!$C:$C,0)))</f>
        <v>1</v>
      </c>
      <c r="N49" s="261">
        <f>IF(ISBLANK(INDEX('Policy Characteristics'!H:H,MATCH($C49,'Policy Characteristics'!$C:$C,0))),"",INDEX('Policy Characteristics'!H:H,MATCH($C49,'Policy Characteristics'!$C:$C,0)))</f>
        <v>0.02</v>
      </c>
      <c r="O49" s="254" t="str">
        <f>IF(ISBLANK(INDEX('Policy Characteristics'!I:I,MATCH($C49,'Policy Characteristics'!$C:$C,0))),"",INDEX('Policy Characteristics'!I:I,MATCH($C49,'Policy Characteristics'!$C:$C,0)))</f>
        <v>% reduction in emissions</v>
      </c>
      <c r="P49" s="254"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254" t="str">
        <f>IF(ISBLANK(INDEX('Policy Characteristics'!K:K,MATCH($C49,'Policy Characteristics'!$C:$C,0))),"",INDEX('Policy Characteristics'!K:K,MATCH($C49,'Policy Characteristics'!$C:$C,0)))</f>
        <v>transportation-sector-main.html#conv-pol-stds</v>
      </c>
      <c r="R49" s="254" t="str">
        <f>IF(ISBLANK(INDEX('Policy Characteristics'!L:L,MATCH($C49,'Policy Characteristics'!$C:$C,0))),"",INDEX('Policy Characteristics'!L:L,MATCH($C49,'Policy Characteristics'!$C:$C,0)))</f>
        <v>conventional-pollutant-standards.html</v>
      </c>
    </row>
    <row r="50" spans="1:18" s="2" customFormat="1">
      <c r="A50" s="254" t="str">
        <f>IF(ISBLANK(INDEX('Policy Characteristics'!A:A,MATCH($C50,'Policy Characteristics'!$C:$C,0))),"",INDEX('Policy Characteristics'!A:A,MATCH($C50,'Policy Characteristics'!$C:$C,0)))</f>
        <v>Transportation</v>
      </c>
      <c r="B50" s="262" t="str">
        <f>IF(ISBLANK(INDEX('Policy Characteristics'!B:B,MATCH($C50,'Policy Characteristics'!$C:$C,0))),"",INDEX('Policy Characteristics'!B:B,MATCH($C50,'Policy Characteristics'!$C:$C,0)))</f>
        <v>Conventional Pollutant Standards</v>
      </c>
      <c r="C50" s="254" t="str">
        <f t="shared" si="2"/>
        <v>Percentage Reduction of Separately Regulated Pollutants</v>
      </c>
      <c r="D50" s="2" t="s">
        <v>41</v>
      </c>
      <c r="E50" s="2" t="s">
        <v>2235</v>
      </c>
      <c r="F50" s="2" t="s">
        <v>3290</v>
      </c>
      <c r="G50" s="2" t="s">
        <v>2235</v>
      </c>
      <c r="H50" s="47">
        <v>348</v>
      </c>
      <c r="I50" s="325" t="s">
        <v>44</v>
      </c>
      <c r="J50" s="255" t="str">
        <f>IF(ISBLANK(INDEX('Policy Characteristics'!D:D,MATCH($C50,'Policy Characteristics'!$C:$C,0))),"",INDEX('Policy Characteristics'!D:D,MATCH($C50,'Policy Characteristics'!$C:$C,0)))</f>
        <v>Conventional Pollutant Standard</v>
      </c>
      <c r="K50" s="254" t="str">
        <f>IF(ISBLANK(INDEX('Policy Characteristics'!E:E,MATCH($C50,'Policy Characteristics'!$C:$C,0))),"",INDEX('Policy Characteristics'!E:E,MATCH($C50,'Policy Characteristics'!$C:$C,0)))</f>
        <v>trans reduce regulated pollutants</v>
      </c>
      <c r="L50" s="261">
        <f>IF(ISBLANK(INDEX('Policy Characteristics'!F:F,MATCH($C50,'Policy Characteristics'!$C:$C,0))),"",INDEX('Policy Characteristics'!F:F,MATCH($C50,'Policy Characteristics'!$C:$C,0)))</f>
        <v>0</v>
      </c>
      <c r="M50" s="261">
        <f>IF(ISBLANK(INDEX('Policy Characteristics'!G:G,MATCH($C50,'Policy Characteristics'!$C:$C,0))),"",INDEX('Policy Characteristics'!G:G,MATCH($C50,'Policy Characteristics'!$C:$C,0)))</f>
        <v>1</v>
      </c>
      <c r="N50" s="261">
        <f>IF(ISBLANK(INDEX('Policy Characteristics'!H:H,MATCH($C50,'Policy Characteristics'!$C:$C,0))),"",INDEX('Policy Characteristics'!H:H,MATCH($C50,'Policy Characteristics'!$C:$C,0)))</f>
        <v>0.02</v>
      </c>
      <c r="O50" s="254" t="str">
        <f>IF(ISBLANK(INDEX('Policy Characteristics'!I:I,MATCH($C50,'Policy Characteristics'!$C:$C,0))),"",INDEX('Policy Characteristics'!I:I,MATCH($C50,'Policy Characteristics'!$C:$C,0)))</f>
        <v>% reduction in emissions</v>
      </c>
      <c r="P50" s="254"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254" t="str">
        <f>IF(ISBLANK(INDEX('Policy Characteristics'!K:K,MATCH($C50,'Policy Characteristics'!$C:$C,0))),"",INDEX('Policy Characteristics'!K:K,MATCH($C50,'Policy Characteristics'!$C:$C,0)))</f>
        <v>transportation-sector-main.html#conv-pol-stds</v>
      </c>
      <c r="R50" s="254" t="str">
        <f>IF(ISBLANK(INDEX('Policy Characteristics'!L:L,MATCH($C50,'Policy Characteristics'!$C:$C,0))),"",INDEX('Policy Characteristics'!L:L,MATCH($C50,'Policy Characteristics'!$C:$C,0)))</f>
        <v>conventional-pollutant-standards.html</v>
      </c>
    </row>
    <row r="51" spans="1:18" s="2" customFormat="1">
      <c r="A51" s="254" t="str">
        <f>IF(ISBLANK(INDEX('Policy Characteristics'!A:A,MATCH($C51,'Policy Characteristics'!$C:$C,0))),"",INDEX('Policy Characteristics'!A:A,MATCH($C51,'Policy Characteristics'!$C:$C,0)))</f>
        <v>Transportation</v>
      </c>
      <c r="B51" s="262" t="str">
        <f>IF(ISBLANK(INDEX('Policy Characteristics'!B:B,MATCH($C51,'Policy Characteristics'!$C:$C,0))),"",INDEX('Policy Characteristics'!B:B,MATCH($C51,'Policy Characteristics'!$C:$C,0)))</f>
        <v>Conventional Pollutant Standards</v>
      </c>
      <c r="C51" s="254" t="str">
        <f t="shared" si="2"/>
        <v>Percentage Reduction of Separately Regulated Pollutants</v>
      </c>
      <c r="D51" s="2" t="s">
        <v>41</v>
      </c>
      <c r="E51" s="2" t="s">
        <v>2237</v>
      </c>
      <c r="F51" s="2" t="s">
        <v>3290</v>
      </c>
      <c r="G51" s="2" t="s">
        <v>2237</v>
      </c>
      <c r="H51" s="47">
        <v>349</v>
      </c>
      <c r="I51" s="325" t="s">
        <v>44</v>
      </c>
      <c r="J51" s="255" t="str">
        <f>IF(ISBLANK(INDEX('Policy Characteristics'!D:D,MATCH($C51,'Policy Characteristics'!$C:$C,0))),"",INDEX('Policy Characteristics'!D:D,MATCH($C51,'Policy Characteristics'!$C:$C,0)))</f>
        <v>Conventional Pollutant Standard</v>
      </c>
      <c r="K51" s="254" t="str">
        <f>IF(ISBLANK(INDEX('Policy Characteristics'!E:E,MATCH($C51,'Policy Characteristics'!$C:$C,0))),"",INDEX('Policy Characteristics'!E:E,MATCH($C51,'Policy Characteristics'!$C:$C,0)))</f>
        <v>trans reduce regulated pollutants</v>
      </c>
      <c r="L51" s="261">
        <f>IF(ISBLANK(INDEX('Policy Characteristics'!F:F,MATCH($C51,'Policy Characteristics'!$C:$C,0))),"",INDEX('Policy Characteristics'!F:F,MATCH($C51,'Policy Characteristics'!$C:$C,0)))</f>
        <v>0</v>
      </c>
      <c r="M51" s="261">
        <f>IF(ISBLANK(INDEX('Policy Characteristics'!G:G,MATCH($C51,'Policy Characteristics'!$C:$C,0))),"",INDEX('Policy Characteristics'!G:G,MATCH($C51,'Policy Characteristics'!$C:$C,0)))</f>
        <v>1</v>
      </c>
      <c r="N51" s="261">
        <f>IF(ISBLANK(INDEX('Policy Characteristics'!H:H,MATCH($C51,'Policy Characteristics'!$C:$C,0))),"",INDEX('Policy Characteristics'!H:H,MATCH($C51,'Policy Characteristics'!$C:$C,0)))</f>
        <v>0.02</v>
      </c>
      <c r="O51" s="254" t="str">
        <f>IF(ISBLANK(INDEX('Policy Characteristics'!I:I,MATCH($C51,'Policy Characteristics'!$C:$C,0))),"",INDEX('Policy Characteristics'!I:I,MATCH($C51,'Policy Characteristics'!$C:$C,0)))</f>
        <v>% reduction in emissions</v>
      </c>
      <c r="P51" s="254"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254" t="str">
        <f>IF(ISBLANK(INDEX('Policy Characteristics'!K:K,MATCH($C51,'Policy Characteristics'!$C:$C,0))),"",INDEX('Policy Characteristics'!K:K,MATCH($C51,'Policy Characteristics'!$C:$C,0)))</f>
        <v>transportation-sector-main.html#conv-pol-stds</v>
      </c>
      <c r="R51" s="254" t="str">
        <f>IF(ISBLANK(INDEX('Policy Characteristics'!L:L,MATCH($C51,'Policy Characteristics'!$C:$C,0))),"",INDEX('Policy Characteristics'!L:L,MATCH($C51,'Policy Characteristics'!$C:$C,0)))</f>
        <v>conventional-pollutant-standards.html</v>
      </c>
    </row>
    <row r="52" spans="1:18" s="2" customFormat="1">
      <c r="A52" s="254" t="str">
        <f>IF(ISBLANK(INDEX('Policy Characteristics'!A:A,MATCH($C52,'Policy Characteristics'!$C:$C,0))),"",INDEX('Policy Characteristics'!A:A,MATCH($C52,'Policy Characteristics'!$C:$C,0)))</f>
        <v>Transportation</v>
      </c>
      <c r="B52" s="262" t="str">
        <f>IF(ISBLANK(INDEX('Policy Characteristics'!B:B,MATCH($C52,'Policy Characteristics'!$C:$C,0))),"",INDEX('Policy Characteristics'!B:B,MATCH($C52,'Policy Characteristics'!$C:$C,0)))</f>
        <v>Conventional Pollutant Standards</v>
      </c>
      <c r="C52" s="254" t="str">
        <f t="shared" si="2"/>
        <v>Percentage Reduction of Separately Regulated Pollutants</v>
      </c>
      <c r="D52" s="2" t="s">
        <v>113</v>
      </c>
      <c r="E52" s="2" t="s">
        <v>2221</v>
      </c>
      <c r="F52" s="2" t="s">
        <v>3291</v>
      </c>
      <c r="G52" s="2" t="s">
        <v>2426</v>
      </c>
      <c r="H52" s="47">
        <v>350</v>
      </c>
      <c r="I52" s="324" t="s">
        <v>43</v>
      </c>
      <c r="J52" s="255" t="str">
        <f>IF(ISBLANK(INDEX('Policy Characteristics'!D:D,MATCH($C52,'Policy Characteristics'!$C:$C,0))),"",INDEX('Policy Characteristics'!D:D,MATCH($C52,'Policy Characteristics'!$C:$C,0)))</f>
        <v>Conventional Pollutant Standard</v>
      </c>
      <c r="K52" s="254" t="str">
        <f>IF(ISBLANK(INDEX('Policy Characteristics'!E:E,MATCH($C52,'Policy Characteristics'!$C:$C,0))),"",INDEX('Policy Characteristics'!E:E,MATCH($C52,'Policy Characteristics'!$C:$C,0)))</f>
        <v>trans reduce regulated pollutants</v>
      </c>
      <c r="L52" s="261">
        <f>IF(ISBLANK(INDEX('Policy Characteristics'!F:F,MATCH($C52,'Policy Characteristics'!$C:$C,0))),"",INDEX('Policy Characteristics'!F:F,MATCH($C52,'Policy Characteristics'!$C:$C,0)))</f>
        <v>0</v>
      </c>
      <c r="M52" s="261">
        <f>IF(ISBLANK(INDEX('Policy Characteristics'!G:G,MATCH($C52,'Policy Characteristics'!$C:$C,0))),"",INDEX('Policy Characteristics'!G:G,MATCH($C52,'Policy Characteristics'!$C:$C,0)))</f>
        <v>1</v>
      </c>
      <c r="N52" s="261">
        <f>IF(ISBLANK(INDEX('Policy Characteristics'!H:H,MATCH($C52,'Policy Characteristics'!$C:$C,0))),"",INDEX('Policy Characteristics'!H:H,MATCH($C52,'Policy Characteristics'!$C:$C,0)))</f>
        <v>0.02</v>
      </c>
      <c r="O52" s="254" t="str">
        <f>IF(ISBLANK(INDEX('Policy Characteristics'!I:I,MATCH($C52,'Policy Characteristics'!$C:$C,0))),"",INDEX('Policy Characteristics'!I:I,MATCH($C52,'Policy Characteristics'!$C:$C,0)))</f>
        <v>% reduction in emissions</v>
      </c>
      <c r="P52" s="254"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254" t="str">
        <f>IF(ISBLANK(INDEX('Policy Characteristics'!K:K,MATCH($C52,'Policy Characteristics'!$C:$C,0))),"",INDEX('Policy Characteristics'!K:K,MATCH($C52,'Policy Characteristics'!$C:$C,0)))</f>
        <v>transportation-sector-main.html#conv-pol-stds</v>
      </c>
      <c r="R52" s="254" t="str">
        <f>IF(ISBLANK(INDEX('Policy Characteristics'!L:L,MATCH($C52,'Policy Characteristics'!$C:$C,0))),"",INDEX('Policy Characteristics'!L:L,MATCH($C52,'Policy Characteristics'!$C:$C,0)))</f>
        <v>conventional-pollutant-standards.html</v>
      </c>
    </row>
    <row r="53" spans="1:18" s="2" customFormat="1">
      <c r="A53" s="254" t="str">
        <f>IF(ISBLANK(INDEX('Policy Characteristics'!A:A,MATCH($C53,'Policy Characteristics'!$C:$C,0))),"",INDEX('Policy Characteristics'!A:A,MATCH($C53,'Policy Characteristics'!$C:$C,0)))</f>
        <v>Transportation</v>
      </c>
      <c r="B53" s="262" t="str">
        <f>IF(ISBLANK(INDEX('Policy Characteristics'!B:B,MATCH($C53,'Policy Characteristics'!$C:$C,0))),"",INDEX('Policy Characteristics'!B:B,MATCH($C53,'Policy Characteristics'!$C:$C,0)))</f>
        <v>Conventional Pollutant Standards</v>
      </c>
      <c r="C53" s="254" t="str">
        <f t="shared" si="2"/>
        <v>Percentage Reduction of Separately Regulated Pollutants</v>
      </c>
      <c r="D53" s="2" t="s">
        <v>113</v>
      </c>
      <c r="E53" s="2" t="s">
        <v>484</v>
      </c>
      <c r="F53" s="2" t="s">
        <v>3291</v>
      </c>
      <c r="G53" s="2" t="s">
        <v>484</v>
      </c>
      <c r="H53" s="47">
        <v>351</v>
      </c>
      <c r="I53" s="324" t="s">
        <v>43</v>
      </c>
      <c r="J53" s="255" t="str">
        <f>IF(ISBLANK(INDEX('Policy Characteristics'!D:D,MATCH($C53,'Policy Characteristics'!$C:$C,0))),"",INDEX('Policy Characteristics'!D:D,MATCH($C53,'Policy Characteristics'!$C:$C,0)))</f>
        <v>Conventional Pollutant Standard</v>
      </c>
      <c r="K53" s="254" t="str">
        <f>IF(ISBLANK(INDEX('Policy Characteristics'!E:E,MATCH($C53,'Policy Characteristics'!$C:$C,0))),"",INDEX('Policy Characteristics'!E:E,MATCH($C53,'Policy Characteristics'!$C:$C,0)))</f>
        <v>trans reduce regulated pollutants</v>
      </c>
      <c r="L53" s="261">
        <f>IF(ISBLANK(INDEX('Policy Characteristics'!F:F,MATCH($C53,'Policy Characteristics'!$C:$C,0))),"",INDEX('Policy Characteristics'!F:F,MATCH($C53,'Policy Characteristics'!$C:$C,0)))</f>
        <v>0</v>
      </c>
      <c r="M53" s="261">
        <f>IF(ISBLANK(INDEX('Policy Characteristics'!G:G,MATCH($C53,'Policy Characteristics'!$C:$C,0))),"",INDEX('Policy Characteristics'!G:G,MATCH($C53,'Policy Characteristics'!$C:$C,0)))</f>
        <v>1</v>
      </c>
      <c r="N53" s="261">
        <f>IF(ISBLANK(INDEX('Policy Characteristics'!H:H,MATCH($C53,'Policy Characteristics'!$C:$C,0))),"",INDEX('Policy Characteristics'!H:H,MATCH($C53,'Policy Characteristics'!$C:$C,0)))</f>
        <v>0.02</v>
      </c>
      <c r="O53" s="254" t="str">
        <f>IF(ISBLANK(INDEX('Policy Characteristics'!I:I,MATCH($C53,'Policy Characteristics'!$C:$C,0))),"",INDEX('Policy Characteristics'!I:I,MATCH($C53,'Policy Characteristics'!$C:$C,0)))</f>
        <v>% reduction in emissions</v>
      </c>
      <c r="P53" s="254"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254" t="str">
        <f>IF(ISBLANK(INDEX('Policy Characteristics'!K:K,MATCH($C53,'Policy Characteristics'!$C:$C,0))),"",INDEX('Policy Characteristics'!K:K,MATCH($C53,'Policy Characteristics'!$C:$C,0)))</f>
        <v>transportation-sector-main.html#conv-pol-stds</v>
      </c>
      <c r="R53" s="254" t="str">
        <f>IF(ISBLANK(INDEX('Policy Characteristics'!L:L,MATCH($C53,'Policy Characteristics'!$C:$C,0))),"",INDEX('Policy Characteristics'!L:L,MATCH($C53,'Policy Characteristics'!$C:$C,0)))</f>
        <v>conventional-pollutant-standards.html</v>
      </c>
    </row>
    <row r="54" spans="1:18" s="2" customFormat="1">
      <c r="A54" s="254" t="str">
        <f>IF(ISBLANK(INDEX('Policy Characteristics'!A:A,MATCH($C54,'Policy Characteristics'!$C:$C,0))),"",INDEX('Policy Characteristics'!A:A,MATCH($C54,'Policy Characteristics'!$C:$C,0)))</f>
        <v>Transportation</v>
      </c>
      <c r="B54" s="262" t="str">
        <f>IF(ISBLANK(INDEX('Policy Characteristics'!B:B,MATCH($C54,'Policy Characteristics'!$C:$C,0))),"",INDEX('Policy Characteristics'!B:B,MATCH($C54,'Policy Characteristics'!$C:$C,0)))</f>
        <v>Conventional Pollutant Standards</v>
      </c>
      <c r="C54" s="254" t="str">
        <f t="shared" si="2"/>
        <v>Percentage Reduction of Separately Regulated Pollutants</v>
      </c>
      <c r="D54" s="2" t="s">
        <v>113</v>
      </c>
      <c r="E54" s="2" t="s">
        <v>2224</v>
      </c>
      <c r="F54" s="2" t="s">
        <v>3291</v>
      </c>
      <c r="G54" s="2" t="s">
        <v>2224</v>
      </c>
      <c r="H54" s="47">
        <v>352</v>
      </c>
      <c r="I54" s="324" t="s">
        <v>43</v>
      </c>
      <c r="J54" s="255" t="str">
        <f>IF(ISBLANK(INDEX('Policy Characteristics'!D:D,MATCH($C54,'Policy Characteristics'!$C:$C,0))),"",INDEX('Policy Characteristics'!D:D,MATCH($C54,'Policy Characteristics'!$C:$C,0)))</f>
        <v>Conventional Pollutant Standard</v>
      </c>
      <c r="K54" s="254" t="str">
        <f>IF(ISBLANK(INDEX('Policy Characteristics'!E:E,MATCH($C54,'Policy Characteristics'!$C:$C,0))),"",INDEX('Policy Characteristics'!E:E,MATCH($C54,'Policy Characteristics'!$C:$C,0)))</f>
        <v>trans reduce regulated pollutants</v>
      </c>
      <c r="L54" s="261">
        <f>IF(ISBLANK(INDEX('Policy Characteristics'!F:F,MATCH($C54,'Policy Characteristics'!$C:$C,0))),"",INDEX('Policy Characteristics'!F:F,MATCH($C54,'Policy Characteristics'!$C:$C,0)))</f>
        <v>0</v>
      </c>
      <c r="M54" s="261">
        <f>IF(ISBLANK(INDEX('Policy Characteristics'!G:G,MATCH($C54,'Policy Characteristics'!$C:$C,0))),"",INDEX('Policy Characteristics'!G:G,MATCH($C54,'Policy Characteristics'!$C:$C,0)))</f>
        <v>1</v>
      </c>
      <c r="N54" s="261">
        <f>IF(ISBLANK(INDEX('Policy Characteristics'!H:H,MATCH($C54,'Policy Characteristics'!$C:$C,0))),"",INDEX('Policy Characteristics'!H:H,MATCH($C54,'Policy Characteristics'!$C:$C,0)))</f>
        <v>0.02</v>
      </c>
      <c r="O54" s="254" t="str">
        <f>IF(ISBLANK(INDEX('Policy Characteristics'!I:I,MATCH($C54,'Policy Characteristics'!$C:$C,0))),"",INDEX('Policy Characteristics'!I:I,MATCH($C54,'Policy Characteristics'!$C:$C,0)))</f>
        <v>% reduction in emissions</v>
      </c>
      <c r="P54" s="254"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254" t="str">
        <f>IF(ISBLANK(INDEX('Policy Characteristics'!K:K,MATCH($C54,'Policy Characteristics'!$C:$C,0))),"",INDEX('Policy Characteristics'!K:K,MATCH($C54,'Policy Characteristics'!$C:$C,0)))</f>
        <v>transportation-sector-main.html#conv-pol-stds</v>
      </c>
      <c r="R54" s="254" t="str">
        <f>IF(ISBLANK(INDEX('Policy Characteristics'!L:L,MATCH($C54,'Policy Characteristics'!$C:$C,0))),"",INDEX('Policy Characteristics'!L:L,MATCH($C54,'Policy Characteristics'!$C:$C,0)))</f>
        <v>conventional-pollutant-standards.html</v>
      </c>
    </row>
    <row r="55" spans="1:18" s="2" customFormat="1">
      <c r="A55" s="254" t="str">
        <f>IF(ISBLANK(INDEX('Policy Characteristics'!A:A,MATCH($C55,'Policy Characteristics'!$C:$C,0))),"",INDEX('Policy Characteristics'!A:A,MATCH($C55,'Policy Characteristics'!$C:$C,0)))</f>
        <v>Transportation</v>
      </c>
      <c r="B55" s="262" t="str">
        <f>IF(ISBLANK(INDEX('Policy Characteristics'!B:B,MATCH($C55,'Policy Characteristics'!$C:$C,0))),"",INDEX('Policy Characteristics'!B:B,MATCH($C55,'Policy Characteristics'!$C:$C,0)))</f>
        <v>Conventional Pollutant Standards</v>
      </c>
      <c r="C55" s="254" t="str">
        <f t="shared" si="2"/>
        <v>Percentage Reduction of Separately Regulated Pollutants</v>
      </c>
      <c r="D55" s="2" t="s">
        <v>113</v>
      </c>
      <c r="E55" s="2" t="s">
        <v>2226</v>
      </c>
      <c r="F55" s="2" t="s">
        <v>3291</v>
      </c>
      <c r="G55" s="2" t="s">
        <v>2226</v>
      </c>
      <c r="H55" s="47">
        <v>353</v>
      </c>
      <c r="I55" s="324" t="s">
        <v>43</v>
      </c>
      <c r="J55" s="255" t="str">
        <f>IF(ISBLANK(INDEX('Policy Characteristics'!D:D,MATCH($C55,'Policy Characteristics'!$C:$C,0))),"",INDEX('Policy Characteristics'!D:D,MATCH($C55,'Policy Characteristics'!$C:$C,0)))</f>
        <v>Conventional Pollutant Standard</v>
      </c>
      <c r="K55" s="254" t="str">
        <f>IF(ISBLANK(INDEX('Policy Characteristics'!E:E,MATCH($C55,'Policy Characteristics'!$C:$C,0))),"",INDEX('Policy Characteristics'!E:E,MATCH($C55,'Policy Characteristics'!$C:$C,0)))</f>
        <v>trans reduce regulated pollutants</v>
      </c>
      <c r="L55" s="261">
        <f>IF(ISBLANK(INDEX('Policy Characteristics'!F:F,MATCH($C55,'Policy Characteristics'!$C:$C,0))),"",INDEX('Policy Characteristics'!F:F,MATCH($C55,'Policy Characteristics'!$C:$C,0)))</f>
        <v>0</v>
      </c>
      <c r="M55" s="261">
        <f>IF(ISBLANK(INDEX('Policy Characteristics'!G:G,MATCH($C55,'Policy Characteristics'!$C:$C,0))),"",INDEX('Policy Characteristics'!G:G,MATCH($C55,'Policy Characteristics'!$C:$C,0)))</f>
        <v>1</v>
      </c>
      <c r="N55" s="261">
        <f>IF(ISBLANK(INDEX('Policy Characteristics'!H:H,MATCH($C55,'Policy Characteristics'!$C:$C,0))),"",INDEX('Policy Characteristics'!H:H,MATCH($C55,'Policy Characteristics'!$C:$C,0)))</f>
        <v>0.02</v>
      </c>
      <c r="O55" s="254" t="str">
        <f>IF(ISBLANK(INDEX('Policy Characteristics'!I:I,MATCH($C55,'Policy Characteristics'!$C:$C,0))),"",INDEX('Policy Characteristics'!I:I,MATCH($C55,'Policy Characteristics'!$C:$C,0)))</f>
        <v>% reduction in emissions</v>
      </c>
      <c r="P55" s="254"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254" t="str">
        <f>IF(ISBLANK(INDEX('Policy Characteristics'!K:K,MATCH($C55,'Policy Characteristics'!$C:$C,0))),"",INDEX('Policy Characteristics'!K:K,MATCH($C55,'Policy Characteristics'!$C:$C,0)))</f>
        <v>transportation-sector-main.html#conv-pol-stds</v>
      </c>
      <c r="R55" s="254" t="str">
        <f>IF(ISBLANK(INDEX('Policy Characteristics'!L:L,MATCH($C55,'Policy Characteristics'!$C:$C,0))),"",INDEX('Policy Characteristics'!L:L,MATCH($C55,'Policy Characteristics'!$C:$C,0)))</f>
        <v>conventional-pollutant-standards.html</v>
      </c>
    </row>
    <row r="56" spans="1:18" s="2" customFormat="1">
      <c r="A56" s="254" t="str">
        <f>IF(ISBLANK(INDEX('Policy Characteristics'!A:A,MATCH($C56,'Policy Characteristics'!$C:$C,0))),"",INDEX('Policy Characteristics'!A:A,MATCH($C56,'Policy Characteristics'!$C:$C,0)))</f>
        <v>Transportation</v>
      </c>
      <c r="B56" s="262" t="str">
        <f>IF(ISBLANK(INDEX('Policy Characteristics'!B:B,MATCH($C56,'Policy Characteristics'!$C:$C,0))),"",INDEX('Policy Characteristics'!B:B,MATCH($C56,'Policy Characteristics'!$C:$C,0)))</f>
        <v>Conventional Pollutant Standards</v>
      </c>
      <c r="C56" s="254" t="str">
        <f t="shared" si="2"/>
        <v>Percentage Reduction of Separately Regulated Pollutants</v>
      </c>
      <c r="D56" s="2" t="s">
        <v>113</v>
      </c>
      <c r="E56" s="2" t="s">
        <v>2228</v>
      </c>
      <c r="F56" s="2" t="s">
        <v>3291</v>
      </c>
      <c r="G56" s="2" t="s">
        <v>2318</v>
      </c>
      <c r="H56" s="47">
        <v>354</v>
      </c>
      <c r="I56" s="324" t="s">
        <v>43</v>
      </c>
      <c r="J56" s="255" t="str">
        <f>IF(ISBLANK(INDEX('Policy Characteristics'!D:D,MATCH($C56,'Policy Characteristics'!$C:$C,0))),"",INDEX('Policy Characteristics'!D:D,MATCH($C56,'Policy Characteristics'!$C:$C,0)))</f>
        <v>Conventional Pollutant Standard</v>
      </c>
      <c r="K56" s="254" t="str">
        <f>IF(ISBLANK(INDEX('Policy Characteristics'!E:E,MATCH($C56,'Policy Characteristics'!$C:$C,0))),"",INDEX('Policy Characteristics'!E:E,MATCH($C56,'Policy Characteristics'!$C:$C,0)))</f>
        <v>trans reduce regulated pollutants</v>
      </c>
      <c r="L56" s="261">
        <f>IF(ISBLANK(INDEX('Policy Characteristics'!F:F,MATCH($C56,'Policy Characteristics'!$C:$C,0))),"",INDEX('Policy Characteristics'!F:F,MATCH($C56,'Policy Characteristics'!$C:$C,0)))</f>
        <v>0</v>
      </c>
      <c r="M56" s="261">
        <f>IF(ISBLANK(INDEX('Policy Characteristics'!G:G,MATCH($C56,'Policy Characteristics'!$C:$C,0))),"",INDEX('Policy Characteristics'!G:G,MATCH($C56,'Policy Characteristics'!$C:$C,0)))</f>
        <v>1</v>
      </c>
      <c r="N56" s="261">
        <f>IF(ISBLANK(INDEX('Policy Characteristics'!H:H,MATCH($C56,'Policy Characteristics'!$C:$C,0))),"",INDEX('Policy Characteristics'!H:H,MATCH($C56,'Policy Characteristics'!$C:$C,0)))</f>
        <v>0.02</v>
      </c>
      <c r="O56" s="254" t="str">
        <f>IF(ISBLANK(INDEX('Policy Characteristics'!I:I,MATCH($C56,'Policy Characteristics'!$C:$C,0))),"",INDEX('Policy Characteristics'!I:I,MATCH($C56,'Policy Characteristics'!$C:$C,0)))</f>
        <v>% reduction in emissions</v>
      </c>
      <c r="P56" s="254"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254" t="str">
        <f>IF(ISBLANK(INDEX('Policy Characteristics'!K:K,MATCH($C56,'Policy Characteristics'!$C:$C,0))),"",INDEX('Policy Characteristics'!K:K,MATCH($C56,'Policy Characteristics'!$C:$C,0)))</f>
        <v>transportation-sector-main.html#conv-pol-stds</v>
      </c>
      <c r="R56" s="254" t="str">
        <f>IF(ISBLANK(INDEX('Policy Characteristics'!L:L,MATCH($C56,'Policy Characteristics'!$C:$C,0))),"",INDEX('Policy Characteristics'!L:L,MATCH($C56,'Policy Characteristics'!$C:$C,0)))</f>
        <v>conventional-pollutant-standards.html</v>
      </c>
    </row>
    <row r="57" spans="1:18" s="2" customFormat="1">
      <c r="A57" s="254" t="str">
        <f>IF(ISBLANK(INDEX('Policy Characteristics'!A:A,MATCH($C57,'Policy Characteristics'!$C:$C,0))),"",INDEX('Policy Characteristics'!A:A,MATCH($C57,'Policy Characteristics'!$C:$C,0)))</f>
        <v>Transportation</v>
      </c>
      <c r="B57" s="262" t="str">
        <f>IF(ISBLANK(INDEX('Policy Characteristics'!B:B,MATCH($C57,'Policy Characteristics'!$C:$C,0))),"",INDEX('Policy Characteristics'!B:B,MATCH($C57,'Policy Characteristics'!$C:$C,0)))</f>
        <v>Conventional Pollutant Standards</v>
      </c>
      <c r="C57" s="254" t="str">
        <f t="shared" si="2"/>
        <v>Percentage Reduction of Separately Regulated Pollutants</v>
      </c>
      <c r="D57" s="2" t="s">
        <v>113</v>
      </c>
      <c r="E57" s="2" t="s">
        <v>2229</v>
      </c>
      <c r="F57" s="2" t="s">
        <v>3291</v>
      </c>
      <c r="G57" s="2" t="s">
        <v>2229</v>
      </c>
      <c r="H57" s="47">
        <v>355</v>
      </c>
      <c r="I57" s="324" t="s">
        <v>43</v>
      </c>
      <c r="J57" s="255" t="str">
        <f>IF(ISBLANK(INDEX('Policy Characteristics'!D:D,MATCH($C57,'Policy Characteristics'!$C:$C,0))),"",INDEX('Policy Characteristics'!D:D,MATCH($C57,'Policy Characteristics'!$C:$C,0)))</f>
        <v>Conventional Pollutant Standard</v>
      </c>
      <c r="K57" s="254" t="str">
        <f>IF(ISBLANK(INDEX('Policy Characteristics'!E:E,MATCH($C57,'Policy Characteristics'!$C:$C,0))),"",INDEX('Policy Characteristics'!E:E,MATCH($C57,'Policy Characteristics'!$C:$C,0)))</f>
        <v>trans reduce regulated pollutants</v>
      </c>
      <c r="L57" s="261">
        <f>IF(ISBLANK(INDEX('Policy Characteristics'!F:F,MATCH($C57,'Policy Characteristics'!$C:$C,0))),"",INDEX('Policy Characteristics'!F:F,MATCH($C57,'Policy Characteristics'!$C:$C,0)))</f>
        <v>0</v>
      </c>
      <c r="M57" s="261">
        <f>IF(ISBLANK(INDEX('Policy Characteristics'!G:G,MATCH($C57,'Policy Characteristics'!$C:$C,0))),"",INDEX('Policy Characteristics'!G:G,MATCH($C57,'Policy Characteristics'!$C:$C,0)))</f>
        <v>1</v>
      </c>
      <c r="N57" s="261">
        <f>IF(ISBLANK(INDEX('Policy Characteristics'!H:H,MATCH($C57,'Policy Characteristics'!$C:$C,0))),"",INDEX('Policy Characteristics'!H:H,MATCH($C57,'Policy Characteristics'!$C:$C,0)))</f>
        <v>0.02</v>
      </c>
      <c r="O57" s="254" t="str">
        <f>IF(ISBLANK(INDEX('Policy Characteristics'!I:I,MATCH($C57,'Policy Characteristics'!$C:$C,0))),"",INDEX('Policy Characteristics'!I:I,MATCH($C57,'Policy Characteristics'!$C:$C,0)))</f>
        <v>% reduction in emissions</v>
      </c>
      <c r="P57" s="254"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254" t="str">
        <f>IF(ISBLANK(INDEX('Policy Characteristics'!K:K,MATCH($C57,'Policy Characteristics'!$C:$C,0))),"",INDEX('Policy Characteristics'!K:K,MATCH($C57,'Policy Characteristics'!$C:$C,0)))</f>
        <v>transportation-sector-main.html#conv-pol-stds</v>
      </c>
      <c r="R57" s="254" t="str">
        <f>IF(ISBLANK(INDEX('Policy Characteristics'!L:L,MATCH($C57,'Policy Characteristics'!$C:$C,0))),"",INDEX('Policy Characteristics'!L:L,MATCH($C57,'Policy Characteristics'!$C:$C,0)))</f>
        <v>conventional-pollutant-standards.html</v>
      </c>
    </row>
    <row r="58" spans="1:18" s="2" customFormat="1">
      <c r="A58" s="254" t="str">
        <f>IF(ISBLANK(INDEX('Policy Characteristics'!A:A,MATCH($C58,'Policy Characteristics'!$C:$C,0))),"",INDEX('Policy Characteristics'!A:A,MATCH($C58,'Policy Characteristics'!$C:$C,0)))</f>
        <v>Transportation</v>
      </c>
      <c r="B58" s="262" t="str">
        <f>IF(ISBLANK(INDEX('Policy Characteristics'!B:B,MATCH($C58,'Policy Characteristics'!$C:$C,0))),"",INDEX('Policy Characteristics'!B:B,MATCH($C58,'Policy Characteristics'!$C:$C,0)))</f>
        <v>Conventional Pollutant Standards</v>
      </c>
      <c r="C58" s="254" t="str">
        <f t="shared" si="2"/>
        <v>Percentage Reduction of Separately Regulated Pollutants</v>
      </c>
      <c r="D58" s="2" t="s">
        <v>113</v>
      </c>
      <c r="E58" s="2" t="s">
        <v>2231</v>
      </c>
      <c r="F58" s="2" t="s">
        <v>3291</v>
      </c>
      <c r="G58" s="2" t="s">
        <v>2231</v>
      </c>
      <c r="H58" s="47">
        <v>356</v>
      </c>
      <c r="I58" s="324" t="s">
        <v>43</v>
      </c>
      <c r="J58" s="255" t="str">
        <f>IF(ISBLANK(INDEX('Policy Characteristics'!D:D,MATCH($C58,'Policy Characteristics'!$C:$C,0))),"",INDEX('Policy Characteristics'!D:D,MATCH($C58,'Policy Characteristics'!$C:$C,0)))</f>
        <v>Conventional Pollutant Standard</v>
      </c>
      <c r="K58" s="254" t="str">
        <f>IF(ISBLANK(INDEX('Policy Characteristics'!E:E,MATCH($C58,'Policy Characteristics'!$C:$C,0))),"",INDEX('Policy Characteristics'!E:E,MATCH($C58,'Policy Characteristics'!$C:$C,0)))</f>
        <v>trans reduce regulated pollutants</v>
      </c>
      <c r="L58" s="261">
        <f>IF(ISBLANK(INDEX('Policy Characteristics'!F:F,MATCH($C58,'Policy Characteristics'!$C:$C,0))),"",INDEX('Policy Characteristics'!F:F,MATCH($C58,'Policy Characteristics'!$C:$C,0)))</f>
        <v>0</v>
      </c>
      <c r="M58" s="261">
        <f>IF(ISBLANK(INDEX('Policy Characteristics'!G:G,MATCH($C58,'Policy Characteristics'!$C:$C,0))),"",INDEX('Policy Characteristics'!G:G,MATCH($C58,'Policy Characteristics'!$C:$C,0)))</f>
        <v>1</v>
      </c>
      <c r="N58" s="261">
        <f>IF(ISBLANK(INDEX('Policy Characteristics'!H:H,MATCH($C58,'Policy Characteristics'!$C:$C,0))),"",INDEX('Policy Characteristics'!H:H,MATCH($C58,'Policy Characteristics'!$C:$C,0)))</f>
        <v>0.02</v>
      </c>
      <c r="O58" s="254" t="str">
        <f>IF(ISBLANK(INDEX('Policy Characteristics'!I:I,MATCH($C58,'Policy Characteristics'!$C:$C,0))),"",INDEX('Policy Characteristics'!I:I,MATCH($C58,'Policy Characteristics'!$C:$C,0)))</f>
        <v>% reduction in emissions</v>
      </c>
      <c r="P58" s="254"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254" t="str">
        <f>IF(ISBLANK(INDEX('Policy Characteristics'!K:K,MATCH($C58,'Policy Characteristics'!$C:$C,0))),"",INDEX('Policy Characteristics'!K:K,MATCH($C58,'Policy Characteristics'!$C:$C,0)))</f>
        <v>transportation-sector-main.html#conv-pol-stds</v>
      </c>
      <c r="R58" s="254" t="str">
        <f>IF(ISBLANK(INDEX('Policy Characteristics'!L:L,MATCH($C58,'Policy Characteristics'!$C:$C,0))),"",INDEX('Policy Characteristics'!L:L,MATCH($C58,'Policy Characteristics'!$C:$C,0)))</f>
        <v>conventional-pollutant-standards.html</v>
      </c>
    </row>
    <row r="59" spans="1:18" s="2" customFormat="1">
      <c r="A59" s="254" t="str">
        <f>IF(ISBLANK(INDEX('Policy Characteristics'!A:A,MATCH($C59,'Policy Characteristics'!$C:$C,0))),"",INDEX('Policy Characteristics'!A:A,MATCH($C59,'Policy Characteristics'!$C:$C,0)))</f>
        <v>Transportation</v>
      </c>
      <c r="B59" s="262" t="str">
        <f>IF(ISBLANK(INDEX('Policy Characteristics'!B:B,MATCH($C59,'Policy Characteristics'!$C:$C,0))),"",INDEX('Policy Characteristics'!B:B,MATCH($C59,'Policy Characteristics'!$C:$C,0)))</f>
        <v>Conventional Pollutant Standards</v>
      </c>
      <c r="C59" s="254" t="str">
        <f t="shared" si="2"/>
        <v>Percentage Reduction of Separately Regulated Pollutants</v>
      </c>
      <c r="D59" s="2" t="s">
        <v>113</v>
      </c>
      <c r="E59" s="2" t="s">
        <v>2233</v>
      </c>
      <c r="F59" s="2" t="s">
        <v>3291</v>
      </c>
      <c r="G59" s="2" t="s">
        <v>2233</v>
      </c>
      <c r="H59" s="47">
        <v>357</v>
      </c>
      <c r="I59" s="324" t="s">
        <v>43</v>
      </c>
      <c r="J59" s="255" t="str">
        <f>IF(ISBLANK(INDEX('Policy Characteristics'!D:D,MATCH($C59,'Policy Characteristics'!$C:$C,0))),"",INDEX('Policy Characteristics'!D:D,MATCH($C59,'Policy Characteristics'!$C:$C,0)))</f>
        <v>Conventional Pollutant Standard</v>
      </c>
      <c r="K59" s="254" t="str">
        <f>IF(ISBLANK(INDEX('Policy Characteristics'!E:E,MATCH($C59,'Policy Characteristics'!$C:$C,0))),"",INDEX('Policy Characteristics'!E:E,MATCH($C59,'Policy Characteristics'!$C:$C,0)))</f>
        <v>trans reduce regulated pollutants</v>
      </c>
      <c r="L59" s="261">
        <f>IF(ISBLANK(INDEX('Policy Characteristics'!F:F,MATCH($C59,'Policy Characteristics'!$C:$C,0))),"",INDEX('Policy Characteristics'!F:F,MATCH($C59,'Policy Characteristics'!$C:$C,0)))</f>
        <v>0</v>
      </c>
      <c r="M59" s="261">
        <f>IF(ISBLANK(INDEX('Policy Characteristics'!G:G,MATCH($C59,'Policy Characteristics'!$C:$C,0))),"",INDEX('Policy Characteristics'!G:G,MATCH($C59,'Policy Characteristics'!$C:$C,0)))</f>
        <v>1</v>
      </c>
      <c r="N59" s="261">
        <f>IF(ISBLANK(INDEX('Policy Characteristics'!H:H,MATCH($C59,'Policy Characteristics'!$C:$C,0))),"",INDEX('Policy Characteristics'!H:H,MATCH($C59,'Policy Characteristics'!$C:$C,0)))</f>
        <v>0.02</v>
      </c>
      <c r="O59" s="254" t="str">
        <f>IF(ISBLANK(INDEX('Policy Characteristics'!I:I,MATCH($C59,'Policy Characteristics'!$C:$C,0))),"",INDEX('Policy Characteristics'!I:I,MATCH($C59,'Policy Characteristics'!$C:$C,0)))</f>
        <v>% reduction in emissions</v>
      </c>
      <c r="P59" s="254"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254" t="str">
        <f>IF(ISBLANK(INDEX('Policy Characteristics'!K:K,MATCH($C59,'Policy Characteristics'!$C:$C,0))),"",INDEX('Policy Characteristics'!K:K,MATCH($C59,'Policy Characteristics'!$C:$C,0)))</f>
        <v>transportation-sector-main.html#conv-pol-stds</v>
      </c>
      <c r="R59" s="254" t="str">
        <f>IF(ISBLANK(INDEX('Policy Characteristics'!L:L,MATCH($C59,'Policy Characteristics'!$C:$C,0))),"",INDEX('Policy Characteristics'!L:L,MATCH($C59,'Policy Characteristics'!$C:$C,0)))</f>
        <v>conventional-pollutant-standards.html</v>
      </c>
    </row>
    <row r="60" spans="1:18" s="2" customFormat="1">
      <c r="A60" s="254" t="str">
        <f>IF(ISBLANK(INDEX('Policy Characteristics'!A:A,MATCH($C60,'Policy Characteristics'!$C:$C,0))),"",INDEX('Policy Characteristics'!A:A,MATCH($C60,'Policy Characteristics'!$C:$C,0)))</f>
        <v>Transportation</v>
      </c>
      <c r="B60" s="262" t="str">
        <f>IF(ISBLANK(INDEX('Policy Characteristics'!B:B,MATCH($C60,'Policy Characteristics'!$C:$C,0))),"",INDEX('Policy Characteristics'!B:B,MATCH($C60,'Policy Characteristics'!$C:$C,0)))</f>
        <v>Conventional Pollutant Standards</v>
      </c>
      <c r="C60" s="254" t="str">
        <f t="shared" si="2"/>
        <v>Percentage Reduction of Separately Regulated Pollutants</v>
      </c>
      <c r="D60" s="2" t="s">
        <v>113</v>
      </c>
      <c r="E60" s="2" t="s">
        <v>2235</v>
      </c>
      <c r="F60" s="2" t="s">
        <v>3291</v>
      </c>
      <c r="G60" s="2" t="s">
        <v>2235</v>
      </c>
      <c r="H60" s="47">
        <v>358</v>
      </c>
      <c r="I60" s="325" t="s">
        <v>44</v>
      </c>
      <c r="J60" s="255" t="str">
        <f>IF(ISBLANK(INDEX('Policy Characteristics'!D:D,MATCH($C60,'Policy Characteristics'!$C:$C,0))),"",INDEX('Policy Characteristics'!D:D,MATCH($C60,'Policy Characteristics'!$C:$C,0)))</f>
        <v>Conventional Pollutant Standard</v>
      </c>
      <c r="K60" s="254" t="str">
        <f>IF(ISBLANK(INDEX('Policy Characteristics'!E:E,MATCH($C60,'Policy Characteristics'!$C:$C,0))),"",INDEX('Policy Characteristics'!E:E,MATCH($C60,'Policy Characteristics'!$C:$C,0)))</f>
        <v>trans reduce regulated pollutants</v>
      </c>
      <c r="L60" s="261">
        <f>IF(ISBLANK(INDEX('Policy Characteristics'!F:F,MATCH($C60,'Policy Characteristics'!$C:$C,0))),"",INDEX('Policy Characteristics'!F:F,MATCH($C60,'Policy Characteristics'!$C:$C,0)))</f>
        <v>0</v>
      </c>
      <c r="M60" s="261">
        <f>IF(ISBLANK(INDEX('Policy Characteristics'!G:G,MATCH($C60,'Policy Characteristics'!$C:$C,0))),"",INDEX('Policy Characteristics'!G:G,MATCH($C60,'Policy Characteristics'!$C:$C,0)))</f>
        <v>1</v>
      </c>
      <c r="N60" s="261">
        <f>IF(ISBLANK(INDEX('Policy Characteristics'!H:H,MATCH($C60,'Policy Characteristics'!$C:$C,0))),"",INDEX('Policy Characteristics'!H:H,MATCH($C60,'Policy Characteristics'!$C:$C,0)))</f>
        <v>0.02</v>
      </c>
      <c r="O60" s="254" t="str">
        <f>IF(ISBLANK(INDEX('Policy Characteristics'!I:I,MATCH($C60,'Policy Characteristics'!$C:$C,0))),"",INDEX('Policy Characteristics'!I:I,MATCH($C60,'Policy Characteristics'!$C:$C,0)))</f>
        <v>% reduction in emissions</v>
      </c>
      <c r="P60" s="254"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254" t="str">
        <f>IF(ISBLANK(INDEX('Policy Characteristics'!K:K,MATCH($C60,'Policy Characteristics'!$C:$C,0))),"",INDEX('Policy Characteristics'!K:K,MATCH($C60,'Policy Characteristics'!$C:$C,0)))</f>
        <v>transportation-sector-main.html#conv-pol-stds</v>
      </c>
      <c r="R60" s="254" t="str">
        <f>IF(ISBLANK(INDEX('Policy Characteristics'!L:L,MATCH($C60,'Policy Characteristics'!$C:$C,0))),"",INDEX('Policy Characteristics'!L:L,MATCH($C60,'Policy Characteristics'!$C:$C,0)))</f>
        <v>conventional-pollutant-standards.html</v>
      </c>
    </row>
    <row r="61" spans="1:18" s="2" customFormat="1">
      <c r="A61" s="254" t="str">
        <f>IF(ISBLANK(INDEX('Policy Characteristics'!A:A,MATCH($C61,'Policy Characteristics'!$C:$C,0))),"",INDEX('Policy Characteristics'!A:A,MATCH($C61,'Policy Characteristics'!$C:$C,0)))</f>
        <v>Transportation</v>
      </c>
      <c r="B61" s="262" t="str">
        <f>IF(ISBLANK(INDEX('Policy Characteristics'!B:B,MATCH($C61,'Policy Characteristics'!$C:$C,0))),"",INDEX('Policy Characteristics'!B:B,MATCH($C61,'Policy Characteristics'!$C:$C,0)))</f>
        <v>Conventional Pollutant Standards</v>
      </c>
      <c r="C61" s="254" t="str">
        <f t="shared" si="2"/>
        <v>Percentage Reduction of Separately Regulated Pollutants</v>
      </c>
      <c r="D61" s="2" t="s">
        <v>113</v>
      </c>
      <c r="E61" s="2" t="s">
        <v>2237</v>
      </c>
      <c r="F61" s="2" t="s">
        <v>3291</v>
      </c>
      <c r="G61" s="2" t="s">
        <v>2237</v>
      </c>
      <c r="H61" s="47">
        <v>359</v>
      </c>
      <c r="I61" s="325" t="s">
        <v>44</v>
      </c>
      <c r="J61" s="255" t="str">
        <f>IF(ISBLANK(INDEX('Policy Characteristics'!D:D,MATCH($C61,'Policy Characteristics'!$C:$C,0))),"",INDEX('Policy Characteristics'!D:D,MATCH($C61,'Policy Characteristics'!$C:$C,0)))</f>
        <v>Conventional Pollutant Standard</v>
      </c>
      <c r="K61" s="254" t="str">
        <f>IF(ISBLANK(INDEX('Policy Characteristics'!E:E,MATCH($C61,'Policy Characteristics'!$C:$C,0))),"",INDEX('Policy Characteristics'!E:E,MATCH($C61,'Policy Characteristics'!$C:$C,0)))</f>
        <v>trans reduce regulated pollutants</v>
      </c>
      <c r="L61" s="261">
        <f>IF(ISBLANK(INDEX('Policy Characteristics'!F:F,MATCH($C61,'Policy Characteristics'!$C:$C,0))),"",INDEX('Policy Characteristics'!F:F,MATCH($C61,'Policy Characteristics'!$C:$C,0)))</f>
        <v>0</v>
      </c>
      <c r="M61" s="261">
        <f>IF(ISBLANK(INDEX('Policy Characteristics'!G:G,MATCH($C61,'Policy Characteristics'!$C:$C,0))),"",INDEX('Policy Characteristics'!G:G,MATCH($C61,'Policy Characteristics'!$C:$C,0)))</f>
        <v>1</v>
      </c>
      <c r="N61" s="261">
        <f>IF(ISBLANK(INDEX('Policy Characteristics'!H:H,MATCH($C61,'Policy Characteristics'!$C:$C,0))),"",INDEX('Policy Characteristics'!H:H,MATCH($C61,'Policy Characteristics'!$C:$C,0)))</f>
        <v>0.02</v>
      </c>
      <c r="O61" s="254" t="str">
        <f>IF(ISBLANK(INDEX('Policy Characteristics'!I:I,MATCH($C61,'Policy Characteristics'!$C:$C,0))),"",INDEX('Policy Characteristics'!I:I,MATCH($C61,'Policy Characteristics'!$C:$C,0)))</f>
        <v>% reduction in emissions</v>
      </c>
      <c r="P61" s="254"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254" t="str">
        <f>IF(ISBLANK(INDEX('Policy Characteristics'!K:K,MATCH($C61,'Policy Characteristics'!$C:$C,0))),"",INDEX('Policy Characteristics'!K:K,MATCH($C61,'Policy Characteristics'!$C:$C,0)))</f>
        <v>transportation-sector-main.html#conv-pol-stds</v>
      </c>
      <c r="R61" s="254" t="str">
        <f>IF(ISBLANK(INDEX('Policy Characteristics'!L:L,MATCH($C61,'Policy Characteristics'!$C:$C,0))),"",INDEX('Policy Characteristics'!L:L,MATCH($C61,'Policy Characteristics'!$C:$C,0)))</f>
        <v>conventional-pollutant-standards.html</v>
      </c>
    </row>
    <row r="62" spans="1:18" s="2" customFormat="1">
      <c r="A62" s="254" t="str">
        <f>IF(ISBLANK(INDEX('Policy Characteristics'!A:A,MATCH($C62,'Policy Characteristics'!$C:$C,0))),"",INDEX('Policy Characteristics'!A:A,MATCH($C62,'Policy Characteristics'!$C:$C,0)))</f>
        <v>Transportation</v>
      </c>
      <c r="B62" s="262" t="str">
        <f>IF(ISBLANK(INDEX('Policy Characteristics'!B:B,MATCH($C62,'Policy Characteristics'!$C:$C,0))),"",INDEX('Policy Characteristics'!B:B,MATCH($C62,'Policy Characteristics'!$C:$C,0)))</f>
        <v>Electric Vehicle Charger Deployment</v>
      </c>
      <c r="C62" s="1" t="s">
        <v>3465</v>
      </c>
      <c r="H62" s="47">
        <v>360</v>
      </c>
      <c r="I62" s="325" t="s">
        <v>43</v>
      </c>
      <c r="J62" s="255" t="str">
        <f>IF(ISBLANK(INDEX('Policy Characteristics'!D:D,MATCH($C62,'Policy Characteristics'!$C:$C,0))),"",INDEX('Policy Characteristics'!D:D,MATCH($C62,'Policy Characteristics'!$C:$C,0)))</f>
        <v>EV Charger Deployment</v>
      </c>
      <c r="K62" s="254" t="str">
        <f>IF(ISBLANK(INDEX('Policy Characteristics'!E:E,MATCH($C62,'Policy Characteristics'!$C:$C,0))),"",INDEX('Policy Characteristics'!E:E,MATCH($C62,'Policy Characteristics'!$C:$C,0)))</f>
        <v>trans EV charger deployment</v>
      </c>
      <c r="L62" s="254">
        <f>IF(ISBLANK(INDEX('Policy Characteristics'!F:F,MATCH($C62,'Policy Characteristics'!$C:$C,0))),"",INDEX('Policy Characteristics'!F:F,MATCH($C62,'Policy Characteristics'!$C:$C,0)))</f>
        <v>0</v>
      </c>
      <c r="M62" s="254">
        <f>IF(ISBLANK(INDEX('Policy Characteristics'!G:G,MATCH($C62,'Policy Characteristics'!$C:$C,0))),"",INDEX('Policy Characteristics'!G:G,MATCH($C62,'Policy Characteristics'!$C:$C,0)))</f>
        <v>3</v>
      </c>
      <c r="N62" s="254">
        <f>IF(ISBLANK(INDEX('Policy Characteristics'!H:H,MATCH($C62,'Policy Characteristics'!$C:$C,0))),"",INDEX('Policy Characteristics'!H:H,MATCH($C62,'Policy Characteristics'!$C:$C,0)))</f>
        <v>0.1</v>
      </c>
      <c r="O62" s="254" t="str">
        <f>IF(ISBLANK(INDEX('Policy Characteristics'!I:I,MATCH($C62,'Policy Characteristics'!$C:$C,0))),"",INDEX('Policy Characteristics'!I:I,MATCH($C62,'Policy Characteristics'!$C:$C,0)))</f>
        <v>% increase</v>
      </c>
      <c r="P62" s="254" t="str">
        <f>IF(ISBLANK(INDEX('Policy Characteristics'!J:J,MATCH($C62,'Policy Characteristics'!$C:$C,0))),"",INDEX('Policy Characteristics'!J:J,MATCH($C62,'Policy Characteristics'!$C:$C,0)))</f>
        <v>**Description:**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 additional effect on EV deployment.</v>
      </c>
      <c r="Q62" s="254" t="str">
        <f>IF(ISBLANK(INDEX('Policy Characteristics'!K:K,MATCH($C62,'Policy Characteristics'!$C:$C,0))),"",INDEX('Policy Characteristics'!K:K,MATCH($C62,'Policy Characteristics'!$C:$C,0)))</f>
        <v/>
      </c>
      <c r="R62" s="254" t="str">
        <f>IF(ISBLANK(INDEX('Policy Characteristics'!L:L,MATCH($C62,'Policy Characteristics'!$C:$C,0))),"",INDEX('Policy Characteristics'!L:L,MATCH($C62,'Policy Characteristics'!$C:$C,0)))</f>
        <v>ev-charger-deployment.html</v>
      </c>
    </row>
    <row r="63" spans="1:18" s="2" customFormat="1">
      <c r="A63" s="254" t="str">
        <f>IF(ISBLANK(INDEX('Policy Characteristics'!A:A,MATCH($C63,'Policy Characteristics'!$C:$C,0))),"",INDEX('Policy Characteristics'!A:A,MATCH($C63,'Policy Characteristics'!$C:$C,0)))</f>
        <v>Transportation</v>
      </c>
      <c r="B63" s="262" t="str">
        <f>IF(ISBLANK(INDEX('Policy Characteristics'!B:B,MATCH($C63,'Policy Characteristics'!$C:$C,0))),"",INDEX('Policy Characteristics'!B:B,MATCH($C63,'Policy Characteristics'!$C:$C,0)))</f>
        <v>Passenger Vehicle Subsidy</v>
      </c>
      <c r="C63" s="1" t="s">
        <v>3441</v>
      </c>
      <c r="D63" s="45" t="s">
        <v>37</v>
      </c>
      <c r="E63" s="45" t="s">
        <v>2245</v>
      </c>
      <c r="F63" s="2" t="s">
        <v>3295</v>
      </c>
      <c r="G63" s="45" t="s">
        <v>3447</v>
      </c>
      <c r="H63" s="47">
        <v>189</v>
      </c>
      <c r="I63" s="324" t="s">
        <v>43</v>
      </c>
      <c r="J63" s="255" t="str">
        <f>IF(ISBLANK(INDEX('Policy Characteristics'!D:D,MATCH($C63,'Policy Characteristics'!$C:$C,0))),"",INDEX('Policy Characteristics'!D:D,MATCH($C63,'Policy Characteristics'!$C:$C,0)))</f>
        <v>Vehicle Subsidy</v>
      </c>
      <c r="K63" s="254" t="str">
        <f>IF(ISBLANK(INDEX('Policy Characteristics'!E:E,MATCH($C63,'Policy Characteristics'!$C:$C,0))),"",INDEX('Policy Characteristics'!E:E,MATCH($C63,'Policy Characteristics'!$C:$C,0)))</f>
        <v>trans psgr subsidy</v>
      </c>
      <c r="L63" s="261">
        <f>IF(ISBLANK(INDEX('Policy Characteristics'!F:F,MATCH($C63,'Policy Characteristics'!$C:$C,0))),"",INDEX('Policy Characteristics'!F:F,MATCH($C63,'Policy Characteristics'!$C:$C,0)))</f>
        <v>0</v>
      </c>
      <c r="M63" s="261">
        <f>IF(ISBLANK(INDEX('Policy Characteristics'!G:G,MATCH($C63,'Policy Characteristics'!$C:$C,0))),"",INDEX('Policy Characteristics'!G:G,MATCH($C63,'Policy Characteristics'!$C:$C,0)))</f>
        <v>50000</v>
      </c>
      <c r="N63" s="261">
        <f>IF(ISBLANK(INDEX('Policy Characteristics'!H:H,MATCH($C63,'Policy Characteristics'!$C:$C,0))),"",INDEX('Policy Characteristics'!H:H,MATCH($C63,'Policy Characteristics'!$C:$C,0)))</f>
        <v>100</v>
      </c>
      <c r="O63" s="254" t="str">
        <f>IF(ISBLANK(INDEX('Policy Characteristics'!I:I,MATCH($C63,'Policy Characteristics'!$C:$C,0))),"",INDEX('Policy Characteristics'!I:I,MATCH($C63,'Policy Characteristics'!$C:$C,0)))</f>
        <v>$ / vehicle</v>
      </c>
      <c r="P63" s="254" t="str">
        <f>IF(ISBLANK(INDEX('Policy Characteristics'!J:J,MATCH($C63,'Policy Characteristics'!$C:$C,0))),"",INDEX('Policy Characteristics'!J:J,MATCH($C63,'Policy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3" s="254" t="str">
        <f>IF(ISBLANK(INDEX('Policy Characteristics'!K:K,MATCH($C63,'Policy Characteristics'!$C:$C,0))),"",INDEX('Policy Characteristics'!K:K,MATCH($C63,'Policy Characteristics'!$C:$C,0)))</f>
        <v>transportation-sector-main.html#ev-subsidy</v>
      </c>
      <c r="R63" s="254" t="str">
        <f>IF(ISBLANK(INDEX('Policy Characteristics'!L:L,MATCH($C63,'Policy Characteristics'!$C:$C,0))),"",INDEX('Policy Characteristics'!L:L,MATCH($C63,'Policy Characteristics'!$C:$C,0)))</f>
        <v>ev-subsidy.html</v>
      </c>
    </row>
    <row r="64" spans="1:18" ht="14.45" customHeight="1">
      <c r="A64" s="254" t="str">
        <f>IF(ISBLANK(INDEX('Policy Characteristics'!A:A,MATCH($C64,'Policy Characteristics'!$C:$C,0))),"",INDEX('Policy Characteristics'!A:A,MATCH($C64,'Policy Characteristics'!$C:$C,0)))</f>
        <v>Transportation</v>
      </c>
      <c r="B64" s="262" t="str">
        <f>IF(ISBLANK(INDEX('Policy Characteristics'!B:B,MATCH($C64,'Policy Characteristics'!$C:$C,0))),"",INDEX('Policy Characteristics'!B:B,MATCH($C64,'Policy Characteristics'!$C:$C,0)))</f>
        <v>Passenger Vehicle Subsidy</v>
      </c>
      <c r="C64" s="254" t="str">
        <f t="shared" ref="C64:C104" si="3">C$63</f>
        <v>Additional Passenger Vehicle Subsidy</v>
      </c>
      <c r="D64" s="45" t="s">
        <v>37</v>
      </c>
      <c r="E64" s="2" t="s">
        <v>2246</v>
      </c>
      <c r="F64" s="2" t="s">
        <v>3295</v>
      </c>
      <c r="G64" s="2" t="s">
        <v>3448</v>
      </c>
      <c r="H64" s="43">
        <v>592</v>
      </c>
      <c r="I64" s="325" t="s">
        <v>44</v>
      </c>
      <c r="J64" s="255" t="str">
        <f>IF(ISBLANK(INDEX('Policy Characteristics'!D:D,MATCH($C64,'Policy Characteristics'!$C:$C,0))),"",INDEX('Policy Characteristics'!D:D,MATCH($C64,'Policy Characteristics'!$C:$C,0)))</f>
        <v>Vehicle Subsidy</v>
      </c>
      <c r="K64" s="254" t="str">
        <f>IF(ISBLANK(INDEX('Policy Characteristics'!E:E,MATCH($C64,'Policy Characteristics'!$C:$C,0))),"",INDEX('Policy Characteristics'!E:E,MATCH($C64,'Policy Characteristics'!$C:$C,0)))</f>
        <v>trans psgr subsidy</v>
      </c>
      <c r="L64" s="261">
        <f>IF(ISBLANK(INDEX('Policy Characteristics'!F:F,MATCH($C64,'Policy Characteristics'!$C:$C,0))),"",INDEX('Policy Characteristics'!F:F,MATCH($C64,'Policy Characteristics'!$C:$C,0)))</f>
        <v>0</v>
      </c>
      <c r="M64" s="261">
        <f>IF(ISBLANK(INDEX('Policy Characteristics'!G:G,MATCH($C64,'Policy Characteristics'!$C:$C,0))),"",INDEX('Policy Characteristics'!G:G,MATCH($C64,'Policy Characteristics'!$C:$C,0)))</f>
        <v>50000</v>
      </c>
      <c r="N64" s="261">
        <f>IF(ISBLANK(INDEX('Policy Characteristics'!H:H,MATCH($C64,'Policy Characteristics'!$C:$C,0))),"",INDEX('Policy Characteristics'!H:H,MATCH($C64,'Policy Characteristics'!$C:$C,0)))</f>
        <v>100</v>
      </c>
      <c r="O64" s="254" t="str">
        <f>IF(ISBLANK(INDEX('Policy Characteristics'!I:I,MATCH($C64,'Policy Characteristics'!$C:$C,0))),"",INDEX('Policy Characteristics'!I:I,MATCH($C64,'Policy Characteristics'!$C:$C,0)))</f>
        <v>$ / vehicle</v>
      </c>
      <c r="P64" s="254" t="str">
        <f>IF(ISBLANK(INDEX('Policy Characteristics'!J:J,MATCH($C64,'Policy Characteristics'!$C:$C,0))),"",INDEX('Policy Characteristics'!J:J,MATCH($C64,'Policy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4" s="254" t="str">
        <f>IF(ISBLANK(INDEX('Policy Characteristics'!K:K,MATCH($C64,'Policy Characteristics'!$C:$C,0))),"",INDEX('Policy Characteristics'!K:K,MATCH($C64,'Policy Characteristics'!$C:$C,0)))</f>
        <v>transportation-sector-main.html#ev-subsidy</v>
      </c>
      <c r="R64" s="254" t="str">
        <f>IF(ISBLANK(INDEX('Policy Characteristics'!L:L,MATCH($C64,'Policy Characteristics'!$C:$C,0))),"",INDEX('Policy Characteristics'!L:L,MATCH($C64,'Policy Characteristics'!$C:$C,0)))</f>
        <v>ev-subsidy.html</v>
      </c>
    </row>
    <row r="65" spans="1:18">
      <c r="A65" s="254" t="str">
        <f>IF(ISBLANK(INDEX('Policy Characteristics'!A:A,MATCH($C65,'Policy Characteristics'!$C:$C,0))),"",INDEX('Policy Characteristics'!A:A,MATCH($C65,'Policy Characteristics'!$C:$C,0)))</f>
        <v>Transportation</v>
      </c>
      <c r="B65" s="262" t="str">
        <f>IF(ISBLANK(INDEX('Policy Characteristics'!B:B,MATCH($C65,'Policy Characteristics'!$C:$C,0))),"",INDEX('Policy Characteristics'!B:B,MATCH($C65,'Policy Characteristics'!$C:$C,0)))</f>
        <v>Passenger Vehicle Subsidy</v>
      </c>
      <c r="C65" s="254" t="str">
        <f t="shared" si="3"/>
        <v>Additional Passenger Vehicle Subsidy</v>
      </c>
      <c r="D65" s="45" t="s">
        <v>37</v>
      </c>
      <c r="E65" s="2" t="s">
        <v>2247</v>
      </c>
      <c r="F65" s="2" t="s">
        <v>3295</v>
      </c>
      <c r="G65" s="2" t="s">
        <v>3449</v>
      </c>
      <c r="H65" s="43">
        <v>593</v>
      </c>
      <c r="I65" s="325" t="s">
        <v>44</v>
      </c>
      <c r="J65" s="255" t="str">
        <f>IF(ISBLANK(INDEX('Policy Characteristics'!D:D,MATCH($C65,'Policy Characteristics'!$C:$C,0))),"",INDEX('Policy Characteristics'!D:D,MATCH($C65,'Policy Characteristics'!$C:$C,0)))</f>
        <v>Vehicle Subsidy</v>
      </c>
      <c r="K65" s="254" t="str">
        <f>IF(ISBLANK(INDEX('Policy Characteristics'!E:E,MATCH($C65,'Policy Characteristics'!$C:$C,0))),"",INDEX('Policy Characteristics'!E:E,MATCH($C65,'Policy Characteristics'!$C:$C,0)))</f>
        <v>trans psgr subsidy</v>
      </c>
      <c r="L65" s="261">
        <f>IF(ISBLANK(INDEX('Policy Characteristics'!F:F,MATCH($C65,'Policy Characteristics'!$C:$C,0))),"",INDEX('Policy Characteristics'!F:F,MATCH($C65,'Policy Characteristics'!$C:$C,0)))</f>
        <v>0</v>
      </c>
      <c r="M65" s="261">
        <f>IF(ISBLANK(INDEX('Policy Characteristics'!G:G,MATCH($C65,'Policy Characteristics'!$C:$C,0))),"",INDEX('Policy Characteristics'!G:G,MATCH($C65,'Policy Characteristics'!$C:$C,0)))</f>
        <v>50000</v>
      </c>
      <c r="N65" s="261">
        <f>IF(ISBLANK(INDEX('Policy Characteristics'!H:H,MATCH($C65,'Policy Characteristics'!$C:$C,0))),"",INDEX('Policy Characteristics'!H:H,MATCH($C65,'Policy Characteristics'!$C:$C,0)))</f>
        <v>100</v>
      </c>
      <c r="O65" s="254" t="str">
        <f>IF(ISBLANK(INDEX('Policy Characteristics'!I:I,MATCH($C65,'Policy Characteristics'!$C:$C,0))),"",INDEX('Policy Characteristics'!I:I,MATCH($C65,'Policy Characteristics'!$C:$C,0)))</f>
        <v>$ / vehicle</v>
      </c>
      <c r="P65" s="254" t="str">
        <f>IF(ISBLANK(INDEX('Policy Characteristics'!J:J,MATCH($C65,'Policy Characteristics'!$C:$C,0))),"",INDEX('Policy Characteristics'!J:J,MATCH($C65,'Policy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5" s="254" t="str">
        <f>IF(ISBLANK(INDEX('Policy Characteristics'!K:K,MATCH($C65,'Policy Characteristics'!$C:$C,0))),"",INDEX('Policy Characteristics'!K:K,MATCH($C65,'Policy Characteristics'!$C:$C,0)))</f>
        <v>transportation-sector-main.html#ev-subsidy</v>
      </c>
      <c r="R65" s="254" t="str">
        <f>IF(ISBLANK(INDEX('Policy Characteristics'!L:L,MATCH($C65,'Policy Characteristics'!$C:$C,0))),"",INDEX('Policy Characteristics'!L:L,MATCH($C65,'Policy Characteristics'!$C:$C,0)))</f>
        <v>ev-subsidy.html</v>
      </c>
    </row>
    <row r="66" spans="1:18">
      <c r="A66" s="254" t="str">
        <f>IF(ISBLANK(INDEX('Policy Characteristics'!A:A,MATCH($C66,'Policy Characteristics'!$C:$C,0))),"",INDEX('Policy Characteristics'!A:A,MATCH($C66,'Policy Characteristics'!$C:$C,0)))</f>
        <v>Transportation</v>
      </c>
      <c r="B66" s="262" t="str">
        <f>IF(ISBLANK(INDEX('Policy Characteristics'!B:B,MATCH($C66,'Policy Characteristics'!$C:$C,0))),"",INDEX('Policy Characteristics'!B:B,MATCH($C66,'Policy Characteristics'!$C:$C,0)))</f>
        <v>Passenger Vehicle Subsidy</v>
      </c>
      <c r="C66" s="254" t="str">
        <f t="shared" si="3"/>
        <v>Additional Passenger Vehicle Subsidy</v>
      </c>
      <c r="D66" s="45" t="s">
        <v>37</v>
      </c>
      <c r="E66" s="2" t="s">
        <v>2248</v>
      </c>
      <c r="F66" s="2" t="s">
        <v>3295</v>
      </c>
      <c r="G66" s="2" t="s">
        <v>3450</v>
      </c>
      <c r="H66" s="43">
        <v>594</v>
      </c>
      <c r="I66" s="325" t="s">
        <v>44</v>
      </c>
      <c r="J66" s="255" t="str">
        <f>IF(ISBLANK(INDEX('Policy Characteristics'!D:D,MATCH($C66,'Policy Characteristics'!$C:$C,0))),"",INDEX('Policy Characteristics'!D:D,MATCH($C66,'Policy Characteristics'!$C:$C,0)))</f>
        <v>Vehicle Subsidy</v>
      </c>
      <c r="K66" s="254" t="str">
        <f>IF(ISBLANK(INDEX('Policy Characteristics'!E:E,MATCH($C66,'Policy Characteristics'!$C:$C,0))),"",INDEX('Policy Characteristics'!E:E,MATCH($C66,'Policy Characteristics'!$C:$C,0)))</f>
        <v>trans psgr subsidy</v>
      </c>
      <c r="L66" s="261">
        <f>IF(ISBLANK(INDEX('Policy Characteristics'!F:F,MATCH($C66,'Policy Characteristics'!$C:$C,0))),"",INDEX('Policy Characteristics'!F:F,MATCH($C66,'Policy Characteristics'!$C:$C,0)))</f>
        <v>0</v>
      </c>
      <c r="M66" s="261">
        <f>IF(ISBLANK(INDEX('Policy Characteristics'!G:G,MATCH($C66,'Policy Characteristics'!$C:$C,0))),"",INDEX('Policy Characteristics'!G:G,MATCH($C66,'Policy Characteristics'!$C:$C,0)))</f>
        <v>50000</v>
      </c>
      <c r="N66" s="261">
        <f>IF(ISBLANK(INDEX('Policy Characteristics'!H:H,MATCH($C66,'Policy Characteristics'!$C:$C,0))),"",INDEX('Policy Characteristics'!H:H,MATCH($C66,'Policy Characteristics'!$C:$C,0)))</f>
        <v>100</v>
      </c>
      <c r="O66" s="254" t="str">
        <f>IF(ISBLANK(INDEX('Policy Characteristics'!I:I,MATCH($C66,'Policy Characteristics'!$C:$C,0))),"",INDEX('Policy Characteristics'!I:I,MATCH($C66,'Policy Characteristics'!$C:$C,0)))</f>
        <v>$ / vehicle</v>
      </c>
      <c r="P66" s="254" t="str">
        <f>IF(ISBLANK(INDEX('Policy Characteristics'!J:J,MATCH($C66,'Policy Characteristics'!$C:$C,0))),"",INDEX('Policy Characteristics'!J:J,MATCH($C66,'Policy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6" s="254" t="str">
        <f>IF(ISBLANK(INDEX('Policy Characteristics'!K:K,MATCH($C66,'Policy Characteristics'!$C:$C,0))),"",INDEX('Policy Characteristics'!K:K,MATCH($C66,'Policy Characteristics'!$C:$C,0)))</f>
        <v>transportation-sector-main.html#ev-subsidy</v>
      </c>
      <c r="R66" s="254" t="str">
        <f>IF(ISBLANK(INDEX('Policy Characteristics'!L:L,MATCH($C66,'Policy Characteristics'!$C:$C,0))),"",INDEX('Policy Characteristics'!L:L,MATCH($C66,'Policy Characteristics'!$C:$C,0)))</f>
        <v>ev-subsidy.html</v>
      </c>
    </row>
    <row r="67" spans="1:18">
      <c r="A67" s="254" t="str">
        <f>IF(ISBLANK(INDEX('Policy Characteristics'!A:A,MATCH($C67,'Policy Characteristics'!$C:$C,0))),"",INDEX('Policy Characteristics'!A:A,MATCH($C67,'Policy Characteristics'!$C:$C,0)))</f>
        <v>Transportation</v>
      </c>
      <c r="B67" s="262" t="str">
        <f>IF(ISBLANK(INDEX('Policy Characteristics'!B:B,MATCH($C67,'Policy Characteristics'!$C:$C,0))),"",INDEX('Policy Characteristics'!B:B,MATCH($C67,'Policy Characteristics'!$C:$C,0)))</f>
        <v>Passenger Vehicle Subsidy</v>
      </c>
      <c r="C67" s="254" t="str">
        <f t="shared" si="3"/>
        <v>Additional Passenger Vehicle Subsidy</v>
      </c>
      <c r="D67" s="45" t="s">
        <v>37</v>
      </c>
      <c r="E67" s="2" t="s">
        <v>2249</v>
      </c>
      <c r="F67" s="2" t="s">
        <v>3295</v>
      </c>
      <c r="G67" s="2" t="s">
        <v>3451</v>
      </c>
      <c r="H67" s="43">
        <v>595</v>
      </c>
      <c r="I67" s="324" t="s">
        <v>43</v>
      </c>
      <c r="J67" s="255" t="str">
        <f>IF(ISBLANK(INDEX('Policy Characteristics'!D:D,MATCH($C67,'Policy Characteristics'!$C:$C,0))),"",INDEX('Policy Characteristics'!D:D,MATCH($C67,'Policy Characteristics'!$C:$C,0)))</f>
        <v>Vehicle Subsidy</v>
      </c>
      <c r="K67" s="254" t="str">
        <f>IF(ISBLANK(INDEX('Policy Characteristics'!E:E,MATCH($C67,'Policy Characteristics'!$C:$C,0))),"",INDEX('Policy Characteristics'!E:E,MATCH($C67,'Policy Characteristics'!$C:$C,0)))</f>
        <v>trans psgr subsidy</v>
      </c>
      <c r="L67" s="261">
        <f>IF(ISBLANK(INDEX('Policy Characteristics'!F:F,MATCH($C67,'Policy Characteristics'!$C:$C,0))),"",INDEX('Policy Characteristics'!F:F,MATCH($C67,'Policy Characteristics'!$C:$C,0)))</f>
        <v>0</v>
      </c>
      <c r="M67" s="261">
        <f>IF(ISBLANK(INDEX('Policy Characteristics'!G:G,MATCH($C67,'Policy Characteristics'!$C:$C,0))),"",INDEX('Policy Characteristics'!G:G,MATCH($C67,'Policy Characteristics'!$C:$C,0)))</f>
        <v>50000</v>
      </c>
      <c r="N67" s="261">
        <f>IF(ISBLANK(INDEX('Policy Characteristics'!H:H,MATCH($C67,'Policy Characteristics'!$C:$C,0))),"",INDEX('Policy Characteristics'!H:H,MATCH($C67,'Policy Characteristics'!$C:$C,0)))</f>
        <v>100</v>
      </c>
      <c r="O67" s="254" t="str">
        <f>IF(ISBLANK(INDEX('Policy Characteristics'!I:I,MATCH($C67,'Policy Characteristics'!$C:$C,0))),"",INDEX('Policy Characteristics'!I:I,MATCH($C67,'Policy Characteristics'!$C:$C,0)))</f>
        <v>$ / vehicle</v>
      </c>
      <c r="P67" s="254" t="str">
        <f>IF(ISBLANK(INDEX('Policy Characteristics'!J:J,MATCH($C67,'Policy Characteristics'!$C:$C,0))),"",INDEX('Policy Characteristics'!J:J,MATCH($C67,'Policy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7" s="254" t="str">
        <f>IF(ISBLANK(INDEX('Policy Characteristics'!K:K,MATCH($C67,'Policy Characteristics'!$C:$C,0))),"",INDEX('Policy Characteristics'!K:K,MATCH($C67,'Policy Characteristics'!$C:$C,0)))</f>
        <v>transportation-sector-main.html#ev-subsidy</v>
      </c>
      <c r="R67" s="254" t="str">
        <f>IF(ISBLANK(INDEX('Policy Characteristics'!L:L,MATCH($C67,'Policy Characteristics'!$C:$C,0))),"",INDEX('Policy Characteristics'!L:L,MATCH($C67,'Policy Characteristics'!$C:$C,0)))</f>
        <v>ev-subsidy.html</v>
      </c>
    </row>
    <row r="68" spans="1:18">
      <c r="A68" s="254" t="str">
        <f>IF(ISBLANK(INDEX('Policy Characteristics'!A:A,MATCH($C68,'Policy Characteristics'!$C:$C,0))),"",INDEX('Policy Characteristics'!A:A,MATCH($C68,'Policy Characteristics'!$C:$C,0)))</f>
        <v>Transportation</v>
      </c>
      <c r="B68" s="262" t="str">
        <f>IF(ISBLANK(INDEX('Policy Characteristics'!B:B,MATCH($C68,'Policy Characteristics'!$C:$C,0))),"",INDEX('Policy Characteristics'!B:B,MATCH($C68,'Policy Characteristics'!$C:$C,0)))</f>
        <v>Passenger Vehicle Subsidy</v>
      </c>
      <c r="C68" s="254" t="str">
        <f t="shared" si="3"/>
        <v>Additional Passenger Vehicle Subsidy</v>
      </c>
      <c r="D68" s="45" t="s">
        <v>37</v>
      </c>
      <c r="E68" s="2" t="s">
        <v>2509</v>
      </c>
      <c r="F68" s="2" t="s">
        <v>3295</v>
      </c>
      <c r="G68" s="2" t="s">
        <v>2509</v>
      </c>
      <c r="H68" s="43">
        <v>596</v>
      </c>
      <c r="I68" s="325" t="s">
        <v>44</v>
      </c>
      <c r="J68" s="255" t="str">
        <f>IF(ISBLANK(INDEX('Policy Characteristics'!D:D,MATCH($C68,'Policy Characteristics'!$C:$C,0))),"",INDEX('Policy Characteristics'!D:D,MATCH($C68,'Policy Characteristics'!$C:$C,0)))</f>
        <v>Vehicle Subsidy</v>
      </c>
      <c r="K68" s="254" t="str">
        <f>IF(ISBLANK(INDEX('Policy Characteristics'!E:E,MATCH($C68,'Policy Characteristics'!$C:$C,0))),"",INDEX('Policy Characteristics'!E:E,MATCH($C68,'Policy Characteristics'!$C:$C,0)))</f>
        <v>trans psgr subsidy</v>
      </c>
      <c r="L68" s="261">
        <f>IF(ISBLANK(INDEX('Policy Characteristics'!F:F,MATCH($C68,'Policy Characteristics'!$C:$C,0))),"",INDEX('Policy Characteristics'!F:F,MATCH($C68,'Policy Characteristics'!$C:$C,0)))</f>
        <v>0</v>
      </c>
      <c r="M68" s="261">
        <f>IF(ISBLANK(INDEX('Policy Characteristics'!G:G,MATCH($C68,'Policy Characteristics'!$C:$C,0))),"",INDEX('Policy Characteristics'!G:G,MATCH($C68,'Policy Characteristics'!$C:$C,0)))</f>
        <v>50000</v>
      </c>
      <c r="N68" s="261">
        <f>IF(ISBLANK(INDEX('Policy Characteristics'!H:H,MATCH($C68,'Policy Characteristics'!$C:$C,0))),"",INDEX('Policy Characteristics'!H:H,MATCH($C68,'Policy Characteristics'!$C:$C,0)))</f>
        <v>100</v>
      </c>
      <c r="O68" s="254" t="str">
        <f>IF(ISBLANK(INDEX('Policy Characteristics'!I:I,MATCH($C68,'Policy Characteristics'!$C:$C,0))),"",INDEX('Policy Characteristics'!I:I,MATCH($C68,'Policy Characteristics'!$C:$C,0)))</f>
        <v>$ / vehicle</v>
      </c>
      <c r="P68" s="254" t="str">
        <f>IF(ISBLANK(INDEX('Policy Characteristics'!J:J,MATCH($C68,'Policy Characteristics'!$C:$C,0))),"",INDEX('Policy Characteristics'!J:J,MATCH($C68,'Policy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8" s="254" t="str">
        <f>IF(ISBLANK(INDEX('Policy Characteristics'!K:K,MATCH($C68,'Policy Characteristics'!$C:$C,0))),"",INDEX('Policy Characteristics'!K:K,MATCH($C68,'Policy Characteristics'!$C:$C,0)))</f>
        <v>transportation-sector-main.html#ev-subsidy</v>
      </c>
      <c r="R68" s="254" t="str">
        <f>IF(ISBLANK(INDEX('Policy Characteristics'!L:L,MATCH($C68,'Policy Characteristics'!$C:$C,0))),"",INDEX('Policy Characteristics'!L:L,MATCH($C68,'Policy Characteristics'!$C:$C,0)))</f>
        <v>ev-subsidy.html</v>
      </c>
    </row>
    <row r="69" spans="1:18">
      <c r="A69" s="254" t="str">
        <f>IF(ISBLANK(INDEX('Policy Characteristics'!A:A,MATCH($C69,'Policy Characteristics'!$C:$C,0))),"",INDEX('Policy Characteristics'!A:A,MATCH($C69,'Policy Characteristics'!$C:$C,0)))</f>
        <v>Transportation</v>
      </c>
      <c r="B69" s="262" t="str">
        <f>IF(ISBLANK(INDEX('Policy Characteristics'!B:B,MATCH($C69,'Policy Characteristics'!$C:$C,0))),"",INDEX('Policy Characteristics'!B:B,MATCH($C69,'Policy Characteristics'!$C:$C,0)))</f>
        <v>Passenger Vehicle Subsidy</v>
      </c>
      <c r="C69" s="254" t="str">
        <f t="shared" si="3"/>
        <v>Additional Passenger Vehicle Subsidy</v>
      </c>
      <c r="D69" s="45" t="s">
        <v>37</v>
      </c>
      <c r="E69" s="2" t="s">
        <v>2508</v>
      </c>
      <c r="F69" s="2" t="s">
        <v>3295</v>
      </c>
      <c r="G69" s="2" t="s">
        <v>3452</v>
      </c>
      <c r="H69" s="43">
        <v>597</v>
      </c>
      <c r="I69" s="324" t="s">
        <v>43</v>
      </c>
      <c r="J69" s="255" t="str">
        <f>IF(ISBLANK(INDEX('Policy Characteristics'!D:D,MATCH($C69,'Policy Characteristics'!$C:$C,0))),"",INDEX('Policy Characteristics'!D:D,MATCH($C69,'Policy Characteristics'!$C:$C,0)))</f>
        <v>Vehicle Subsidy</v>
      </c>
      <c r="K69" s="254" t="str">
        <f>IF(ISBLANK(INDEX('Policy Characteristics'!E:E,MATCH($C69,'Policy Characteristics'!$C:$C,0))),"",INDEX('Policy Characteristics'!E:E,MATCH($C69,'Policy Characteristics'!$C:$C,0)))</f>
        <v>trans psgr subsidy</v>
      </c>
      <c r="L69" s="261">
        <f>IF(ISBLANK(INDEX('Policy Characteristics'!F:F,MATCH($C69,'Policy Characteristics'!$C:$C,0))),"",INDEX('Policy Characteristics'!F:F,MATCH($C69,'Policy Characteristics'!$C:$C,0)))</f>
        <v>0</v>
      </c>
      <c r="M69" s="261">
        <f>IF(ISBLANK(INDEX('Policy Characteristics'!G:G,MATCH($C69,'Policy Characteristics'!$C:$C,0))),"",INDEX('Policy Characteristics'!G:G,MATCH($C69,'Policy Characteristics'!$C:$C,0)))</f>
        <v>50000</v>
      </c>
      <c r="N69" s="261">
        <f>IF(ISBLANK(INDEX('Policy Characteristics'!H:H,MATCH($C69,'Policy Characteristics'!$C:$C,0))),"",INDEX('Policy Characteristics'!H:H,MATCH($C69,'Policy Characteristics'!$C:$C,0)))</f>
        <v>100</v>
      </c>
      <c r="O69" s="254" t="str">
        <f>IF(ISBLANK(INDEX('Policy Characteristics'!I:I,MATCH($C69,'Policy Characteristics'!$C:$C,0))),"",INDEX('Policy Characteristics'!I:I,MATCH($C69,'Policy Characteristics'!$C:$C,0)))</f>
        <v>$ / vehicle</v>
      </c>
      <c r="P69" s="254" t="str">
        <f>IF(ISBLANK(INDEX('Policy Characteristics'!J:J,MATCH($C69,'Policy Characteristics'!$C:$C,0))),"",INDEX('Policy Characteristics'!J:J,MATCH($C69,'Policy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9" s="254" t="str">
        <f>IF(ISBLANK(INDEX('Policy Characteristics'!K:K,MATCH($C69,'Policy Characteristics'!$C:$C,0))),"",INDEX('Policy Characteristics'!K:K,MATCH($C69,'Policy Characteristics'!$C:$C,0)))</f>
        <v>transportation-sector-main.html#ev-subsidy</v>
      </c>
      <c r="R69" s="254" t="str">
        <f>IF(ISBLANK(INDEX('Policy Characteristics'!L:L,MATCH($C69,'Policy Characteristics'!$C:$C,0))),"",INDEX('Policy Characteristics'!L:L,MATCH($C69,'Policy Characteristics'!$C:$C,0)))</f>
        <v>ev-subsidy.html</v>
      </c>
    </row>
    <row r="70" spans="1:18">
      <c r="A70" s="254" t="str">
        <f>IF(ISBLANK(INDEX('Policy Characteristics'!A:A,MATCH($C70,'Policy Characteristics'!$C:$C,0))),"",INDEX('Policy Characteristics'!A:A,MATCH($C70,'Policy Characteristics'!$C:$C,0)))</f>
        <v>Transportation</v>
      </c>
      <c r="B70" s="262" t="str">
        <f>IF(ISBLANK(INDEX('Policy Characteristics'!B:B,MATCH($C70,'Policy Characteristics'!$C:$C,0))),"",INDEX('Policy Characteristics'!B:B,MATCH($C70,'Policy Characteristics'!$C:$C,0)))</f>
        <v>Passenger Vehicle Subsidy</v>
      </c>
      <c r="C70" s="254" t="str">
        <f t="shared" si="3"/>
        <v>Additional Passenger Vehicle Subsidy</v>
      </c>
      <c r="D70" s="45" t="s">
        <v>38</v>
      </c>
      <c r="E70" s="45" t="s">
        <v>2245</v>
      </c>
      <c r="F70" s="2" t="s">
        <v>2344</v>
      </c>
      <c r="G70" s="45" t="s">
        <v>3447</v>
      </c>
      <c r="H70" s="43">
        <v>598</v>
      </c>
      <c r="I70" s="324" t="s">
        <v>43</v>
      </c>
      <c r="J70" s="255" t="str">
        <f>IF(ISBLANK(INDEX('Policy Characteristics'!D:D,MATCH($C70,'Policy Characteristics'!$C:$C,0))),"",INDEX('Policy Characteristics'!D:D,MATCH($C70,'Policy Characteristics'!$C:$C,0)))</f>
        <v>Vehicle Subsidy</v>
      </c>
      <c r="K70" s="254" t="str">
        <f>IF(ISBLANK(INDEX('Policy Characteristics'!E:E,MATCH($C70,'Policy Characteristics'!$C:$C,0))),"",INDEX('Policy Characteristics'!E:E,MATCH($C70,'Policy Characteristics'!$C:$C,0)))</f>
        <v>trans psgr subsidy</v>
      </c>
      <c r="L70" s="261">
        <f>IF(ISBLANK(INDEX('Policy Characteristics'!F:F,MATCH($C70,'Policy Characteristics'!$C:$C,0))),"",INDEX('Policy Characteristics'!F:F,MATCH($C70,'Policy Characteristics'!$C:$C,0)))</f>
        <v>0</v>
      </c>
      <c r="M70" s="261">
        <f>IF(ISBLANK(INDEX('Policy Characteristics'!G:G,MATCH($C70,'Policy Characteristics'!$C:$C,0))),"",INDEX('Policy Characteristics'!G:G,MATCH($C70,'Policy Characteristics'!$C:$C,0)))</f>
        <v>50000</v>
      </c>
      <c r="N70" s="261">
        <f>IF(ISBLANK(INDEX('Policy Characteristics'!H:H,MATCH($C70,'Policy Characteristics'!$C:$C,0))),"",INDEX('Policy Characteristics'!H:H,MATCH($C70,'Policy Characteristics'!$C:$C,0)))</f>
        <v>100</v>
      </c>
      <c r="O70" s="254" t="str">
        <f>IF(ISBLANK(INDEX('Policy Characteristics'!I:I,MATCH($C70,'Policy Characteristics'!$C:$C,0))),"",INDEX('Policy Characteristics'!I:I,MATCH($C70,'Policy Characteristics'!$C:$C,0)))</f>
        <v>$ / vehicle</v>
      </c>
      <c r="P70" s="254" t="str">
        <f>IF(ISBLANK(INDEX('Policy Characteristics'!J:J,MATCH($C70,'Policy Characteristics'!$C:$C,0))),"",INDEX('Policy Characteristics'!J:J,MATCH($C70,'Policy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0" s="254" t="str">
        <f>IF(ISBLANK(INDEX('Policy Characteristics'!K:K,MATCH($C70,'Policy Characteristics'!$C:$C,0))),"",INDEX('Policy Characteristics'!K:K,MATCH($C70,'Policy Characteristics'!$C:$C,0)))</f>
        <v>transportation-sector-main.html#ev-subsidy</v>
      </c>
      <c r="R70" s="254" t="str">
        <f>IF(ISBLANK(INDEX('Policy Characteristics'!L:L,MATCH($C70,'Policy Characteristics'!$C:$C,0))),"",INDEX('Policy Characteristics'!L:L,MATCH($C70,'Policy Characteristics'!$C:$C,0)))</f>
        <v>ev-subsidy.html</v>
      </c>
    </row>
    <row r="71" spans="1:18">
      <c r="A71" s="254" t="str">
        <f>IF(ISBLANK(INDEX('Policy Characteristics'!A:A,MATCH($C71,'Policy Characteristics'!$C:$C,0))),"",INDEX('Policy Characteristics'!A:A,MATCH($C71,'Policy Characteristics'!$C:$C,0)))</f>
        <v>Transportation</v>
      </c>
      <c r="B71" s="262" t="str">
        <f>IF(ISBLANK(INDEX('Policy Characteristics'!B:B,MATCH($C71,'Policy Characteristics'!$C:$C,0))),"",INDEX('Policy Characteristics'!B:B,MATCH($C71,'Policy Characteristics'!$C:$C,0)))</f>
        <v>Passenger Vehicle Subsidy</v>
      </c>
      <c r="C71" s="254" t="str">
        <f t="shared" si="3"/>
        <v>Additional Passenger Vehicle Subsidy</v>
      </c>
      <c r="D71" s="45" t="s">
        <v>38</v>
      </c>
      <c r="E71" s="2" t="s">
        <v>2246</v>
      </c>
      <c r="F71" s="2" t="s">
        <v>2344</v>
      </c>
      <c r="G71" s="2" t="s">
        <v>3448</v>
      </c>
      <c r="H71" s="43">
        <v>599</v>
      </c>
      <c r="I71" s="325" t="s">
        <v>44</v>
      </c>
      <c r="J71" s="255" t="str">
        <f>IF(ISBLANK(INDEX('Policy Characteristics'!D:D,MATCH($C71,'Policy Characteristics'!$C:$C,0))),"",INDEX('Policy Characteristics'!D:D,MATCH($C71,'Policy Characteristics'!$C:$C,0)))</f>
        <v>Vehicle Subsidy</v>
      </c>
      <c r="K71" s="254" t="str">
        <f>IF(ISBLANK(INDEX('Policy Characteristics'!E:E,MATCH($C71,'Policy Characteristics'!$C:$C,0))),"",INDEX('Policy Characteristics'!E:E,MATCH($C71,'Policy Characteristics'!$C:$C,0)))</f>
        <v>trans psgr subsidy</v>
      </c>
      <c r="L71" s="261">
        <f>IF(ISBLANK(INDEX('Policy Characteristics'!F:F,MATCH($C71,'Policy Characteristics'!$C:$C,0))),"",INDEX('Policy Characteristics'!F:F,MATCH($C71,'Policy Characteristics'!$C:$C,0)))</f>
        <v>0</v>
      </c>
      <c r="M71" s="261">
        <f>IF(ISBLANK(INDEX('Policy Characteristics'!G:G,MATCH($C71,'Policy Characteristics'!$C:$C,0))),"",INDEX('Policy Characteristics'!G:G,MATCH($C71,'Policy Characteristics'!$C:$C,0)))</f>
        <v>50000</v>
      </c>
      <c r="N71" s="261">
        <f>IF(ISBLANK(INDEX('Policy Characteristics'!H:H,MATCH($C71,'Policy Characteristics'!$C:$C,0))),"",INDEX('Policy Characteristics'!H:H,MATCH($C71,'Policy Characteristics'!$C:$C,0)))</f>
        <v>100</v>
      </c>
      <c r="O71" s="254" t="str">
        <f>IF(ISBLANK(INDEX('Policy Characteristics'!I:I,MATCH($C71,'Policy Characteristics'!$C:$C,0))),"",INDEX('Policy Characteristics'!I:I,MATCH($C71,'Policy Characteristics'!$C:$C,0)))</f>
        <v>$ / vehicle</v>
      </c>
      <c r="P71" s="254" t="str">
        <f>IF(ISBLANK(INDEX('Policy Characteristics'!J:J,MATCH($C71,'Policy Characteristics'!$C:$C,0))),"",INDEX('Policy Characteristics'!J:J,MATCH($C71,'Policy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1" s="254" t="str">
        <f>IF(ISBLANK(INDEX('Policy Characteristics'!K:K,MATCH($C71,'Policy Characteristics'!$C:$C,0))),"",INDEX('Policy Characteristics'!K:K,MATCH($C71,'Policy Characteristics'!$C:$C,0)))</f>
        <v>transportation-sector-main.html#ev-subsidy</v>
      </c>
      <c r="R71" s="254" t="str">
        <f>IF(ISBLANK(INDEX('Policy Characteristics'!L:L,MATCH($C71,'Policy Characteristics'!$C:$C,0))),"",INDEX('Policy Characteristics'!L:L,MATCH($C71,'Policy Characteristics'!$C:$C,0)))</f>
        <v>ev-subsidy.html</v>
      </c>
    </row>
    <row r="72" spans="1:18">
      <c r="A72" s="254" t="str">
        <f>IF(ISBLANK(INDEX('Policy Characteristics'!A:A,MATCH($C72,'Policy Characteristics'!$C:$C,0))),"",INDEX('Policy Characteristics'!A:A,MATCH($C72,'Policy Characteristics'!$C:$C,0)))</f>
        <v>Transportation</v>
      </c>
      <c r="B72" s="262" t="str">
        <f>IF(ISBLANK(INDEX('Policy Characteristics'!B:B,MATCH($C72,'Policy Characteristics'!$C:$C,0))),"",INDEX('Policy Characteristics'!B:B,MATCH($C72,'Policy Characteristics'!$C:$C,0)))</f>
        <v>Passenger Vehicle Subsidy</v>
      </c>
      <c r="C72" s="254" t="str">
        <f t="shared" si="3"/>
        <v>Additional Passenger Vehicle Subsidy</v>
      </c>
      <c r="D72" s="45" t="s">
        <v>38</v>
      </c>
      <c r="E72" s="2" t="s">
        <v>2247</v>
      </c>
      <c r="F72" s="2" t="s">
        <v>2344</v>
      </c>
      <c r="G72" s="2" t="s">
        <v>3449</v>
      </c>
      <c r="H72" s="43">
        <v>600</v>
      </c>
      <c r="I72" s="325" t="s">
        <v>44</v>
      </c>
      <c r="J72" s="255" t="str">
        <f>IF(ISBLANK(INDEX('Policy Characteristics'!D:D,MATCH($C72,'Policy Characteristics'!$C:$C,0))),"",INDEX('Policy Characteristics'!D:D,MATCH($C72,'Policy Characteristics'!$C:$C,0)))</f>
        <v>Vehicle Subsidy</v>
      </c>
      <c r="K72" s="254" t="str">
        <f>IF(ISBLANK(INDEX('Policy Characteristics'!E:E,MATCH($C72,'Policy Characteristics'!$C:$C,0))),"",INDEX('Policy Characteristics'!E:E,MATCH($C72,'Policy Characteristics'!$C:$C,0)))</f>
        <v>trans psgr subsidy</v>
      </c>
      <c r="L72" s="261">
        <f>IF(ISBLANK(INDEX('Policy Characteristics'!F:F,MATCH($C72,'Policy Characteristics'!$C:$C,0))),"",INDEX('Policy Characteristics'!F:F,MATCH($C72,'Policy Characteristics'!$C:$C,0)))</f>
        <v>0</v>
      </c>
      <c r="M72" s="261">
        <f>IF(ISBLANK(INDEX('Policy Characteristics'!G:G,MATCH($C72,'Policy Characteristics'!$C:$C,0))),"",INDEX('Policy Characteristics'!G:G,MATCH($C72,'Policy Characteristics'!$C:$C,0)))</f>
        <v>50000</v>
      </c>
      <c r="N72" s="261">
        <f>IF(ISBLANK(INDEX('Policy Characteristics'!H:H,MATCH($C72,'Policy Characteristics'!$C:$C,0))),"",INDEX('Policy Characteristics'!H:H,MATCH($C72,'Policy Characteristics'!$C:$C,0)))</f>
        <v>100</v>
      </c>
      <c r="O72" s="254" t="str">
        <f>IF(ISBLANK(INDEX('Policy Characteristics'!I:I,MATCH($C72,'Policy Characteristics'!$C:$C,0))),"",INDEX('Policy Characteristics'!I:I,MATCH($C72,'Policy Characteristics'!$C:$C,0)))</f>
        <v>$ / vehicle</v>
      </c>
      <c r="P72" s="254" t="str">
        <f>IF(ISBLANK(INDEX('Policy Characteristics'!J:J,MATCH($C72,'Policy Characteristics'!$C:$C,0))),"",INDEX('Policy Characteristics'!J:J,MATCH($C72,'Policy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2" s="254" t="str">
        <f>IF(ISBLANK(INDEX('Policy Characteristics'!K:K,MATCH($C72,'Policy Characteristics'!$C:$C,0))),"",INDEX('Policy Characteristics'!K:K,MATCH($C72,'Policy Characteristics'!$C:$C,0)))</f>
        <v>transportation-sector-main.html#ev-subsidy</v>
      </c>
      <c r="R72" s="254" t="str">
        <f>IF(ISBLANK(INDEX('Policy Characteristics'!L:L,MATCH($C72,'Policy Characteristics'!$C:$C,0))),"",INDEX('Policy Characteristics'!L:L,MATCH($C72,'Policy Characteristics'!$C:$C,0)))</f>
        <v>ev-subsidy.html</v>
      </c>
    </row>
    <row r="73" spans="1:18">
      <c r="A73" s="254" t="str">
        <f>IF(ISBLANK(INDEX('Policy Characteristics'!A:A,MATCH($C73,'Policy Characteristics'!$C:$C,0))),"",INDEX('Policy Characteristics'!A:A,MATCH($C73,'Policy Characteristics'!$C:$C,0)))</f>
        <v>Transportation</v>
      </c>
      <c r="B73" s="262" t="str">
        <f>IF(ISBLANK(INDEX('Policy Characteristics'!B:B,MATCH($C73,'Policy Characteristics'!$C:$C,0))),"",INDEX('Policy Characteristics'!B:B,MATCH($C73,'Policy Characteristics'!$C:$C,0)))</f>
        <v>Passenger Vehicle Subsidy</v>
      </c>
      <c r="C73" s="254" t="str">
        <f t="shared" si="3"/>
        <v>Additional Passenger Vehicle Subsidy</v>
      </c>
      <c r="D73" s="45" t="s">
        <v>38</v>
      </c>
      <c r="E73" s="2" t="s">
        <v>2248</v>
      </c>
      <c r="F73" s="2" t="s">
        <v>2344</v>
      </c>
      <c r="G73" s="2" t="s">
        <v>3450</v>
      </c>
      <c r="H73" s="43">
        <v>601</v>
      </c>
      <c r="I73" s="325" t="s">
        <v>44</v>
      </c>
      <c r="J73" s="255" t="str">
        <f>IF(ISBLANK(INDEX('Policy Characteristics'!D:D,MATCH($C73,'Policy Characteristics'!$C:$C,0))),"",INDEX('Policy Characteristics'!D:D,MATCH($C73,'Policy Characteristics'!$C:$C,0)))</f>
        <v>Vehicle Subsidy</v>
      </c>
      <c r="K73" s="254" t="str">
        <f>IF(ISBLANK(INDEX('Policy Characteristics'!E:E,MATCH($C73,'Policy Characteristics'!$C:$C,0))),"",INDEX('Policy Characteristics'!E:E,MATCH($C73,'Policy Characteristics'!$C:$C,0)))</f>
        <v>trans psgr subsidy</v>
      </c>
      <c r="L73" s="261">
        <f>IF(ISBLANK(INDEX('Policy Characteristics'!F:F,MATCH($C73,'Policy Characteristics'!$C:$C,0))),"",INDEX('Policy Characteristics'!F:F,MATCH($C73,'Policy Characteristics'!$C:$C,0)))</f>
        <v>0</v>
      </c>
      <c r="M73" s="261">
        <f>IF(ISBLANK(INDEX('Policy Characteristics'!G:G,MATCH($C73,'Policy Characteristics'!$C:$C,0))),"",INDEX('Policy Characteristics'!G:G,MATCH($C73,'Policy Characteristics'!$C:$C,0)))</f>
        <v>50000</v>
      </c>
      <c r="N73" s="261">
        <f>IF(ISBLANK(INDEX('Policy Characteristics'!H:H,MATCH($C73,'Policy Characteristics'!$C:$C,0))),"",INDEX('Policy Characteristics'!H:H,MATCH($C73,'Policy Characteristics'!$C:$C,0)))</f>
        <v>100</v>
      </c>
      <c r="O73" s="254" t="str">
        <f>IF(ISBLANK(INDEX('Policy Characteristics'!I:I,MATCH($C73,'Policy Characteristics'!$C:$C,0))),"",INDEX('Policy Characteristics'!I:I,MATCH($C73,'Policy Characteristics'!$C:$C,0)))</f>
        <v>$ / vehicle</v>
      </c>
      <c r="P73" s="254" t="str">
        <f>IF(ISBLANK(INDEX('Policy Characteristics'!J:J,MATCH($C73,'Policy Characteristics'!$C:$C,0))),"",INDEX('Policy Characteristics'!J:J,MATCH($C73,'Policy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3" s="254" t="str">
        <f>IF(ISBLANK(INDEX('Policy Characteristics'!K:K,MATCH($C73,'Policy Characteristics'!$C:$C,0))),"",INDEX('Policy Characteristics'!K:K,MATCH($C73,'Policy Characteristics'!$C:$C,0)))</f>
        <v>transportation-sector-main.html#ev-subsidy</v>
      </c>
      <c r="R73" s="254" t="str">
        <f>IF(ISBLANK(INDEX('Policy Characteristics'!L:L,MATCH($C73,'Policy Characteristics'!$C:$C,0))),"",INDEX('Policy Characteristics'!L:L,MATCH($C73,'Policy Characteristics'!$C:$C,0)))</f>
        <v>ev-subsidy.html</v>
      </c>
    </row>
    <row r="74" spans="1:18">
      <c r="A74" s="254" t="str">
        <f>IF(ISBLANK(INDEX('Policy Characteristics'!A:A,MATCH($C74,'Policy Characteristics'!$C:$C,0))),"",INDEX('Policy Characteristics'!A:A,MATCH($C74,'Policy Characteristics'!$C:$C,0)))</f>
        <v>Transportation</v>
      </c>
      <c r="B74" s="262" t="str">
        <f>IF(ISBLANK(INDEX('Policy Characteristics'!B:B,MATCH($C74,'Policy Characteristics'!$C:$C,0))),"",INDEX('Policy Characteristics'!B:B,MATCH($C74,'Policy Characteristics'!$C:$C,0)))</f>
        <v>Passenger Vehicle Subsidy</v>
      </c>
      <c r="C74" s="254" t="str">
        <f t="shared" si="3"/>
        <v>Additional Passenger Vehicle Subsidy</v>
      </c>
      <c r="D74" s="45" t="s">
        <v>38</v>
      </c>
      <c r="E74" s="2" t="s">
        <v>2249</v>
      </c>
      <c r="F74" s="2" t="s">
        <v>2344</v>
      </c>
      <c r="G74" s="2" t="s">
        <v>3451</v>
      </c>
      <c r="H74" s="43">
        <v>602</v>
      </c>
      <c r="I74" s="324" t="s">
        <v>43</v>
      </c>
      <c r="J74" s="255" t="str">
        <f>IF(ISBLANK(INDEX('Policy Characteristics'!D:D,MATCH($C74,'Policy Characteristics'!$C:$C,0))),"",INDEX('Policy Characteristics'!D:D,MATCH($C74,'Policy Characteristics'!$C:$C,0)))</f>
        <v>Vehicle Subsidy</v>
      </c>
      <c r="K74" s="254" t="str">
        <f>IF(ISBLANK(INDEX('Policy Characteristics'!E:E,MATCH($C74,'Policy Characteristics'!$C:$C,0))),"",INDEX('Policy Characteristics'!E:E,MATCH($C74,'Policy Characteristics'!$C:$C,0)))</f>
        <v>trans psgr subsidy</v>
      </c>
      <c r="L74" s="261">
        <f>IF(ISBLANK(INDEX('Policy Characteristics'!F:F,MATCH($C74,'Policy Characteristics'!$C:$C,0))),"",INDEX('Policy Characteristics'!F:F,MATCH($C74,'Policy Characteristics'!$C:$C,0)))</f>
        <v>0</v>
      </c>
      <c r="M74" s="261">
        <f>IF(ISBLANK(INDEX('Policy Characteristics'!G:G,MATCH($C74,'Policy Characteristics'!$C:$C,0))),"",INDEX('Policy Characteristics'!G:G,MATCH($C74,'Policy Characteristics'!$C:$C,0)))</f>
        <v>50000</v>
      </c>
      <c r="N74" s="261">
        <f>IF(ISBLANK(INDEX('Policy Characteristics'!H:H,MATCH($C74,'Policy Characteristics'!$C:$C,0))),"",INDEX('Policy Characteristics'!H:H,MATCH($C74,'Policy Characteristics'!$C:$C,0)))</f>
        <v>100</v>
      </c>
      <c r="O74" s="254" t="str">
        <f>IF(ISBLANK(INDEX('Policy Characteristics'!I:I,MATCH($C74,'Policy Characteristics'!$C:$C,0))),"",INDEX('Policy Characteristics'!I:I,MATCH($C74,'Policy Characteristics'!$C:$C,0)))</f>
        <v>$ / vehicle</v>
      </c>
      <c r="P74" s="254" t="str">
        <f>IF(ISBLANK(INDEX('Policy Characteristics'!J:J,MATCH($C74,'Policy Characteristics'!$C:$C,0))),"",INDEX('Policy Characteristics'!J:J,MATCH($C74,'Policy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4" s="254" t="str">
        <f>IF(ISBLANK(INDEX('Policy Characteristics'!K:K,MATCH($C74,'Policy Characteristics'!$C:$C,0))),"",INDEX('Policy Characteristics'!K:K,MATCH($C74,'Policy Characteristics'!$C:$C,0)))</f>
        <v>transportation-sector-main.html#ev-subsidy</v>
      </c>
      <c r="R74" s="254" t="str">
        <f>IF(ISBLANK(INDEX('Policy Characteristics'!L:L,MATCH($C74,'Policy Characteristics'!$C:$C,0))),"",INDEX('Policy Characteristics'!L:L,MATCH($C74,'Policy Characteristics'!$C:$C,0)))</f>
        <v>ev-subsidy.html</v>
      </c>
    </row>
    <row r="75" spans="1:18">
      <c r="A75" s="254" t="str">
        <f>IF(ISBLANK(INDEX('Policy Characteristics'!A:A,MATCH($C75,'Policy Characteristics'!$C:$C,0))),"",INDEX('Policy Characteristics'!A:A,MATCH($C75,'Policy Characteristics'!$C:$C,0)))</f>
        <v>Transportation</v>
      </c>
      <c r="B75" s="262" t="str">
        <f>IF(ISBLANK(INDEX('Policy Characteristics'!B:B,MATCH($C75,'Policy Characteristics'!$C:$C,0))),"",INDEX('Policy Characteristics'!B:B,MATCH($C75,'Policy Characteristics'!$C:$C,0)))</f>
        <v>Passenger Vehicle Subsidy</v>
      </c>
      <c r="C75" s="254" t="str">
        <f t="shared" si="3"/>
        <v>Additional Passenger Vehicle Subsidy</v>
      </c>
      <c r="D75" s="45" t="s">
        <v>38</v>
      </c>
      <c r="E75" s="2" t="s">
        <v>2509</v>
      </c>
      <c r="F75" s="2" t="s">
        <v>2344</v>
      </c>
      <c r="G75" s="2" t="s">
        <v>2509</v>
      </c>
      <c r="H75" s="43">
        <v>1656</v>
      </c>
      <c r="I75" s="325" t="s">
        <v>44</v>
      </c>
      <c r="J75" s="255" t="str">
        <f>IF(ISBLANK(INDEX('Policy Characteristics'!D:D,MATCH($C75,'Policy Characteristics'!$C:$C,0))),"",INDEX('Policy Characteristics'!D:D,MATCH($C75,'Policy Characteristics'!$C:$C,0)))</f>
        <v>Vehicle Subsidy</v>
      </c>
      <c r="K75" s="254" t="str">
        <f>IF(ISBLANK(INDEX('Policy Characteristics'!E:E,MATCH($C75,'Policy Characteristics'!$C:$C,0))),"",INDEX('Policy Characteristics'!E:E,MATCH($C75,'Policy Characteristics'!$C:$C,0)))</f>
        <v>trans psgr subsidy</v>
      </c>
      <c r="L75" s="261">
        <f>IF(ISBLANK(INDEX('Policy Characteristics'!F:F,MATCH($C75,'Policy Characteristics'!$C:$C,0))),"",INDEX('Policy Characteristics'!F:F,MATCH($C75,'Policy Characteristics'!$C:$C,0)))</f>
        <v>0</v>
      </c>
      <c r="M75" s="261">
        <f>IF(ISBLANK(INDEX('Policy Characteristics'!G:G,MATCH($C75,'Policy Characteristics'!$C:$C,0))),"",INDEX('Policy Characteristics'!G:G,MATCH($C75,'Policy Characteristics'!$C:$C,0)))</f>
        <v>50000</v>
      </c>
      <c r="N75" s="261">
        <f>IF(ISBLANK(INDEX('Policy Characteristics'!H:H,MATCH($C75,'Policy Characteristics'!$C:$C,0))),"",INDEX('Policy Characteristics'!H:H,MATCH($C75,'Policy Characteristics'!$C:$C,0)))</f>
        <v>100</v>
      </c>
      <c r="O75" s="254" t="str">
        <f>IF(ISBLANK(INDEX('Policy Characteristics'!I:I,MATCH($C75,'Policy Characteristics'!$C:$C,0))),"",INDEX('Policy Characteristics'!I:I,MATCH($C75,'Policy Characteristics'!$C:$C,0)))</f>
        <v>$ / vehicle</v>
      </c>
      <c r="P75" s="254" t="str">
        <f>IF(ISBLANK(INDEX('Policy Characteristics'!J:J,MATCH($C75,'Policy Characteristics'!$C:$C,0))),"",INDEX('Policy Characteristics'!J:J,MATCH($C75,'Policy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5" s="254" t="str">
        <f>IF(ISBLANK(INDEX('Policy Characteristics'!K:K,MATCH($C75,'Policy Characteristics'!$C:$C,0))),"",INDEX('Policy Characteristics'!K:K,MATCH($C75,'Policy Characteristics'!$C:$C,0)))</f>
        <v>transportation-sector-main.html#ev-subsidy</v>
      </c>
      <c r="R75" s="254" t="str">
        <f>IF(ISBLANK(INDEX('Policy Characteristics'!L:L,MATCH($C75,'Policy Characteristics'!$C:$C,0))),"",INDEX('Policy Characteristics'!L:L,MATCH($C75,'Policy Characteristics'!$C:$C,0)))</f>
        <v>ev-subsidy.html</v>
      </c>
    </row>
    <row r="76" spans="1:18">
      <c r="A76" s="254" t="str">
        <f>IF(ISBLANK(INDEX('Policy Characteristics'!A:A,MATCH($C76,'Policy Characteristics'!$C:$C,0))),"",INDEX('Policy Characteristics'!A:A,MATCH($C76,'Policy Characteristics'!$C:$C,0)))</f>
        <v>Transportation</v>
      </c>
      <c r="B76" s="262" t="str">
        <f>IF(ISBLANK(INDEX('Policy Characteristics'!B:B,MATCH($C76,'Policy Characteristics'!$C:$C,0))),"",INDEX('Policy Characteristics'!B:B,MATCH($C76,'Policy Characteristics'!$C:$C,0)))</f>
        <v>Passenger Vehicle Subsidy</v>
      </c>
      <c r="C76" s="254" t="str">
        <f t="shared" si="3"/>
        <v>Additional Passenger Vehicle Subsidy</v>
      </c>
      <c r="D76" s="45" t="s">
        <v>38</v>
      </c>
      <c r="E76" s="2" t="s">
        <v>2508</v>
      </c>
      <c r="F76" s="2" t="s">
        <v>2344</v>
      </c>
      <c r="G76" s="2" t="s">
        <v>3452</v>
      </c>
      <c r="H76" s="43">
        <v>1657</v>
      </c>
      <c r="I76" s="324" t="s">
        <v>43</v>
      </c>
      <c r="J76" s="255" t="str">
        <f>IF(ISBLANK(INDEX('Policy Characteristics'!D:D,MATCH($C76,'Policy Characteristics'!$C:$C,0))),"",INDEX('Policy Characteristics'!D:D,MATCH($C76,'Policy Characteristics'!$C:$C,0)))</f>
        <v>Vehicle Subsidy</v>
      </c>
      <c r="K76" s="254" t="str">
        <f>IF(ISBLANK(INDEX('Policy Characteristics'!E:E,MATCH($C76,'Policy Characteristics'!$C:$C,0))),"",INDEX('Policy Characteristics'!E:E,MATCH($C76,'Policy Characteristics'!$C:$C,0)))</f>
        <v>trans psgr subsidy</v>
      </c>
      <c r="L76" s="261">
        <f>IF(ISBLANK(INDEX('Policy Characteristics'!F:F,MATCH($C76,'Policy Characteristics'!$C:$C,0))),"",INDEX('Policy Characteristics'!F:F,MATCH($C76,'Policy Characteristics'!$C:$C,0)))</f>
        <v>0</v>
      </c>
      <c r="M76" s="261">
        <f>IF(ISBLANK(INDEX('Policy Characteristics'!G:G,MATCH($C76,'Policy Characteristics'!$C:$C,0))),"",INDEX('Policy Characteristics'!G:G,MATCH($C76,'Policy Characteristics'!$C:$C,0)))</f>
        <v>50000</v>
      </c>
      <c r="N76" s="261">
        <f>IF(ISBLANK(INDEX('Policy Characteristics'!H:H,MATCH($C76,'Policy Characteristics'!$C:$C,0))),"",INDEX('Policy Characteristics'!H:H,MATCH($C76,'Policy Characteristics'!$C:$C,0)))</f>
        <v>100</v>
      </c>
      <c r="O76" s="254" t="str">
        <f>IF(ISBLANK(INDEX('Policy Characteristics'!I:I,MATCH($C76,'Policy Characteristics'!$C:$C,0))),"",INDEX('Policy Characteristics'!I:I,MATCH($C76,'Policy Characteristics'!$C:$C,0)))</f>
        <v>$ / vehicle</v>
      </c>
      <c r="P76" s="254" t="str">
        <f>IF(ISBLANK(INDEX('Policy Characteristics'!J:J,MATCH($C76,'Policy Characteristics'!$C:$C,0))),"",INDEX('Policy Characteristics'!J:J,MATCH($C76,'Policy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6" s="254" t="str">
        <f>IF(ISBLANK(INDEX('Policy Characteristics'!K:K,MATCH($C76,'Policy Characteristics'!$C:$C,0))),"",INDEX('Policy Characteristics'!K:K,MATCH($C76,'Policy Characteristics'!$C:$C,0)))</f>
        <v>transportation-sector-main.html#ev-subsidy</v>
      </c>
      <c r="R76" s="254" t="str">
        <f>IF(ISBLANK(INDEX('Policy Characteristics'!L:L,MATCH($C76,'Policy Characteristics'!$C:$C,0))),"",INDEX('Policy Characteristics'!L:L,MATCH($C76,'Policy Characteristics'!$C:$C,0)))</f>
        <v>ev-subsidy.html</v>
      </c>
    </row>
    <row r="77" spans="1:18">
      <c r="A77" s="254" t="str">
        <f>IF(ISBLANK(INDEX('Policy Characteristics'!A:A,MATCH($C77,'Policy Characteristics'!$C:$C,0))),"",INDEX('Policy Characteristics'!A:A,MATCH($C77,'Policy Characteristics'!$C:$C,0)))</f>
        <v>Transportation</v>
      </c>
      <c r="B77" s="262" t="str">
        <f>IF(ISBLANK(INDEX('Policy Characteristics'!B:B,MATCH($C77,'Policy Characteristics'!$C:$C,0))),"",INDEX('Policy Characteristics'!B:B,MATCH($C77,'Policy Characteristics'!$C:$C,0)))</f>
        <v>Passenger Vehicle Subsidy</v>
      </c>
      <c r="C77" s="254" t="str">
        <f t="shared" si="3"/>
        <v>Additional Passenger Vehicle Subsidy</v>
      </c>
      <c r="D77" s="2" t="s">
        <v>39</v>
      </c>
      <c r="E77" s="45" t="s">
        <v>2245</v>
      </c>
      <c r="F77" s="2" t="s">
        <v>3292</v>
      </c>
      <c r="G77" s="45" t="s">
        <v>3447</v>
      </c>
      <c r="H77" s="43">
        <v>1658</v>
      </c>
      <c r="I77" s="325" t="s">
        <v>44</v>
      </c>
      <c r="J77" s="255" t="str">
        <f>IF(ISBLANK(INDEX('Policy Characteristics'!D:D,MATCH($C77,'Policy Characteristics'!$C:$C,0))),"",INDEX('Policy Characteristics'!D:D,MATCH($C77,'Policy Characteristics'!$C:$C,0)))</f>
        <v>Vehicle Subsidy</v>
      </c>
      <c r="K77" s="254" t="str">
        <f>IF(ISBLANK(INDEX('Policy Characteristics'!E:E,MATCH($C77,'Policy Characteristics'!$C:$C,0))),"",INDEX('Policy Characteristics'!E:E,MATCH($C77,'Policy Characteristics'!$C:$C,0)))</f>
        <v>trans psgr subsidy</v>
      </c>
      <c r="L77" s="261">
        <f>IF(ISBLANK(INDEX('Policy Characteristics'!F:F,MATCH($C77,'Policy Characteristics'!$C:$C,0))),"",INDEX('Policy Characteristics'!F:F,MATCH($C77,'Policy Characteristics'!$C:$C,0)))</f>
        <v>0</v>
      </c>
      <c r="M77" s="261">
        <f>IF(ISBLANK(INDEX('Policy Characteristics'!G:G,MATCH($C77,'Policy Characteristics'!$C:$C,0))),"",INDEX('Policy Characteristics'!G:G,MATCH($C77,'Policy Characteristics'!$C:$C,0)))</f>
        <v>50000</v>
      </c>
      <c r="N77" s="261">
        <f>IF(ISBLANK(INDEX('Policy Characteristics'!H:H,MATCH($C77,'Policy Characteristics'!$C:$C,0))),"",INDEX('Policy Characteristics'!H:H,MATCH($C77,'Policy Characteristics'!$C:$C,0)))</f>
        <v>100</v>
      </c>
      <c r="O77" s="254" t="str">
        <f>IF(ISBLANK(INDEX('Policy Characteristics'!I:I,MATCH($C77,'Policy Characteristics'!$C:$C,0))),"",INDEX('Policy Characteristics'!I:I,MATCH($C77,'Policy Characteristics'!$C:$C,0)))</f>
        <v>$ / vehicle</v>
      </c>
      <c r="P77" s="254" t="str">
        <f>IF(ISBLANK(INDEX('Policy Characteristics'!J:J,MATCH($C77,'Policy Characteristics'!$C:$C,0))),"",INDEX('Policy Characteristics'!J:J,MATCH($C77,'Policy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7" s="254" t="str">
        <f>IF(ISBLANK(INDEX('Policy Characteristics'!K:K,MATCH($C77,'Policy Characteristics'!$C:$C,0))),"",INDEX('Policy Characteristics'!K:K,MATCH($C77,'Policy Characteristics'!$C:$C,0)))</f>
        <v>transportation-sector-main.html#ev-subsidy</v>
      </c>
      <c r="R77" s="254" t="str">
        <f>IF(ISBLANK(INDEX('Policy Characteristics'!L:L,MATCH($C77,'Policy Characteristics'!$C:$C,0))),"",INDEX('Policy Characteristics'!L:L,MATCH($C77,'Policy Characteristics'!$C:$C,0)))</f>
        <v>ev-subsidy.html</v>
      </c>
    </row>
    <row r="78" spans="1:18">
      <c r="A78" s="254" t="str">
        <f>IF(ISBLANK(INDEX('Policy Characteristics'!A:A,MATCH($C78,'Policy Characteristics'!$C:$C,0))),"",INDEX('Policy Characteristics'!A:A,MATCH($C78,'Policy Characteristics'!$C:$C,0)))</f>
        <v>Transportation</v>
      </c>
      <c r="B78" s="262" t="str">
        <f>IF(ISBLANK(INDEX('Policy Characteristics'!B:B,MATCH($C78,'Policy Characteristics'!$C:$C,0))),"",INDEX('Policy Characteristics'!B:B,MATCH($C78,'Policy Characteristics'!$C:$C,0)))</f>
        <v>Passenger Vehicle Subsidy</v>
      </c>
      <c r="C78" s="254" t="str">
        <f t="shared" si="3"/>
        <v>Additional Passenger Vehicle Subsidy</v>
      </c>
      <c r="D78" s="2" t="s">
        <v>39</v>
      </c>
      <c r="E78" s="2" t="s">
        <v>2246</v>
      </c>
      <c r="F78" s="2" t="s">
        <v>3292</v>
      </c>
      <c r="G78" s="2" t="s">
        <v>3448</v>
      </c>
      <c r="H78" s="43">
        <v>1659</v>
      </c>
      <c r="I78" s="325" t="s">
        <v>44</v>
      </c>
      <c r="J78" s="255" t="str">
        <f>IF(ISBLANK(INDEX('Policy Characteristics'!D:D,MATCH($C78,'Policy Characteristics'!$C:$C,0))),"",INDEX('Policy Characteristics'!D:D,MATCH($C78,'Policy Characteristics'!$C:$C,0)))</f>
        <v>Vehicle Subsidy</v>
      </c>
      <c r="K78" s="254" t="str">
        <f>IF(ISBLANK(INDEX('Policy Characteristics'!E:E,MATCH($C78,'Policy Characteristics'!$C:$C,0))),"",INDEX('Policy Characteristics'!E:E,MATCH($C78,'Policy Characteristics'!$C:$C,0)))</f>
        <v>trans psgr subsidy</v>
      </c>
      <c r="L78" s="261">
        <f>IF(ISBLANK(INDEX('Policy Characteristics'!F:F,MATCH($C78,'Policy Characteristics'!$C:$C,0))),"",INDEX('Policy Characteristics'!F:F,MATCH($C78,'Policy Characteristics'!$C:$C,0)))</f>
        <v>0</v>
      </c>
      <c r="M78" s="261">
        <f>IF(ISBLANK(INDEX('Policy Characteristics'!G:G,MATCH($C78,'Policy Characteristics'!$C:$C,0))),"",INDEX('Policy Characteristics'!G:G,MATCH($C78,'Policy Characteristics'!$C:$C,0)))</f>
        <v>50000</v>
      </c>
      <c r="N78" s="261">
        <f>IF(ISBLANK(INDEX('Policy Characteristics'!H:H,MATCH($C78,'Policy Characteristics'!$C:$C,0))),"",INDEX('Policy Characteristics'!H:H,MATCH($C78,'Policy Characteristics'!$C:$C,0)))</f>
        <v>100</v>
      </c>
      <c r="O78" s="254" t="str">
        <f>IF(ISBLANK(INDEX('Policy Characteristics'!I:I,MATCH($C78,'Policy Characteristics'!$C:$C,0))),"",INDEX('Policy Characteristics'!I:I,MATCH($C78,'Policy Characteristics'!$C:$C,0)))</f>
        <v>$ / vehicle</v>
      </c>
      <c r="P78" s="254" t="str">
        <f>IF(ISBLANK(INDEX('Policy Characteristics'!J:J,MATCH($C78,'Policy Characteristics'!$C:$C,0))),"",INDEX('Policy Characteristics'!J:J,MATCH($C78,'Policy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8" s="254" t="str">
        <f>IF(ISBLANK(INDEX('Policy Characteristics'!K:K,MATCH($C78,'Policy Characteristics'!$C:$C,0))),"",INDEX('Policy Characteristics'!K:K,MATCH($C78,'Policy Characteristics'!$C:$C,0)))</f>
        <v>transportation-sector-main.html#ev-subsidy</v>
      </c>
      <c r="R78" s="254" t="str">
        <f>IF(ISBLANK(INDEX('Policy Characteristics'!L:L,MATCH($C78,'Policy Characteristics'!$C:$C,0))),"",INDEX('Policy Characteristics'!L:L,MATCH($C78,'Policy Characteristics'!$C:$C,0)))</f>
        <v>ev-subsidy.html</v>
      </c>
    </row>
    <row r="79" spans="1:18">
      <c r="A79" s="254" t="str">
        <f>IF(ISBLANK(INDEX('Policy Characteristics'!A:A,MATCH($C79,'Policy Characteristics'!$C:$C,0))),"",INDEX('Policy Characteristics'!A:A,MATCH($C79,'Policy Characteristics'!$C:$C,0)))</f>
        <v>Transportation</v>
      </c>
      <c r="B79" s="262" t="str">
        <f>IF(ISBLANK(INDEX('Policy Characteristics'!B:B,MATCH($C79,'Policy Characteristics'!$C:$C,0))),"",INDEX('Policy Characteristics'!B:B,MATCH($C79,'Policy Characteristics'!$C:$C,0)))</f>
        <v>Passenger Vehicle Subsidy</v>
      </c>
      <c r="C79" s="254" t="str">
        <f t="shared" si="3"/>
        <v>Additional Passenger Vehicle Subsidy</v>
      </c>
      <c r="D79" s="2" t="s">
        <v>39</v>
      </c>
      <c r="E79" s="2" t="s">
        <v>2247</v>
      </c>
      <c r="F79" s="2" t="s">
        <v>3292</v>
      </c>
      <c r="G79" s="2" t="s">
        <v>3449</v>
      </c>
      <c r="H79" s="43">
        <v>1660</v>
      </c>
      <c r="I79" s="325" t="s">
        <v>44</v>
      </c>
      <c r="J79" s="255" t="str">
        <f>IF(ISBLANK(INDEX('Policy Characteristics'!D:D,MATCH($C79,'Policy Characteristics'!$C:$C,0))),"",INDEX('Policy Characteristics'!D:D,MATCH($C79,'Policy Characteristics'!$C:$C,0)))</f>
        <v>Vehicle Subsidy</v>
      </c>
      <c r="K79" s="254" t="str">
        <f>IF(ISBLANK(INDEX('Policy Characteristics'!E:E,MATCH($C79,'Policy Characteristics'!$C:$C,0))),"",INDEX('Policy Characteristics'!E:E,MATCH($C79,'Policy Characteristics'!$C:$C,0)))</f>
        <v>trans psgr subsidy</v>
      </c>
      <c r="L79" s="261">
        <f>IF(ISBLANK(INDEX('Policy Characteristics'!F:F,MATCH($C79,'Policy Characteristics'!$C:$C,0))),"",INDEX('Policy Characteristics'!F:F,MATCH($C79,'Policy Characteristics'!$C:$C,0)))</f>
        <v>0</v>
      </c>
      <c r="M79" s="261">
        <f>IF(ISBLANK(INDEX('Policy Characteristics'!G:G,MATCH($C79,'Policy Characteristics'!$C:$C,0))),"",INDEX('Policy Characteristics'!G:G,MATCH($C79,'Policy Characteristics'!$C:$C,0)))</f>
        <v>50000</v>
      </c>
      <c r="N79" s="261">
        <f>IF(ISBLANK(INDEX('Policy Characteristics'!H:H,MATCH($C79,'Policy Characteristics'!$C:$C,0))),"",INDEX('Policy Characteristics'!H:H,MATCH($C79,'Policy Characteristics'!$C:$C,0)))</f>
        <v>100</v>
      </c>
      <c r="O79" s="254" t="str">
        <f>IF(ISBLANK(INDEX('Policy Characteristics'!I:I,MATCH($C79,'Policy Characteristics'!$C:$C,0))),"",INDEX('Policy Characteristics'!I:I,MATCH($C79,'Policy Characteristics'!$C:$C,0)))</f>
        <v>$ / vehicle</v>
      </c>
      <c r="P79" s="254" t="str">
        <f>IF(ISBLANK(INDEX('Policy Characteristics'!J:J,MATCH($C79,'Policy Characteristics'!$C:$C,0))),"",INDEX('Policy Characteristics'!J:J,MATCH($C79,'Policy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9" s="254" t="str">
        <f>IF(ISBLANK(INDEX('Policy Characteristics'!K:K,MATCH($C79,'Policy Characteristics'!$C:$C,0))),"",INDEX('Policy Characteristics'!K:K,MATCH($C79,'Policy Characteristics'!$C:$C,0)))</f>
        <v>transportation-sector-main.html#ev-subsidy</v>
      </c>
      <c r="R79" s="254" t="str">
        <f>IF(ISBLANK(INDEX('Policy Characteristics'!L:L,MATCH($C79,'Policy Characteristics'!$C:$C,0))),"",INDEX('Policy Characteristics'!L:L,MATCH($C79,'Policy Characteristics'!$C:$C,0)))</f>
        <v>ev-subsidy.html</v>
      </c>
    </row>
    <row r="80" spans="1:18">
      <c r="A80" s="254" t="str">
        <f>IF(ISBLANK(INDEX('Policy Characteristics'!A:A,MATCH($C80,'Policy Characteristics'!$C:$C,0))),"",INDEX('Policy Characteristics'!A:A,MATCH($C80,'Policy Characteristics'!$C:$C,0)))</f>
        <v>Transportation</v>
      </c>
      <c r="B80" s="262" t="str">
        <f>IF(ISBLANK(INDEX('Policy Characteristics'!B:B,MATCH($C80,'Policy Characteristics'!$C:$C,0))),"",INDEX('Policy Characteristics'!B:B,MATCH($C80,'Policy Characteristics'!$C:$C,0)))</f>
        <v>Passenger Vehicle Subsidy</v>
      </c>
      <c r="C80" s="254" t="str">
        <f t="shared" si="3"/>
        <v>Additional Passenger Vehicle Subsidy</v>
      </c>
      <c r="D80" s="2" t="s">
        <v>39</v>
      </c>
      <c r="E80" s="2" t="s">
        <v>2248</v>
      </c>
      <c r="F80" s="2" t="s">
        <v>3292</v>
      </c>
      <c r="G80" s="2" t="s">
        <v>3450</v>
      </c>
      <c r="H80" s="43">
        <v>1661</v>
      </c>
      <c r="I80" s="325" t="s">
        <v>44</v>
      </c>
      <c r="J80" s="255" t="str">
        <f>IF(ISBLANK(INDEX('Policy Characteristics'!D:D,MATCH($C80,'Policy Characteristics'!$C:$C,0))),"",INDEX('Policy Characteristics'!D:D,MATCH($C80,'Policy Characteristics'!$C:$C,0)))</f>
        <v>Vehicle Subsidy</v>
      </c>
      <c r="K80" s="254" t="str">
        <f>IF(ISBLANK(INDEX('Policy Characteristics'!E:E,MATCH($C80,'Policy Characteristics'!$C:$C,0))),"",INDEX('Policy Characteristics'!E:E,MATCH($C80,'Policy Characteristics'!$C:$C,0)))</f>
        <v>trans psgr subsidy</v>
      </c>
      <c r="L80" s="261">
        <f>IF(ISBLANK(INDEX('Policy Characteristics'!F:F,MATCH($C80,'Policy Characteristics'!$C:$C,0))),"",INDEX('Policy Characteristics'!F:F,MATCH($C80,'Policy Characteristics'!$C:$C,0)))</f>
        <v>0</v>
      </c>
      <c r="M80" s="261">
        <f>IF(ISBLANK(INDEX('Policy Characteristics'!G:G,MATCH($C80,'Policy Characteristics'!$C:$C,0))),"",INDEX('Policy Characteristics'!G:G,MATCH($C80,'Policy Characteristics'!$C:$C,0)))</f>
        <v>50000</v>
      </c>
      <c r="N80" s="261">
        <f>IF(ISBLANK(INDEX('Policy Characteristics'!H:H,MATCH($C80,'Policy Characteristics'!$C:$C,0))),"",INDEX('Policy Characteristics'!H:H,MATCH($C80,'Policy Characteristics'!$C:$C,0)))</f>
        <v>100</v>
      </c>
      <c r="O80" s="254" t="str">
        <f>IF(ISBLANK(INDEX('Policy Characteristics'!I:I,MATCH($C80,'Policy Characteristics'!$C:$C,0))),"",INDEX('Policy Characteristics'!I:I,MATCH($C80,'Policy Characteristics'!$C:$C,0)))</f>
        <v>$ / vehicle</v>
      </c>
      <c r="P80" s="254" t="str">
        <f>IF(ISBLANK(INDEX('Policy Characteristics'!J:J,MATCH($C80,'Policy Characteristics'!$C:$C,0))),"",INDEX('Policy Characteristics'!J:J,MATCH($C80,'Policy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0" s="254" t="str">
        <f>IF(ISBLANK(INDEX('Policy Characteristics'!K:K,MATCH($C80,'Policy Characteristics'!$C:$C,0))),"",INDEX('Policy Characteristics'!K:K,MATCH($C80,'Policy Characteristics'!$C:$C,0)))</f>
        <v>transportation-sector-main.html#ev-subsidy</v>
      </c>
      <c r="R80" s="254" t="str">
        <f>IF(ISBLANK(INDEX('Policy Characteristics'!L:L,MATCH($C80,'Policy Characteristics'!$C:$C,0))),"",INDEX('Policy Characteristics'!L:L,MATCH($C80,'Policy Characteristics'!$C:$C,0)))</f>
        <v>ev-subsidy.html</v>
      </c>
    </row>
    <row r="81" spans="1:18">
      <c r="A81" s="254" t="str">
        <f>IF(ISBLANK(INDEX('Policy Characteristics'!A:A,MATCH($C81,'Policy Characteristics'!$C:$C,0))),"",INDEX('Policy Characteristics'!A:A,MATCH($C81,'Policy Characteristics'!$C:$C,0)))</f>
        <v>Transportation</v>
      </c>
      <c r="B81" s="262" t="str">
        <f>IF(ISBLANK(INDEX('Policy Characteristics'!B:B,MATCH($C81,'Policy Characteristics'!$C:$C,0))),"",INDEX('Policy Characteristics'!B:B,MATCH($C81,'Policy Characteristics'!$C:$C,0)))</f>
        <v>Passenger Vehicle Subsidy</v>
      </c>
      <c r="C81" s="254" t="str">
        <f t="shared" si="3"/>
        <v>Additional Passenger Vehicle Subsidy</v>
      </c>
      <c r="D81" s="2" t="s">
        <v>39</v>
      </c>
      <c r="E81" s="2" t="s">
        <v>2249</v>
      </c>
      <c r="F81" s="2" t="s">
        <v>3292</v>
      </c>
      <c r="G81" s="2" t="s">
        <v>3451</v>
      </c>
      <c r="H81" s="43">
        <v>1662</v>
      </c>
      <c r="I81" s="325" t="s">
        <v>44</v>
      </c>
      <c r="J81" s="255" t="str">
        <f>IF(ISBLANK(INDEX('Policy Characteristics'!D:D,MATCH($C81,'Policy Characteristics'!$C:$C,0))),"",INDEX('Policy Characteristics'!D:D,MATCH($C81,'Policy Characteristics'!$C:$C,0)))</f>
        <v>Vehicle Subsidy</v>
      </c>
      <c r="K81" s="254" t="str">
        <f>IF(ISBLANK(INDEX('Policy Characteristics'!E:E,MATCH($C81,'Policy Characteristics'!$C:$C,0))),"",INDEX('Policy Characteristics'!E:E,MATCH($C81,'Policy Characteristics'!$C:$C,0)))</f>
        <v>trans psgr subsidy</v>
      </c>
      <c r="L81" s="261">
        <f>IF(ISBLANK(INDEX('Policy Characteristics'!F:F,MATCH($C81,'Policy Characteristics'!$C:$C,0))),"",INDEX('Policy Characteristics'!F:F,MATCH($C81,'Policy Characteristics'!$C:$C,0)))</f>
        <v>0</v>
      </c>
      <c r="M81" s="261">
        <f>IF(ISBLANK(INDEX('Policy Characteristics'!G:G,MATCH($C81,'Policy Characteristics'!$C:$C,0))),"",INDEX('Policy Characteristics'!G:G,MATCH($C81,'Policy Characteristics'!$C:$C,0)))</f>
        <v>50000</v>
      </c>
      <c r="N81" s="261">
        <f>IF(ISBLANK(INDEX('Policy Characteristics'!H:H,MATCH($C81,'Policy Characteristics'!$C:$C,0))),"",INDEX('Policy Characteristics'!H:H,MATCH($C81,'Policy Characteristics'!$C:$C,0)))</f>
        <v>100</v>
      </c>
      <c r="O81" s="254" t="str">
        <f>IF(ISBLANK(INDEX('Policy Characteristics'!I:I,MATCH($C81,'Policy Characteristics'!$C:$C,0))),"",INDEX('Policy Characteristics'!I:I,MATCH($C81,'Policy Characteristics'!$C:$C,0)))</f>
        <v>$ / vehicle</v>
      </c>
      <c r="P81" s="254" t="str">
        <f>IF(ISBLANK(INDEX('Policy Characteristics'!J:J,MATCH($C81,'Policy Characteristics'!$C:$C,0))),"",INDEX('Policy Characteristics'!J:J,MATCH($C81,'Policy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1" s="254" t="str">
        <f>IF(ISBLANK(INDEX('Policy Characteristics'!K:K,MATCH($C81,'Policy Characteristics'!$C:$C,0))),"",INDEX('Policy Characteristics'!K:K,MATCH($C81,'Policy Characteristics'!$C:$C,0)))</f>
        <v>transportation-sector-main.html#ev-subsidy</v>
      </c>
      <c r="R81" s="254" t="str">
        <f>IF(ISBLANK(INDEX('Policy Characteristics'!L:L,MATCH($C81,'Policy Characteristics'!$C:$C,0))),"",INDEX('Policy Characteristics'!L:L,MATCH($C81,'Policy Characteristics'!$C:$C,0)))</f>
        <v>ev-subsidy.html</v>
      </c>
    </row>
    <row r="82" spans="1:18">
      <c r="A82" s="254" t="str">
        <f>IF(ISBLANK(INDEX('Policy Characteristics'!A:A,MATCH($C82,'Policy Characteristics'!$C:$C,0))),"",INDEX('Policy Characteristics'!A:A,MATCH($C82,'Policy Characteristics'!$C:$C,0)))</f>
        <v>Transportation</v>
      </c>
      <c r="B82" s="262" t="str">
        <f>IF(ISBLANK(INDEX('Policy Characteristics'!B:B,MATCH($C82,'Policy Characteristics'!$C:$C,0))),"",INDEX('Policy Characteristics'!B:B,MATCH($C82,'Policy Characteristics'!$C:$C,0)))</f>
        <v>Passenger Vehicle Subsidy</v>
      </c>
      <c r="C82" s="254" t="str">
        <f t="shared" si="3"/>
        <v>Additional Passenger Vehicle Subsidy</v>
      </c>
      <c r="D82" s="2" t="s">
        <v>39</v>
      </c>
      <c r="E82" s="2" t="s">
        <v>2509</v>
      </c>
      <c r="F82" s="2" t="s">
        <v>3292</v>
      </c>
      <c r="G82" s="2" t="s">
        <v>2509</v>
      </c>
      <c r="H82" s="43">
        <v>1663</v>
      </c>
      <c r="I82" s="325" t="s">
        <v>44</v>
      </c>
      <c r="J82" s="255" t="str">
        <f>IF(ISBLANK(INDEX('Policy Characteristics'!D:D,MATCH($C82,'Policy Characteristics'!$C:$C,0))),"",INDEX('Policy Characteristics'!D:D,MATCH($C82,'Policy Characteristics'!$C:$C,0)))</f>
        <v>Vehicle Subsidy</v>
      </c>
      <c r="K82" s="254" t="str">
        <f>IF(ISBLANK(INDEX('Policy Characteristics'!E:E,MATCH($C82,'Policy Characteristics'!$C:$C,0))),"",INDEX('Policy Characteristics'!E:E,MATCH($C82,'Policy Characteristics'!$C:$C,0)))</f>
        <v>trans psgr subsidy</v>
      </c>
      <c r="L82" s="261">
        <f>IF(ISBLANK(INDEX('Policy Characteristics'!F:F,MATCH($C82,'Policy Characteristics'!$C:$C,0))),"",INDEX('Policy Characteristics'!F:F,MATCH($C82,'Policy Characteristics'!$C:$C,0)))</f>
        <v>0</v>
      </c>
      <c r="M82" s="261">
        <f>IF(ISBLANK(INDEX('Policy Characteristics'!G:G,MATCH($C82,'Policy Characteristics'!$C:$C,0))),"",INDEX('Policy Characteristics'!G:G,MATCH($C82,'Policy Characteristics'!$C:$C,0)))</f>
        <v>50000</v>
      </c>
      <c r="N82" s="261">
        <f>IF(ISBLANK(INDEX('Policy Characteristics'!H:H,MATCH($C82,'Policy Characteristics'!$C:$C,0))),"",INDEX('Policy Characteristics'!H:H,MATCH($C82,'Policy Characteristics'!$C:$C,0)))</f>
        <v>100</v>
      </c>
      <c r="O82" s="254" t="str">
        <f>IF(ISBLANK(INDEX('Policy Characteristics'!I:I,MATCH($C82,'Policy Characteristics'!$C:$C,0))),"",INDEX('Policy Characteristics'!I:I,MATCH($C82,'Policy Characteristics'!$C:$C,0)))</f>
        <v>$ / vehicle</v>
      </c>
      <c r="P82" s="254" t="str">
        <f>IF(ISBLANK(INDEX('Policy Characteristics'!J:J,MATCH($C82,'Policy Characteristics'!$C:$C,0))),"",INDEX('Policy Characteristics'!J:J,MATCH($C82,'Policy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2" s="254" t="str">
        <f>IF(ISBLANK(INDEX('Policy Characteristics'!K:K,MATCH($C82,'Policy Characteristics'!$C:$C,0))),"",INDEX('Policy Characteristics'!K:K,MATCH($C82,'Policy Characteristics'!$C:$C,0)))</f>
        <v>transportation-sector-main.html#ev-subsidy</v>
      </c>
      <c r="R82" s="254" t="str">
        <f>IF(ISBLANK(INDEX('Policy Characteristics'!L:L,MATCH($C82,'Policy Characteristics'!$C:$C,0))),"",INDEX('Policy Characteristics'!L:L,MATCH($C82,'Policy Characteristics'!$C:$C,0)))</f>
        <v>ev-subsidy.html</v>
      </c>
    </row>
    <row r="83" spans="1:18">
      <c r="A83" s="254" t="str">
        <f>IF(ISBLANK(INDEX('Policy Characteristics'!A:A,MATCH($C83,'Policy Characteristics'!$C:$C,0))),"",INDEX('Policy Characteristics'!A:A,MATCH($C83,'Policy Characteristics'!$C:$C,0)))</f>
        <v>Transportation</v>
      </c>
      <c r="B83" s="262" t="str">
        <f>IF(ISBLANK(INDEX('Policy Characteristics'!B:B,MATCH($C83,'Policy Characteristics'!$C:$C,0))),"",INDEX('Policy Characteristics'!B:B,MATCH($C83,'Policy Characteristics'!$C:$C,0)))</f>
        <v>Passenger Vehicle Subsidy</v>
      </c>
      <c r="C83" s="254" t="str">
        <f t="shared" si="3"/>
        <v>Additional Passenger Vehicle Subsidy</v>
      </c>
      <c r="D83" s="2" t="s">
        <v>39</v>
      </c>
      <c r="E83" s="2" t="s">
        <v>2508</v>
      </c>
      <c r="F83" s="2" t="s">
        <v>3292</v>
      </c>
      <c r="G83" s="2" t="s">
        <v>3452</v>
      </c>
      <c r="H83" s="43">
        <v>1664</v>
      </c>
      <c r="I83" s="325" t="s">
        <v>44</v>
      </c>
      <c r="J83" s="255" t="str">
        <f>IF(ISBLANK(INDEX('Policy Characteristics'!D:D,MATCH($C83,'Policy Characteristics'!$C:$C,0))),"",INDEX('Policy Characteristics'!D:D,MATCH($C83,'Policy Characteristics'!$C:$C,0)))</f>
        <v>Vehicle Subsidy</v>
      </c>
      <c r="K83" s="254" t="str">
        <f>IF(ISBLANK(INDEX('Policy Characteristics'!E:E,MATCH($C83,'Policy Characteristics'!$C:$C,0))),"",INDEX('Policy Characteristics'!E:E,MATCH($C83,'Policy Characteristics'!$C:$C,0)))</f>
        <v>trans psgr subsidy</v>
      </c>
      <c r="L83" s="261">
        <f>IF(ISBLANK(INDEX('Policy Characteristics'!F:F,MATCH($C83,'Policy Characteristics'!$C:$C,0))),"",INDEX('Policy Characteristics'!F:F,MATCH($C83,'Policy Characteristics'!$C:$C,0)))</f>
        <v>0</v>
      </c>
      <c r="M83" s="261">
        <f>IF(ISBLANK(INDEX('Policy Characteristics'!G:G,MATCH($C83,'Policy Characteristics'!$C:$C,0))),"",INDEX('Policy Characteristics'!G:G,MATCH($C83,'Policy Characteristics'!$C:$C,0)))</f>
        <v>50000</v>
      </c>
      <c r="N83" s="261">
        <f>IF(ISBLANK(INDEX('Policy Characteristics'!H:H,MATCH($C83,'Policy Characteristics'!$C:$C,0))),"",INDEX('Policy Characteristics'!H:H,MATCH($C83,'Policy Characteristics'!$C:$C,0)))</f>
        <v>100</v>
      </c>
      <c r="O83" s="254" t="str">
        <f>IF(ISBLANK(INDEX('Policy Characteristics'!I:I,MATCH($C83,'Policy Characteristics'!$C:$C,0))),"",INDEX('Policy Characteristics'!I:I,MATCH($C83,'Policy Characteristics'!$C:$C,0)))</f>
        <v>$ / vehicle</v>
      </c>
      <c r="P83" s="254" t="str">
        <f>IF(ISBLANK(INDEX('Policy Characteristics'!J:J,MATCH($C83,'Policy Characteristics'!$C:$C,0))),"",INDEX('Policy Characteristics'!J:J,MATCH($C83,'Policy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3" s="254" t="str">
        <f>IF(ISBLANK(INDEX('Policy Characteristics'!K:K,MATCH($C83,'Policy Characteristics'!$C:$C,0))),"",INDEX('Policy Characteristics'!K:K,MATCH($C83,'Policy Characteristics'!$C:$C,0)))</f>
        <v>transportation-sector-main.html#ev-subsidy</v>
      </c>
      <c r="R83" s="254" t="str">
        <f>IF(ISBLANK(INDEX('Policy Characteristics'!L:L,MATCH($C83,'Policy Characteristics'!$C:$C,0))),"",INDEX('Policy Characteristics'!L:L,MATCH($C83,'Policy Characteristics'!$C:$C,0)))</f>
        <v>ev-subsidy.html</v>
      </c>
    </row>
    <row r="84" spans="1:18">
      <c r="A84" s="254" t="str">
        <f>IF(ISBLANK(INDEX('Policy Characteristics'!A:A,MATCH($C84,'Policy Characteristics'!$C:$C,0))),"",INDEX('Policy Characteristics'!A:A,MATCH($C84,'Policy Characteristics'!$C:$C,0)))</f>
        <v>Transportation</v>
      </c>
      <c r="B84" s="262" t="str">
        <f>IF(ISBLANK(INDEX('Policy Characteristics'!B:B,MATCH($C84,'Policy Characteristics'!$C:$C,0))),"",INDEX('Policy Characteristics'!B:B,MATCH($C84,'Policy Characteristics'!$C:$C,0)))</f>
        <v>Passenger Vehicle Subsidy</v>
      </c>
      <c r="C84" s="254" t="str">
        <f t="shared" si="3"/>
        <v>Additional Passenger Vehicle Subsidy</v>
      </c>
      <c r="D84" s="45" t="s">
        <v>40</v>
      </c>
      <c r="E84" s="45" t="s">
        <v>2245</v>
      </c>
      <c r="F84" s="2" t="s">
        <v>86</v>
      </c>
      <c r="G84" s="45" t="s">
        <v>3447</v>
      </c>
      <c r="H84" s="43">
        <v>1665</v>
      </c>
      <c r="I84" s="325" t="s">
        <v>44</v>
      </c>
      <c r="J84" s="255" t="str">
        <f>IF(ISBLANK(INDEX('Policy Characteristics'!D:D,MATCH($C84,'Policy Characteristics'!$C:$C,0))),"",INDEX('Policy Characteristics'!D:D,MATCH($C84,'Policy Characteristics'!$C:$C,0)))</f>
        <v>Vehicle Subsidy</v>
      </c>
      <c r="K84" s="254" t="str">
        <f>IF(ISBLANK(INDEX('Policy Characteristics'!E:E,MATCH($C84,'Policy Characteristics'!$C:$C,0))),"",INDEX('Policy Characteristics'!E:E,MATCH($C84,'Policy Characteristics'!$C:$C,0)))</f>
        <v>trans psgr subsidy</v>
      </c>
      <c r="L84" s="261">
        <f>IF(ISBLANK(INDEX('Policy Characteristics'!F:F,MATCH($C84,'Policy Characteristics'!$C:$C,0))),"",INDEX('Policy Characteristics'!F:F,MATCH($C84,'Policy Characteristics'!$C:$C,0)))</f>
        <v>0</v>
      </c>
      <c r="M84" s="261">
        <f>IF(ISBLANK(INDEX('Policy Characteristics'!G:G,MATCH($C84,'Policy Characteristics'!$C:$C,0))),"",INDEX('Policy Characteristics'!G:G,MATCH($C84,'Policy Characteristics'!$C:$C,0)))</f>
        <v>50000</v>
      </c>
      <c r="N84" s="261">
        <f>IF(ISBLANK(INDEX('Policy Characteristics'!H:H,MATCH($C84,'Policy Characteristics'!$C:$C,0))),"",INDEX('Policy Characteristics'!H:H,MATCH($C84,'Policy Characteristics'!$C:$C,0)))</f>
        <v>100</v>
      </c>
      <c r="O84" s="254" t="str">
        <f>IF(ISBLANK(INDEX('Policy Characteristics'!I:I,MATCH($C84,'Policy Characteristics'!$C:$C,0))),"",INDEX('Policy Characteristics'!I:I,MATCH($C84,'Policy Characteristics'!$C:$C,0)))</f>
        <v>$ / vehicle</v>
      </c>
      <c r="P84" s="254" t="str">
        <f>IF(ISBLANK(INDEX('Policy Characteristics'!J:J,MATCH($C84,'Policy Characteristics'!$C:$C,0))),"",INDEX('Policy Characteristics'!J:J,MATCH($C84,'Policy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4" s="254" t="str">
        <f>IF(ISBLANK(INDEX('Policy Characteristics'!K:K,MATCH($C84,'Policy Characteristics'!$C:$C,0))),"",INDEX('Policy Characteristics'!K:K,MATCH($C84,'Policy Characteristics'!$C:$C,0)))</f>
        <v>transportation-sector-main.html#ev-subsidy</v>
      </c>
      <c r="R84" s="254" t="str">
        <f>IF(ISBLANK(INDEX('Policy Characteristics'!L:L,MATCH($C84,'Policy Characteristics'!$C:$C,0))),"",INDEX('Policy Characteristics'!L:L,MATCH($C84,'Policy Characteristics'!$C:$C,0)))</f>
        <v>ev-subsidy.html</v>
      </c>
    </row>
    <row r="85" spans="1:18">
      <c r="A85" s="254" t="str">
        <f>IF(ISBLANK(INDEX('Policy Characteristics'!A:A,MATCH($C85,'Policy Characteristics'!$C:$C,0))),"",INDEX('Policy Characteristics'!A:A,MATCH($C85,'Policy Characteristics'!$C:$C,0)))</f>
        <v>Transportation</v>
      </c>
      <c r="B85" s="262" t="str">
        <f>IF(ISBLANK(INDEX('Policy Characteristics'!B:B,MATCH($C85,'Policy Characteristics'!$C:$C,0))),"",INDEX('Policy Characteristics'!B:B,MATCH($C85,'Policy Characteristics'!$C:$C,0)))</f>
        <v>Passenger Vehicle Subsidy</v>
      </c>
      <c r="C85" s="254" t="str">
        <f t="shared" si="3"/>
        <v>Additional Passenger Vehicle Subsidy</v>
      </c>
      <c r="D85" s="45" t="s">
        <v>40</v>
      </c>
      <c r="E85" s="2" t="s">
        <v>2246</v>
      </c>
      <c r="F85" s="2" t="s">
        <v>86</v>
      </c>
      <c r="G85" s="2" t="s">
        <v>3448</v>
      </c>
      <c r="H85" s="43">
        <v>1666</v>
      </c>
      <c r="I85" s="325" t="s">
        <v>44</v>
      </c>
      <c r="J85" s="255" t="str">
        <f>IF(ISBLANK(INDEX('Policy Characteristics'!D:D,MATCH($C85,'Policy Characteristics'!$C:$C,0))),"",INDEX('Policy Characteristics'!D:D,MATCH($C85,'Policy Characteristics'!$C:$C,0)))</f>
        <v>Vehicle Subsidy</v>
      </c>
      <c r="K85" s="254" t="str">
        <f>IF(ISBLANK(INDEX('Policy Characteristics'!E:E,MATCH($C85,'Policy Characteristics'!$C:$C,0))),"",INDEX('Policy Characteristics'!E:E,MATCH($C85,'Policy Characteristics'!$C:$C,0)))</f>
        <v>trans psgr subsidy</v>
      </c>
      <c r="L85" s="261">
        <f>IF(ISBLANK(INDEX('Policy Characteristics'!F:F,MATCH($C85,'Policy Characteristics'!$C:$C,0))),"",INDEX('Policy Characteristics'!F:F,MATCH($C85,'Policy Characteristics'!$C:$C,0)))</f>
        <v>0</v>
      </c>
      <c r="M85" s="261">
        <f>IF(ISBLANK(INDEX('Policy Characteristics'!G:G,MATCH($C85,'Policy Characteristics'!$C:$C,0))),"",INDEX('Policy Characteristics'!G:G,MATCH($C85,'Policy Characteristics'!$C:$C,0)))</f>
        <v>50000</v>
      </c>
      <c r="N85" s="261">
        <f>IF(ISBLANK(INDEX('Policy Characteristics'!H:H,MATCH($C85,'Policy Characteristics'!$C:$C,0))),"",INDEX('Policy Characteristics'!H:H,MATCH($C85,'Policy Characteristics'!$C:$C,0)))</f>
        <v>100</v>
      </c>
      <c r="O85" s="254" t="str">
        <f>IF(ISBLANK(INDEX('Policy Characteristics'!I:I,MATCH($C85,'Policy Characteristics'!$C:$C,0))),"",INDEX('Policy Characteristics'!I:I,MATCH($C85,'Policy Characteristics'!$C:$C,0)))</f>
        <v>$ / vehicle</v>
      </c>
      <c r="P85" s="254" t="str">
        <f>IF(ISBLANK(INDEX('Policy Characteristics'!J:J,MATCH($C85,'Policy Characteristics'!$C:$C,0))),"",INDEX('Policy Characteristics'!J:J,MATCH($C85,'Policy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5" s="254" t="str">
        <f>IF(ISBLANK(INDEX('Policy Characteristics'!K:K,MATCH($C85,'Policy Characteristics'!$C:$C,0))),"",INDEX('Policy Characteristics'!K:K,MATCH($C85,'Policy Characteristics'!$C:$C,0)))</f>
        <v>transportation-sector-main.html#ev-subsidy</v>
      </c>
      <c r="R85" s="254" t="str">
        <f>IF(ISBLANK(INDEX('Policy Characteristics'!L:L,MATCH($C85,'Policy Characteristics'!$C:$C,0))),"",INDEX('Policy Characteristics'!L:L,MATCH($C85,'Policy Characteristics'!$C:$C,0)))</f>
        <v>ev-subsidy.html</v>
      </c>
    </row>
    <row r="86" spans="1:18">
      <c r="A86" s="254" t="str">
        <f>IF(ISBLANK(INDEX('Policy Characteristics'!A:A,MATCH($C86,'Policy Characteristics'!$C:$C,0))),"",INDEX('Policy Characteristics'!A:A,MATCH($C86,'Policy Characteristics'!$C:$C,0)))</f>
        <v>Transportation</v>
      </c>
      <c r="B86" s="262" t="str">
        <f>IF(ISBLANK(INDEX('Policy Characteristics'!B:B,MATCH($C86,'Policy Characteristics'!$C:$C,0))),"",INDEX('Policy Characteristics'!B:B,MATCH($C86,'Policy Characteristics'!$C:$C,0)))</f>
        <v>Passenger Vehicle Subsidy</v>
      </c>
      <c r="C86" s="254" t="str">
        <f t="shared" si="3"/>
        <v>Additional Passenger Vehicle Subsidy</v>
      </c>
      <c r="D86" s="45" t="s">
        <v>40</v>
      </c>
      <c r="E86" s="2" t="s">
        <v>2247</v>
      </c>
      <c r="F86" s="2" t="s">
        <v>86</v>
      </c>
      <c r="G86" s="2" t="s">
        <v>3449</v>
      </c>
      <c r="H86" s="43">
        <v>1667</v>
      </c>
      <c r="I86" s="325" t="s">
        <v>44</v>
      </c>
      <c r="J86" s="255" t="str">
        <f>IF(ISBLANK(INDEX('Policy Characteristics'!D:D,MATCH($C86,'Policy Characteristics'!$C:$C,0))),"",INDEX('Policy Characteristics'!D:D,MATCH($C86,'Policy Characteristics'!$C:$C,0)))</f>
        <v>Vehicle Subsidy</v>
      </c>
      <c r="K86" s="254" t="str">
        <f>IF(ISBLANK(INDEX('Policy Characteristics'!E:E,MATCH($C86,'Policy Characteristics'!$C:$C,0))),"",INDEX('Policy Characteristics'!E:E,MATCH($C86,'Policy Characteristics'!$C:$C,0)))</f>
        <v>trans psgr subsidy</v>
      </c>
      <c r="L86" s="261">
        <f>IF(ISBLANK(INDEX('Policy Characteristics'!F:F,MATCH($C86,'Policy Characteristics'!$C:$C,0))),"",INDEX('Policy Characteristics'!F:F,MATCH($C86,'Policy Characteristics'!$C:$C,0)))</f>
        <v>0</v>
      </c>
      <c r="M86" s="261">
        <f>IF(ISBLANK(INDEX('Policy Characteristics'!G:G,MATCH($C86,'Policy Characteristics'!$C:$C,0))),"",INDEX('Policy Characteristics'!G:G,MATCH($C86,'Policy Characteristics'!$C:$C,0)))</f>
        <v>50000</v>
      </c>
      <c r="N86" s="261">
        <f>IF(ISBLANK(INDEX('Policy Characteristics'!H:H,MATCH($C86,'Policy Characteristics'!$C:$C,0))),"",INDEX('Policy Characteristics'!H:H,MATCH($C86,'Policy Characteristics'!$C:$C,0)))</f>
        <v>100</v>
      </c>
      <c r="O86" s="254" t="str">
        <f>IF(ISBLANK(INDEX('Policy Characteristics'!I:I,MATCH($C86,'Policy Characteristics'!$C:$C,0))),"",INDEX('Policy Characteristics'!I:I,MATCH($C86,'Policy Characteristics'!$C:$C,0)))</f>
        <v>$ / vehicle</v>
      </c>
      <c r="P86" s="254" t="str">
        <f>IF(ISBLANK(INDEX('Policy Characteristics'!J:J,MATCH($C86,'Policy Characteristics'!$C:$C,0))),"",INDEX('Policy Characteristics'!J:J,MATCH($C86,'Policy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6" s="254" t="str">
        <f>IF(ISBLANK(INDEX('Policy Characteristics'!K:K,MATCH($C86,'Policy Characteristics'!$C:$C,0))),"",INDEX('Policy Characteristics'!K:K,MATCH($C86,'Policy Characteristics'!$C:$C,0)))</f>
        <v>transportation-sector-main.html#ev-subsidy</v>
      </c>
      <c r="R86" s="254" t="str">
        <f>IF(ISBLANK(INDEX('Policy Characteristics'!L:L,MATCH($C86,'Policy Characteristics'!$C:$C,0))),"",INDEX('Policy Characteristics'!L:L,MATCH($C86,'Policy Characteristics'!$C:$C,0)))</f>
        <v>ev-subsidy.html</v>
      </c>
    </row>
    <row r="87" spans="1:18">
      <c r="A87" s="254" t="str">
        <f>IF(ISBLANK(INDEX('Policy Characteristics'!A:A,MATCH($C87,'Policy Characteristics'!$C:$C,0))),"",INDEX('Policy Characteristics'!A:A,MATCH($C87,'Policy Characteristics'!$C:$C,0)))</f>
        <v>Transportation</v>
      </c>
      <c r="B87" s="262" t="str">
        <f>IF(ISBLANK(INDEX('Policy Characteristics'!B:B,MATCH($C87,'Policy Characteristics'!$C:$C,0))),"",INDEX('Policy Characteristics'!B:B,MATCH($C87,'Policy Characteristics'!$C:$C,0)))</f>
        <v>Passenger Vehicle Subsidy</v>
      </c>
      <c r="C87" s="254" t="str">
        <f t="shared" si="3"/>
        <v>Additional Passenger Vehicle Subsidy</v>
      </c>
      <c r="D87" s="45" t="s">
        <v>40</v>
      </c>
      <c r="E87" s="2" t="s">
        <v>2248</v>
      </c>
      <c r="F87" s="2" t="s">
        <v>86</v>
      </c>
      <c r="G87" s="2" t="s">
        <v>3450</v>
      </c>
      <c r="H87" s="43">
        <v>1668</v>
      </c>
      <c r="I87" s="325" t="s">
        <v>44</v>
      </c>
      <c r="J87" s="255" t="str">
        <f>IF(ISBLANK(INDEX('Policy Characteristics'!D:D,MATCH($C87,'Policy Characteristics'!$C:$C,0))),"",INDEX('Policy Characteristics'!D:D,MATCH($C87,'Policy Characteristics'!$C:$C,0)))</f>
        <v>Vehicle Subsidy</v>
      </c>
      <c r="K87" s="254" t="str">
        <f>IF(ISBLANK(INDEX('Policy Characteristics'!E:E,MATCH($C87,'Policy Characteristics'!$C:$C,0))),"",INDEX('Policy Characteristics'!E:E,MATCH($C87,'Policy Characteristics'!$C:$C,0)))</f>
        <v>trans psgr subsidy</v>
      </c>
      <c r="L87" s="261">
        <f>IF(ISBLANK(INDEX('Policy Characteristics'!F:F,MATCH($C87,'Policy Characteristics'!$C:$C,0))),"",INDEX('Policy Characteristics'!F:F,MATCH($C87,'Policy Characteristics'!$C:$C,0)))</f>
        <v>0</v>
      </c>
      <c r="M87" s="261">
        <f>IF(ISBLANK(INDEX('Policy Characteristics'!G:G,MATCH($C87,'Policy Characteristics'!$C:$C,0))),"",INDEX('Policy Characteristics'!G:G,MATCH($C87,'Policy Characteristics'!$C:$C,0)))</f>
        <v>50000</v>
      </c>
      <c r="N87" s="261">
        <f>IF(ISBLANK(INDEX('Policy Characteristics'!H:H,MATCH($C87,'Policy Characteristics'!$C:$C,0))),"",INDEX('Policy Characteristics'!H:H,MATCH($C87,'Policy Characteristics'!$C:$C,0)))</f>
        <v>100</v>
      </c>
      <c r="O87" s="254" t="str">
        <f>IF(ISBLANK(INDEX('Policy Characteristics'!I:I,MATCH($C87,'Policy Characteristics'!$C:$C,0))),"",INDEX('Policy Characteristics'!I:I,MATCH($C87,'Policy Characteristics'!$C:$C,0)))</f>
        <v>$ / vehicle</v>
      </c>
      <c r="P87" s="254" t="str">
        <f>IF(ISBLANK(INDEX('Policy Characteristics'!J:J,MATCH($C87,'Policy Characteristics'!$C:$C,0))),"",INDEX('Policy Characteristics'!J:J,MATCH($C87,'Policy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7" s="254" t="str">
        <f>IF(ISBLANK(INDEX('Policy Characteristics'!K:K,MATCH($C87,'Policy Characteristics'!$C:$C,0))),"",INDEX('Policy Characteristics'!K:K,MATCH($C87,'Policy Characteristics'!$C:$C,0)))</f>
        <v>transportation-sector-main.html#ev-subsidy</v>
      </c>
      <c r="R87" s="254" t="str">
        <f>IF(ISBLANK(INDEX('Policy Characteristics'!L:L,MATCH($C87,'Policy Characteristics'!$C:$C,0))),"",INDEX('Policy Characteristics'!L:L,MATCH($C87,'Policy Characteristics'!$C:$C,0)))</f>
        <v>ev-subsidy.html</v>
      </c>
    </row>
    <row r="88" spans="1:18">
      <c r="A88" s="254" t="str">
        <f>IF(ISBLANK(INDEX('Policy Characteristics'!A:A,MATCH($C88,'Policy Characteristics'!$C:$C,0))),"",INDEX('Policy Characteristics'!A:A,MATCH($C88,'Policy Characteristics'!$C:$C,0)))</f>
        <v>Transportation</v>
      </c>
      <c r="B88" s="262" t="str">
        <f>IF(ISBLANK(INDEX('Policy Characteristics'!B:B,MATCH($C88,'Policy Characteristics'!$C:$C,0))),"",INDEX('Policy Characteristics'!B:B,MATCH($C88,'Policy Characteristics'!$C:$C,0)))</f>
        <v>Passenger Vehicle Subsidy</v>
      </c>
      <c r="C88" s="254" t="str">
        <f t="shared" si="3"/>
        <v>Additional Passenger Vehicle Subsidy</v>
      </c>
      <c r="D88" s="45" t="s">
        <v>40</v>
      </c>
      <c r="E88" s="2" t="s">
        <v>2249</v>
      </c>
      <c r="F88" s="2" t="s">
        <v>86</v>
      </c>
      <c r="G88" s="2" t="s">
        <v>3451</v>
      </c>
      <c r="H88" s="43">
        <v>1669</v>
      </c>
      <c r="I88" s="325" t="s">
        <v>44</v>
      </c>
      <c r="J88" s="255" t="str">
        <f>IF(ISBLANK(INDEX('Policy Characteristics'!D:D,MATCH($C88,'Policy Characteristics'!$C:$C,0))),"",INDEX('Policy Characteristics'!D:D,MATCH($C88,'Policy Characteristics'!$C:$C,0)))</f>
        <v>Vehicle Subsidy</v>
      </c>
      <c r="K88" s="254" t="str">
        <f>IF(ISBLANK(INDEX('Policy Characteristics'!E:E,MATCH($C88,'Policy Characteristics'!$C:$C,0))),"",INDEX('Policy Characteristics'!E:E,MATCH($C88,'Policy Characteristics'!$C:$C,0)))</f>
        <v>trans psgr subsidy</v>
      </c>
      <c r="L88" s="261">
        <f>IF(ISBLANK(INDEX('Policy Characteristics'!F:F,MATCH($C88,'Policy Characteristics'!$C:$C,0))),"",INDEX('Policy Characteristics'!F:F,MATCH($C88,'Policy Characteristics'!$C:$C,0)))</f>
        <v>0</v>
      </c>
      <c r="M88" s="261">
        <f>IF(ISBLANK(INDEX('Policy Characteristics'!G:G,MATCH($C88,'Policy Characteristics'!$C:$C,0))),"",INDEX('Policy Characteristics'!G:G,MATCH($C88,'Policy Characteristics'!$C:$C,0)))</f>
        <v>50000</v>
      </c>
      <c r="N88" s="261">
        <f>IF(ISBLANK(INDEX('Policy Characteristics'!H:H,MATCH($C88,'Policy Characteristics'!$C:$C,0))),"",INDEX('Policy Characteristics'!H:H,MATCH($C88,'Policy Characteristics'!$C:$C,0)))</f>
        <v>100</v>
      </c>
      <c r="O88" s="254" t="str">
        <f>IF(ISBLANK(INDEX('Policy Characteristics'!I:I,MATCH($C88,'Policy Characteristics'!$C:$C,0))),"",INDEX('Policy Characteristics'!I:I,MATCH($C88,'Policy Characteristics'!$C:$C,0)))</f>
        <v>$ / vehicle</v>
      </c>
      <c r="P88" s="254" t="str">
        <f>IF(ISBLANK(INDEX('Policy Characteristics'!J:J,MATCH($C88,'Policy Characteristics'!$C:$C,0))),"",INDEX('Policy Characteristics'!J:J,MATCH($C88,'Policy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8" s="254" t="str">
        <f>IF(ISBLANK(INDEX('Policy Characteristics'!K:K,MATCH($C88,'Policy Characteristics'!$C:$C,0))),"",INDEX('Policy Characteristics'!K:K,MATCH($C88,'Policy Characteristics'!$C:$C,0)))</f>
        <v>transportation-sector-main.html#ev-subsidy</v>
      </c>
      <c r="R88" s="254" t="str">
        <f>IF(ISBLANK(INDEX('Policy Characteristics'!L:L,MATCH($C88,'Policy Characteristics'!$C:$C,0))),"",INDEX('Policy Characteristics'!L:L,MATCH($C88,'Policy Characteristics'!$C:$C,0)))</f>
        <v>ev-subsidy.html</v>
      </c>
    </row>
    <row r="89" spans="1:18">
      <c r="A89" s="254" t="str">
        <f>IF(ISBLANK(INDEX('Policy Characteristics'!A:A,MATCH($C89,'Policy Characteristics'!$C:$C,0))),"",INDEX('Policy Characteristics'!A:A,MATCH($C89,'Policy Characteristics'!$C:$C,0)))</f>
        <v>Transportation</v>
      </c>
      <c r="B89" s="262" t="str">
        <f>IF(ISBLANK(INDEX('Policy Characteristics'!B:B,MATCH($C89,'Policy Characteristics'!$C:$C,0))),"",INDEX('Policy Characteristics'!B:B,MATCH($C89,'Policy Characteristics'!$C:$C,0)))</f>
        <v>Passenger Vehicle Subsidy</v>
      </c>
      <c r="C89" s="254" t="str">
        <f t="shared" si="3"/>
        <v>Additional Passenger Vehicle Subsidy</v>
      </c>
      <c r="D89" s="45" t="s">
        <v>40</v>
      </c>
      <c r="E89" s="2" t="s">
        <v>2509</v>
      </c>
      <c r="F89" s="2" t="s">
        <v>86</v>
      </c>
      <c r="G89" s="2" t="s">
        <v>2509</v>
      </c>
      <c r="H89" s="43">
        <v>1670</v>
      </c>
      <c r="I89" s="325" t="s">
        <v>44</v>
      </c>
      <c r="J89" s="255" t="str">
        <f>IF(ISBLANK(INDEX('Policy Characteristics'!D:D,MATCH($C89,'Policy Characteristics'!$C:$C,0))),"",INDEX('Policy Characteristics'!D:D,MATCH($C89,'Policy Characteristics'!$C:$C,0)))</f>
        <v>Vehicle Subsidy</v>
      </c>
      <c r="K89" s="254" t="str">
        <f>IF(ISBLANK(INDEX('Policy Characteristics'!E:E,MATCH($C89,'Policy Characteristics'!$C:$C,0))),"",INDEX('Policy Characteristics'!E:E,MATCH($C89,'Policy Characteristics'!$C:$C,0)))</f>
        <v>trans psgr subsidy</v>
      </c>
      <c r="L89" s="261">
        <f>IF(ISBLANK(INDEX('Policy Characteristics'!F:F,MATCH($C89,'Policy Characteristics'!$C:$C,0))),"",INDEX('Policy Characteristics'!F:F,MATCH($C89,'Policy Characteristics'!$C:$C,0)))</f>
        <v>0</v>
      </c>
      <c r="M89" s="261">
        <f>IF(ISBLANK(INDEX('Policy Characteristics'!G:G,MATCH($C89,'Policy Characteristics'!$C:$C,0))),"",INDEX('Policy Characteristics'!G:G,MATCH($C89,'Policy Characteristics'!$C:$C,0)))</f>
        <v>50000</v>
      </c>
      <c r="N89" s="261">
        <f>IF(ISBLANK(INDEX('Policy Characteristics'!H:H,MATCH($C89,'Policy Characteristics'!$C:$C,0))),"",INDEX('Policy Characteristics'!H:H,MATCH($C89,'Policy Characteristics'!$C:$C,0)))</f>
        <v>100</v>
      </c>
      <c r="O89" s="254" t="str">
        <f>IF(ISBLANK(INDEX('Policy Characteristics'!I:I,MATCH($C89,'Policy Characteristics'!$C:$C,0))),"",INDEX('Policy Characteristics'!I:I,MATCH($C89,'Policy Characteristics'!$C:$C,0)))</f>
        <v>$ / vehicle</v>
      </c>
      <c r="P89" s="254" t="str">
        <f>IF(ISBLANK(INDEX('Policy Characteristics'!J:J,MATCH($C89,'Policy Characteristics'!$C:$C,0))),"",INDEX('Policy Characteristics'!J:J,MATCH($C89,'Policy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9" s="254" t="str">
        <f>IF(ISBLANK(INDEX('Policy Characteristics'!K:K,MATCH($C89,'Policy Characteristics'!$C:$C,0))),"",INDEX('Policy Characteristics'!K:K,MATCH($C89,'Policy Characteristics'!$C:$C,0)))</f>
        <v>transportation-sector-main.html#ev-subsidy</v>
      </c>
      <c r="R89" s="254" t="str">
        <f>IF(ISBLANK(INDEX('Policy Characteristics'!L:L,MATCH($C89,'Policy Characteristics'!$C:$C,0))),"",INDEX('Policy Characteristics'!L:L,MATCH($C89,'Policy Characteristics'!$C:$C,0)))</f>
        <v>ev-subsidy.html</v>
      </c>
    </row>
    <row r="90" spans="1:18">
      <c r="A90" s="254" t="str">
        <f>IF(ISBLANK(INDEX('Policy Characteristics'!A:A,MATCH($C90,'Policy Characteristics'!$C:$C,0))),"",INDEX('Policy Characteristics'!A:A,MATCH($C90,'Policy Characteristics'!$C:$C,0)))</f>
        <v>Transportation</v>
      </c>
      <c r="B90" s="262" t="str">
        <f>IF(ISBLANK(INDEX('Policy Characteristics'!B:B,MATCH($C90,'Policy Characteristics'!$C:$C,0))),"",INDEX('Policy Characteristics'!B:B,MATCH($C90,'Policy Characteristics'!$C:$C,0)))</f>
        <v>Passenger Vehicle Subsidy</v>
      </c>
      <c r="C90" s="254" t="str">
        <f t="shared" si="3"/>
        <v>Additional Passenger Vehicle Subsidy</v>
      </c>
      <c r="D90" s="45" t="s">
        <v>40</v>
      </c>
      <c r="E90" s="2" t="s">
        <v>2508</v>
      </c>
      <c r="F90" s="2" t="s">
        <v>86</v>
      </c>
      <c r="G90" s="2" t="s">
        <v>3452</v>
      </c>
      <c r="H90" s="43">
        <v>1671</v>
      </c>
      <c r="I90" s="325" t="s">
        <v>44</v>
      </c>
      <c r="J90" s="255" t="str">
        <f>IF(ISBLANK(INDEX('Policy Characteristics'!D:D,MATCH($C90,'Policy Characteristics'!$C:$C,0))),"",INDEX('Policy Characteristics'!D:D,MATCH($C90,'Policy Characteristics'!$C:$C,0)))</f>
        <v>Vehicle Subsidy</v>
      </c>
      <c r="K90" s="254" t="str">
        <f>IF(ISBLANK(INDEX('Policy Characteristics'!E:E,MATCH($C90,'Policy Characteristics'!$C:$C,0))),"",INDEX('Policy Characteristics'!E:E,MATCH($C90,'Policy Characteristics'!$C:$C,0)))</f>
        <v>trans psgr subsidy</v>
      </c>
      <c r="L90" s="261">
        <f>IF(ISBLANK(INDEX('Policy Characteristics'!F:F,MATCH($C90,'Policy Characteristics'!$C:$C,0))),"",INDEX('Policy Characteristics'!F:F,MATCH($C90,'Policy Characteristics'!$C:$C,0)))</f>
        <v>0</v>
      </c>
      <c r="M90" s="261">
        <f>IF(ISBLANK(INDEX('Policy Characteristics'!G:G,MATCH($C90,'Policy Characteristics'!$C:$C,0))),"",INDEX('Policy Characteristics'!G:G,MATCH($C90,'Policy Characteristics'!$C:$C,0)))</f>
        <v>50000</v>
      </c>
      <c r="N90" s="261">
        <f>IF(ISBLANK(INDEX('Policy Characteristics'!H:H,MATCH($C90,'Policy Characteristics'!$C:$C,0))),"",INDEX('Policy Characteristics'!H:H,MATCH($C90,'Policy Characteristics'!$C:$C,0)))</f>
        <v>100</v>
      </c>
      <c r="O90" s="254" t="str">
        <f>IF(ISBLANK(INDEX('Policy Characteristics'!I:I,MATCH($C90,'Policy Characteristics'!$C:$C,0))),"",INDEX('Policy Characteristics'!I:I,MATCH($C90,'Policy Characteristics'!$C:$C,0)))</f>
        <v>$ / vehicle</v>
      </c>
      <c r="P90" s="254" t="str">
        <f>IF(ISBLANK(INDEX('Policy Characteristics'!J:J,MATCH($C90,'Policy Characteristics'!$C:$C,0))),"",INDEX('Policy Characteristics'!J:J,MATCH($C90,'Policy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0" s="254" t="str">
        <f>IF(ISBLANK(INDEX('Policy Characteristics'!K:K,MATCH($C90,'Policy Characteristics'!$C:$C,0))),"",INDEX('Policy Characteristics'!K:K,MATCH($C90,'Policy Characteristics'!$C:$C,0)))</f>
        <v>transportation-sector-main.html#ev-subsidy</v>
      </c>
      <c r="R90" s="254" t="str">
        <f>IF(ISBLANK(INDEX('Policy Characteristics'!L:L,MATCH($C90,'Policy Characteristics'!$C:$C,0))),"",INDEX('Policy Characteristics'!L:L,MATCH($C90,'Policy Characteristics'!$C:$C,0)))</f>
        <v>ev-subsidy.html</v>
      </c>
    </row>
    <row r="91" spans="1:18">
      <c r="A91" s="254" t="str">
        <f>IF(ISBLANK(INDEX('Policy Characteristics'!A:A,MATCH($C91,'Policy Characteristics'!$C:$C,0))),"",INDEX('Policy Characteristics'!A:A,MATCH($C91,'Policy Characteristics'!$C:$C,0)))</f>
        <v>Transportation</v>
      </c>
      <c r="B91" s="262" t="str">
        <f>IF(ISBLANK(INDEX('Policy Characteristics'!B:B,MATCH($C91,'Policy Characteristics'!$C:$C,0))),"",INDEX('Policy Characteristics'!B:B,MATCH($C91,'Policy Characteristics'!$C:$C,0)))</f>
        <v>Passenger Vehicle Subsidy</v>
      </c>
      <c r="C91" s="254" t="str">
        <f t="shared" si="3"/>
        <v>Additional Passenger Vehicle Subsidy</v>
      </c>
      <c r="D91" s="45" t="s">
        <v>41</v>
      </c>
      <c r="E91" s="45" t="s">
        <v>2245</v>
      </c>
      <c r="F91" s="2" t="s">
        <v>3293</v>
      </c>
      <c r="G91" s="45" t="s">
        <v>3447</v>
      </c>
      <c r="H91" s="43">
        <v>1672</v>
      </c>
      <c r="I91" s="325" t="s">
        <v>44</v>
      </c>
      <c r="J91" s="255" t="str">
        <f>IF(ISBLANK(INDEX('Policy Characteristics'!D:D,MATCH($C91,'Policy Characteristics'!$C:$C,0))),"",INDEX('Policy Characteristics'!D:D,MATCH($C91,'Policy Characteristics'!$C:$C,0)))</f>
        <v>Vehicle Subsidy</v>
      </c>
      <c r="K91" s="254" t="str">
        <f>IF(ISBLANK(INDEX('Policy Characteristics'!E:E,MATCH($C91,'Policy Characteristics'!$C:$C,0))),"",INDEX('Policy Characteristics'!E:E,MATCH($C91,'Policy Characteristics'!$C:$C,0)))</f>
        <v>trans psgr subsidy</v>
      </c>
      <c r="L91" s="261">
        <f>IF(ISBLANK(INDEX('Policy Characteristics'!F:F,MATCH($C91,'Policy Characteristics'!$C:$C,0))),"",INDEX('Policy Characteristics'!F:F,MATCH($C91,'Policy Characteristics'!$C:$C,0)))</f>
        <v>0</v>
      </c>
      <c r="M91" s="261">
        <f>IF(ISBLANK(INDEX('Policy Characteristics'!G:G,MATCH($C91,'Policy Characteristics'!$C:$C,0))),"",INDEX('Policy Characteristics'!G:G,MATCH($C91,'Policy Characteristics'!$C:$C,0)))</f>
        <v>50000</v>
      </c>
      <c r="N91" s="261">
        <f>IF(ISBLANK(INDEX('Policy Characteristics'!H:H,MATCH($C91,'Policy Characteristics'!$C:$C,0))),"",INDEX('Policy Characteristics'!H:H,MATCH($C91,'Policy Characteristics'!$C:$C,0)))</f>
        <v>100</v>
      </c>
      <c r="O91" s="254" t="str">
        <f>IF(ISBLANK(INDEX('Policy Characteristics'!I:I,MATCH($C91,'Policy Characteristics'!$C:$C,0))),"",INDEX('Policy Characteristics'!I:I,MATCH($C91,'Policy Characteristics'!$C:$C,0)))</f>
        <v>$ / vehicle</v>
      </c>
      <c r="P91" s="254" t="str">
        <f>IF(ISBLANK(INDEX('Policy Characteristics'!J:J,MATCH($C91,'Policy Characteristics'!$C:$C,0))),"",INDEX('Policy Characteristics'!J:J,MATCH($C91,'Policy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1" s="254" t="str">
        <f>IF(ISBLANK(INDEX('Policy Characteristics'!K:K,MATCH($C91,'Policy Characteristics'!$C:$C,0))),"",INDEX('Policy Characteristics'!K:K,MATCH($C91,'Policy Characteristics'!$C:$C,0)))</f>
        <v>transportation-sector-main.html#ev-subsidy</v>
      </c>
      <c r="R91" s="254" t="str">
        <f>IF(ISBLANK(INDEX('Policy Characteristics'!L:L,MATCH($C91,'Policy Characteristics'!$C:$C,0))),"",INDEX('Policy Characteristics'!L:L,MATCH($C91,'Policy Characteristics'!$C:$C,0)))</f>
        <v>ev-subsidy.html</v>
      </c>
    </row>
    <row r="92" spans="1:18">
      <c r="A92" s="254" t="str">
        <f>IF(ISBLANK(INDEX('Policy Characteristics'!A:A,MATCH($C92,'Policy Characteristics'!$C:$C,0))),"",INDEX('Policy Characteristics'!A:A,MATCH($C92,'Policy Characteristics'!$C:$C,0)))</f>
        <v>Transportation</v>
      </c>
      <c r="B92" s="262" t="str">
        <f>IF(ISBLANK(INDEX('Policy Characteristics'!B:B,MATCH($C92,'Policy Characteristics'!$C:$C,0))),"",INDEX('Policy Characteristics'!B:B,MATCH($C92,'Policy Characteristics'!$C:$C,0)))</f>
        <v>Passenger Vehicle Subsidy</v>
      </c>
      <c r="C92" s="254" t="str">
        <f t="shared" si="3"/>
        <v>Additional Passenger Vehicle Subsidy</v>
      </c>
      <c r="D92" s="45" t="s">
        <v>41</v>
      </c>
      <c r="E92" s="2" t="s">
        <v>2246</v>
      </c>
      <c r="F92" s="2" t="s">
        <v>3293</v>
      </c>
      <c r="G92" s="2" t="s">
        <v>3448</v>
      </c>
      <c r="H92" s="43">
        <v>1673</v>
      </c>
      <c r="I92" s="325" t="s">
        <v>44</v>
      </c>
      <c r="J92" s="255" t="str">
        <f>IF(ISBLANK(INDEX('Policy Characteristics'!D:D,MATCH($C92,'Policy Characteristics'!$C:$C,0))),"",INDEX('Policy Characteristics'!D:D,MATCH($C92,'Policy Characteristics'!$C:$C,0)))</f>
        <v>Vehicle Subsidy</v>
      </c>
      <c r="K92" s="254" t="str">
        <f>IF(ISBLANK(INDEX('Policy Characteristics'!E:E,MATCH($C92,'Policy Characteristics'!$C:$C,0))),"",INDEX('Policy Characteristics'!E:E,MATCH($C92,'Policy Characteristics'!$C:$C,0)))</f>
        <v>trans psgr subsidy</v>
      </c>
      <c r="L92" s="261">
        <f>IF(ISBLANK(INDEX('Policy Characteristics'!F:F,MATCH($C92,'Policy Characteristics'!$C:$C,0))),"",INDEX('Policy Characteristics'!F:F,MATCH($C92,'Policy Characteristics'!$C:$C,0)))</f>
        <v>0</v>
      </c>
      <c r="M92" s="261">
        <f>IF(ISBLANK(INDEX('Policy Characteristics'!G:G,MATCH($C92,'Policy Characteristics'!$C:$C,0))),"",INDEX('Policy Characteristics'!G:G,MATCH($C92,'Policy Characteristics'!$C:$C,0)))</f>
        <v>50000</v>
      </c>
      <c r="N92" s="261">
        <f>IF(ISBLANK(INDEX('Policy Characteristics'!H:H,MATCH($C92,'Policy Characteristics'!$C:$C,0))),"",INDEX('Policy Characteristics'!H:H,MATCH($C92,'Policy Characteristics'!$C:$C,0)))</f>
        <v>100</v>
      </c>
      <c r="O92" s="254" t="str">
        <f>IF(ISBLANK(INDEX('Policy Characteristics'!I:I,MATCH($C92,'Policy Characteristics'!$C:$C,0))),"",INDEX('Policy Characteristics'!I:I,MATCH($C92,'Policy Characteristics'!$C:$C,0)))</f>
        <v>$ / vehicle</v>
      </c>
      <c r="P92" s="254" t="str">
        <f>IF(ISBLANK(INDEX('Policy Characteristics'!J:J,MATCH($C92,'Policy Characteristics'!$C:$C,0))),"",INDEX('Policy Characteristics'!J:J,MATCH($C92,'Policy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2" s="254" t="str">
        <f>IF(ISBLANK(INDEX('Policy Characteristics'!K:K,MATCH($C92,'Policy Characteristics'!$C:$C,0))),"",INDEX('Policy Characteristics'!K:K,MATCH($C92,'Policy Characteristics'!$C:$C,0)))</f>
        <v>transportation-sector-main.html#ev-subsidy</v>
      </c>
      <c r="R92" s="254" t="str">
        <f>IF(ISBLANK(INDEX('Policy Characteristics'!L:L,MATCH($C92,'Policy Characteristics'!$C:$C,0))),"",INDEX('Policy Characteristics'!L:L,MATCH($C92,'Policy Characteristics'!$C:$C,0)))</f>
        <v>ev-subsidy.html</v>
      </c>
    </row>
    <row r="93" spans="1:18">
      <c r="A93" s="254" t="str">
        <f>IF(ISBLANK(INDEX('Policy Characteristics'!A:A,MATCH($C93,'Policy Characteristics'!$C:$C,0))),"",INDEX('Policy Characteristics'!A:A,MATCH($C93,'Policy Characteristics'!$C:$C,0)))</f>
        <v>Transportation</v>
      </c>
      <c r="B93" s="262" t="str">
        <f>IF(ISBLANK(INDEX('Policy Characteristics'!B:B,MATCH($C93,'Policy Characteristics'!$C:$C,0))),"",INDEX('Policy Characteristics'!B:B,MATCH($C93,'Policy Characteristics'!$C:$C,0)))</f>
        <v>Passenger Vehicle Subsidy</v>
      </c>
      <c r="C93" s="254" t="str">
        <f t="shared" si="3"/>
        <v>Additional Passenger Vehicle Subsidy</v>
      </c>
      <c r="D93" s="45" t="s">
        <v>41</v>
      </c>
      <c r="E93" s="2" t="s">
        <v>2247</v>
      </c>
      <c r="F93" s="2" t="s">
        <v>3293</v>
      </c>
      <c r="G93" s="2" t="s">
        <v>3449</v>
      </c>
      <c r="H93" s="43">
        <v>1674</v>
      </c>
      <c r="I93" s="325" t="s">
        <v>44</v>
      </c>
      <c r="J93" s="255" t="str">
        <f>IF(ISBLANK(INDEX('Policy Characteristics'!D:D,MATCH($C93,'Policy Characteristics'!$C:$C,0))),"",INDEX('Policy Characteristics'!D:D,MATCH($C93,'Policy Characteristics'!$C:$C,0)))</f>
        <v>Vehicle Subsidy</v>
      </c>
      <c r="K93" s="254" t="str">
        <f>IF(ISBLANK(INDEX('Policy Characteristics'!E:E,MATCH($C93,'Policy Characteristics'!$C:$C,0))),"",INDEX('Policy Characteristics'!E:E,MATCH($C93,'Policy Characteristics'!$C:$C,0)))</f>
        <v>trans psgr subsidy</v>
      </c>
      <c r="L93" s="261">
        <f>IF(ISBLANK(INDEX('Policy Characteristics'!F:F,MATCH($C93,'Policy Characteristics'!$C:$C,0))),"",INDEX('Policy Characteristics'!F:F,MATCH($C93,'Policy Characteristics'!$C:$C,0)))</f>
        <v>0</v>
      </c>
      <c r="M93" s="261">
        <f>IF(ISBLANK(INDEX('Policy Characteristics'!G:G,MATCH($C93,'Policy Characteristics'!$C:$C,0))),"",INDEX('Policy Characteristics'!G:G,MATCH($C93,'Policy Characteristics'!$C:$C,0)))</f>
        <v>50000</v>
      </c>
      <c r="N93" s="261">
        <f>IF(ISBLANK(INDEX('Policy Characteristics'!H:H,MATCH($C93,'Policy Characteristics'!$C:$C,0))),"",INDEX('Policy Characteristics'!H:H,MATCH($C93,'Policy Characteristics'!$C:$C,0)))</f>
        <v>100</v>
      </c>
      <c r="O93" s="254" t="str">
        <f>IF(ISBLANK(INDEX('Policy Characteristics'!I:I,MATCH($C93,'Policy Characteristics'!$C:$C,0))),"",INDEX('Policy Characteristics'!I:I,MATCH($C93,'Policy Characteristics'!$C:$C,0)))</f>
        <v>$ / vehicle</v>
      </c>
      <c r="P93" s="254" t="str">
        <f>IF(ISBLANK(INDEX('Policy Characteristics'!J:J,MATCH($C93,'Policy Characteristics'!$C:$C,0))),"",INDEX('Policy Characteristics'!J:J,MATCH($C93,'Policy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3" s="254" t="str">
        <f>IF(ISBLANK(INDEX('Policy Characteristics'!K:K,MATCH($C93,'Policy Characteristics'!$C:$C,0))),"",INDEX('Policy Characteristics'!K:K,MATCH($C93,'Policy Characteristics'!$C:$C,0)))</f>
        <v>transportation-sector-main.html#ev-subsidy</v>
      </c>
      <c r="R93" s="254" t="str">
        <f>IF(ISBLANK(INDEX('Policy Characteristics'!L:L,MATCH($C93,'Policy Characteristics'!$C:$C,0))),"",INDEX('Policy Characteristics'!L:L,MATCH($C93,'Policy Characteristics'!$C:$C,0)))</f>
        <v>ev-subsidy.html</v>
      </c>
    </row>
    <row r="94" spans="1:18">
      <c r="A94" s="254" t="str">
        <f>IF(ISBLANK(INDEX('Policy Characteristics'!A:A,MATCH($C94,'Policy Characteristics'!$C:$C,0))),"",INDEX('Policy Characteristics'!A:A,MATCH($C94,'Policy Characteristics'!$C:$C,0)))</f>
        <v>Transportation</v>
      </c>
      <c r="B94" s="262" t="str">
        <f>IF(ISBLANK(INDEX('Policy Characteristics'!B:B,MATCH($C94,'Policy Characteristics'!$C:$C,0))),"",INDEX('Policy Characteristics'!B:B,MATCH($C94,'Policy Characteristics'!$C:$C,0)))</f>
        <v>Passenger Vehicle Subsidy</v>
      </c>
      <c r="C94" s="254" t="str">
        <f t="shared" si="3"/>
        <v>Additional Passenger Vehicle Subsidy</v>
      </c>
      <c r="D94" s="45" t="s">
        <v>41</v>
      </c>
      <c r="E94" s="2" t="s">
        <v>2248</v>
      </c>
      <c r="F94" s="2" t="s">
        <v>3293</v>
      </c>
      <c r="G94" s="2" t="s">
        <v>3450</v>
      </c>
      <c r="H94" s="43">
        <v>1675</v>
      </c>
      <c r="I94" s="325" t="s">
        <v>44</v>
      </c>
      <c r="J94" s="255" t="str">
        <f>IF(ISBLANK(INDEX('Policy Characteristics'!D:D,MATCH($C94,'Policy Characteristics'!$C:$C,0))),"",INDEX('Policy Characteristics'!D:D,MATCH($C94,'Policy Characteristics'!$C:$C,0)))</f>
        <v>Vehicle Subsidy</v>
      </c>
      <c r="K94" s="254" t="str">
        <f>IF(ISBLANK(INDEX('Policy Characteristics'!E:E,MATCH($C94,'Policy Characteristics'!$C:$C,0))),"",INDEX('Policy Characteristics'!E:E,MATCH($C94,'Policy Characteristics'!$C:$C,0)))</f>
        <v>trans psgr subsidy</v>
      </c>
      <c r="L94" s="261">
        <f>IF(ISBLANK(INDEX('Policy Characteristics'!F:F,MATCH($C94,'Policy Characteristics'!$C:$C,0))),"",INDEX('Policy Characteristics'!F:F,MATCH($C94,'Policy Characteristics'!$C:$C,0)))</f>
        <v>0</v>
      </c>
      <c r="M94" s="261">
        <f>IF(ISBLANK(INDEX('Policy Characteristics'!G:G,MATCH($C94,'Policy Characteristics'!$C:$C,0))),"",INDEX('Policy Characteristics'!G:G,MATCH($C94,'Policy Characteristics'!$C:$C,0)))</f>
        <v>50000</v>
      </c>
      <c r="N94" s="261">
        <f>IF(ISBLANK(INDEX('Policy Characteristics'!H:H,MATCH($C94,'Policy Characteristics'!$C:$C,0))),"",INDEX('Policy Characteristics'!H:H,MATCH($C94,'Policy Characteristics'!$C:$C,0)))</f>
        <v>100</v>
      </c>
      <c r="O94" s="254" t="str">
        <f>IF(ISBLANK(INDEX('Policy Characteristics'!I:I,MATCH($C94,'Policy Characteristics'!$C:$C,0))),"",INDEX('Policy Characteristics'!I:I,MATCH($C94,'Policy Characteristics'!$C:$C,0)))</f>
        <v>$ / vehicle</v>
      </c>
      <c r="P94" s="254" t="str">
        <f>IF(ISBLANK(INDEX('Policy Characteristics'!J:J,MATCH($C94,'Policy Characteristics'!$C:$C,0))),"",INDEX('Policy Characteristics'!J:J,MATCH($C94,'Policy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4" s="254" t="str">
        <f>IF(ISBLANK(INDEX('Policy Characteristics'!K:K,MATCH($C94,'Policy Characteristics'!$C:$C,0))),"",INDEX('Policy Characteristics'!K:K,MATCH($C94,'Policy Characteristics'!$C:$C,0)))</f>
        <v>transportation-sector-main.html#ev-subsidy</v>
      </c>
      <c r="R94" s="254" t="str">
        <f>IF(ISBLANK(INDEX('Policy Characteristics'!L:L,MATCH($C94,'Policy Characteristics'!$C:$C,0))),"",INDEX('Policy Characteristics'!L:L,MATCH($C94,'Policy Characteristics'!$C:$C,0)))</f>
        <v>ev-subsidy.html</v>
      </c>
    </row>
    <row r="95" spans="1:18">
      <c r="A95" s="254" t="str">
        <f>IF(ISBLANK(INDEX('Policy Characteristics'!A:A,MATCH($C95,'Policy Characteristics'!$C:$C,0))),"",INDEX('Policy Characteristics'!A:A,MATCH($C95,'Policy Characteristics'!$C:$C,0)))</f>
        <v>Transportation</v>
      </c>
      <c r="B95" s="262" t="str">
        <f>IF(ISBLANK(INDEX('Policy Characteristics'!B:B,MATCH($C95,'Policy Characteristics'!$C:$C,0))),"",INDEX('Policy Characteristics'!B:B,MATCH($C95,'Policy Characteristics'!$C:$C,0)))</f>
        <v>Passenger Vehicle Subsidy</v>
      </c>
      <c r="C95" s="254" t="str">
        <f t="shared" si="3"/>
        <v>Additional Passenger Vehicle Subsidy</v>
      </c>
      <c r="D95" s="45" t="s">
        <v>41</v>
      </c>
      <c r="E95" s="2" t="s">
        <v>2249</v>
      </c>
      <c r="F95" s="2" t="s">
        <v>3293</v>
      </c>
      <c r="G95" s="2" t="s">
        <v>3451</v>
      </c>
      <c r="H95" s="43">
        <v>1676</v>
      </c>
      <c r="I95" s="325" t="s">
        <v>44</v>
      </c>
      <c r="J95" s="255" t="str">
        <f>IF(ISBLANK(INDEX('Policy Characteristics'!D:D,MATCH($C95,'Policy Characteristics'!$C:$C,0))),"",INDEX('Policy Characteristics'!D:D,MATCH($C95,'Policy Characteristics'!$C:$C,0)))</f>
        <v>Vehicle Subsidy</v>
      </c>
      <c r="K95" s="254" t="str">
        <f>IF(ISBLANK(INDEX('Policy Characteristics'!E:E,MATCH($C95,'Policy Characteristics'!$C:$C,0))),"",INDEX('Policy Characteristics'!E:E,MATCH($C95,'Policy Characteristics'!$C:$C,0)))</f>
        <v>trans psgr subsidy</v>
      </c>
      <c r="L95" s="261">
        <f>IF(ISBLANK(INDEX('Policy Characteristics'!F:F,MATCH($C95,'Policy Characteristics'!$C:$C,0))),"",INDEX('Policy Characteristics'!F:F,MATCH($C95,'Policy Characteristics'!$C:$C,0)))</f>
        <v>0</v>
      </c>
      <c r="M95" s="261">
        <f>IF(ISBLANK(INDEX('Policy Characteristics'!G:G,MATCH($C95,'Policy Characteristics'!$C:$C,0))),"",INDEX('Policy Characteristics'!G:G,MATCH($C95,'Policy Characteristics'!$C:$C,0)))</f>
        <v>50000</v>
      </c>
      <c r="N95" s="261">
        <f>IF(ISBLANK(INDEX('Policy Characteristics'!H:H,MATCH($C95,'Policy Characteristics'!$C:$C,0))),"",INDEX('Policy Characteristics'!H:H,MATCH($C95,'Policy Characteristics'!$C:$C,0)))</f>
        <v>100</v>
      </c>
      <c r="O95" s="254" t="str">
        <f>IF(ISBLANK(INDEX('Policy Characteristics'!I:I,MATCH($C95,'Policy Characteristics'!$C:$C,0))),"",INDEX('Policy Characteristics'!I:I,MATCH($C95,'Policy Characteristics'!$C:$C,0)))</f>
        <v>$ / vehicle</v>
      </c>
      <c r="P95" s="254" t="str">
        <f>IF(ISBLANK(INDEX('Policy Characteristics'!J:J,MATCH($C95,'Policy Characteristics'!$C:$C,0))),"",INDEX('Policy Characteristics'!J:J,MATCH($C95,'Policy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5" s="254" t="str">
        <f>IF(ISBLANK(INDEX('Policy Characteristics'!K:K,MATCH($C95,'Policy Characteristics'!$C:$C,0))),"",INDEX('Policy Characteristics'!K:K,MATCH($C95,'Policy Characteristics'!$C:$C,0)))</f>
        <v>transportation-sector-main.html#ev-subsidy</v>
      </c>
      <c r="R95" s="254" t="str">
        <f>IF(ISBLANK(INDEX('Policy Characteristics'!L:L,MATCH($C95,'Policy Characteristics'!$C:$C,0))),"",INDEX('Policy Characteristics'!L:L,MATCH($C95,'Policy Characteristics'!$C:$C,0)))</f>
        <v>ev-subsidy.html</v>
      </c>
    </row>
    <row r="96" spans="1:18">
      <c r="A96" s="254" t="str">
        <f>IF(ISBLANK(INDEX('Policy Characteristics'!A:A,MATCH($C96,'Policy Characteristics'!$C:$C,0))),"",INDEX('Policy Characteristics'!A:A,MATCH($C96,'Policy Characteristics'!$C:$C,0)))</f>
        <v>Transportation</v>
      </c>
      <c r="B96" s="262" t="str">
        <f>IF(ISBLANK(INDEX('Policy Characteristics'!B:B,MATCH($C96,'Policy Characteristics'!$C:$C,0))),"",INDEX('Policy Characteristics'!B:B,MATCH($C96,'Policy Characteristics'!$C:$C,0)))</f>
        <v>Passenger Vehicle Subsidy</v>
      </c>
      <c r="C96" s="254" t="str">
        <f t="shared" si="3"/>
        <v>Additional Passenger Vehicle Subsidy</v>
      </c>
      <c r="D96" s="45" t="s">
        <v>41</v>
      </c>
      <c r="E96" s="2" t="s">
        <v>2509</v>
      </c>
      <c r="F96" s="2" t="s">
        <v>3293</v>
      </c>
      <c r="G96" s="2" t="s">
        <v>2509</v>
      </c>
      <c r="H96" s="43">
        <v>1677</v>
      </c>
      <c r="I96" s="325" t="s">
        <v>44</v>
      </c>
      <c r="J96" s="255" t="str">
        <f>IF(ISBLANK(INDEX('Policy Characteristics'!D:D,MATCH($C96,'Policy Characteristics'!$C:$C,0))),"",INDEX('Policy Characteristics'!D:D,MATCH($C96,'Policy Characteristics'!$C:$C,0)))</f>
        <v>Vehicle Subsidy</v>
      </c>
      <c r="K96" s="254" t="str">
        <f>IF(ISBLANK(INDEX('Policy Characteristics'!E:E,MATCH($C96,'Policy Characteristics'!$C:$C,0))),"",INDEX('Policy Characteristics'!E:E,MATCH($C96,'Policy Characteristics'!$C:$C,0)))</f>
        <v>trans psgr subsidy</v>
      </c>
      <c r="L96" s="261">
        <f>IF(ISBLANK(INDEX('Policy Characteristics'!F:F,MATCH($C96,'Policy Characteristics'!$C:$C,0))),"",INDEX('Policy Characteristics'!F:F,MATCH($C96,'Policy Characteristics'!$C:$C,0)))</f>
        <v>0</v>
      </c>
      <c r="M96" s="261">
        <f>IF(ISBLANK(INDEX('Policy Characteristics'!G:G,MATCH($C96,'Policy Characteristics'!$C:$C,0))),"",INDEX('Policy Characteristics'!G:G,MATCH($C96,'Policy Characteristics'!$C:$C,0)))</f>
        <v>50000</v>
      </c>
      <c r="N96" s="261">
        <f>IF(ISBLANK(INDEX('Policy Characteristics'!H:H,MATCH($C96,'Policy Characteristics'!$C:$C,0))),"",INDEX('Policy Characteristics'!H:H,MATCH($C96,'Policy Characteristics'!$C:$C,0)))</f>
        <v>100</v>
      </c>
      <c r="O96" s="254" t="str">
        <f>IF(ISBLANK(INDEX('Policy Characteristics'!I:I,MATCH($C96,'Policy Characteristics'!$C:$C,0))),"",INDEX('Policy Characteristics'!I:I,MATCH($C96,'Policy Characteristics'!$C:$C,0)))</f>
        <v>$ / vehicle</v>
      </c>
      <c r="P96" s="254" t="str">
        <f>IF(ISBLANK(INDEX('Policy Characteristics'!J:J,MATCH($C96,'Policy Characteristics'!$C:$C,0))),"",INDEX('Policy Characteristics'!J:J,MATCH($C96,'Policy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6" s="254" t="str">
        <f>IF(ISBLANK(INDEX('Policy Characteristics'!K:K,MATCH($C96,'Policy Characteristics'!$C:$C,0))),"",INDEX('Policy Characteristics'!K:K,MATCH($C96,'Policy Characteristics'!$C:$C,0)))</f>
        <v>transportation-sector-main.html#ev-subsidy</v>
      </c>
      <c r="R96" s="254" t="str">
        <f>IF(ISBLANK(INDEX('Policy Characteristics'!L:L,MATCH($C96,'Policy Characteristics'!$C:$C,0))),"",INDEX('Policy Characteristics'!L:L,MATCH($C96,'Policy Characteristics'!$C:$C,0)))</f>
        <v>ev-subsidy.html</v>
      </c>
    </row>
    <row r="97" spans="1:18">
      <c r="A97" s="254" t="str">
        <f>IF(ISBLANK(INDEX('Policy Characteristics'!A:A,MATCH($C97,'Policy Characteristics'!$C:$C,0))),"",INDEX('Policy Characteristics'!A:A,MATCH($C97,'Policy Characteristics'!$C:$C,0)))</f>
        <v>Transportation</v>
      </c>
      <c r="B97" s="262" t="str">
        <f>IF(ISBLANK(INDEX('Policy Characteristics'!B:B,MATCH($C97,'Policy Characteristics'!$C:$C,0))),"",INDEX('Policy Characteristics'!B:B,MATCH($C97,'Policy Characteristics'!$C:$C,0)))</f>
        <v>Passenger Vehicle Subsidy</v>
      </c>
      <c r="C97" s="254" t="str">
        <f t="shared" si="3"/>
        <v>Additional Passenger Vehicle Subsidy</v>
      </c>
      <c r="D97" s="45" t="s">
        <v>41</v>
      </c>
      <c r="E97" s="2" t="s">
        <v>2508</v>
      </c>
      <c r="F97" s="2" t="s">
        <v>3293</v>
      </c>
      <c r="G97" s="2" t="s">
        <v>3452</v>
      </c>
      <c r="H97" s="43">
        <v>1678</v>
      </c>
      <c r="I97" s="325" t="s">
        <v>44</v>
      </c>
      <c r="J97" s="255" t="str">
        <f>IF(ISBLANK(INDEX('Policy Characteristics'!D:D,MATCH($C97,'Policy Characteristics'!$C:$C,0))),"",INDEX('Policy Characteristics'!D:D,MATCH($C97,'Policy Characteristics'!$C:$C,0)))</f>
        <v>Vehicle Subsidy</v>
      </c>
      <c r="K97" s="254" t="str">
        <f>IF(ISBLANK(INDEX('Policy Characteristics'!E:E,MATCH($C97,'Policy Characteristics'!$C:$C,0))),"",INDEX('Policy Characteristics'!E:E,MATCH($C97,'Policy Characteristics'!$C:$C,0)))</f>
        <v>trans psgr subsidy</v>
      </c>
      <c r="L97" s="261">
        <f>IF(ISBLANK(INDEX('Policy Characteristics'!F:F,MATCH($C97,'Policy Characteristics'!$C:$C,0))),"",INDEX('Policy Characteristics'!F:F,MATCH($C97,'Policy Characteristics'!$C:$C,0)))</f>
        <v>0</v>
      </c>
      <c r="M97" s="261">
        <f>IF(ISBLANK(INDEX('Policy Characteristics'!G:G,MATCH($C97,'Policy Characteristics'!$C:$C,0))),"",INDEX('Policy Characteristics'!G:G,MATCH($C97,'Policy Characteristics'!$C:$C,0)))</f>
        <v>50000</v>
      </c>
      <c r="N97" s="261">
        <f>IF(ISBLANK(INDEX('Policy Characteristics'!H:H,MATCH($C97,'Policy Characteristics'!$C:$C,0))),"",INDEX('Policy Characteristics'!H:H,MATCH($C97,'Policy Characteristics'!$C:$C,0)))</f>
        <v>100</v>
      </c>
      <c r="O97" s="254" t="str">
        <f>IF(ISBLANK(INDEX('Policy Characteristics'!I:I,MATCH($C97,'Policy Characteristics'!$C:$C,0))),"",INDEX('Policy Characteristics'!I:I,MATCH($C97,'Policy Characteristics'!$C:$C,0)))</f>
        <v>$ / vehicle</v>
      </c>
      <c r="P97" s="254" t="str">
        <f>IF(ISBLANK(INDEX('Policy Characteristics'!J:J,MATCH($C97,'Policy Characteristics'!$C:$C,0))),"",INDEX('Policy Characteristics'!J:J,MATCH($C97,'Policy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7" s="254" t="str">
        <f>IF(ISBLANK(INDEX('Policy Characteristics'!K:K,MATCH($C97,'Policy Characteristics'!$C:$C,0))),"",INDEX('Policy Characteristics'!K:K,MATCH($C97,'Policy Characteristics'!$C:$C,0)))</f>
        <v>transportation-sector-main.html#ev-subsidy</v>
      </c>
      <c r="R97" s="254" t="str">
        <f>IF(ISBLANK(INDEX('Policy Characteristics'!L:L,MATCH($C97,'Policy Characteristics'!$C:$C,0))),"",INDEX('Policy Characteristics'!L:L,MATCH($C97,'Policy Characteristics'!$C:$C,0)))</f>
        <v>ev-subsidy.html</v>
      </c>
    </row>
    <row r="98" spans="1:18">
      <c r="A98" s="254" t="str">
        <f>IF(ISBLANK(INDEX('Policy Characteristics'!A:A,MATCH($C98,'Policy Characteristics'!$C:$C,0))),"",INDEX('Policy Characteristics'!A:A,MATCH($C98,'Policy Characteristics'!$C:$C,0)))</f>
        <v>Transportation</v>
      </c>
      <c r="B98" s="262" t="str">
        <f>IF(ISBLANK(INDEX('Policy Characteristics'!B:B,MATCH($C98,'Policy Characteristics'!$C:$C,0))),"",INDEX('Policy Characteristics'!B:B,MATCH($C98,'Policy Characteristics'!$C:$C,0)))</f>
        <v>Passenger Vehicle Subsidy</v>
      </c>
      <c r="C98" s="254" t="str">
        <f t="shared" si="3"/>
        <v>Additional Passenger Vehicle Subsidy</v>
      </c>
      <c r="D98" s="45" t="s">
        <v>113</v>
      </c>
      <c r="E98" s="45" t="s">
        <v>2245</v>
      </c>
      <c r="F98" s="2" t="s">
        <v>143</v>
      </c>
      <c r="G98" s="45" t="s">
        <v>3447</v>
      </c>
      <c r="H98" s="43">
        <v>1679</v>
      </c>
      <c r="I98" s="324" t="s">
        <v>43</v>
      </c>
      <c r="J98" s="255" t="str">
        <f>IF(ISBLANK(INDEX('Policy Characteristics'!D:D,MATCH($C98,'Policy Characteristics'!$C:$C,0))),"",INDEX('Policy Characteristics'!D:D,MATCH($C98,'Policy Characteristics'!$C:$C,0)))</f>
        <v>Vehicle Subsidy</v>
      </c>
      <c r="K98" s="254" t="str">
        <f>IF(ISBLANK(INDEX('Policy Characteristics'!E:E,MATCH($C98,'Policy Characteristics'!$C:$C,0))),"",INDEX('Policy Characteristics'!E:E,MATCH($C98,'Policy Characteristics'!$C:$C,0)))</f>
        <v>trans psgr subsidy</v>
      </c>
      <c r="L98" s="261">
        <f>IF(ISBLANK(INDEX('Policy Characteristics'!F:F,MATCH($C98,'Policy Characteristics'!$C:$C,0))),"",INDEX('Policy Characteristics'!F:F,MATCH($C98,'Policy Characteristics'!$C:$C,0)))</f>
        <v>0</v>
      </c>
      <c r="M98" s="261">
        <f>IF(ISBLANK(INDEX('Policy Characteristics'!G:G,MATCH($C98,'Policy Characteristics'!$C:$C,0))),"",INDEX('Policy Characteristics'!G:G,MATCH($C98,'Policy Characteristics'!$C:$C,0)))</f>
        <v>50000</v>
      </c>
      <c r="N98" s="261">
        <f>IF(ISBLANK(INDEX('Policy Characteristics'!H:H,MATCH($C98,'Policy Characteristics'!$C:$C,0))),"",INDEX('Policy Characteristics'!H:H,MATCH($C98,'Policy Characteristics'!$C:$C,0)))</f>
        <v>100</v>
      </c>
      <c r="O98" s="254" t="str">
        <f>IF(ISBLANK(INDEX('Policy Characteristics'!I:I,MATCH($C98,'Policy Characteristics'!$C:$C,0))),"",INDEX('Policy Characteristics'!I:I,MATCH($C98,'Policy Characteristics'!$C:$C,0)))</f>
        <v>$ / vehicle</v>
      </c>
      <c r="P98" s="254" t="str">
        <f>IF(ISBLANK(INDEX('Policy Characteristics'!J:J,MATCH($C98,'Policy Characteristics'!$C:$C,0))),"",INDEX('Policy Characteristics'!J:J,MATCH($C98,'Policy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8" s="254" t="str">
        <f>IF(ISBLANK(INDEX('Policy Characteristics'!K:K,MATCH($C98,'Policy Characteristics'!$C:$C,0))),"",INDEX('Policy Characteristics'!K:K,MATCH($C98,'Policy Characteristics'!$C:$C,0)))</f>
        <v>transportation-sector-main.html#ev-subsidy</v>
      </c>
      <c r="R98" s="254" t="str">
        <f>IF(ISBLANK(INDEX('Policy Characteristics'!L:L,MATCH($C98,'Policy Characteristics'!$C:$C,0))),"",INDEX('Policy Characteristics'!L:L,MATCH($C98,'Policy Characteristics'!$C:$C,0)))</f>
        <v>ev-subsidy.html</v>
      </c>
    </row>
    <row r="99" spans="1:18">
      <c r="A99" s="254" t="str">
        <f>IF(ISBLANK(INDEX('Policy Characteristics'!A:A,MATCH($C99,'Policy Characteristics'!$C:$C,0))),"",INDEX('Policy Characteristics'!A:A,MATCH($C99,'Policy Characteristics'!$C:$C,0)))</f>
        <v>Transportation</v>
      </c>
      <c r="B99" s="262" t="str">
        <f>IF(ISBLANK(INDEX('Policy Characteristics'!B:B,MATCH($C99,'Policy Characteristics'!$C:$C,0))),"",INDEX('Policy Characteristics'!B:B,MATCH($C99,'Policy Characteristics'!$C:$C,0)))</f>
        <v>Passenger Vehicle Subsidy</v>
      </c>
      <c r="C99" s="254" t="str">
        <f t="shared" si="3"/>
        <v>Additional Passenger Vehicle Subsidy</v>
      </c>
      <c r="D99" s="45" t="s">
        <v>113</v>
      </c>
      <c r="E99" s="2" t="s">
        <v>2246</v>
      </c>
      <c r="F99" s="2" t="s">
        <v>143</v>
      </c>
      <c r="G99" s="2" t="s">
        <v>3448</v>
      </c>
      <c r="H99" s="43">
        <v>1680</v>
      </c>
      <c r="I99" s="325" t="s">
        <v>44</v>
      </c>
      <c r="J99" s="255" t="str">
        <f>IF(ISBLANK(INDEX('Policy Characteristics'!D:D,MATCH($C99,'Policy Characteristics'!$C:$C,0))),"",INDEX('Policy Characteristics'!D:D,MATCH($C99,'Policy Characteristics'!$C:$C,0)))</f>
        <v>Vehicle Subsidy</v>
      </c>
      <c r="K99" s="254" t="str">
        <f>IF(ISBLANK(INDEX('Policy Characteristics'!E:E,MATCH($C99,'Policy Characteristics'!$C:$C,0))),"",INDEX('Policy Characteristics'!E:E,MATCH($C99,'Policy Characteristics'!$C:$C,0)))</f>
        <v>trans psgr subsidy</v>
      </c>
      <c r="L99" s="261">
        <f>IF(ISBLANK(INDEX('Policy Characteristics'!F:F,MATCH($C99,'Policy Characteristics'!$C:$C,0))),"",INDEX('Policy Characteristics'!F:F,MATCH($C99,'Policy Characteristics'!$C:$C,0)))</f>
        <v>0</v>
      </c>
      <c r="M99" s="261">
        <f>IF(ISBLANK(INDEX('Policy Characteristics'!G:G,MATCH($C99,'Policy Characteristics'!$C:$C,0))),"",INDEX('Policy Characteristics'!G:G,MATCH($C99,'Policy Characteristics'!$C:$C,0)))</f>
        <v>50000</v>
      </c>
      <c r="N99" s="261">
        <f>IF(ISBLANK(INDEX('Policy Characteristics'!H:H,MATCH($C99,'Policy Characteristics'!$C:$C,0))),"",INDEX('Policy Characteristics'!H:H,MATCH($C99,'Policy Characteristics'!$C:$C,0)))</f>
        <v>100</v>
      </c>
      <c r="O99" s="254" t="str">
        <f>IF(ISBLANK(INDEX('Policy Characteristics'!I:I,MATCH($C99,'Policy Characteristics'!$C:$C,0))),"",INDEX('Policy Characteristics'!I:I,MATCH($C99,'Policy Characteristics'!$C:$C,0)))</f>
        <v>$ / vehicle</v>
      </c>
      <c r="P99" s="254" t="str">
        <f>IF(ISBLANK(INDEX('Policy Characteristics'!J:J,MATCH($C99,'Policy Characteristics'!$C:$C,0))),"",INDEX('Policy Characteristics'!J:J,MATCH($C99,'Policy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9" s="254" t="str">
        <f>IF(ISBLANK(INDEX('Policy Characteristics'!K:K,MATCH($C99,'Policy Characteristics'!$C:$C,0))),"",INDEX('Policy Characteristics'!K:K,MATCH($C99,'Policy Characteristics'!$C:$C,0)))</f>
        <v>transportation-sector-main.html#ev-subsidy</v>
      </c>
      <c r="R99" s="254" t="str">
        <f>IF(ISBLANK(INDEX('Policy Characteristics'!L:L,MATCH($C99,'Policy Characteristics'!$C:$C,0))),"",INDEX('Policy Characteristics'!L:L,MATCH($C99,'Policy Characteristics'!$C:$C,0)))</f>
        <v>ev-subsidy.html</v>
      </c>
    </row>
    <row r="100" spans="1:18">
      <c r="A100" s="254" t="str">
        <f>IF(ISBLANK(INDEX('Policy Characteristics'!A:A,MATCH($C100,'Policy Characteristics'!$C:$C,0))),"",INDEX('Policy Characteristics'!A:A,MATCH($C100,'Policy Characteristics'!$C:$C,0)))</f>
        <v>Transportation</v>
      </c>
      <c r="B100" s="262" t="str">
        <f>IF(ISBLANK(INDEX('Policy Characteristics'!B:B,MATCH($C100,'Policy Characteristics'!$C:$C,0))),"",INDEX('Policy Characteristics'!B:B,MATCH($C100,'Policy Characteristics'!$C:$C,0)))</f>
        <v>Passenger Vehicle Subsidy</v>
      </c>
      <c r="C100" s="254" t="str">
        <f t="shared" si="3"/>
        <v>Additional Passenger Vehicle Subsidy</v>
      </c>
      <c r="D100" s="45" t="s">
        <v>113</v>
      </c>
      <c r="E100" s="2" t="s">
        <v>2247</v>
      </c>
      <c r="F100" s="2" t="s">
        <v>143</v>
      </c>
      <c r="G100" s="2" t="s">
        <v>3449</v>
      </c>
      <c r="H100" s="43">
        <v>1681</v>
      </c>
      <c r="I100" s="325" t="s">
        <v>44</v>
      </c>
      <c r="J100" s="255" t="str">
        <f>IF(ISBLANK(INDEX('Policy Characteristics'!D:D,MATCH($C100,'Policy Characteristics'!$C:$C,0))),"",INDEX('Policy Characteristics'!D:D,MATCH($C100,'Policy Characteristics'!$C:$C,0)))</f>
        <v>Vehicle Subsidy</v>
      </c>
      <c r="K100" s="254" t="str">
        <f>IF(ISBLANK(INDEX('Policy Characteristics'!E:E,MATCH($C100,'Policy Characteristics'!$C:$C,0))),"",INDEX('Policy Characteristics'!E:E,MATCH($C100,'Policy Characteristics'!$C:$C,0)))</f>
        <v>trans psgr subsidy</v>
      </c>
      <c r="L100" s="261">
        <f>IF(ISBLANK(INDEX('Policy Characteristics'!F:F,MATCH($C100,'Policy Characteristics'!$C:$C,0))),"",INDEX('Policy Characteristics'!F:F,MATCH($C100,'Policy Characteristics'!$C:$C,0)))</f>
        <v>0</v>
      </c>
      <c r="M100" s="261">
        <f>IF(ISBLANK(INDEX('Policy Characteristics'!G:G,MATCH($C100,'Policy Characteristics'!$C:$C,0))),"",INDEX('Policy Characteristics'!G:G,MATCH($C100,'Policy Characteristics'!$C:$C,0)))</f>
        <v>50000</v>
      </c>
      <c r="N100" s="261">
        <f>IF(ISBLANK(INDEX('Policy Characteristics'!H:H,MATCH($C100,'Policy Characteristics'!$C:$C,0))),"",INDEX('Policy Characteristics'!H:H,MATCH($C100,'Policy Characteristics'!$C:$C,0)))</f>
        <v>100</v>
      </c>
      <c r="O100" s="254" t="str">
        <f>IF(ISBLANK(INDEX('Policy Characteristics'!I:I,MATCH($C100,'Policy Characteristics'!$C:$C,0))),"",INDEX('Policy Characteristics'!I:I,MATCH($C100,'Policy Characteristics'!$C:$C,0)))</f>
        <v>$ / vehicle</v>
      </c>
      <c r="P100" s="254" t="str">
        <f>IF(ISBLANK(INDEX('Policy Characteristics'!J:J,MATCH($C100,'Policy Characteristics'!$C:$C,0))),"",INDEX('Policy Characteristics'!J:J,MATCH($C100,'Policy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0" s="254" t="str">
        <f>IF(ISBLANK(INDEX('Policy Characteristics'!K:K,MATCH($C100,'Policy Characteristics'!$C:$C,0))),"",INDEX('Policy Characteristics'!K:K,MATCH($C100,'Policy Characteristics'!$C:$C,0)))</f>
        <v>transportation-sector-main.html#ev-subsidy</v>
      </c>
      <c r="R100" s="254" t="str">
        <f>IF(ISBLANK(INDEX('Policy Characteristics'!L:L,MATCH($C100,'Policy Characteristics'!$C:$C,0))),"",INDEX('Policy Characteristics'!L:L,MATCH($C100,'Policy Characteristics'!$C:$C,0)))</f>
        <v>ev-subsidy.html</v>
      </c>
    </row>
    <row r="101" spans="1:18">
      <c r="A101" s="254" t="str">
        <f>IF(ISBLANK(INDEX('Policy Characteristics'!A:A,MATCH($C101,'Policy Characteristics'!$C:$C,0))),"",INDEX('Policy Characteristics'!A:A,MATCH($C101,'Policy Characteristics'!$C:$C,0)))</f>
        <v>Transportation</v>
      </c>
      <c r="B101" s="262" t="str">
        <f>IF(ISBLANK(INDEX('Policy Characteristics'!B:B,MATCH($C101,'Policy Characteristics'!$C:$C,0))),"",INDEX('Policy Characteristics'!B:B,MATCH($C101,'Policy Characteristics'!$C:$C,0)))</f>
        <v>Passenger Vehicle Subsidy</v>
      </c>
      <c r="C101" s="254" t="str">
        <f t="shared" si="3"/>
        <v>Additional Passenger Vehicle Subsidy</v>
      </c>
      <c r="D101" s="45" t="s">
        <v>113</v>
      </c>
      <c r="E101" s="2" t="s">
        <v>2248</v>
      </c>
      <c r="F101" s="2" t="s">
        <v>143</v>
      </c>
      <c r="G101" s="2" t="s">
        <v>3450</v>
      </c>
      <c r="H101" s="43">
        <v>1682</v>
      </c>
      <c r="I101" s="325" t="s">
        <v>44</v>
      </c>
      <c r="J101" s="255" t="str">
        <f>IF(ISBLANK(INDEX('Policy Characteristics'!D:D,MATCH($C101,'Policy Characteristics'!$C:$C,0))),"",INDEX('Policy Characteristics'!D:D,MATCH($C101,'Policy Characteristics'!$C:$C,0)))</f>
        <v>Vehicle Subsidy</v>
      </c>
      <c r="K101" s="254" t="str">
        <f>IF(ISBLANK(INDEX('Policy Characteristics'!E:E,MATCH($C101,'Policy Characteristics'!$C:$C,0))),"",INDEX('Policy Characteristics'!E:E,MATCH($C101,'Policy Characteristics'!$C:$C,0)))</f>
        <v>trans psgr subsidy</v>
      </c>
      <c r="L101" s="261">
        <f>IF(ISBLANK(INDEX('Policy Characteristics'!F:F,MATCH($C101,'Policy Characteristics'!$C:$C,0))),"",INDEX('Policy Characteristics'!F:F,MATCH($C101,'Policy Characteristics'!$C:$C,0)))</f>
        <v>0</v>
      </c>
      <c r="M101" s="261">
        <f>IF(ISBLANK(INDEX('Policy Characteristics'!G:G,MATCH($C101,'Policy Characteristics'!$C:$C,0))),"",INDEX('Policy Characteristics'!G:G,MATCH($C101,'Policy Characteristics'!$C:$C,0)))</f>
        <v>50000</v>
      </c>
      <c r="N101" s="261">
        <f>IF(ISBLANK(INDEX('Policy Characteristics'!H:H,MATCH($C101,'Policy Characteristics'!$C:$C,0))),"",INDEX('Policy Characteristics'!H:H,MATCH($C101,'Policy Characteristics'!$C:$C,0)))</f>
        <v>100</v>
      </c>
      <c r="O101" s="254" t="str">
        <f>IF(ISBLANK(INDEX('Policy Characteristics'!I:I,MATCH($C101,'Policy Characteristics'!$C:$C,0))),"",INDEX('Policy Characteristics'!I:I,MATCH($C101,'Policy Characteristics'!$C:$C,0)))</f>
        <v>$ / vehicle</v>
      </c>
      <c r="P101" s="254" t="str">
        <f>IF(ISBLANK(INDEX('Policy Characteristics'!J:J,MATCH($C101,'Policy Characteristics'!$C:$C,0))),"",INDEX('Policy Characteristics'!J:J,MATCH($C101,'Policy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1" s="254" t="str">
        <f>IF(ISBLANK(INDEX('Policy Characteristics'!K:K,MATCH($C101,'Policy Characteristics'!$C:$C,0))),"",INDEX('Policy Characteristics'!K:K,MATCH($C101,'Policy Characteristics'!$C:$C,0)))</f>
        <v>transportation-sector-main.html#ev-subsidy</v>
      </c>
      <c r="R101" s="254" t="str">
        <f>IF(ISBLANK(INDEX('Policy Characteristics'!L:L,MATCH($C101,'Policy Characteristics'!$C:$C,0))),"",INDEX('Policy Characteristics'!L:L,MATCH($C101,'Policy Characteristics'!$C:$C,0)))</f>
        <v>ev-subsidy.html</v>
      </c>
    </row>
    <row r="102" spans="1:18">
      <c r="A102" s="254" t="str">
        <f>IF(ISBLANK(INDEX('Policy Characteristics'!A:A,MATCH($C102,'Policy Characteristics'!$C:$C,0))),"",INDEX('Policy Characteristics'!A:A,MATCH($C102,'Policy Characteristics'!$C:$C,0)))</f>
        <v>Transportation</v>
      </c>
      <c r="B102" s="262" t="str">
        <f>IF(ISBLANK(INDEX('Policy Characteristics'!B:B,MATCH($C102,'Policy Characteristics'!$C:$C,0))),"",INDEX('Policy Characteristics'!B:B,MATCH($C102,'Policy Characteristics'!$C:$C,0)))</f>
        <v>Passenger Vehicle Subsidy</v>
      </c>
      <c r="C102" s="254" t="str">
        <f t="shared" si="3"/>
        <v>Additional Passenger Vehicle Subsidy</v>
      </c>
      <c r="D102" s="45" t="s">
        <v>113</v>
      </c>
      <c r="E102" s="2" t="s">
        <v>2249</v>
      </c>
      <c r="F102" s="2" t="s">
        <v>143</v>
      </c>
      <c r="G102" s="2" t="s">
        <v>3451</v>
      </c>
      <c r="H102" s="43">
        <v>1683</v>
      </c>
      <c r="I102" s="324" t="s">
        <v>43</v>
      </c>
      <c r="J102" s="255" t="str">
        <f>IF(ISBLANK(INDEX('Policy Characteristics'!D:D,MATCH($C102,'Policy Characteristics'!$C:$C,0))),"",INDEX('Policy Characteristics'!D:D,MATCH($C102,'Policy Characteristics'!$C:$C,0)))</f>
        <v>Vehicle Subsidy</v>
      </c>
      <c r="K102" s="254" t="str">
        <f>IF(ISBLANK(INDEX('Policy Characteristics'!E:E,MATCH($C102,'Policy Characteristics'!$C:$C,0))),"",INDEX('Policy Characteristics'!E:E,MATCH($C102,'Policy Characteristics'!$C:$C,0)))</f>
        <v>trans psgr subsidy</v>
      </c>
      <c r="L102" s="261">
        <f>IF(ISBLANK(INDEX('Policy Characteristics'!F:F,MATCH($C102,'Policy Characteristics'!$C:$C,0))),"",INDEX('Policy Characteristics'!F:F,MATCH($C102,'Policy Characteristics'!$C:$C,0)))</f>
        <v>0</v>
      </c>
      <c r="M102" s="261">
        <f>IF(ISBLANK(INDEX('Policy Characteristics'!G:G,MATCH($C102,'Policy Characteristics'!$C:$C,0))),"",INDEX('Policy Characteristics'!G:G,MATCH($C102,'Policy Characteristics'!$C:$C,0)))</f>
        <v>50000</v>
      </c>
      <c r="N102" s="261">
        <f>IF(ISBLANK(INDEX('Policy Characteristics'!H:H,MATCH($C102,'Policy Characteristics'!$C:$C,0))),"",INDEX('Policy Characteristics'!H:H,MATCH($C102,'Policy Characteristics'!$C:$C,0)))</f>
        <v>100</v>
      </c>
      <c r="O102" s="254" t="str">
        <f>IF(ISBLANK(INDEX('Policy Characteristics'!I:I,MATCH($C102,'Policy Characteristics'!$C:$C,0))),"",INDEX('Policy Characteristics'!I:I,MATCH($C102,'Policy Characteristics'!$C:$C,0)))</f>
        <v>$ / vehicle</v>
      </c>
      <c r="P102" s="254" t="str">
        <f>IF(ISBLANK(INDEX('Policy Characteristics'!J:J,MATCH($C102,'Policy Characteristics'!$C:$C,0))),"",INDEX('Policy Characteristics'!J:J,MATCH($C102,'Policy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2" s="254" t="str">
        <f>IF(ISBLANK(INDEX('Policy Characteristics'!K:K,MATCH($C102,'Policy Characteristics'!$C:$C,0))),"",INDEX('Policy Characteristics'!K:K,MATCH($C102,'Policy Characteristics'!$C:$C,0)))</f>
        <v>transportation-sector-main.html#ev-subsidy</v>
      </c>
      <c r="R102" s="254" t="str">
        <f>IF(ISBLANK(INDEX('Policy Characteristics'!L:L,MATCH($C102,'Policy Characteristics'!$C:$C,0))),"",INDEX('Policy Characteristics'!L:L,MATCH($C102,'Policy Characteristics'!$C:$C,0)))</f>
        <v>ev-subsidy.html</v>
      </c>
    </row>
    <row r="103" spans="1:18">
      <c r="A103" s="254" t="str">
        <f>IF(ISBLANK(INDEX('Policy Characteristics'!A:A,MATCH($C103,'Policy Characteristics'!$C:$C,0))),"",INDEX('Policy Characteristics'!A:A,MATCH($C103,'Policy Characteristics'!$C:$C,0)))</f>
        <v>Transportation</v>
      </c>
      <c r="B103" s="262" t="str">
        <f>IF(ISBLANK(INDEX('Policy Characteristics'!B:B,MATCH($C103,'Policy Characteristics'!$C:$C,0))),"",INDEX('Policy Characteristics'!B:B,MATCH($C103,'Policy Characteristics'!$C:$C,0)))</f>
        <v>Passenger Vehicle Subsidy</v>
      </c>
      <c r="C103" s="254" t="str">
        <f t="shared" si="3"/>
        <v>Additional Passenger Vehicle Subsidy</v>
      </c>
      <c r="D103" s="45" t="s">
        <v>113</v>
      </c>
      <c r="E103" s="2" t="s">
        <v>2509</v>
      </c>
      <c r="F103" s="2" t="s">
        <v>143</v>
      </c>
      <c r="G103" s="2" t="s">
        <v>2509</v>
      </c>
      <c r="H103" s="43">
        <v>1684</v>
      </c>
      <c r="I103" s="325" t="s">
        <v>44</v>
      </c>
      <c r="J103" s="255" t="str">
        <f>IF(ISBLANK(INDEX('Policy Characteristics'!D:D,MATCH($C103,'Policy Characteristics'!$C:$C,0))),"",INDEX('Policy Characteristics'!D:D,MATCH($C103,'Policy Characteristics'!$C:$C,0)))</f>
        <v>Vehicle Subsidy</v>
      </c>
      <c r="K103" s="254" t="str">
        <f>IF(ISBLANK(INDEX('Policy Characteristics'!E:E,MATCH($C103,'Policy Characteristics'!$C:$C,0))),"",INDEX('Policy Characteristics'!E:E,MATCH($C103,'Policy Characteristics'!$C:$C,0)))</f>
        <v>trans psgr subsidy</v>
      </c>
      <c r="L103" s="261">
        <f>IF(ISBLANK(INDEX('Policy Characteristics'!F:F,MATCH($C103,'Policy Characteristics'!$C:$C,0))),"",INDEX('Policy Characteristics'!F:F,MATCH($C103,'Policy Characteristics'!$C:$C,0)))</f>
        <v>0</v>
      </c>
      <c r="M103" s="261">
        <f>IF(ISBLANK(INDEX('Policy Characteristics'!G:G,MATCH($C103,'Policy Characteristics'!$C:$C,0))),"",INDEX('Policy Characteristics'!G:G,MATCH($C103,'Policy Characteristics'!$C:$C,0)))</f>
        <v>50000</v>
      </c>
      <c r="N103" s="261">
        <f>IF(ISBLANK(INDEX('Policy Characteristics'!H:H,MATCH($C103,'Policy Characteristics'!$C:$C,0))),"",INDEX('Policy Characteristics'!H:H,MATCH($C103,'Policy Characteristics'!$C:$C,0)))</f>
        <v>100</v>
      </c>
      <c r="O103" s="254" t="str">
        <f>IF(ISBLANK(INDEX('Policy Characteristics'!I:I,MATCH($C103,'Policy Characteristics'!$C:$C,0))),"",INDEX('Policy Characteristics'!I:I,MATCH($C103,'Policy Characteristics'!$C:$C,0)))</f>
        <v>$ / vehicle</v>
      </c>
      <c r="P103" s="254" t="str">
        <f>IF(ISBLANK(INDEX('Policy Characteristics'!J:J,MATCH($C103,'Policy Characteristics'!$C:$C,0))),"",INDEX('Policy Characteristics'!J:J,MATCH($C103,'Policy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3" s="254" t="str">
        <f>IF(ISBLANK(INDEX('Policy Characteristics'!K:K,MATCH($C103,'Policy Characteristics'!$C:$C,0))),"",INDEX('Policy Characteristics'!K:K,MATCH($C103,'Policy Characteristics'!$C:$C,0)))</f>
        <v>transportation-sector-main.html#ev-subsidy</v>
      </c>
      <c r="R103" s="254" t="str">
        <f>IF(ISBLANK(INDEX('Policy Characteristics'!L:L,MATCH($C103,'Policy Characteristics'!$C:$C,0))),"",INDEX('Policy Characteristics'!L:L,MATCH($C103,'Policy Characteristics'!$C:$C,0)))</f>
        <v>ev-subsidy.html</v>
      </c>
    </row>
    <row r="104" spans="1:18">
      <c r="A104" s="254" t="str">
        <f>IF(ISBLANK(INDEX('Policy Characteristics'!A:A,MATCH($C104,'Policy Characteristics'!$C:$C,0))),"",INDEX('Policy Characteristics'!A:A,MATCH($C104,'Policy Characteristics'!$C:$C,0)))</f>
        <v>Transportation</v>
      </c>
      <c r="B104" s="262" t="str">
        <f>IF(ISBLANK(INDEX('Policy Characteristics'!B:B,MATCH($C104,'Policy Characteristics'!$C:$C,0))),"",INDEX('Policy Characteristics'!B:B,MATCH($C104,'Policy Characteristics'!$C:$C,0)))</f>
        <v>Passenger Vehicle Subsidy</v>
      </c>
      <c r="C104" s="254" t="str">
        <f t="shared" si="3"/>
        <v>Additional Passenger Vehicle Subsidy</v>
      </c>
      <c r="D104" s="45" t="s">
        <v>113</v>
      </c>
      <c r="E104" s="2" t="s">
        <v>2508</v>
      </c>
      <c r="F104" s="2" t="s">
        <v>143</v>
      </c>
      <c r="G104" s="2" t="s">
        <v>3452</v>
      </c>
      <c r="H104" s="43">
        <v>1685</v>
      </c>
      <c r="I104" s="324" t="s">
        <v>43</v>
      </c>
      <c r="J104" s="255" t="str">
        <f>IF(ISBLANK(INDEX('Policy Characteristics'!D:D,MATCH($C104,'Policy Characteristics'!$C:$C,0))),"",INDEX('Policy Characteristics'!D:D,MATCH($C104,'Policy Characteristics'!$C:$C,0)))</f>
        <v>Vehicle Subsidy</v>
      </c>
      <c r="K104" s="254" t="str">
        <f>IF(ISBLANK(INDEX('Policy Characteristics'!E:E,MATCH($C104,'Policy Characteristics'!$C:$C,0))),"",INDEX('Policy Characteristics'!E:E,MATCH($C104,'Policy Characteristics'!$C:$C,0)))</f>
        <v>trans psgr subsidy</v>
      </c>
      <c r="L104" s="261">
        <f>IF(ISBLANK(INDEX('Policy Characteristics'!F:F,MATCH($C104,'Policy Characteristics'!$C:$C,0))),"",INDEX('Policy Characteristics'!F:F,MATCH($C104,'Policy Characteristics'!$C:$C,0)))</f>
        <v>0</v>
      </c>
      <c r="M104" s="261">
        <f>IF(ISBLANK(INDEX('Policy Characteristics'!G:G,MATCH($C104,'Policy Characteristics'!$C:$C,0))),"",INDEX('Policy Characteristics'!G:G,MATCH($C104,'Policy Characteristics'!$C:$C,0)))</f>
        <v>50000</v>
      </c>
      <c r="N104" s="261">
        <f>IF(ISBLANK(INDEX('Policy Characteristics'!H:H,MATCH($C104,'Policy Characteristics'!$C:$C,0))),"",INDEX('Policy Characteristics'!H:H,MATCH($C104,'Policy Characteristics'!$C:$C,0)))</f>
        <v>100</v>
      </c>
      <c r="O104" s="254" t="str">
        <f>IF(ISBLANK(INDEX('Policy Characteristics'!I:I,MATCH($C104,'Policy Characteristics'!$C:$C,0))),"",INDEX('Policy Characteristics'!I:I,MATCH($C104,'Policy Characteristics'!$C:$C,0)))</f>
        <v>$ / vehicle</v>
      </c>
      <c r="P104" s="254" t="str">
        <f>IF(ISBLANK(INDEX('Policy Characteristics'!J:J,MATCH($C104,'Policy Characteristics'!$C:$C,0))),"",INDEX('Policy Characteristics'!J:J,MATCH($C104,'Policy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4" s="254" t="str">
        <f>IF(ISBLANK(INDEX('Policy Characteristics'!K:K,MATCH($C104,'Policy Characteristics'!$C:$C,0))),"",INDEX('Policy Characteristics'!K:K,MATCH($C104,'Policy Characteristics'!$C:$C,0)))</f>
        <v>transportation-sector-main.html#ev-subsidy</v>
      </c>
      <c r="R104" s="254" t="str">
        <f>IF(ISBLANK(INDEX('Policy Characteristics'!L:L,MATCH($C104,'Policy Characteristics'!$C:$C,0))),"",INDEX('Policy Characteristics'!L:L,MATCH($C104,'Policy Characteristics'!$C:$C,0)))</f>
        <v>ev-subsidy.html</v>
      </c>
    </row>
    <row r="105" spans="1:18" s="2" customFormat="1">
      <c r="A105" s="254" t="str">
        <f>IF(ISBLANK(INDEX('Policy Characteristics'!A:A,MATCH($C105,'Policy Characteristics'!$C:$C,0))),"",INDEX('Policy Characteristics'!A:A,MATCH($C105,'Policy Characteristics'!$C:$C,0)))</f>
        <v>Transportation</v>
      </c>
      <c r="B105" s="262" t="str">
        <f>IF(ISBLANK(INDEX('Policy Characteristics'!B:B,MATCH($C105,'Policy Characteristics'!$C:$C,0))),"",INDEX('Policy Characteristics'!B:B,MATCH($C105,'Policy Characteristics'!$C:$C,0)))</f>
        <v>Freight Vehicle Subsidy</v>
      </c>
      <c r="C105" s="1" t="s">
        <v>3442</v>
      </c>
      <c r="D105" s="45" t="s">
        <v>37</v>
      </c>
      <c r="E105" s="45" t="s">
        <v>2245</v>
      </c>
      <c r="F105" s="2" t="s">
        <v>3459</v>
      </c>
      <c r="G105" s="45" t="s">
        <v>3447</v>
      </c>
      <c r="H105" s="43">
        <v>1686</v>
      </c>
      <c r="I105" s="324" t="s">
        <v>43</v>
      </c>
      <c r="J105" s="255" t="str">
        <f>IF(ISBLANK(INDEX('Policy Characteristics'!D:D,MATCH($C105,'Policy Characteristics'!$C:$C,0))),"",INDEX('Policy Characteristics'!D:D,MATCH($C105,'Policy Characteristics'!$C:$C,0)))</f>
        <v>Vehicle Subsidy</v>
      </c>
      <c r="K105" s="254" t="str">
        <f>IF(ISBLANK(INDEX('Policy Characteristics'!E:E,MATCH($C105,'Policy Characteristics'!$C:$C,0))),"",INDEX('Policy Characteristics'!E:E,MATCH($C105,'Policy Characteristics'!$C:$C,0)))</f>
        <v>trans frgt subsidy</v>
      </c>
      <c r="L105" s="261">
        <f>IF(ISBLANK(INDEX('Policy Characteristics'!F:F,MATCH($C105,'Policy Characteristics'!$C:$C,0))),"",INDEX('Policy Characteristics'!F:F,MATCH($C105,'Policy Characteristics'!$C:$C,0)))</f>
        <v>0</v>
      </c>
      <c r="M105" s="261">
        <f>IF(ISBLANK(INDEX('Policy Characteristics'!G:G,MATCH($C105,'Policy Characteristics'!$C:$C,0))),"",INDEX('Policy Characteristics'!G:G,MATCH($C105,'Policy Characteristics'!$C:$C,0)))</f>
        <v>50000</v>
      </c>
      <c r="N105" s="261">
        <f>IF(ISBLANK(INDEX('Policy Characteristics'!H:H,MATCH($C105,'Policy Characteristics'!$C:$C,0))),"",INDEX('Policy Characteristics'!H:H,MATCH($C105,'Policy Characteristics'!$C:$C,0)))</f>
        <v>100</v>
      </c>
      <c r="O105" s="254" t="str">
        <f>IF(ISBLANK(INDEX('Policy Characteristics'!I:I,MATCH($C105,'Policy Characteristics'!$C:$C,0))),"",INDEX('Policy Characteristics'!I:I,MATCH($C105,'Policy Characteristics'!$C:$C,0)))</f>
        <v>$ / vehicle</v>
      </c>
      <c r="P105" s="254" t="str">
        <f>IF(ISBLANK(INDEX('Policy Characteristics'!J:J,MATCH($C105,'Policy Characteristics'!$C:$C,0))),"",INDEX('Policy Characteristics'!J:J,MATCH($C105,'Policy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5" s="254" t="str">
        <f>IF(ISBLANK(INDEX('Policy Characteristics'!K:K,MATCH($C105,'Policy Characteristics'!$C:$C,0))),"",INDEX('Policy Characteristics'!K:K,MATCH($C105,'Policy Characteristics'!$C:$C,0)))</f>
        <v>transportation-sector-main.html#ev-subsidy</v>
      </c>
      <c r="R105" s="254" t="str">
        <f>IF(ISBLANK(INDEX('Policy Characteristics'!L:L,MATCH($C105,'Policy Characteristics'!$C:$C,0))),"",INDEX('Policy Characteristics'!L:L,MATCH($C105,'Policy Characteristics'!$C:$C,0)))</f>
        <v>ev-subsidy.html</v>
      </c>
    </row>
    <row r="106" spans="1:18" ht="14.45" customHeight="1">
      <c r="A106" s="254" t="str">
        <f>IF(ISBLANK(INDEX('Policy Characteristics'!A:A,MATCH($C106,'Policy Characteristics'!$C:$C,0))),"",INDEX('Policy Characteristics'!A:A,MATCH($C106,'Policy Characteristics'!$C:$C,0)))</f>
        <v>Transportation</v>
      </c>
      <c r="B106" s="262" t="str">
        <f>IF(ISBLANK(INDEX('Policy Characteristics'!B:B,MATCH($C106,'Policy Characteristics'!$C:$C,0))),"",INDEX('Policy Characteristics'!B:B,MATCH($C106,'Policy Characteristics'!$C:$C,0)))</f>
        <v>Freight Vehicle Subsidy</v>
      </c>
      <c r="C106" s="254" t="str">
        <f>C$105</f>
        <v>Additional Freight Vehicle Subsidy</v>
      </c>
      <c r="D106" s="45" t="s">
        <v>37</v>
      </c>
      <c r="E106" s="2" t="s">
        <v>2246</v>
      </c>
      <c r="F106" s="2" t="s">
        <v>3459</v>
      </c>
      <c r="G106" s="2" t="s">
        <v>3448</v>
      </c>
      <c r="H106" s="43">
        <v>1687</v>
      </c>
      <c r="I106" s="324" t="s">
        <v>43</v>
      </c>
      <c r="J106" s="255" t="str">
        <f>IF(ISBLANK(INDEX('Policy Characteristics'!D:D,MATCH($C106,'Policy Characteristics'!$C:$C,0))),"",INDEX('Policy Characteristics'!D:D,MATCH($C106,'Policy Characteristics'!$C:$C,0)))</f>
        <v>Vehicle Subsidy</v>
      </c>
      <c r="K106" s="254" t="str">
        <f>IF(ISBLANK(INDEX('Policy Characteristics'!E:E,MATCH($C106,'Policy Characteristics'!$C:$C,0))),"",INDEX('Policy Characteristics'!E:E,MATCH($C106,'Policy Characteristics'!$C:$C,0)))</f>
        <v>trans frgt subsidy</v>
      </c>
      <c r="L106" s="261">
        <f>IF(ISBLANK(INDEX('Policy Characteristics'!F:F,MATCH($C106,'Policy Characteristics'!$C:$C,0))),"",INDEX('Policy Characteristics'!F:F,MATCH($C106,'Policy Characteristics'!$C:$C,0)))</f>
        <v>0</v>
      </c>
      <c r="M106" s="261">
        <f>IF(ISBLANK(INDEX('Policy Characteristics'!G:G,MATCH($C106,'Policy Characteristics'!$C:$C,0))),"",INDEX('Policy Characteristics'!G:G,MATCH($C106,'Policy Characteristics'!$C:$C,0)))</f>
        <v>50000</v>
      </c>
      <c r="N106" s="261">
        <f>IF(ISBLANK(INDEX('Policy Characteristics'!H:H,MATCH($C106,'Policy Characteristics'!$C:$C,0))),"",INDEX('Policy Characteristics'!H:H,MATCH($C106,'Policy Characteristics'!$C:$C,0)))</f>
        <v>100</v>
      </c>
      <c r="O106" s="254" t="str">
        <f>IF(ISBLANK(INDEX('Policy Characteristics'!I:I,MATCH($C106,'Policy Characteristics'!$C:$C,0))),"",INDEX('Policy Characteristics'!I:I,MATCH($C106,'Policy Characteristics'!$C:$C,0)))</f>
        <v>$ / vehicle</v>
      </c>
      <c r="P106" s="254" t="str">
        <f>IF(ISBLANK(INDEX('Policy Characteristics'!J:J,MATCH($C106,'Policy Characteristics'!$C:$C,0))),"",INDEX('Policy Characteristics'!J:J,MATCH($C106,'Policy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6" s="254" t="str">
        <f>IF(ISBLANK(INDEX('Policy Characteristics'!K:K,MATCH($C106,'Policy Characteristics'!$C:$C,0))),"",INDEX('Policy Characteristics'!K:K,MATCH($C106,'Policy Characteristics'!$C:$C,0)))</f>
        <v>transportation-sector-main.html#ev-subsidy</v>
      </c>
      <c r="R106" s="254" t="str">
        <f>IF(ISBLANK(INDEX('Policy Characteristics'!L:L,MATCH($C106,'Policy Characteristics'!$C:$C,0))),"",INDEX('Policy Characteristics'!L:L,MATCH($C106,'Policy Characteristics'!$C:$C,0)))</f>
        <v>ev-subsidy.html</v>
      </c>
    </row>
    <row r="107" spans="1:18">
      <c r="A107" s="254" t="str">
        <f>IF(ISBLANK(INDEX('Policy Characteristics'!A:A,MATCH($C107,'Policy Characteristics'!$C:$C,0))),"",INDEX('Policy Characteristics'!A:A,MATCH($C107,'Policy Characteristics'!$C:$C,0)))</f>
        <v>Transportation</v>
      </c>
      <c r="B107" s="262" t="str">
        <f>IF(ISBLANK(INDEX('Policy Characteristics'!B:B,MATCH($C107,'Policy Characteristics'!$C:$C,0))),"",INDEX('Policy Characteristics'!B:B,MATCH($C107,'Policy Characteristics'!$C:$C,0)))</f>
        <v>Freight Vehicle Subsidy</v>
      </c>
      <c r="C107" s="254" t="str">
        <f t="shared" ref="C107:C146" si="4">C$105</f>
        <v>Additional Freight Vehicle Subsidy</v>
      </c>
      <c r="D107" s="45" t="s">
        <v>37</v>
      </c>
      <c r="E107" s="2" t="s">
        <v>2247</v>
      </c>
      <c r="F107" s="2" t="s">
        <v>3459</v>
      </c>
      <c r="G107" s="2" t="s">
        <v>3449</v>
      </c>
      <c r="H107" s="43">
        <v>1688</v>
      </c>
      <c r="I107" s="325" t="s">
        <v>44</v>
      </c>
      <c r="J107" s="255" t="str">
        <f>IF(ISBLANK(INDEX('Policy Characteristics'!D:D,MATCH($C107,'Policy Characteristics'!$C:$C,0))),"",INDEX('Policy Characteristics'!D:D,MATCH($C107,'Policy Characteristics'!$C:$C,0)))</f>
        <v>Vehicle Subsidy</v>
      </c>
      <c r="K107" s="254" t="str">
        <f>IF(ISBLANK(INDEX('Policy Characteristics'!E:E,MATCH($C107,'Policy Characteristics'!$C:$C,0))),"",INDEX('Policy Characteristics'!E:E,MATCH($C107,'Policy Characteristics'!$C:$C,0)))</f>
        <v>trans frgt subsidy</v>
      </c>
      <c r="L107" s="261">
        <f>IF(ISBLANK(INDEX('Policy Characteristics'!F:F,MATCH($C107,'Policy Characteristics'!$C:$C,0))),"",INDEX('Policy Characteristics'!F:F,MATCH($C107,'Policy Characteristics'!$C:$C,0)))</f>
        <v>0</v>
      </c>
      <c r="M107" s="261">
        <f>IF(ISBLANK(INDEX('Policy Characteristics'!G:G,MATCH($C107,'Policy Characteristics'!$C:$C,0))),"",INDEX('Policy Characteristics'!G:G,MATCH($C107,'Policy Characteristics'!$C:$C,0)))</f>
        <v>50000</v>
      </c>
      <c r="N107" s="261">
        <f>IF(ISBLANK(INDEX('Policy Characteristics'!H:H,MATCH($C107,'Policy Characteristics'!$C:$C,0))),"",INDEX('Policy Characteristics'!H:H,MATCH($C107,'Policy Characteristics'!$C:$C,0)))</f>
        <v>100</v>
      </c>
      <c r="O107" s="254" t="str">
        <f>IF(ISBLANK(INDEX('Policy Characteristics'!I:I,MATCH($C107,'Policy Characteristics'!$C:$C,0))),"",INDEX('Policy Characteristics'!I:I,MATCH($C107,'Policy Characteristics'!$C:$C,0)))</f>
        <v>$ / vehicle</v>
      </c>
      <c r="P107" s="254" t="str">
        <f>IF(ISBLANK(INDEX('Policy Characteristics'!J:J,MATCH($C107,'Policy Characteristics'!$C:$C,0))),"",INDEX('Policy Characteristics'!J:J,MATCH($C107,'Policy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7" s="254" t="str">
        <f>IF(ISBLANK(INDEX('Policy Characteristics'!K:K,MATCH($C107,'Policy Characteristics'!$C:$C,0))),"",INDEX('Policy Characteristics'!K:K,MATCH($C107,'Policy Characteristics'!$C:$C,0)))</f>
        <v>transportation-sector-main.html#ev-subsidy</v>
      </c>
      <c r="R107" s="254" t="str">
        <f>IF(ISBLANK(INDEX('Policy Characteristics'!L:L,MATCH($C107,'Policy Characteristics'!$C:$C,0))),"",INDEX('Policy Characteristics'!L:L,MATCH($C107,'Policy Characteristics'!$C:$C,0)))</f>
        <v>ev-subsidy.html</v>
      </c>
    </row>
    <row r="108" spans="1:18">
      <c r="A108" s="254" t="str">
        <f>IF(ISBLANK(INDEX('Policy Characteristics'!A:A,MATCH($C108,'Policy Characteristics'!$C:$C,0))),"",INDEX('Policy Characteristics'!A:A,MATCH($C108,'Policy Characteristics'!$C:$C,0)))</f>
        <v>Transportation</v>
      </c>
      <c r="B108" s="262" t="str">
        <f>IF(ISBLANK(INDEX('Policy Characteristics'!B:B,MATCH($C108,'Policy Characteristics'!$C:$C,0))),"",INDEX('Policy Characteristics'!B:B,MATCH($C108,'Policy Characteristics'!$C:$C,0)))</f>
        <v>Freight Vehicle Subsidy</v>
      </c>
      <c r="C108" s="254" t="str">
        <f t="shared" si="4"/>
        <v>Additional Freight Vehicle Subsidy</v>
      </c>
      <c r="D108" s="45" t="s">
        <v>37</v>
      </c>
      <c r="E108" s="2" t="s">
        <v>2248</v>
      </c>
      <c r="F108" s="2" t="s">
        <v>3459</v>
      </c>
      <c r="G108" s="2" t="s">
        <v>3450</v>
      </c>
      <c r="H108" s="43">
        <v>1689</v>
      </c>
      <c r="I108" s="325" t="s">
        <v>44</v>
      </c>
      <c r="J108" s="255" t="str">
        <f>IF(ISBLANK(INDEX('Policy Characteristics'!D:D,MATCH($C108,'Policy Characteristics'!$C:$C,0))),"",INDEX('Policy Characteristics'!D:D,MATCH($C108,'Policy Characteristics'!$C:$C,0)))</f>
        <v>Vehicle Subsidy</v>
      </c>
      <c r="K108" s="254" t="str">
        <f>IF(ISBLANK(INDEX('Policy Characteristics'!E:E,MATCH($C108,'Policy Characteristics'!$C:$C,0))),"",INDEX('Policy Characteristics'!E:E,MATCH($C108,'Policy Characteristics'!$C:$C,0)))</f>
        <v>trans frgt subsidy</v>
      </c>
      <c r="L108" s="261">
        <f>IF(ISBLANK(INDEX('Policy Characteristics'!F:F,MATCH($C108,'Policy Characteristics'!$C:$C,0))),"",INDEX('Policy Characteristics'!F:F,MATCH($C108,'Policy Characteristics'!$C:$C,0)))</f>
        <v>0</v>
      </c>
      <c r="M108" s="261">
        <f>IF(ISBLANK(INDEX('Policy Characteristics'!G:G,MATCH($C108,'Policy Characteristics'!$C:$C,0))),"",INDEX('Policy Characteristics'!G:G,MATCH($C108,'Policy Characteristics'!$C:$C,0)))</f>
        <v>50000</v>
      </c>
      <c r="N108" s="261">
        <f>IF(ISBLANK(INDEX('Policy Characteristics'!H:H,MATCH($C108,'Policy Characteristics'!$C:$C,0))),"",INDEX('Policy Characteristics'!H:H,MATCH($C108,'Policy Characteristics'!$C:$C,0)))</f>
        <v>100</v>
      </c>
      <c r="O108" s="254" t="str">
        <f>IF(ISBLANK(INDEX('Policy Characteristics'!I:I,MATCH($C108,'Policy Characteristics'!$C:$C,0))),"",INDEX('Policy Characteristics'!I:I,MATCH($C108,'Policy Characteristics'!$C:$C,0)))</f>
        <v>$ / vehicle</v>
      </c>
      <c r="P108" s="254" t="str">
        <f>IF(ISBLANK(INDEX('Policy Characteristics'!J:J,MATCH($C108,'Policy Characteristics'!$C:$C,0))),"",INDEX('Policy Characteristics'!J:J,MATCH($C108,'Policy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8" s="254" t="str">
        <f>IF(ISBLANK(INDEX('Policy Characteristics'!K:K,MATCH($C108,'Policy Characteristics'!$C:$C,0))),"",INDEX('Policy Characteristics'!K:K,MATCH($C108,'Policy Characteristics'!$C:$C,0)))</f>
        <v>transportation-sector-main.html#ev-subsidy</v>
      </c>
      <c r="R108" s="254" t="str">
        <f>IF(ISBLANK(INDEX('Policy Characteristics'!L:L,MATCH($C108,'Policy Characteristics'!$C:$C,0))),"",INDEX('Policy Characteristics'!L:L,MATCH($C108,'Policy Characteristics'!$C:$C,0)))</f>
        <v>ev-subsidy.html</v>
      </c>
    </row>
    <row r="109" spans="1:18">
      <c r="A109" s="254" t="str">
        <f>IF(ISBLANK(INDEX('Policy Characteristics'!A:A,MATCH($C109,'Policy Characteristics'!$C:$C,0))),"",INDEX('Policy Characteristics'!A:A,MATCH($C109,'Policy Characteristics'!$C:$C,0)))</f>
        <v>Transportation</v>
      </c>
      <c r="B109" s="262" t="str">
        <f>IF(ISBLANK(INDEX('Policy Characteristics'!B:B,MATCH($C109,'Policy Characteristics'!$C:$C,0))),"",INDEX('Policy Characteristics'!B:B,MATCH($C109,'Policy Characteristics'!$C:$C,0)))</f>
        <v>Freight Vehicle Subsidy</v>
      </c>
      <c r="C109" s="254" t="str">
        <f t="shared" si="4"/>
        <v>Additional Freight Vehicle Subsidy</v>
      </c>
      <c r="D109" s="45" t="s">
        <v>37</v>
      </c>
      <c r="E109" s="2" t="s">
        <v>2249</v>
      </c>
      <c r="F109" s="2" t="s">
        <v>3459</v>
      </c>
      <c r="G109" s="2" t="s">
        <v>3451</v>
      </c>
      <c r="H109" s="43">
        <v>1690</v>
      </c>
      <c r="I109" s="325" t="s">
        <v>43</v>
      </c>
      <c r="J109" s="255" t="str">
        <f>IF(ISBLANK(INDEX('Policy Characteristics'!D:D,MATCH($C109,'Policy Characteristics'!$C:$C,0))),"",INDEX('Policy Characteristics'!D:D,MATCH($C109,'Policy Characteristics'!$C:$C,0)))</f>
        <v>Vehicle Subsidy</v>
      </c>
      <c r="K109" s="254" t="str">
        <f>IF(ISBLANK(INDEX('Policy Characteristics'!E:E,MATCH($C109,'Policy Characteristics'!$C:$C,0))),"",INDEX('Policy Characteristics'!E:E,MATCH($C109,'Policy Characteristics'!$C:$C,0)))</f>
        <v>trans frgt subsidy</v>
      </c>
      <c r="L109" s="261">
        <f>IF(ISBLANK(INDEX('Policy Characteristics'!F:F,MATCH($C109,'Policy Characteristics'!$C:$C,0))),"",INDEX('Policy Characteristics'!F:F,MATCH($C109,'Policy Characteristics'!$C:$C,0)))</f>
        <v>0</v>
      </c>
      <c r="M109" s="261">
        <f>IF(ISBLANK(INDEX('Policy Characteristics'!G:G,MATCH($C109,'Policy Characteristics'!$C:$C,0))),"",INDEX('Policy Characteristics'!G:G,MATCH($C109,'Policy Characteristics'!$C:$C,0)))</f>
        <v>50000</v>
      </c>
      <c r="N109" s="261">
        <f>IF(ISBLANK(INDEX('Policy Characteristics'!H:H,MATCH($C109,'Policy Characteristics'!$C:$C,0))),"",INDEX('Policy Characteristics'!H:H,MATCH($C109,'Policy Characteristics'!$C:$C,0)))</f>
        <v>100</v>
      </c>
      <c r="O109" s="254" t="str">
        <f>IF(ISBLANK(INDEX('Policy Characteristics'!I:I,MATCH($C109,'Policy Characteristics'!$C:$C,0))),"",INDEX('Policy Characteristics'!I:I,MATCH($C109,'Policy Characteristics'!$C:$C,0)))</f>
        <v>$ / vehicle</v>
      </c>
      <c r="P109" s="254" t="str">
        <f>IF(ISBLANK(INDEX('Policy Characteristics'!J:J,MATCH($C109,'Policy Characteristics'!$C:$C,0))),"",INDEX('Policy Characteristics'!J:J,MATCH($C109,'Policy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9" s="254" t="str">
        <f>IF(ISBLANK(INDEX('Policy Characteristics'!K:K,MATCH($C109,'Policy Characteristics'!$C:$C,0))),"",INDEX('Policy Characteristics'!K:K,MATCH($C109,'Policy Characteristics'!$C:$C,0)))</f>
        <v>transportation-sector-main.html#ev-subsidy</v>
      </c>
      <c r="R109" s="254" t="str">
        <f>IF(ISBLANK(INDEX('Policy Characteristics'!L:L,MATCH($C109,'Policy Characteristics'!$C:$C,0))),"",INDEX('Policy Characteristics'!L:L,MATCH($C109,'Policy Characteristics'!$C:$C,0)))</f>
        <v>ev-subsidy.html</v>
      </c>
    </row>
    <row r="110" spans="1:18">
      <c r="A110" s="254" t="str">
        <f>IF(ISBLANK(INDEX('Policy Characteristics'!A:A,MATCH($C110,'Policy Characteristics'!$C:$C,0))),"",INDEX('Policy Characteristics'!A:A,MATCH($C110,'Policy Characteristics'!$C:$C,0)))</f>
        <v>Transportation</v>
      </c>
      <c r="B110" s="262" t="str">
        <f>IF(ISBLANK(INDEX('Policy Characteristics'!B:B,MATCH($C110,'Policy Characteristics'!$C:$C,0))),"",INDEX('Policy Characteristics'!B:B,MATCH($C110,'Policy Characteristics'!$C:$C,0)))</f>
        <v>Freight Vehicle Subsidy</v>
      </c>
      <c r="C110" s="254" t="str">
        <f t="shared" si="4"/>
        <v>Additional Freight Vehicle Subsidy</v>
      </c>
      <c r="D110" s="45" t="s">
        <v>37</v>
      </c>
      <c r="E110" s="2" t="s">
        <v>2509</v>
      </c>
      <c r="F110" s="2" t="s">
        <v>3459</v>
      </c>
      <c r="G110" s="2" t="s">
        <v>2509</v>
      </c>
      <c r="H110" s="43">
        <v>1691</v>
      </c>
      <c r="I110" s="324" t="s">
        <v>43</v>
      </c>
      <c r="J110" s="255" t="str">
        <f>IF(ISBLANK(INDEX('Policy Characteristics'!D:D,MATCH($C110,'Policy Characteristics'!$C:$C,0))),"",INDEX('Policy Characteristics'!D:D,MATCH($C110,'Policy Characteristics'!$C:$C,0)))</f>
        <v>Vehicle Subsidy</v>
      </c>
      <c r="K110" s="254" t="str">
        <f>IF(ISBLANK(INDEX('Policy Characteristics'!E:E,MATCH($C110,'Policy Characteristics'!$C:$C,0))),"",INDEX('Policy Characteristics'!E:E,MATCH($C110,'Policy Characteristics'!$C:$C,0)))</f>
        <v>trans frgt subsidy</v>
      </c>
      <c r="L110" s="261">
        <f>IF(ISBLANK(INDEX('Policy Characteristics'!F:F,MATCH($C110,'Policy Characteristics'!$C:$C,0))),"",INDEX('Policy Characteristics'!F:F,MATCH($C110,'Policy Characteristics'!$C:$C,0)))</f>
        <v>0</v>
      </c>
      <c r="M110" s="261">
        <f>IF(ISBLANK(INDEX('Policy Characteristics'!G:G,MATCH($C110,'Policy Characteristics'!$C:$C,0))),"",INDEX('Policy Characteristics'!G:G,MATCH($C110,'Policy Characteristics'!$C:$C,0)))</f>
        <v>50000</v>
      </c>
      <c r="N110" s="261">
        <f>IF(ISBLANK(INDEX('Policy Characteristics'!H:H,MATCH($C110,'Policy Characteristics'!$C:$C,0))),"",INDEX('Policy Characteristics'!H:H,MATCH($C110,'Policy Characteristics'!$C:$C,0)))</f>
        <v>100</v>
      </c>
      <c r="O110" s="254" t="str">
        <f>IF(ISBLANK(INDEX('Policy Characteristics'!I:I,MATCH($C110,'Policy Characteristics'!$C:$C,0))),"",INDEX('Policy Characteristics'!I:I,MATCH($C110,'Policy Characteristics'!$C:$C,0)))</f>
        <v>$ / vehicle</v>
      </c>
      <c r="P110" s="254" t="str">
        <f>IF(ISBLANK(INDEX('Policy Characteristics'!J:J,MATCH($C110,'Policy Characteristics'!$C:$C,0))),"",INDEX('Policy Characteristics'!J:J,MATCH($C110,'Policy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0" s="254" t="str">
        <f>IF(ISBLANK(INDEX('Policy Characteristics'!K:K,MATCH($C110,'Policy Characteristics'!$C:$C,0))),"",INDEX('Policy Characteristics'!K:K,MATCH($C110,'Policy Characteristics'!$C:$C,0)))</f>
        <v>transportation-sector-main.html#ev-subsidy</v>
      </c>
      <c r="R110" s="254" t="str">
        <f>IF(ISBLANK(INDEX('Policy Characteristics'!L:L,MATCH($C110,'Policy Characteristics'!$C:$C,0))),"",INDEX('Policy Characteristics'!L:L,MATCH($C110,'Policy Characteristics'!$C:$C,0)))</f>
        <v>ev-subsidy.html</v>
      </c>
    </row>
    <row r="111" spans="1:18">
      <c r="A111" s="254" t="str">
        <f>IF(ISBLANK(INDEX('Policy Characteristics'!A:A,MATCH($C111,'Policy Characteristics'!$C:$C,0))),"",INDEX('Policy Characteristics'!A:A,MATCH($C111,'Policy Characteristics'!$C:$C,0)))</f>
        <v>Transportation</v>
      </c>
      <c r="B111" s="262" t="str">
        <f>IF(ISBLANK(INDEX('Policy Characteristics'!B:B,MATCH($C111,'Policy Characteristics'!$C:$C,0))),"",INDEX('Policy Characteristics'!B:B,MATCH($C111,'Policy Characteristics'!$C:$C,0)))</f>
        <v>Freight Vehicle Subsidy</v>
      </c>
      <c r="C111" s="254" t="str">
        <f t="shared" si="4"/>
        <v>Additional Freight Vehicle Subsidy</v>
      </c>
      <c r="D111" s="45" t="s">
        <v>37</v>
      </c>
      <c r="E111" s="2" t="s">
        <v>2508</v>
      </c>
      <c r="F111" s="2" t="s">
        <v>3459</v>
      </c>
      <c r="G111" s="2" t="s">
        <v>3452</v>
      </c>
      <c r="H111" s="43">
        <v>1692</v>
      </c>
      <c r="I111" s="325" t="s">
        <v>43</v>
      </c>
      <c r="J111" s="255" t="str">
        <f>IF(ISBLANK(INDEX('Policy Characteristics'!D:D,MATCH($C111,'Policy Characteristics'!$C:$C,0))),"",INDEX('Policy Characteristics'!D:D,MATCH($C111,'Policy Characteristics'!$C:$C,0)))</f>
        <v>Vehicle Subsidy</v>
      </c>
      <c r="K111" s="254" t="str">
        <f>IF(ISBLANK(INDEX('Policy Characteristics'!E:E,MATCH($C111,'Policy Characteristics'!$C:$C,0))),"",INDEX('Policy Characteristics'!E:E,MATCH($C111,'Policy Characteristics'!$C:$C,0)))</f>
        <v>trans frgt subsidy</v>
      </c>
      <c r="L111" s="261">
        <f>IF(ISBLANK(INDEX('Policy Characteristics'!F:F,MATCH($C111,'Policy Characteristics'!$C:$C,0))),"",INDEX('Policy Characteristics'!F:F,MATCH($C111,'Policy Characteristics'!$C:$C,0)))</f>
        <v>0</v>
      </c>
      <c r="M111" s="261">
        <f>IF(ISBLANK(INDEX('Policy Characteristics'!G:G,MATCH($C111,'Policy Characteristics'!$C:$C,0))),"",INDEX('Policy Characteristics'!G:G,MATCH($C111,'Policy Characteristics'!$C:$C,0)))</f>
        <v>50000</v>
      </c>
      <c r="N111" s="261">
        <f>IF(ISBLANK(INDEX('Policy Characteristics'!H:H,MATCH($C111,'Policy Characteristics'!$C:$C,0))),"",INDEX('Policy Characteristics'!H:H,MATCH($C111,'Policy Characteristics'!$C:$C,0)))</f>
        <v>100</v>
      </c>
      <c r="O111" s="254" t="str">
        <f>IF(ISBLANK(INDEX('Policy Characteristics'!I:I,MATCH($C111,'Policy Characteristics'!$C:$C,0))),"",INDEX('Policy Characteristics'!I:I,MATCH($C111,'Policy Characteristics'!$C:$C,0)))</f>
        <v>$ / vehicle</v>
      </c>
      <c r="P111" s="254" t="str">
        <f>IF(ISBLANK(INDEX('Policy Characteristics'!J:J,MATCH($C111,'Policy Characteristics'!$C:$C,0))),"",INDEX('Policy Characteristics'!J:J,MATCH($C111,'Policy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1" s="254" t="str">
        <f>IF(ISBLANK(INDEX('Policy Characteristics'!K:K,MATCH($C111,'Policy Characteristics'!$C:$C,0))),"",INDEX('Policy Characteristics'!K:K,MATCH($C111,'Policy Characteristics'!$C:$C,0)))</f>
        <v>transportation-sector-main.html#ev-subsidy</v>
      </c>
      <c r="R111" s="254" t="str">
        <f>IF(ISBLANK(INDEX('Policy Characteristics'!L:L,MATCH($C111,'Policy Characteristics'!$C:$C,0))),"",INDEX('Policy Characteristics'!L:L,MATCH($C111,'Policy Characteristics'!$C:$C,0)))</f>
        <v>ev-subsidy.html</v>
      </c>
    </row>
    <row r="112" spans="1:18">
      <c r="A112" s="254" t="str">
        <f>IF(ISBLANK(INDEX('Policy Characteristics'!A:A,MATCH($C112,'Policy Characteristics'!$C:$C,0))),"",INDEX('Policy Characteristics'!A:A,MATCH($C112,'Policy Characteristics'!$C:$C,0)))</f>
        <v>Transportation</v>
      </c>
      <c r="B112" s="262" t="str">
        <f>IF(ISBLANK(INDEX('Policy Characteristics'!B:B,MATCH($C112,'Policy Characteristics'!$C:$C,0))),"",INDEX('Policy Characteristics'!B:B,MATCH($C112,'Policy Characteristics'!$C:$C,0)))</f>
        <v>Freight Vehicle Subsidy</v>
      </c>
      <c r="C112" s="254" t="str">
        <f t="shared" si="4"/>
        <v>Additional Freight Vehicle Subsidy</v>
      </c>
      <c r="D112" s="45" t="s">
        <v>38</v>
      </c>
      <c r="E112" s="45" t="s">
        <v>2245</v>
      </c>
      <c r="F112" s="2" t="s">
        <v>3455</v>
      </c>
      <c r="G112" s="45" t="s">
        <v>3447</v>
      </c>
      <c r="H112" s="43">
        <v>1693</v>
      </c>
      <c r="I112" s="324" t="s">
        <v>43</v>
      </c>
      <c r="J112" s="255" t="str">
        <f>IF(ISBLANK(INDEX('Policy Characteristics'!D:D,MATCH($C112,'Policy Characteristics'!$C:$C,0))),"",INDEX('Policy Characteristics'!D:D,MATCH($C112,'Policy Characteristics'!$C:$C,0)))</f>
        <v>Vehicle Subsidy</v>
      </c>
      <c r="K112" s="254" t="str">
        <f>IF(ISBLANK(INDEX('Policy Characteristics'!E:E,MATCH($C112,'Policy Characteristics'!$C:$C,0))),"",INDEX('Policy Characteristics'!E:E,MATCH($C112,'Policy Characteristics'!$C:$C,0)))</f>
        <v>trans frgt subsidy</v>
      </c>
      <c r="L112" s="261">
        <f>IF(ISBLANK(INDEX('Policy Characteristics'!F:F,MATCH($C112,'Policy Characteristics'!$C:$C,0))),"",INDEX('Policy Characteristics'!F:F,MATCH($C112,'Policy Characteristics'!$C:$C,0)))</f>
        <v>0</v>
      </c>
      <c r="M112" s="261">
        <f>IF(ISBLANK(INDEX('Policy Characteristics'!G:G,MATCH($C112,'Policy Characteristics'!$C:$C,0))),"",INDEX('Policy Characteristics'!G:G,MATCH($C112,'Policy Characteristics'!$C:$C,0)))</f>
        <v>50000</v>
      </c>
      <c r="N112" s="261">
        <f>IF(ISBLANK(INDEX('Policy Characteristics'!H:H,MATCH($C112,'Policy Characteristics'!$C:$C,0))),"",INDEX('Policy Characteristics'!H:H,MATCH($C112,'Policy Characteristics'!$C:$C,0)))</f>
        <v>100</v>
      </c>
      <c r="O112" s="254" t="str">
        <f>IF(ISBLANK(INDEX('Policy Characteristics'!I:I,MATCH($C112,'Policy Characteristics'!$C:$C,0))),"",INDEX('Policy Characteristics'!I:I,MATCH($C112,'Policy Characteristics'!$C:$C,0)))</f>
        <v>$ / vehicle</v>
      </c>
      <c r="P112" s="254" t="str">
        <f>IF(ISBLANK(INDEX('Policy Characteristics'!J:J,MATCH($C112,'Policy Characteristics'!$C:$C,0))),"",INDEX('Policy Characteristics'!J:J,MATCH($C112,'Policy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2" s="254" t="str">
        <f>IF(ISBLANK(INDEX('Policy Characteristics'!K:K,MATCH($C112,'Policy Characteristics'!$C:$C,0))),"",INDEX('Policy Characteristics'!K:K,MATCH($C112,'Policy Characteristics'!$C:$C,0)))</f>
        <v>transportation-sector-main.html#ev-subsidy</v>
      </c>
      <c r="R112" s="254" t="str">
        <f>IF(ISBLANK(INDEX('Policy Characteristics'!L:L,MATCH($C112,'Policy Characteristics'!$C:$C,0))),"",INDEX('Policy Characteristics'!L:L,MATCH($C112,'Policy Characteristics'!$C:$C,0)))</f>
        <v>ev-subsidy.html</v>
      </c>
    </row>
    <row r="113" spans="1:18">
      <c r="A113" s="254" t="str">
        <f>IF(ISBLANK(INDEX('Policy Characteristics'!A:A,MATCH($C113,'Policy Characteristics'!$C:$C,0))),"",INDEX('Policy Characteristics'!A:A,MATCH($C113,'Policy Characteristics'!$C:$C,0)))</f>
        <v>Transportation</v>
      </c>
      <c r="B113" s="262" t="str">
        <f>IF(ISBLANK(INDEX('Policy Characteristics'!B:B,MATCH($C113,'Policy Characteristics'!$C:$C,0))),"",INDEX('Policy Characteristics'!B:B,MATCH($C113,'Policy Characteristics'!$C:$C,0)))</f>
        <v>Freight Vehicle Subsidy</v>
      </c>
      <c r="C113" s="254" t="str">
        <f t="shared" si="4"/>
        <v>Additional Freight Vehicle Subsidy</v>
      </c>
      <c r="D113" s="45" t="s">
        <v>38</v>
      </c>
      <c r="E113" s="2" t="s">
        <v>2246</v>
      </c>
      <c r="F113" s="2" t="s">
        <v>3455</v>
      </c>
      <c r="G113" s="2" t="s">
        <v>3448</v>
      </c>
      <c r="H113" s="43">
        <v>1694</v>
      </c>
      <c r="I113" s="325" t="s">
        <v>44</v>
      </c>
      <c r="J113" s="255" t="str">
        <f>IF(ISBLANK(INDEX('Policy Characteristics'!D:D,MATCH($C113,'Policy Characteristics'!$C:$C,0))),"",INDEX('Policy Characteristics'!D:D,MATCH($C113,'Policy Characteristics'!$C:$C,0)))</f>
        <v>Vehicle Subsidy</v>
      </c>
      <c r="K113" s="254" t="str">
        <f>IF(ISBLANK(INDEX('Policy Characteristics'!E:E,MATCH($C113,'Policy Characteristics'!$C:$C,0))),"",INDEX('Policy Characteristics'!E:E,MATCH($C113,'Policy Characteristics'!$C:$C,0)))</f>
        <v>trans frgt subsidy</v>
      </c>
      <c r="L113" s="261">
        <f>IF(ISBLANK(INDEX('Policy Characteristics'!F:F,MATCH($C113,'Policy Characteristics'!$C:$C,0))),"",INDEX('Policy Characteristics'!F:F,MATCH($C113,'Policy Characteristics'!$C:$C,0)))</f>
        <v>0</v>
      </c>
      <c r="M113" s="261">
        <f>IF(ISBLANK(INDEX('Policy Characteristics'!G:G,MATCH($C113,'Policy Characteristics'!$C:$C,0))),"",INDEX('Policy Characteristics'!G:G,MATCH($C113,'Policy Characteristics'!$C:$C,0)))</f>
        <v>50000</v>
      </c>
      <c r="N113" s="261">
        <f>IF(ISBLANK(INDEX('Policy Characteristics'!H:H,MATCH($C113,'Policy Characteristics'!$C:$C,0))),"",INDEX('Policy Characteristics'!H:H,MATCH($C113,'Policy Characteristics'!$C:$C,0)))</f>
        <v>100</v>
      </c>
      <c r="O113" s="254" t="str">
        <f>IF(ISBLANK(INDEX('Policy Characteristics'!I:I,MATCH($C113,'Policy Characteristics'!$C:$C,0))),"",INDEX('Policy Characteristics'!I:I,MATCH($C113,'Policy Characteristics'!$C:$C,0)))</f>
        <v>$ / vehicle</v>
      </c>
      <c r="P113" s="254" t="str">
        <f>IF(ISBLANK(INDEX('Policy Characteristics'!J:J,MATCH($C113,'Policy Characteristics'!$C:$C,0))),"",INDEX('Policy Characteristics'!J:J,MATCH($C113,'Policy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3" s="254" t="str">
        <f>IF(ISBLANK(INDEX('Policy Characteristics'!K:K,MATCH($C113,'Policy Characteristics'!$C:$C,0))),"",INDEX('Policy Characteristics'!K:K,MATCH($C113,'Policy Characteristics'!$C:$C,0)))</f>
        <v>transportation-sector-main.html#ev-subsidy</v>
      </c>
      <c r="R113" s="254" t="str">
        <f>IF(ISBLANK(INDEX('Policy Characteristics'!L:L,MATCH($C113,'Policy Characteristics'!$C:$C,0))),"",INDEX('Policy Characteristics'!L:L,MATCH($C113,'Policy Characteristics'!$C:$C,0)))</f>
        <v>ev-subsidy.html</v>
      </c>
    </row>
    <row r="114" spans="1:18">
      <c r="A114" s="254" t="str">
        <f>IF(ISBLANK(INDEX('Policy Characteristics'!A:A,MATCH($C114,'Policy Characteristics'!$C:$C,0))),"",INDEX('Policy Characteristics'!A:A,MATCH($C114,'Policy Characteristics'!$C:$C,0)))</f>
        <v>Transportation</v>
      </c>
      <c r="B114" s="262" t="str">
        <f>IF(ISBLANK(INDEX('Policy Characteristics'!B:B,MATCH($C114,'Policy Characteristics'!$C:$C,0))),"",INDEX('Policy Characteristics'!B:B,MATCH($C114,'Policy Characteristics'!$C:$C,0)))</f>
        <v>Freight Vehicle Subsidy</v>
      </c>
      <c r="C114" s="254" t="str">
        <f t="shared" si="4"/>
        <v>Additional Freight Vehicle Subsidy</v>
      </c>
      <c r="D114" s="45" t="s">
        <v>38</v>
      </c>
      <c r="E114" s="2" t="s">
        <v>2247</v>
      </c>
      <c r="F114" s="2" t="s">
        <v>3455</v>
      </c>
      <c r="G114" s="2" t="s">
        <v>3449</v>
      </c>
      <c r="H114" s="43">
        <v>1695</v>
      </c>
      <c r="I114" s="325" t="s">
        <v>44</v>
      </c>
      <c r="J114" s="255" t="str">
        <f>IF(ISBLANK(INDEX('Policy Characteristics'!D:D,MATCH($C114,'Policy Characteristics'!$C:$C,0))),"",INDEX('Policy Characteristics'!D:D,MATCH($C114,'Policy Characteristics'!$C:$C,0)))</f>
        <v>Vehicle Subsidy</v>
      </c>
      <c r="K114" s="254" t="str">
        <f>IF(ISBLANK(INDEX('Policy Characteristics'!E:E,MATCH($C114,'Policy Characteristics'!$C:$C,0))),"",INDEX('Policy Characteristics'!E:E,MATCH($C114,'Policy Characteristics'!$C:$C,0)))</f>
        <v>trans frgt subsidy</v>
      </c>
      <c r="L114" s="261">
        <f>IF(ISBLANK(INDEX('Policy Characteristics'!F:F,MATCH($C114,'Policy Characteristics'!$C:$C,0))),"",INDEX('Policy Characteristics'!F:F,MATCH($C114,'Policy Characteristics'!$C:$C,0)))</f>
        <v>0</v>
      </c>
      <c r="M114" s="261">
        <f>IF(ISBLANK(INDEX('Policy Characteristics'!G:G,MATCH($C114,'Policy Characteristics'!$C:$C,0))),"",INDEX('Policy Characteristics'!G:G,MATCH($C114,'Policy Characteristics'!$C:$C,0)))</f>
        <v>50000</v>
      </c>
      <c r="N114" s="261">
        <f>IF(ISBLANK(INDEX('Policy Characteristics'!H:H,MATCH($C114,'Policy Characteristics'!$C:$C,0))),"",INDEX('Policy Characteristics'!H:H,MATCH($C114,'Policy Characteristics'!$C:$C,0)))</f>
        <v>100</v>
      </c>
      <c r="O114" s="254" t="str">
        <f>IF(ISBLANK(INDEX('Policy Characteristics'!I:I,MATCH($C114,'Policy Characteristics'!$C:$C,0))),"",INDEX('Policy Characteristics'!I:I,MATCH($C114,'Policy Characteristics'!$C:$C,0)))</f>
        <v>$ / vehicle</v>
      </c>
      <c r="P114" s="254" t="str">
        <f>IF(ISBLANK(INDEX('Policy Characteristics'!J:J,MATCH($C114,'Policy Characteristics'!$C:$C,0))),"",INDEX('Policy Characteristics'!J:J,MATCH($C114,'Policy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4" s="254" t="str">
        <f>IF(ISBLANK(INDEX('Policy Characteristics'!K:K,MATCH($C114,'Policy Characteristics'!$C:$C,0))),"",INDEX('Policy Characteristics'!K:K,MATCH($C114,'Policy Characteristics'!$C:$C,0)))</f>
        <v>transportation-sector-main.html#ev-subsidy</v>
      </c>
      <c r="R114" s="254" t="str">
        <f>IF(ISBLANK(INDEX('Policy Characteristics'!L:L,MATCH($C114,'Policy Characteristics'!$C:$C,0))),"",INDEX('Policy Characteristics'!L:L,MATCH($C114,'Policy Characteristics'!$C:$C,0)))</f>
        <v>ev-subsidy.html</v>
      </c>
    </row>
    <row r="115" spans="1:18">
      <c r="A115" s="254" t="str">
        <f>IF(ISBLANK(INDEX('Policy Characteristics'!A:A,MATCH($C115,'Policy Characteristics'!$C:$C,0))),"",INDEX('Policy Characteristics'!A:A,MATCH($C115,'Policy Characteristics'!$C:$C,0)))</f>
        <v>Transportation</v>
      </c>
      <c r="B115" s="262" t="str">
        <f>IF(ISBLANK(INDEX('Policy Characteristics'!B:B,MATCH($C115,'Policy Characteristics'!$C:$C,0))),"",INDEX('Policy Characteristics'!B:B,MATCH($C115,'Policy Characteristics'!$C:$C,0)))</f>
        <v>Freight Vehicle Subsidy</v>
      </c>
      <c r="C115" s="254" t="str">
        <f t="shared" si="4"/>
        <v>Additional Freight Vehicle Subsidy</v>
      </c>
      <c r="D115" s="45" t="s">
        <v>38</v>
      </c>
      <c r="E115" s="2" t="s">
        <v>2248</v>
      </c>
      <c r="F115" s="2" t="s">
        <v>3455</v>
      </c>
      <c r="G115" s="2" t="s">
        <v>3450</v>
      </c>
      <c r="H115" s="43">
        <v>1696</v>
      </c>
      <c r="I115" s="325" t="s">
        <v>44</v>
      </c>
      <c r="J115" s="255" t="str">
        <f>IF(ISBLANK(INDEX('Policy Characteristics'!D:D,MATCH($C115,'Policy Characteristics'!$C:$C,0))),"",INDEX('Policy Characteristics'!D:D,MATCH($C115,'Policy Characteristics'!$C:$C,0)))</f>
        <v>Vehicle Subsidy</v>
      </c>
      <c r="K115" s="254" t="str">
        <f>IF(ISBLANK(INDEX('Policy Characteristics'!E:E,MATCH($C115,'Policy Characteristics'!$C:$C,0))),"",INDEX('Policy Characteristics'!E:E,MATCH($C115,'Policy Characteristics'!$C:$C,0)))</f>
        <v>trans frgt subsidy</v>
      </c>
      <c r="L115" s="261">
        <f>IF(ISBLANK(INDEX('Policy Characteristics'!F:F,MATCH($C115,'Policy Characteristics'!$C:$C,0))),"",INDEX('Policy Characteristics'!F:F,MATCH($C115,'Policy Characteristics'!$C:$C,0)))</f>
        <v>0</v>
      </c>
      <c r="M115" s="261">
        <f>IF(ISBLANK(INDEX('Policy Characteristics'!G:G,MATCH($C115,'Policy Characteristics'!$C:$C,0))),"",INDEX('Policy Characteristics'!G:G,MATCH($C115,'Policy Characteristics'!$C:$C,0)))</f>
        <v>50000</v>
      </c>
      <c r="N115" s="261">
        <f>IF(ISBLANK(INDEX('Policy Characteristics'!H:H,MATCH($C115,'Policy Characteristics'!$C:$C,0))),"",INDEX('Policy Characteristics'!H:H,MATCH($C115,'Policy Characteristics'!$C:$C,0)))</f>
        <v>100</v>
      </c>
      <c r="O115" s="254" t="str">
        <f>IF(ISBLANK(INDEX('Policy Characteristics'!I:I,MATCH($C115,'Policy Characteristics'!$C:$C,0))),"",INDEX('Policy Characteristics'!I:I,MATCH($C115,'Policy Characteristics'!$C:$C,0)))</f>
        <v>$ / vehicle</v>
      </c>
      <c r="P115" s="254" t="str">
        <f>IF(ISBLANK(INDEX('Policy Characteristics'!J:J,MATCH($C115,'Policy Characteristics'!$C:$C,0))),"",INDEX('Policy Characteristics'!J:J,MATCH($C115,'Policy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5" s="254" t="str">
        <f>IF(ISBLANK(INDEX('Policy Characteristics'!K:K,MATCH($C115,'Policy Characteristics'!$C:$C,0))),"",INDEX('Policy Characteristics'!K:K,MATCH($C115,'Policy Characteristics'!$C:$C,0)))</f>
        <v>transportation-sector-main.html#ev-subsidy</v>
      </c>
      <c r="R115" s="254" t="str">
        <f>IF(ISBLANK(INDEX('Policy Characteristics'!L:L,MATCH($C115,'Policy Characteristics'!$C:$C,0))),"",INDEX('Policy Characteristics'!L:L,MATCH($C115,'Policy Characteristics'!$C:$C,0)))</f>
        <v>ev-subsidy.html</v>
      </c>
    </row>
    <row r="116" spans="1:18">
      <c r="A116" s="254" t="str">
        <f>IF(ISBLANK(INDEX('Policy Characteristics'!A:A,MATCH($C116,'Policy Characteristics'!$C:$C,0))),"",INDEX('Policy Characteristics'!A:A,MATCH($C116,'Policy Characteristics'!$C:$C,0)))</f>
        <v>Transportation</v>
      </c>
      <c r="B116" s="262" t="str">
        <f>IF(ISBLANK(INDEX('Policy Characteristics'!B:B,MATCH($C116,'Policy Characteristics'!$C:$C,0))),"",INDEX('Policy Characteristics'!B:B,MATCH($C116,'Policy Characteristics'!$C:$C,0)))</f>
        <v>Freight Vehicle Subsidy</v>
      </c>
      <c r="C116" s="254" t="str">
        <f t="shared" si="4"/>
        <v>Additional Freight Vehicle Subsidy</v>
      </c>
      <c r="D116" s="45" t="s">
        <v>38</v>
      </c>
      <c r="E116" s="2" t="s">
        <v>2249</v>
      </c>
      <c r="F116" s="2" t="s">
        <v>3455</v>
      </c>
      <c r="G116" s="2" t="s">
        <v>3451</v>
      </c>
      <c r="H116" s="43">
        <v>1697</v>
      </c>
      <c r="I116" s="324" t="s">
        <v>43</v>
      </c>
      <c r="J116" s="255" t="str">
        <f>IF(ISBLANK(INDEX('Policy Characteristics'!D:D,MATCH($C116,'Policy Characteristics'!$C:$C,0))),"",INDEX('Policy Characteristics'!D:D,MATCH($C116,'Policy Characteristics'!$C:$C,0)))</f>
        <v>Vehicle Subsidy</v>
      </c>
      <c r="K116" s="254" t="str">
        <f>IF(ISBLANK(INDEX('Policy Characteristics'!E:E,MATCH($C116,'Policy Characteristics'!$C:$C,0))),"",INDEX('Policy Characteristics'!E:E,MATCH($C116,'Policy Characteristics'!$C:$C,0)))</f>
        <v>trans frgt subsidy</v>
      </c>
      <c r="L116" s="261">
        <f>IF(ISBLANK(INDEX('Policy Characteristics'!F:F,MATCH($C116,'Policy Characteristics'!$C:$C,0))),"",INDEX('Policy Characteristics'!F:F,MATCH($C116,'Policy Characteristics'!$C:$C,0)))</f>
        <v>0</v>
      </c>
      <c r="M116" s="261">
        <f>IF(ISBLANK(INDEX('Policy Characteristics'!G:G,MATCH($C116,'Policy Characteristics'!$C:$C,0))),"",INDEX('Policy Characteristics'!G:G,MATCH($C116,'Policy Characteristics'!$C:$C,0)))</f>
        <v>50000</v>
      </c>
      <c r="N116" s="261">
        <f>IF(ISBLANK(INDEX('Policy Characteristics'!H:H,MATCH($C116,'Policy Characteristics'!$C:$C,0))),"",INDEX('Policy Characteristics'!H:H,MATCH($C116,'Policy Characteristics'!$C:$C,0)))</f>
        <v>100</v>
      </c>
      <c r="O116" s="254" t="str">
        <f>IF(ISBLANK(INDEX('Policy Characteristics'!I:I,MATCH($C116,'Policy Characteristics'!$C:$C,0))),"",INDEX('Policy Characteristics'!I:I,MATCH($C116,'Policy Characteristics'!$C:$C,0)))</f>
        <v>$ / vehicle</v>
      </c>
      <c r="P116" s="254" t="str">
        <f>IF(ISBLANK(INDEX('Policy Characteristics'!J:J,MATCH($C116,'Policy Characteristics'!$C:$C,0))),"",INDEX('Policy Characteristics'!J:J,MATCH($C116,'Policy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6" s="254" t="str">
        <f>IF(ISBLANK(INDEX('Policy Characteristics'!K:K,MATCH($C116,'Policy Characteristics'!$C:$C,0))),"",INDEX('Policy Characteristics'!K:K,MATCH($C116,'Policy Characteristics'!$C:$C,0)))</f>
        <v>transportation-sector-main.html#ev-subsidy</v>
      </c>
      <c r="R116" s="254" t="str">
        <f>IF(ISBLANK(INDEX('Policy Characteristics'!L:L,MATCH($C116,'Policy Characteristics'!$C:$C,0))),"",INDEX('Policy Characteristics'!L:L,MATCH($C116,'Policy Characteristics'!$C:$C,0)))</f>
        <v>ev-subsidy.html</v>
      </c>
    </row>
    <row r="117" spans="1:18">
      <c r="A117" s="254" t="str">
        <f>IF(ISBLANK(INDEX('Policy Characteristics'!A:A,MATCH($C117,'Policy Characteristics'!$C:$C,0))),"",INDEX('Policy Characteristics'!A:A,MATCH($C117,'Policy Characteristics'!$C:$C,0)))</f>
        <v>Transportation</v>
      </c>
      <c r="B117" s="262" t="str">
        <f>IF(ISBLANK(INDEX('Policy Characteristics'!B:B,MATCH($C117,'Policy Characteristics'!$C:$C,0))),"",INDEX('Policy Characteristics'!B:B,MATCH($C117,'Policy Characteristics'!$C:$C,0)))</f>
        <v>Freight Vehicle Subsidy</v>
      </c>
      <c r="C117" s="254" t="str">
        <f t="shared" si="4"/>
        <v>Additional Freight Vehicle Subsidy</v>
      </c>
      <c r="D117" s="45" t="s">
        <v>38</v>
      </c>
      <c r="E117" s="2" t="s">
        <v>2509</v>
      </c>
      <c r="F117" s="2" t="s">
        <v>3455</v>
      </c>
      <c r="G117" s="2" t="s">
        <v>2509</v>
      </c>
      <c r="H117" s="43">
        <v>1698</v>
      </c>
      <c r="I117" s="325" t="s">
        <v>44</v>
      </c>
      <c r="J117" s="255" t="str">
        <f>IF(ISBLANK(INDEX('Policy Characteristics'!D:D,MATCH($C117,'Policy Characteristics'!$C:$C,0))),"",INDEX('Policy Characteristics'!D:D,MATCH($C117,'Policy Characteristics'!$C:$C,0)))</f>
        <v>Vehicle Subsidy</v>
      </c>
      <c r="K117" s="254" t="str">
        <f>IF(ISBLANK(INDEX('Policy Characteristics'!E:E,MATCH($C117,'Policy Characteristics'!$C:$C,0))),"",INDEX('Policy Characteristics'!E:E,MATCH($C117,'Policy Characteristics'!$C:$C,0)))</f>
        <v>trans frgt subsidy</v>
      </c>
      <c r="L117" s="261">
        <f>IF(ISBLANK(INDEX('Policy Characteristics'!F:F,MATCH($C117,'Policy Characteristics'!$C:$C,0))),"",INDEX('Policy Characteristics'!F:F,MATCH($C117,'Policy Characteristics'!$C:$C,0)))</f>
        <v>0</v>
      </c>
      <c r="M117" s="261">
        <f>IF(ISBLANK(INDEX('Policy Characteristics'!G:G,MATCH($C117,'Policy Characteristics'!$C:$C,0))),"",INDEX('Policy Characteristics'!G:G,MATCH($C117,'Policy Characteristics'!$C:$C,0)))</f>
        <v>50000</v>
      </c>
      <c r="N117" s="261">
        <f>IF(ISBLANK(INDEX('Policy Characteristics'!H:H,MATCH($C117,'Policy Characteristics'!$C:$C,0))),"",INDEX('Policy Characteristics'!H:H,MATCH($C117,'Policy Characteristics'!$C:$C,0)))</f>
        <v>100</v>
      </c>
      <c r="O117" s="254" t="str">
        <f>IF(ISBLANK(INDEX('Policy Characteristics'!I:I,MATCH($C117,'Policy Characteristics'!$C:$C,0))),"",INDEX('Policy Characteristics'!I:I,MATCH($C117,'Policy Characteristics'!$C:$C,0)))</f>
        <v>$ / vehicle</v>
      </c>
      <c r="P117" s="254" t="str">
        <f>IF(ISBLANK(INDEX('Policy Characteristics'!J:J,MATCH($C117,'Policy Characteristics'!$C:$C,0))),"",INDEX('Policy Characteristics'!J:J,MATCH($C117,'Policy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7" s="254" t="str">
        <f>IF(ISBLANK(INDEX('Policy Characteristics'!K:K,MATCH($C117,'Policy Characteristics'!$C:$C,0))),"",INDEX('Policy Characteristics'!K:K,MATCH($C117,'Policy Characteristics'!$C:$C,0)))</f>
        <v>transportation-sector-main.html#ev-subsidy</v>
      </c>
      <c r="R117" s="254" t="str">
        <f>IF(ISBLANK(INDEX('Policy Characteristics'!L:L,MATCH($C117,'Policy Characteristics'!$C:$C,0))),"",INDEX('Policy Characteristics'!L:L,MATCH($C117,'Policy Characteristics'!$C:$C,0)))</f>
        <v>ev-subsidy.html</v>
      </c>
    </row>
    <row r="118" spans="1:18">
      <c r="A118" s="254" t="str">
        <f>IF(ISBLANK(INDEX('Policy Characteristics'!A:A,MATCH($C118,'Policy Characteristics'!$C:$C,0))),"",INDEX('Policy Characteristics'!A:A,MATCH($C118,'Policy Characteristics'!$C:$C,0)))</f>
        <v>Transportation</v>
      </c>
      <c r="B118" s="262" t="str">
        <f>IF(ISBLANK(INDEX('Policy Characteristics'!B:B,MATCH($C118,'Policy Characteristics'!$C:$C,0))),"",INDEX('Policy Characteristics'!B:B,MATCH($C118,'Policy Characteristics'!$C:$C,0)))</f>
        <v>Freight Vehicle Subsidy</v>
      </c>
      <c r="C118" s="254" t="str">
        <f t="shared" si="4"/>
        <v>Additional Freight Vehicle Subsidy</v>
      </c>
      <c r="D118" s="45" t="s">
        <v>38</v>
      </c>
      <c r="E118" s="2" t="s">
        <v>2508</v>
      </c>
      <c r="F118" s="2" t="s">
        <v>3455</v>
      </c>
      <c r="G118" s="2" t="s">
        <v>3452</v>
      </c>
      <c r="H118" s="43">
        <v>1699</v>
      </c>
      <c r="I118" s="324" t="s">
        <v>43</v>
      </c>
      <c r="J118" s="255" t="str">
        <f>IF(ISBLANK(INDEX('Policy Characteristics'!D:D,MATCH($C118,'Policy Characteristics'!$C:$C,0))),"",INDEX('Policy Characteristics'!D:D,MATCH($C118,'Policy Characteristics'!$C:$C,0)))</f>
        <v>Vehicle Subsidy</v>
      </c>
      <c r="K118" s="254" t="str">
        <f>IF(ISBLANK(INDEX('Policy Characteristics'!E:E,MATCH($C118,'Policy Characteristics'!$C:$C,0))),"",INDEX('Policy Characteristics'!E:E,MATCH($C118,'Policy Characteristics'!$C:$C,0)))</f>
        <v>trans frgt subsidy</v>
      </c>
      <c r="L118" s="261">
        <f>IF(ISBLANK(INDEX('Policy Characteristics'!F:F,MATCH($C118,'Policy Characteristics'!$C:$C,0))),"",INDEX('Policy Characteristics'!F:F,MATCH($C118,'Policy Characteristics'!$C:$C,0)))</f>
        <v>0</v>
      </c>
      <c r="M118" s="261">
        <f>IF(ISBLANK(INDEX('Policy Characteristics'!G:G,MATCH($C118,'Policy Characteristics'!$C:$C,0))),"",INDEX('Policy Characteristics'!G:G,MATCH($C118,'Policy Characteristics'!$C:$C,0)))</f>
        <v>50000</v>
      </c>
      <c r="N118" s="261">
        <f>IF(ISBLANK(INDEX('Policy Characteristics'!H:H,MATCH($C118,'Policy Characteristics'!$C:$C,0))),"",INDEX('Policy Characteristics'!H:H,MATCH($C118,'Policy Characteristics'!$C:$C,0)))</f>
        <v>100</v>
      </c>
      <c r="O118" s="254" t="str">
        <f>IF(ISBLANK(INDEX('Policy Characteristics'!I:I,MATCH($C118,'Policy Characteristics'!$C:$C,0))),"",INDEX('Policy Characteristics'!I:I,MATCH($C118,'Policy Characteristics'!$C:$C,0)))</f>
        <v>$ / vehicle</v>
      </c>
      <c r="P118" s="254" t="str">
        <f>IF(ISBLANK(INDEX('Policy Characteristics'!J:J,MATCH($C118,'Policy Characteristics'!$C:$C,0))),"",INDEX('Policy Characteristics'!J:J,MATCH($C118,'Policy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8" s="254" t="str">
        <f>IF(ISBLANK(INDEX('Policy Characteristics'!K:K,MATCH($C118,'Policy Characteristics'!$C:$C,0))),"",INDEX('Policy Characteristics'!K:K,MATCH($C118,'Policy Characteristics'!$C:$C,0)))</f>
        <v>transportation-sector-main.html#ev-subsidy</v>
      </c>
      <c r="R118" s="254" t="str">
        <f>IF(ISBLANK(INDEX('Policy Characteristics'!L:L,MATCH($C118,'Policy Characteristics'!$C:$C,0))),"",INDEX('Policy Characteristics'!L:L,MATCH($C118,'Policy Characteristics'!$C:$C,0)))</f>
        <v>ev-subsidy.html</v>
      </c>
    </row>
    <row r="119" spans="1:18">
      <c r="A119" s="254" t="str">
        <f>IF(ISBLANK(INDEX('Policy Characteristics'!A:A,MATCH($C119,'Policy Characteristics'!$C:$C,0))),"",INDEX('Policy Characteristics'!A:A,MATCH($C119,'Policy Characteristics'!$C:$C,0)))</f>
        <v>Transportation</v>
      </c>
      <c r="B119" s="262" t="str">
        <f>IF(ISBLANK(INDEX('Policy Characteristics'!B:B,MATCH($C119,'Policy Characteristics'!$C:$C,0))),"",INDEX('Policy Characteristics'!B:B,MATCH($C119,'Policy Characteristics'!$C:$C,0)))</f>
        <v>Freight Vehicle Subsidy</v>
      </c>
      <c r="C119" s="254" t="str">
        <f t="shared" si="4"/>
        <v>Additional Freight Vehicle Subsidy</v>
      </c>
      <c r="D119" s="2" t="s">
        <v>39</v>
      </c>
      <c r="E119" s="45" t="s">
        <v>2245</v>
      </c>
      <c r="F119" s="2" t="s">
        <v>3292</v>
      </c>
      <c r="G119" s="45" t="s">
        <v>3447</v>
      </c>
      <c r="H119" s="43">
        <v>1700</v>
      </c>
      <c r="I119" s="325" t="s">
        <v>44</v>
      </c>
      <c r="J119" s="255" t="str">
        <f>IF(ISBLANK(INDEX('Policy Characteristics'!D:D,MATCH($C119,'Policy Characteristics'!$C:$C,0))),"",INDEX('Policy Characteristics'!D:D,MATCH($C119,'Policy Characteristics'!$C:$C,0)))</f>
        <v>Vehicle Subsidy</v>
      </c>
      <c r="K119" s="254" t="str">
        <f>IF(ISBLANK(INDEX('Policy Characteristics'!E:E,MATCH($C119,'Policy Characteristics'!$C:$C,0))),"",INDEX('Policy Characteristics'!E:E,MATCH($C119,'Policy Characteristics'!$C:$C,0)))</f>
        <v>trans frgt subsidy</v>
      </c>
      <c r="L119" s="261">
        <f>IF(ISBLANK(INDEX('Policy Characteristics'!F:F,MATCH($C119,'Policy Characteristics'!$C:$C,0))),"",INDEX('Policy Characteristics'!F:F,MATCH($C119,'Policy Characteristics'!$C:$C,0)))</f>
        <v>0</v>
      </c>
      <c r="M119" s="261">
        <f>IF(ISBLANK(INDEX('Policy Characteristics'!G:G,MATCH($C119,'Policy Characteristics'!$C:$C,0))),"",INDEX('Policy Characteristics'!G:G,MATCH($C119,'Policy Characteristics'!$C:$C,0)))</f>
        <v>50000</v>
      </c>
      <c r="N119" s="261">
        <f>IF(ISBLANK(INDEX('Policy Characteristics'!H:H,MATCH($C119,'Policy Characteristics'!$C:$C,0))),"",INDEX('Policy Characteristics'!H:H,MATCH($C119,'Policy Characteristics'!$C:$C,0)))</f>
        <v>100</v>
      </c>
      <c r="O119" s="254" t="str">
        <f>IF(ISBLANK(INDEX('Policy Characteristics'!I:I,MATCH($C119,'Policy Characteristics'!$C:$C,0))),"",INDEX('Policy Characteristics'!I:I,MATCH($C119,'Policy Characteristics'!$C:$C,0)))</f>
        <v>$ / vehicle</v>
      </c>
      <c r="P119" s="254" t="str">
        <f>IF(ISBLANK(INDEX('Policy Characteristics'!J:J,MATCH($C119,'Policy Characteristics'!$C:$C,0))),"",INDEX('Policy Characteristics'!J:J,MATCH($C119,'Policy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9" s="254" t="str">
        <f>IF(ISBLANK(INDEX('Policy Characteristics'!K:K,MATCH($C119,'Policy Characteristics'!$C:$C,0))),"",INDEX('Policy Characteristics'!K:K,MATCH($C119,'Policy Characteristics'!$C:$C,0)))</f>
        <v>transportation-sector-main.html#ev-subsidy</v>
      </c>
      <c r="R119" s="254" t="str">
        <f>IF(ISBLANK(INDEX('Policy Characteristics'!L:L,MATCH($C119,'Policy Characteristics'!$C:$C,0))),"",INDEX('Policy Characteristics'!L:L,MATCH($C119,'Policy Characteristics'!$C:$C,0)))</f>
        <v>ev-subsidy.html</v>
      </c>
    </row>
    <row r="120" spans="1:18">
      <c r="A120" s="254" t="str">
        <f>IF(ISBLANK(INDEX('Policy Characteristics'!A:A,MATCH($C120,'Policy Characteristics'!$C:$C,0))),"",INDEX('Policy Characteristics'!A:A,MATCH($C120,'Policy Characteristics'!$C:$C,0)))</f>
        <v>Transportation</v>
      </c>
      <c r="B120" s="262" t="str">
        <f>IF(ISBLANK(INDEX('Policy Characteristics'!B:B,MATCH($C120,'Policy Characteristics'!$C:$C,0))),"",INDEX('Policy Characteristics'!B:B,MATCH($C120,'Policy Characteristics'!$C:$C,0)))</f>
        <v>Freight Vehicle Subsidy</v>
      </c>
      <c r="C120" s="254" t="str">
        <f t="shared" si="4"/>
        <v>Additional Freight Vehicle Subsidy</v>
      </c>
      <c r="D120" s="2" t="s">
        <v>39</v>
      </c>
      <c r="E120" s="2" t="s">
        <v>2246</v>
      </c>
      <c r="F120" s="2" t="s">
        <v>3292</v>
      </c>
      <c r="G120" s="2" t="s">
        <v>3448</v>
      </c>
      <c r="H120" s="43">
        <v>1701</v>
      </c>
      <c r="I120" s="325" t="s">
        <v>44</v>
      </c>
      <c r="J120" s="255" t="str">
        <f>IF(ISBLANK(INDEX('Policy Characteristics'!D:D,MATCH($C120,'Policy Characteristics'!$C:$C,0))),"",INDEX('Policy Characteristics'!D:D,MATCH($C120,'Policy Characteristics'!$C:$C,0)))</f>
        <v>Vehicle Subsidy</v>
      </c>
      <c r="K120" s="254" t="str">
        <f>IF(ISBLANK(INDEX('Policy Characteristics'!E:E,MATCH($C120,'Policy Characteristics'!$C:$C,0))),"",INDEX('Policy Characteristics'!E:E,MATCH($C120,'Policy Characteristics'!$C:$C,0)))</f>
        <v>trans frgt subsidy</v>
      </c>
      <c r="L120" s="261">
        <f>IF(ISBLANK(INDEX('Policy Characteristics'!F:F,MATCH($C120,'Policy Characteristics'!$C:$C,0))),"",INDEX('Policy Characteristics'!F:F,MATCH($C120,'Policy Characteristics'!$C:$C,0)))</f>
        <v>0</v>
      </c>
      <c r="M120" s="261">
        <f>IF(ISBLANK(INDEX('Policy Characteristics'!G:G,MATCH($C120,'Policy Characteristics'!$C:$C,0))),"",INDEX('Policy Characteristics'!G:G,MATCH($C120,'Policy Characteristics'!$C:$C,0)))</f>
        <v>50000</v>
      </c>
      <c r="N120" s="261">
        <f>IF(ISBLANK(INDEX('Policy Characteristics'!H:H,MATCH($C120,'Policy Characteristics'!$C:$C,0))),"",INDEX('Policy Characteristics'!H:H,MATCH($C120,'Policy Characteristics'!$C:$C,0)))</f>
        <v>100</v>
      </c>
      <c r="O120" s="254" t="str">
        <f>IF(ISBLANK(INDEX('Policy Characteristics'!I:I,MATCH($C120,'Policy Characteristics'!$C:$C,0))),"",INDEX('Policy Characteristics'!I:I,MATCH($C120,'Policy Characteristics'!$C:$C,0)))</f>
        <v>$ / vehicle</v>
      </c>
      <c r="P120" s="254" t="str">
        <f>IF(ISBLANK(INDEX('Policy Characteristics'!J:J,MATCH($C120,'Policy Characteristics'!$C:$C,0))),"",INDEX('Policy Characteristics'!J:J,MATCH($C120,'Policy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0" s="254" t="str">
        <f>IF(ISBLANK(INDEX('Policy Characteristics'!K:K,MATCH($C120,'Policy Characteristics'!$C:$C,0))),"",INDEX('Policy Characteristics'!K:K,MATCH($C120,'Policy Characteristics'!$C:$C,0)))</f>
        <v>transportation-sector-main.html#ev-subsidy</v>
      </c>
      <c r="R120" s="254" t="str">
        <f>IF(ISBLANK(INDEX('Policy Characteristics'!L:L,MATCH($C120,'Policy Characteristics'!$C:$C,0))),"",INDEX('Policy Characteristics'!L:L,MATCH($C120,'Policy Characteristics'!$C:$C,0)))</f>
        <v>ev-subsidy.html</v>
      </c>
    </row>
    <row r="121" spans="1:18">
      <c r="A121" s="254" t="str">
        <f>IF(ISBLANK(INDEX('Policy Characteristics'!A:A,MATCH($C121,'Policy Characteristics'!$C:$C,0))),"",INDEX('Policy Characteristics'!A:A,MATCH($C121,'Policy Characteristics'!$C:$C,0)))</f>
        <v>Transportation</v>
      </c>
      <c r="B121" s="262" t="str">
        <f>IF(ISBLANK(INDEX('Policy Characteristics'!B:B,MATCH($C121,'Policy Characteristics'!$C:$C,0))),"",INDEX('Policy Characteristics'!B:B,MATCH($C121,'Policy Characteristics'!$C:$C,0)))</f>
        <v>Freight Vehicle Subsidy</v>
      </c>
      <c r="C121" s="254" t="str">
        <f t="shared" si="4"/>
        <v>Additional Freight Vehicle Subsidy</v>
      </c>
      <c r="D121" s="2" t="s">
        <v>39</v>
      </c>
      <c r="E121" s="2" t="s">
        <v>2247</v>
      </c>
      <c r="F121" s="2" t="s">
        <v>3292</v>
      </c>
      <c r="G121" s="2" t="s">
        <v>3449</v>
      </c>
      <c r="H121" s="43">
        <v>1702</v>
      </c>
      <c r="I121" s="325" t="s">
        <v>44</v>
      </c>
      <c r="J121" s="255" t="str">
        <f>IF(ISBLANK(INDEX('Policy Characteristics'!D:D,MATCH($C121,'Policy Characteristics'!$C:$C,0))),"",INDEX('Policy Characteristics'!D:D,MATCH($C121,'Policy Characteristics'!$C:$C,0)))</f>
        <v>Vehicle Subsidy</v>
      </c>
      <c r="K121" s="254" t="str">
        <f>IF(ISBLANK(INDEX('Policy Characteristics'!E:E,MATCH($C121,'Policy Characteristics'!$C:$C,0))),"",INDEX('Policy Characteristics'!E:E,MATCH($C121,'Policy Characteristics'!$C:$C,0)))</f>
        <v>trans frgt subsidy</v>
      </c>
      <c r="L121" s="261">
        <f>IF(ISBLANK(INDEX('Policy Characteristics'!F:F,MATCH($C121,'Policy Characteristics'!$C:$C,0))),"",INDEX('Policy Characteristics'!F:F,MATCH($C121,'Policy Characteristics'!$C:$C,0)))</f>
        <v>0</v>
      </c>
      <c r="M121" s="261">
        <f>IF(ISBLANK(INDEX('Policy Characteristics'!G:G,MATCH($C121,'Policy Characteristics'!$C:$C,0))),"",INDEX('Policy Characteristics'!G:G,MATCH($C121,'Policy Characteristics'!$C:$C,0)))</f>
        <v>50000</v>
      </c>
      <c r="N121" s="261">
        <f>IF(ISBLANK(INDEX('Policy Characteristics'!H:H,MATCH($C121,'Policy Characteristics'!$C:$C,0))),"",INDEX('Policy Characteristics'!H:H,MATCH($C121,'Policy Characteristics'!$C:$C,0)))</f>
        <v>100</v>
      </c>
      <c r="O121" s="254" t="str">
        <f>IF(ISBLANK(INDEX('Policy Characteristics'!I:I,MATCH($C121,'Policy Characteristics'!$C:$C,0))),"",INDEX('Policy Characteristics'!I:I,MATCH($C121,'Policy Characteristics'!$C:$C,0)))</f>
        <v>$ / vehicle</v>
      </c>
      <c r="P121" s="254" t="str">
        <f>IF(ISBLANK(INDEX('Policy Characteristics'!J:J,MATCH($C121,'Policy Characteristics'!$C:$C,0))),"",INDEX('Policy Characteristics'!J:J,MATCH($C121,'Policy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1" s="254" t="str">
        <f>IF(ISBLANK(INDEX('Policy Characteristics'!K:K,MATCH($C121,'Policy Characteristics'!$C:$C,0))),"",INDEX('Policy Characteristics'!K:K,MATCH($C121,'Policy Characteristics'!$C:$C,0)))</f>
        <v>transportation-sector-main.html#ev-subsidy</v>
      </c>
      <c r="R121" s="254" t="str">
        <f>IF(ISBLANK(INDEX('Policy Characteristics'!L:L,MATCH($C121,'Policy Characteristics'!$C:$C,0))),"",INDEX('Policy Characteristics'!L:L,MATCH($C121,'Policy Characteristics'!$C:$C,0)))</f>
        <v>ev-subsidy.html</v>
      </c>
    </row>
    <row r="122" spans="1:18">
      <c r="A122" s="254" t="str">
        <f>IF(ISBLANK(INDEX('Policy Characteristics'!A:A,MATCH($C122,'Policy Characteristics'!$C:$C,0))),"",INDEX('Policy Characteristics'!A:A,MATCH($C122,'Policy Characteristics'!$C:$C,0)))</f>
        <v>Transportation</v>
      </c>
      <c r="B122" s="262" t="str">
        <f>IF(ISBLANK(INDEX('Policy Characteristics'!B:B,MATCH($C122,'Policy Characteristics'!$C:$C,0))),"",INDEX('Policy Characteristics'!B:B,MATCH($C122,'Policy Characteristics'!$C:$C,0)))</f>
        <v>Freight Vehicle Subsidy</v>
      </c>
      <c r="C122" s="254" t="str">
        <f t="shared" si="4"/>
        <v>Additional Freight Vehicle Subsidy</v>
      </c>
      <c r="D122" s="2" t="s">
        <v>39</v>
      </c>
      <c r="E122" s="2" t="s">
        <v>2248</v>
      </c>
      <c r="F122" s="2" t="s">
        <v>3292</v>
      </c>
      <c r="G122" s="2" t="s">
        <v>3450</v>
      </c>
      <c r="H122" s="43">
        <v>1703</v>
      </c>
      <c r="I122" s="325" t="s">
        <v>44</v>
      </c>
      <c r="J122" s="255" t="str">
        <f>IF(ISBLANK(INDEX('Policy Characteristics'!D:D,MATCH($C122,'Policy Characteristics'!$C:$C,0))),"",INDEX('Policy Characteristics'!D:D,MATCH($C122,'Policy Characteristics'!$C:$C,0)))</f>
        <v>Vehicle Subsidy</v>
      </c>
      <c r="K122" s="254" t="str">
        <f>IF(ISBLANK(INDEX('Policy Characteristics'!E:E,MATCH($C122,'Policy Characteristics'!$C:$C,0))),"",INDEX('Policy Characteristics'!E:E,MATCH($C122,'Policy Characteristics'!$C:$C,0)))</f>
        <v>trans frgt subsidy</v>
      </c>
      <c r="L122" s="261">
        <f>IF(ISBLANK(INDEX('Policy Characteristics'!F:F,MATCH($C122,'Policy Characteristics'!$C:$C,0))),"",INDEX('Policy Characteristics'!F:F,MATCH($C122,'Policy Characteristics'!$C:$C,0)))</f>
        <v>0</v>
      </c>
      <c r="M122" s="261">
        <f>IF(ISBLANK(INDEX('Policy Characteristics'!G:G,MATCH($C122,'Policy Characteristics'!$C:$C,0))),"",INDEX('Policy Characteristics'!G:G,MATCH($C122,'Policy Characteristics'!$C:$C,0)))</f>
        <v>50000</v>
      </c>
      <c r="N122" s="261">
        <f>IF(ISBLANK(INDEX('Policy Characteristics'!H:H,MATCH($C122,'Policy Characteristics'!$C:$C,0))),"",INDEX('Policy Characteristics'!H:H,MATCH($C122,'Policy Characteristics'!$C:$C,0)))</f>
        <v>100</v>
      </c>
      <c r="O122" s="254" t="str">
        <f>IF(ISBLANK(INDEX('Policy Characteristics'!I:I,MATCH($C122,'Policy Characteristics'!$C:$C,0))),"",INDEX('Policy Characteristics'!I:I,MATCH($C122,'Policy Characteristics'!$C:$C,0)))</f>
        <v>$ / vehicle</v>
      </c>
      <c r="P122" s="254" t="str">
        <f>IF(ISBLANK(INDEX('Policy Characteristics'!J:J,MATCH($C122,'Policy Characteristics'!$C:$C,0))),"",INDEX('Policy Characteristics'!J:J,MATCH($C122,'Policy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2" s="254" t="str">
        <f>IF(ISBLANK(INDEX('Policy Characteristics'!K:K,MATCH($C122,'Policy Characteristics'!$C:$C,0))),"",INDEX('Policy Characteristics'!K:K,MATCH($C122,'Policy Characteristics'!$C:$C,0)))</f>
        <v>transportation-sector-main.html#ev-subsidy</v>
      </c>
      <c r="R122" s="254" t="str">
        <f>IF(ISBLANK(INDEX('Policy Characteristics'!L:L,MATCH($C122,'Policy Characteristics'!$C:$C,0))),"",INDEX('Policy Characteristics'!L:L,MATCH($C122,'Policy Characteristics'!$C:$C,0)))</f>
        <v>ev-subsidy.html</v>
      </c>
    </row>
    <row r="123" spans="1:18">
      <c r="A123" s="254" t="str">
        <f>IF(ISBLANK(INDEX('Policy Characteristics'!A:A,MATCH($C123,'Policy Characteristics'!$C:$C,0))),"",INDEX('Policy Characteristics'!A:A,MATCH($C123,'Policy Characteristics'!$C:$C,0)))</f>
        <v>Transportation</v>
      </c>
      <c r="B123" s="262" t="str">
        <f>IF(ISBLANK(INDEX('Policy Characteristics'!B:B,MATCH($C123,'Policy Characteristics'!$C:$C,0))),"",INDEX('Policy Characteristics'!B:B,MATCH($C123,'Policy Characteristics'!$C:$C,0)))</f>
        <v>Freight Vehicle Subsidy</v>
      </c>
      <c r="C123" s="254" t="str">
        <f t="shared" si="4"/>
        <v>Additional Freight Vehicle Subsidy</v>
      </c>
      <c r="D123" s="2" t="s">
        <v>39</v>
      </c>
      <c r="E123" s="2" t="s">
        <v>2249</v>
      </c>
      <c r="F123" s="2" t="s">
        <v>3292</v>
      </c>
      <c r="G123" s="2" t="s">
        <v>3451</v>
      </c>
      <c r="H123" s="43">
        <v>1704</v>
      </c>
      <c r="I123" s="325" t="s">
        <v>44</v>
      </c>
      <c r="J123" s="255" t="str">
        <f>IF(ISBLANK(INDEX('Policy Characteristics'!D:D,MATCH($C123,'Policy Characteristics'!$C:$C,0))),"",INDEX('Policy Characteristics'!D:D,MATCH($C123,'Policy Characteristics'!$C:$C,0)))</f>
        <v>Vehicle Subsidy</v>
      </c>
      <c r="K123" s="254" t="str">
        <f>IF(ISBLANK(INDEX('Policy Characteristics'!E:E,MATCH($C123,'Policy Characteristics'!$C:$C,0))),"",INDEX('Policy Characteristics'!E:E,MATCH($C123,'Policy Characteristics'!$C:$C,0)))</f>
        <v>trans frgt subsidy</v>
      </c>
      <c r="L123" s="261">
        <f>IF(ISBLANK(INDEX('Policy Characteristics'!F:F,MATCH($C123,'Policy Characteristics'!$C:$C,0))),"",INDEX('Policy Characteristics'!F:F,MATCH($C123,'Policy Characteristics'!$C:$C,0)))</f>
        <v>0</v>
      </c>
      <c r="M123" s="261">
        <f>IF(ISBLANK(INDEX('Policy Characteristics'!G:G,MATCH($C123,'Policy Characteristics'!$C:$C,0))),"",INDEX('Policy Characteristics'!G:G,MATCH($C123,'Policy Characteristics'!$C:$C,0)))</f>
        <v>50000</v>
      </c>
      <c r="N123" s="261">
        <f>IF(ISBLANK(INDEX('Policy Characteristics'!H:H,MATCH($C123,'Policy Characteristics'!$C:$C,0))),"",INDEX('Policy Characteristics'!H:H,MATCH($C123,'Policy Characteristics'!$C:$C,0)))</f>
        <v>100</v>
      </c>
      <c r="O123" s="254" t="str">
        <f>IF(ISBLANK(INDEX('Policy Characteristics'!I:I,MATCH($C123,'Policy Characteristics'!$C:$C,0))),"",INDEX('Policy Characteristics'!I:I,MATCH($C123,'Policy Characteristics'!$C:$C,0)))</f>
        <v>$ / vehicle</v>
      </c>
      <c r="P123" s="254" t="str">
        <f>IF(ISBLANK(INDEX('Policy Characteristics'!J:J,MATCH($C123,'Policy Characteristics'!$C:$C,0))),"",INDEX('Policy Characteristics'!J:J,MATCH($C123,'Policy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3" s="254" t="str">
        <f>IF(ISBLANK(INDEX('Policy Characteristics'!K:K,MATCH($C123,'Policy Characteristics'!$C:$C,0))),"",INDEX('Policy Characteristics'!K:K,MATCH($C123,'Policy Characteristics'!$C:$C,0)))</f>
        <v>transportation-sector-main.html#ev-subsidy</v>
      </c>
      <c r="R123" s="254" t="str">
        <f>IF(ISBLANK(INDEX('Policy Characteristics'!L:L,MATCH($C123,'Policy Characteristics'!$C:$C,0))),"",INDEX('Policy Characteristics'!L:L,MATCH($C123,'Policy Characteristics'!$C:$C,0)))</f>
        <v>ev-subsidy.html</v>
      </c>
    </row>
    <row r="124" spans="1:18">
      <c r="A124" s="254" t="str">
        <f>IF(ISBLANK(INDEX('Policy Characteristics'!A:A,MATCH($C124,'Policy Characteristics'!$C:$C,0))),"",INDEX('Policy Characteristics'!A:A,MATCH($C124,'Policy Characteristics'!$C:$C,0)))</f>
        <v>Transportation</v>
      </c>
      <c r="B124" s="262" t="str">
        <f>IF(ISBLANK(INDEX('Policy Characteristics'!B:B,MATCH($C124,'Policy Characteristics'!$C:$C,0))),"",INDEX('Policy Characteristics'!B:B,MATCH($C124,'Policy Characteristics'!$C:$C,0)))</f>
        <v>Freight Vehicle Subsidy</v>
      </c>
      <c r="C124" s="254" t="str">
        <f t="shared" si="4"/>
        <v>Additional Freight Vehicle Subsidy</v>
      </c>
      <c r="D124" s="2" t="s">
        <v>39</v>
      </c>
      <c r="E124" s="2" t="s">
        <v>2509</v>
      </c>
      <c r="F124" s="2" t="s">
        <v>3292</v>
      </c>
      <c r="G124" s="2" t="s">
        <v>2509</v>
      </c>
      <c r="H124" s="43">
        <v>1705</v>
      </c>
      <c r="I124" s="325" t="s">
        <v>44</v>
      </c>
      <c r="J124" s="255" t="str">
        <f>IF(ISBLANK(INDEX('Policy Characteristics'!D:D,MATCH($C124,'Policy Characteristics'!$C:$C,0))),"",INDEX('Policy Characteristics'!D:D,MATCH($C124,'Policy Characteristics'!$C:$C,0)))</f>
        <v>Vehicle Subsidy</v>
      </c>
      <c r="K124" s="254" t="str">
        <f>IF(ISBLANK(INDEX('Policy Characteristics'!E:E,MATCH($C124,'Policy Characteristics'!$C:$C,0))),"",INDEX('Policy Characteristics'!E:E,MATCH($C124,'Policy Characteristics'!$C:$C,0)))</f>
        <v>trans frgt subsidy</v>
      </c>
      <c r="L124" s="261">
        <f>IF(ISBLANK(INDEX('Policy Characteristics'!F:F,MATCH($C124,'Policy Characteristics'!$C:$C,0))),"",INDEX('Policy Characteristics'!F:F,MATCH($C124,'Policy Characteristics'!$C:$C,0)))</f>
        <v>0</v>
      </c>
      <c r="M124" s="261">
        <f>IF(ISBLANK(INDEX('Policy Characteristics'!G:G,MATCH($C124,'Policy Characteristics'!$C:$C,0))),"",INDEX('Policy Characteristics'!G:G,MATCH($C124,'Policy Characteristics'!$C:$C,0)))</f>
        <v>50000</v>
      </c>
      <c r="N124" s="261">
        <f>IF(ISBLANK(INDEX('Policy Characteristics'!H:H,MATCH($C124,'Policy Characteristics'!$C:$C,0))),"",INDEX('Policy Characteristics'!H:H,MATCH($C124,'Policy Characteristics'!$C:$C,0)))</f>
        <v>100</v>
      </c>
      <c r="O124" s="254" t="str">
        <f>IF(ISBLANK(INDEX('Policy Characteristics'!I:I,MATCH($C124,'Policy Characteristics'!$C:$C,0))),"",INDEX('Policy Characteristics'!I:I,MATCH($C124,'Policy Characteristics'!$C:$C,0)))</f>
        <v>$ / vehicle</v>
      </c>
      <c r="P124" s="254" t="str">
        <f>IF(ISBLANK(INDEX('Policy Characteristics'!J:J,MATCH($C124,'Policy Characteristics'!$C:$C,0))),"",INDEX('Policy Characteristics'!J:J,MATCH($C124,'Policy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4" s="254" t="str">
        <f>IF(ISBLANK(INDEX('Policy Characteristics'!K:K,MATCH($C124,'Policy Characteristics'!$C:$C,0))),"",INDEX('Policy Characteristics'!K:K,MATCH($C124,'Policy Characteristics'!$C:$C,0)))</f>
        <v>transportation-sector-main.html#ev-subsidy</v>
      </c>
      <c r="R124" s="254" t="str">
        <f>IF(ISBLANK(INDEX('Policy Characteristics'!L:L,MATCH($C124,'Policy Characteristics'!$C:$C,0))),"",INDEX('Policy Characteristics'!L:L,MATCH($C124,'Policy Characteristics'!$C:$C,0)))</f>
        <v>ev-subsidy.html</v>
      </c>
    </row>
    <row r="125" spans="1:18">
      <c r="A125" s="254" t="str">
        <f>IF(ISBLANK(INDEX('Policy Characteristics'!A:A,MATCH($C125,'Policy Characteristics'!$C:$C,0))),"",INDEX('Policy Characteristics'!A:A,MATCH($C125,'Policy Characteristics'!$C:$C,0)))</f>
        <v>Transportation</v>
      </c>
      <c r="B125" s="262" t="str">
        <f>IF(ISBLANK(INDEX('Policy Characteristics'!B:B,MATCH($C125,'Policy Characteristics'!$C:$C,0))),"",INDEX('Policy Characteristics'!B:B,MATCH($C125,'Policy Characteristics'!$C:$C,0)))</f>
        <v>Freight Vehicle Subsidy</v>
      </c>
      <c r="C125" s="254" t="str">
        <f t="shared" si="4"/>
        <v>Additional Freight Vehicle Subsidy</v>
      </c>
      <c r="D125" s="2" t="s">
        <v>39</v>
      </c>
      <c r="E125" s="2" t="s">
        <v>2508</v>
      </c>
      <c r="F125" s="2" t="s">
        <v>3292</v>
      </c>
      <c r="G125" s="2" t="s">
        <v>3452</v>
      </c>
      <c r="H125" s="43">
        <v>1706</v>
      </c>
      <c r="I125" s="325" t="s">
        <v>44</v>
      </c>
      <c r="J125" s="255" t="str">
        <f>IF(ISBLANK(INDEX('Policy Characteristics'!D:D,MATCH($C125,'Policy Characteristics'!$C:$C,0))),"",INDEX('Policy Characteristics'!D:D,MATCH($C125,'Policy Characteristics'!$C:$C,0)))</f>
        <v>Vehicle Subsidy</v>
      </c>
      <c r="K125" s="254" t="str">
        <f>IF(ISBLANK(INDEX('Policy Characteristics'!E:E,MATCH($C125,'Policy Characteristics'!$C:$C,0))),"",INDEX('Policy Characteristics'!E:E,MATCH($C125,'Policy Characteristics'!$C:$C,0)))</f>
        <v>trans frgt subsidy</v>
      </c>
      <c r="L125" s="261">
        <f>IF(ISBLANK(INDEX('Policy Characteristics'!F:F,MATCH($C125,'Policy Characteristics'!$C:$C,0))),"",INDEX('Policy Characteristics'!F:F,MATCH($C125,'Policy Characteristics'!$C:$C,0)))</f>
        <v>0</v>
      </c>
      <c r="M125" s="261">
        <f>IF(ISBLANK(INDEX('Policy Characteristics'!G:G,MATCH($C125,'Policy Characteristics'!$C:$C,0))),"",INDEX('Policy Characteristics'!G:G,MATCH($C125,'Policy Characteristics'!$C:$C,0)))</f>
        <v>50000</v>
      </c>
      <c r="N125" s="261">
        <f>IF(ISBLANK(INDEX('Policy Characteristics'!H:H,MATCH($C125,'Policy Characteristics'!$C:$C,0))),"",INDEX('Policy Characteristics'!H:H,MATCH($C125,'Policy Characteristics'!$C:$C,0)))</f>
        <v>100</v>
      </c>
      <c r="O125" s="254" t="str">
        <f>IF(ISBLANK(INDEX('Policy Characteristics'!I:I,MATCH($C125,'Policy Characteristics'!$C:$C,0))),"",INDEX('Policy Characteristics'!I:I,MATCH($C125,'Policy Characteristics'!$C:$C,0)))</f>
        <v>$ / vehicle</v>
      </c>
      <c r="P125" s="254" t="str">
        <f>IF(ISBLANK(INDEX('Policy Characteristics'!J:J,MATCH($C125,'Policy Characteristics'!$C:$C,0))),"",INDEX('Policy Characteristics'!J:J,MATCH($C125,'Policy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5" s="254" t="str">
        <f>IF(ISBLANK(INDEX('Policy Characteristics'!K:K,MATCH($C125,'Policy Characteristics'!$C:$C,0))),"",INDEX('Policy Characteristics'!K:K,MATCH($C125,'Policy Characteristics'!$C:$C,0)))</f>
        <v>transportation-sector-main.html#ev-subsidy</v>
      </c>
      <c r="R125" s="254" t="str">
        <f>IF(ISBLANK(INDEX('Policy Characteristics'!L:L,MATCH($C125,'Policy Characteristics'!$C:$C,0))),"",INDEX('Policy Characteristics'!L:L,MATCH($C125,'Policy Characteristics'!$C:$C,0)))</f>
        <v>ev-subsidy.html</v>
      </c>
    </row>
    <row r="126" spans="1:18">
      <c r="A126" s="254" t="str">
        <f>IF(ISBLANK(INDEX('Policy Characteristics'!A:A,MATCH($C126,'Policy Characteristics'!$C:$C,0))),"",INDEX('Policy Characteristics'!A:A,MATCH($C126,'Policy Characteristics'!$C:$C,0)))</f>
        <v>Transportation</v>
      </c>
      <c r="B126" s="262" t="str">
        <f>IF(ISBLANK(INDEX('Policy Characteristics'!B:B,MATCH($C126,'Policy Characteristics'!$C:$C,0))),"",INDEX('Policy Characteristics'!B:B,MATCH($C126,'Policy Characteristics'!$C:$C,0)))</f>
        <v>Freight Vehicle Subsidy</v>
      </c>
      <c r="C126" s="254" t="str">
        <f t="shared" si="4"/>
        <v>Additional Freight Vehicle Subsidy</v>
      </c>
      <c r="D126" s="45" t="s">
        <v>40</v>
      </c>
      <c r="E126" s="45" t="s">
        <v>2245</v>
      </c>
      <c r="F126" s="2" t="s">
        <v>86</v>
      </c>
      <c r="G126" s="45" t="s">
        <v>3447</v>
      </c>
      <c r="H126" s="43">
        <v>1707</v>
      </c>
      <c r="I126" s="325" t="s">
        <v>44</v>
      </c>
      <c r="J126" s="255" t="str">
        <f>IF(ISBLANK(INDEX('Policy Characteristics'!D:D,MATCH($C126,'Policy Characteristics'!$C:$C,0))),"",INDEX('Policy Characteristics'!D:D,MATCH($C126,'Policy Characteristics'!$C:$C,0)))</f>
        <v>Vehicle Subsidy</v>
      </c>
      <c r="K126" s="254" t="str">
        <f>IF(ISBLANK(INDEX('Policy Characteristics'!E:E,MATCH($C126,'Policy Characteristics'!$C:$C,0))),"",INDEX('Policy Characteristics'!E:E,MATCH($C126,'Policy Characteristics'!$C:$C,0)))</f>
        <v>trans frgt subsidy</v>
      </c>
      <c r="L126" s="261">
        <f>IF(ISBLANK(INDEX('Policy Characteristics'!F:F,MATCH($C126,'Policy Characteristics'!$C:$C,0))),"",INDEX('Policy Characteristics'!F:F,MATCH($C126,'Policy Characteristics'!$C:$C,0)))</f>
        <v>0</v>
      </c>
      <c r="M126" s="261">
        <f>IF(ISBLANK(INDEX('Policy Characteristics'!G:G,MATCH($C126,'Policy Characteristics'!$C:$C,0))),"",INDEX('Policy Characteristics'!G:G,MATCH($C126,'Policy Characteristics'!$C:$C,0)))</f>
        <v>50000</v>
      </c>
      <c r="N126" s="261">
        <f>IF(ISBLANK(INDEX('Policy Characteristics'!H:H,MATCH($C126,'Policy Characteristics'!$C:$C,0))),"",INDEX('Policy Characteristics'!H:H,MATCH($C126,'Policy Characteristics'!$C:$C,0)))</f>
        <v>100</v>
      </c>
      <c r="O126" s="254" t="str">
        <f>IF(ISBLANK(INDEX('Policy Characteristics'!I:I,MATCH($C126,'Policy Characteristics'!$C:$C,0))),"",INDEX('Policy Characteristics'!I:I,MATCH($C126,'Policy Characteristics'!$C:$C,0)))</f>
        <v>$ / vehicle</v>
      </c>
      <c r="P126" s="254" t="str">
        <f>IF(ISBLANK(INDEX('Policy Characteristics'!J:J,MATCH($C126,'Policy Characteristics'!$C:$C,0))),"",INDEX('Policy Characteristics'!J:J,MATCH($C126,'Policy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6" s="254" t="str">
        <f>IF(ISBLANK(INDEX('Policy Characteristics'!K:K,MATCH($C126,'Policy Characteristics'!$C:$C,0))),"",INDEX('Policy Characteristics'!K:K,MATCH($C126,'Policy Characteristics'!$C:$C,0)))</f>
        <v>transportation-sector-main.html#ev-subsidy</v>
      </c>
      <c r="R126" s="254" t="str">
        <f>IF(ISBLANK(INDEX('Policy Characteristics'!L:L,MATCH($C126,'Policy Characteristics'!$C:$C,0))),"",INDEX('Policy Characteristics'!L:L,MATCH($C126,'Policy Characteristics'!$C:$C,0)))</f>
        <v>ev-subsidy.html</v>
      </c>
    </row>
    <row r="127" spans="1:18">
      <c r="A127" s="254" t="str">
        <f>IF(ISBLANK(INDEX('Policy Characteristics'!A:A,MATCH($C127,'Policy Characteristics'!$C:$C,0))),"",INDEX('Policy Characteristics'!A:A,MATCH($C127,'Policy Characteristics'!$C:$C,0)))</f>
        <v>Transportation</v>
      </c>
      <c r="B127" s="262" t="str">
        <f>IF(ISBLANK(INDEX('Policy Characteristics'!B:B,MATCH($C127,'Policy Characteristics'!$C:$C,0))),"",INDEX('Policy Characteristics'!B:B,MATCH($C127,'Policy Characteristics'!$C:$C,0)))</f>
        <v>Freight Vehicle Subsidy</v>
      </c>
      <c r="C127" s="254" t="str">
        <f t="shared" si="4"/>
        <v>Additional Freight Vehicle Subsidy</v>
      </c>
      <c r="D127" s="45" t="s">
        <v>40</v>
      </c>
      <c r="E127" s="2" t="s">
        <v>2246</v>
      </c>
      <c r="F127" s="2" t="s">
        <v>86</v>
      </c>
      <c r="G127" s="2" t="s">
        <v>3448</v>
      </c>
      <c r="H127" s="43">
        <v>1708</v>
      </c>
      <c r="I127" s="325" t="s">
        <v>44</v>
      </c>
      <c r="J127" s="255" t="str">
        <f>IF(ISBLANK(INDEX('Policy Characteristics'!D:D,MATCH($C127,'Policy Characteristics'!$C:$C,0))),"",INDEX('Policy Characteristics'!D:D,MATCH($C127,'Policy Characteristics'!$C:$C,0)))</f>
        <v>Vehicle Subsidy</v>
      </c>
      <c r="K127" s="254" t="str">
        <f>IF(ISBLANK(INDEX('Policy Characteristics'!E:E,MATCH($C127,'Policy Characteristics'!$C:$C,0))),"",INDEX('Policy Characteristics'!E:E,MATCH($C127,'Policy Characteristics'!$C:$C,0)))</f>
        <v>trans frgt subsidy</v>
      </c>
      <c r="L127" s="261">
        <f>IF(ISBLANK(INDEX('Policy Characteristics'!F:F,MATCH($C127,'Policy Characteristics'!$C:$C,0))),"",INDEX('Policy Characteristics'!F:F,MATCH($C127,'Policy Characteristics'!$C:$C,0)))</f>
        <v>0</v>
      </c>
      <c r="M127" s="261">
        <f>IF(ISBLANK(INDEX('Policy Characteristics'!G:G,MATCH($C127,'Policy Characteristics'!$C:$C,0))),"",INDEX('Policy Characteristics'!G:G,MATCH($C127,'Policy Characteristics'!$C:$C,0)))</f>
        <v>50000</v>
      </c>
      <c r="N127" s="261">
        <f>IF(ISBLANK(INDEX('Policy Characteristics'!H:H,MATCH($C127,'Policy Characteristics'!$C:$C,0))),"",INDEX('Policy Characteristics'!H:H,MATCH($C127,'Policy Characteristics'!$C:$C,0)))</f>
        <v>100</v>
      </c>
      <c r="O127" s="254" t="str">
        <f>IF(ISBLANK(INDEX('Policy Characteristics'!I:I,MATCH($C127,'Policy Characteristics'!$C:$C,0))),"",INDEX('Policy Characteristics'!I:I,MATCH($C127,'Policy Characteristics'!$C:$C,0)))</f>
        <v>$ / vehicle</v>
      </c>
      <c r="P127" s="254" t="str">
        <f>IF(ISBLANK(INDEX('Policy Characteristics'!J:J,MATCH($C127,'Policy Characteristics'!$C:$C,0))),"",INDEX('Policy Characteristics'!J:J,MATCH($C127,'Policy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7" s="254" t="str">
        <f>IF(ISBLANK(INDEX('Policy Characteristics'!K:K,MATCH($C127,'Policy Characteristics'!$C:$C,0))),"",INDEX('Policy Characteristics'!K:K,MATCH($C127,'Policy Characteristics'!$C:$C,0)))</f>
        <v>transportation-sector-main.html#ev-subsidy</v>
      </c>
      <c r="R127" s="254" t="str">
        <f>IF(ISBLANK(INDEX('Policy Characteristics'!L:L,MATCH($C127,'Policy Characteristics'!$C:$C,0))),"",INDEX('Policy Characteristics'!L:L,MATCH($C127,'Policy Characteristics'!$C:$C,0)))</f>
        <v>ev-subsidy.html</v>
      </c>
    </row>
    <row r="128" spans="1:18">
      <c r="A128" s="254" t="str">
        <f>IF(ISBLANK(INDEX('Policy Characteristics'!A:A,MATCH($C128,'Policy Characteristics'!$C:$C,0))),"",INDEX('Policy Characteristics'!A:A,MATCH($C128,'Policy Characteristics'!$C:$C,0)))</f>
        <v>Transportation</v>
      </c>
      <c r="B128" s="262" t="str">
        <f>IF(ISBLANK(INDEX('Policy Characteristics'!B:B,MATCH($C128,'Policy Characteristics'!$C:$C,0))),"",INDEX('Policy Characteristics'!B:B,MATCH($C128,'Policy Characteristics'!$C:$C,0)))</f>
        <v>Freight Vehicle Subsidy</v>
      </c>
      <c r="C128" s="254" t="str">
        <f t="shared" si="4"/>
        <v>Additional Freight Vehicle Subsidy</v>
      </c>
      <c r="D128" s="45" t="s">
        <v>40</v>
      </c>
      <c r="E128" s="2" t="s">
        <v>2247</v>
      </c>
      <c r="F128" s="2" t="s">
        <v>86</v>
      </c>
      <c r="G128" s="2" t="s">
        <v>3449</v>
      </c>
      <c r="H128" s="43">
        <v>1709</v>
      </c>
      <c r="I128" s="325" t="s">
        <v>44</v>
      </c>
      <c r="J128" s="255" t="str">
        <f>IF(ISBLANK(INDEX('Policy Characteristics'!D:D,MATCH($C128,'Policy Characteristics'!$C:$C,0))),"",INDEX('Policy Characteristics'!D:D,MATCH($C128,'Policy Characteristics'!$C:$C,0)))</f>
        <v>Vehicle Subsidy</v>
      </c>
      <c r="K128" s="254" t="str">
        <f>IF(ISBLANK(INDEX('Policy Characteristics'!E:E,MATCH($C128,'Policy Characteristics'!$C:$C,0))),"",INDEX('Policy Characteristics'!E:E,MATCH($C128,'Policy Characteristics'!$C:$C,0)))</f>
        <v>trans frgt subsidy</v>
      </c>
      <c r="L128" s="261">
        <f>IF(ISBLANK(INDEX('Policy Characteristics'!F:F,MATCH($C128,'Policy Characteristics'!$C:$C,0))),"",INDEX('Policy Characteristics'!F:F,MATCH($C128,'Policy Characteristics'!$C:$C,0)))</f>
        <v>0</v>
      </c>
      <c r="M128" s="261">
        <f>IF(ISBLANK(INDEX('Policy Characteristics'!G:G,MATCH($C128,'Policy Characteristics'!$C:$C,0))),"",INDEX('Policy Characteristics'!G:G,MATCH($C128,'Policy Characteristics'!$C:$C,0)))</f>
        <v>50000</v>
      </c>
      <c r="N128" s="261">
        <f>IF(ISBLANK(INDEX('Policy Characteristics'!H:H,MATCH($C128,'Policy Characteristics'!$C:$C,0))),"",INDEX('Policy Characteristics'!H:H,MATCH($C128,'Policy Characteristics'!$C:$C,0)))</f>
        <v>100</v>
      </c>
      <c r="O128" s="254" t="str">
        <f>IF(ISBLANK(INDEX('Policy Characteristics'!I:I,MATCH($C128,'Policy Characteristics'!$C:$C,0))),"",INDEX('Policy Characteristics'!I:I,MATCH($C128,'Policy Characteristics'!$C:$C,0)))</f>
        <v>$ / vehicle</v>
      </c>
      <c r="P128" s="254" t="str">
        <f>IF(ISBLANK(INDEX('Policy Characteristics'!J:J,MATCH($C128,'Policy Characteristics'!$C:$C,0))),"",INDEX('Policy Characteristics'!J:J,MATCH($C128,'Policy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8" s="254" t="str">
        <f>IF(ISBLANK(INDEX('Policy Characteristics'!K:K,MATCH($C128,'Policy Characteristics'!$C:$C,0))),"",INDEX('Policy Characteristics'!K:K,MATCH($C128,'Policy Characteristics'!$C:$C,0)))</f>
        <v>transportation-sector-main.html#ev-subsidy</v>
      </c>
      <c r="R128" s="254" t="str">
        <f>IF(ISBLANK(INDEX('Policy Characteristics'!L:L,MATCH($C128,'Policy Characteristics'!$C:$C,0))),"",INDEX('Policy Characteristics'!L:L,MATCH($C128,'Policy Characteristics'!$C:$C,0)))</f>
        <v>ev-subsidy.html</v>
      </c>
    </row>
    <row r="129" spans="1:18">
      <c r="A129" s="254" t="str">
        <f>IF(ISBLANK(INDEX('Policy Characteristics'!A:A,MATCH($C129,'Policy Characteristics'!$C:$C,0))),"",INDEX('Policy Characteristics'!A:A,MATCH($C129,'Policy Characteristics'!$C:$C,0)))</f>
        <v>Transportation</v>
      </c>
      <c r="B129" s="262" t="str">
        <f>IF(ISBLANK(INDEX('Policy Characteristics'!B:B,MATCH($C129,'Policy Characteristics'!$C:$C,0))),"",INDEX('Policy Characteristics'!B:B,MATCH($C129,'Policy Characteristics'!$C:$C,0)))</f>
        <v>Freight Vehicle Subsidy</v>
      </c>
      <c r="C129" s="254" t="str">
        <f t="shared" si="4"/>
        <v>Additional Freight Vehicle Subsidy</v>
      </c>
      <c r="D129" s="45" t="s">
        <v>40</v>
      </c>
      <c r="E129" s="2" t="s">
        <v>2248</v>
      </c>
      <c r="F129" s="2" t="s">
        <v>86</v>
      </c>
      <c r="G129" s="2" t="s">
        <v>3450</v>
      </c>
      <c r="H129" s="43">
        <v>1710</v>
      </c>
      <c r="I129" s="325" t="s">
        <v>44</v>
      </c>
      <c r="J129" s="255" t="str">
        <f>IF(ISBLANK(INDEX('Policy Characteristics'!D:D,MATCH($C129,'Policy Characteristics'!$C:$C,0))),"",INDEX('Policy Characteristics'!D:D,MATCH($C129,'Policy Characteristics'!$C:$C,0)))</f>
        <v>Vehicle Subsidy</v>
      </c>
      <c r="K129" s="254" t="str">
        <f>IF(ISBLANK(INDEX('Policy Characteristics'!E:E,MATCH($C129,'Policy Characteristics'!$C:$C,0))),"",INDEX('Policy Characteristics'!E:E,MATCH($C129,'Policy Characteristics'!$C:$C,0)))</f>
        <v>trans frgt subsidy</v>
      </c>
      <c r="L129" s="261">
        <f>IF(ISBLANK(INDEX('Policy Characteristics'!F:F,MATCH($C129,'Policy Characteristics'!$C:$C,0))),"",INDEX('Policy Characteristics'!F:F,MATCH($C129,'Policy Characteristics'!$C:$C,0)))</f>
        <v>0</v>
      </c>
      <c r="M129" s="261">
        <f>IF(ISBLANK(INDEX('Policy Characteristics'!G:G,MATCH($C129,'Policy Characteristics'!$C:$C,0))),"",INDEX('Policy Characteristics'!G:G,MATCH($C129,'Policy Characteristics'!$C:$C,0)))</f>
        <v>50000</v>
      </c>
      <c r="N129" s="261">
        <f>IF(ISBLANK(INDEX('Policy Characteristics'!H:H,MATCH($C129,'Policy Characteristics'!$C:$C,0))),"",INDEX('Policy Characteristics'!H:H,MATCH($C129,'Policy Characteristics'!$C:$C,0)))</f>
        <v>100</v>
      </c>
      <c r="O129" s="254" t="str">
        <f>IF(ISBLANK(INDEX('Policy Characteristics'!I:I,MATCH($C129,'Policy Characteristics'!$C:$C,0))),"",INDEX('Policy Characteristics'!I:I,MATCH($C129,'Policy Characteristics'!$C:$C,0)))</f>
        <v>$ / vehicle</v>
      </c>
      <c r="P129" s="254" t="str">
        <f>IF(ISBLANK(INDEX('Policy Characteristics'!J:J,MATCH($C129,'Policy Characteristics'!$C:$C,0))),"",INDEX('Policy Characteristics'!J:J,MATCH($C129,'Policy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9" s="254" t="str">
        <f>IF(ISBLANK(INDEX('Policy Characteristics'!K:K,MATCH($C129,'Policy Characteristics'!$C:$C,0))),"",INDEX('Policy Characteristics'!K:K,MATCH($C129,'Policy Characteristics'!$C:$C,0)))</f>
        <v>transportation-sector-main.html#ev-subsidy</v>
      </c>
      <c r="R129" s="254" t="str">
        <f>IF(ISBLANK(INDEX('Policy Characteristics'!L:L,MATCH($C129,'Policy Characteristics'!$C:$C,0))),"",INDEX('Policy Characteristics'!L:L,MATCH($C129,'Policy Characteristics'!$C:$C,0)))</f>
        <v>ev-subsidy.html</v>
      </c>
    </row>
    <row r="130" spans="1:18">
      <c r="A130" s="254" t="str">
        <f>IF(ISBLANK(INDEX('Policy Characteristics'!A:A,MATCH($C130,'Policy Characteristics'!$C:$C,0))),"",INDEX('Policy Characteristics'!A:A,MATCH($C130,'Policy Characteristics'!$C:$C,0)))</f>
        <v>Transportation</v>
      </c>
      <c r="B130" s="262" t="str">
        <f>IF(ISBLANK(INDEX('Policy Characteristics'!B:B,MATCH($C130,'Policy Characteristics'!$C:$C,0))),"",INDEX('Policy Characteristics'!B:B,MATCH($C130,'Policy Characteristics'!$C:$C,0)))</f>
        <v>Freight Vehicle Subsidy</v>
      </c>
      <c r="C130" s="254" t="str">
        <f t="shared" si="4"/>
        <v>Additional Freight Vehicle Subsidy</v>
      </c>
      <c r="D130" s="45" t="s">
        <v>40</v>
      </c>
      <c r="E130" s="2" t="s">
        <v>2249</v>
      </c>
      <c r="F130" s="2" t="s">
        <v>86</v>
      </c>
      <c r="G130" s="2" t="s">
        <v>3451</v>
      </c>
      <c r="H130" s="43">
        <v>1711</v>
      </c>
      <c r="I130" s="325" t="s">
        <v>44</v>
      </c>
      <c r="J130" s="255" t="str">
        <f>IF(ISBLANK(INDEX('Policy Characteristics'!D:D,MATCH($C130,'Policy Characteristics'!$C:$C,0))),"",INDEX('Policy Characteristics'!D:D,MATCH($C130,'Policy Characteristics'!$C:$C,0)))</f>
        <v>Vehicle Subsidy</v>
      </c>
      <c r="K130" s="254" t="str">
        <f>IF(ISBLANK(INDEX('Policy Characteristics'!E:E,MATCH($C130,'Policy Characteristics'!$C:$C,0))),"",INDEX('Policy Characteristics'!E:E,MATCH($C130,'Policy Characteristics'!$C:$C,0)))</f>
        <v>trans frgt subsidy</v>
      </c>
      <c r="L130" s="261">
        <f>IF(ISBLANK(INDEX('Policy Characteristics'!F:F,MATCH($C130,'Policy Characteristics'!$C:$C,0))),"",INDEX('Policy Characteristics'!F:F,MATCH($C130,'Policy Characteristics'!$C:$C,0)))</f>
        <v>0</v>
      </c>
      <c r="M130" s="261">
        <f>IF(ISBLANK(INDEX('Policy Characteristics'!G:G,MATCH($C130,'Policy Characteristics'!$C:$C,0))),"",INDEX('Policy Characteristics'!G:G,MATCH($C130,'Policy Characteristics'!$C:$C,0)))</f>
        <v>50000</v>
      </c>
      <c r="N130" s="261">
        <f>IF(ISBLANK(INDEX('Policy Characteristics'!H:H,MATCH($C130,'Policy Characteristics'!$C:$C,0))),"",INDEX('Policy Characteristics'!H:H,MATCH($C130,'Policy Characteristics'!$C:$C,0)))</f>
        <v>100</v>
      </c>
      <c r="O130" s="254" t="str">
        <f>IF(ISBLANK(INDEX('Policy Characteristics'!I:I,MATCH($C130,'Policy Characteristics'!$C:$C,0))),"",INDEX('Policy Characteristics'!I:I,MATCH($C130,'Policy Characteristics'!$C:$C,0)))</f>
        <v>$ / vehicle</v>
      </c>
      <c r="P130" s="254" t="str">
        <f>IF(ISBLANK(INDEX('Policy Characteristics'!J:J,MATCH($C130,'Policy Characteristics'!$C:$C,0))),"",INDEX('Policy Characteristics'!J:J,MATCH($C130,'Policy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0" s="254" t="str">
        <f>IF(ISBLANK(INDEX('Policy Characteristics'!K:K,MATCH($C130,'Policy Characteristics'!$C:$C,0))),"",INDEX('Policy Characteristics'!K:K,MATCH($C130,'Policy Characteristics'!$C:$C,0)))</f>
        <v>transportation-sector-main.html#ev-subsidy</v>
      </c>
      <c r="R130" s="254" t="str">
        <f>IF(ISBLANK(INDEX('Policy Characteristics'!L:L,MATCH($C130,'Policy Characteristics'!$C:$C,0))),"",INDEX('Policy Characteristics'!L:L,MATCH($C130,'Policy Characteristics'!$C:$C,0)))</f>
        <v>ev-subsidy.html</v>
      </c>
    </row>
    <row r="131" spans="1:18">
      <c r="A131" s="254" t="str">
        <f>IF(ISBLANK(INDEX('Policy Characteristics'!A:A,MATCH($C131,'Policy Characteristics'!$C:$C,0))),"",INDEX('Policy Characteristics'!A:A,MATCH($C131,'Policy Characteristics'!$C:$C,0)))</f>
        <v>Transportation</v>
      </c>
      <c r="B131" s="262" t="str">
        <f>IF(ISBLANK(INDEX('Policy Characteristics'!B:B,MATCH($C131,'Policy Characteristics'!$C:$C,0))),"",INDEX('Policy Characteristics'!B:B,MATCH($C131,'Policy Characteristics'!$C:$C,0)))</f>
        <v>Freight Vehicle Subsidy</v>
      </c>
      <c r="C131" s="254" t="str">
        <f t="shared" si="4"/>
        <v>Additional Freight Vehicle Subsidy</v>
      </c>
      <c r="D131" s="45" t="s">
        <v>40</v>
      </c>
      <c r="E131" s="2" t="s">
        <v>2509</v>
      </c>
      <c r="F131" s="2" t="s">
        <v>86</v>
      </c>
      <c r="G131" s="2" t="s">
        <v>2509</v>
      </c>
      <c r="H131" s="43">
        <v>1712</v>
      </c>
      <c r="I131" s="325" t="s">
        <v>44</v>
      </c>
      <c r="J131" s="255" t="str">
        <f>IF(ISBLANK(INDEX('Policy Characteristics'!D:D,MATCH($C131,'Policy Characteristics'!$C:$C,0))),"",INDEX('Policy Characteristics'!D:D,MATCH($C131,'Policy Characteristics'!$C:$C,0)))</f>
        <v>Vehicle Subsidy</v>
      </c>
      <c r="K131" s="254" t="str">
        <f>IF(ISBLANK(INDEX('Policy Characteristics'!E:E,MATCH($C131,'Policy Characteristics'!$C:$C,0))),"",INDEX('Policy Characteristics'!E:E,MATCH($C131,'Policy Characteristics'!$C:$C,0)))</f>
        <v>trans frgt subsidy</v>
      </c>
      <c r="L131" s="261">
        <f>IF(ISBLANK(INDEX('Policy Characteristics'!F:F,MATCH($C131,'Policy Characteristics'!$C:$C,0))),"",INDEX('Policy Characteristics'!F:F,MATCH($C131,'Policy Characteristics'!$C:$C,0)))</f>
        <v>0</v>
      </c>
      <c r="M131" s="261">
        <f>IF(ISBLANK(INDEX('Policy Characteristics'!G:G,MATCH($C131,'Policy Characteristics'!$C:$C,0))),"",INDEX('Policy Characteristics'!G:G,MATCH($C131,'Policy Characteristics'!$C:$C,0)))</f>
        <v>50000</v>
      </c>
      <c r="N131" s="261">
        <f>IF(ISBLANK(INDEX('Policy Characteristics'!H:H,MATCH($C131,'Policy Characteristics'!$C:$C,0))),"",INDEX('Policy Characteristics'!H:H,MATCH($C131,'Policy Characteristics'!$C:$C,0)))</f>
        <v>100</v>
      </c>
      <c r="O131" s="254" t="str">
        <f>IF(ISBLANK(INDEX('Policy Characteristics'!I:I,MATCH($C131,'Policy Characteristics'!$C:$C,0))),"",INDEX('Policy Characteristics'!I:I,MATCH($C131,'Policy Characteristics'!$C:$C,0)))</f>
        <v>$ / vehicle</v>
      </c>
      <c r="P131" s="254" t="str">
        <f>IF(ISBLANK(INDEX('Policy Characteristics'!J:J,MATCH($C131,'Policy Characteristics'!$C:$C,0))),"",INDEX('Policy Characteristics'!J:J,MATCH($C131,'Policy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1" s="254" t="str">
        <f>IF(ISBLANK(INDEX('Policy Characteristics'!K:K,MATCH($C131,'Policy Characteristics'!$C:$C,0))),"",INDEX('Policy Characteristics'!K:K,MATCH($C131,'Policy Characteristics'!$C:$C,0)))</f>
        <v>transportation-sector-main.html#ev-subsidy</v>
      </c>
      <c r="R131" s="254" t="str">
        <f>IF(ISBLANK(INDEX('Policy Characteristics'!L:L,MATCH($C131,'Policy Characteristics'!$C:$C,0))),"",INDEX('Policy Characteristics'!L:L,MATCH($C131,'Policy Characteristics'!$C:$C,0)))</f>
        <v>ev-subsidy.html</v>
      </c>
    </row>
    <row r="132" spans="1:18">
      <c r="A132" s="254" t="str">
        <f>IF(ISBLANK(INDEX('Policy Characteristics'!A:A,MATCH($C132,'Policy Characteristics'!$C:$C,0))),"",INDEX('Policy Characteristics'!A:A,MATCH($C132,'Policy Characteristics'!$C:$C,0)))</f>
        <v>Transportation</v>
      </c>
      <c r="B132" s="262" t="str">
        <f>IF(ISBLANK(INDEX('Policy Characteristics'!B:B,MATCH($C132,'Policy Characteristics'!$C:$C,0))),"",INDEX('Policy Characteristics'!B:B,MATCH($C132,'Policy Characteristics'!$C:$C,0)))</f>
        <v>Freight Vehicle Subsidy</v>
      </c>
      <c r="C132" s="254" t="str">
        <f t="shared" si="4"/>
        <v>Additional Freight Vehicle Subsidy</v>
      </c>
      <c r="D132" s="45" t="s">
        <v>40</v>
      </c>
      <c r="E132" s="2" t="s">
        <v>2508</v>
      </c>
      <c r="F132" s="2" t="s">
        <v>86</v>
      </c>
      <c r="G132" s="2" t="s">
        <v>3452</v>
      </c>
      <c r="H132" s="43">
        <v>1713</v>
      </c>
      <c r="I132" s="325" t="s">
        <v>44</v>
      </c>
      <c r="J132" s="255" t="str">
        <f>IF(ISBLANK(INDEX('Policy Characteristics'!D:D,MATCH($C132,'Policy Characteristics'!$C:$C,0))),"",INDEX('Policy Characteristics'!D:D,MATCH($C132,'Policy Characteristics'!$C:$C,0)))</f>
        <v>Vehicle Subsidy</v>
      </c>
      <c r="K132" s="254" t="str">
        <f>IF(ISBLANK(INDEX('Policy Characteristics'!E:E,MATCH($C132,'Policy Characteristics'!$C:$C,0))),"",INDEX('Policy Characteristics'!E:E,MATCH($C132,'Policy Characteristics'!$C:$C,0)))</f>
        <v>trans frgt subsidy</v>
      </c>
      <c r="L132" s="261">
        <f>IF(ISBLANK(INDEX('Policy Characteristics'!F:F,MATCH($C132,'Policy Characteristics'!$C:$C,0))),"",INDEX('Policy Characteristics'!F:F,MATCH($C132,'Policy Characteristics'!$C:$C,0)))</f>
        <v>0</v>
      </c>
      <c r="M132" s="261">
        <f>IF(ISBLANK(INDEX('Policy Characteristics'!G:G,MATCH($C132,'Policy Characteristics'!$C:$C,0))),"",INDEX('Policy Characteristics'!G:G,MATCH($C132,'Policy Characteristics'!$C:$C,0)))</f>
        <v>50000</v>
      </c>
      <c r="N132" s="261">
        <f>IF(ISBLANK(INDEX('Policy Characteristics'!H:H,MATCH($C132,'Policy Characteristics'!$C:$C,0))),"",INDEX('Policy Characteristics'!H:H,MATCH($C132,'Policy Characteristics'!$C:$C,0)))</f>
        <v>100</v>
      </c>
      <c r="O132" s="254" t="str">
        <f>IF(ISBLANK(INDEX('Policy Characteristics'!I:I,MATCH($C132,'Policy Characteristics'!$C:$C,0))),"",INDEX('Policy Characteristics'!I:I,MATCH($C132,'Policy Characteristics'!$C:$C,0)))</f>
        <v>$ / vehicle</v>
      </c>
      <c r="P132" s="254" t="str">
        <f>IF(ISBLANK(INDEX('Policy Characteristics'!J:J,MATCH($C132,'Policy Characteristics'!$C:$C,0))),"",INDEX('Policy Characteristics'!J:J,MATCH($C132,'Policy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2" s="254" t="str">
        <f>IF(ISBLANK(INDEX('Policy Characteristics'!K:K,MATCH($C132,'Policy Characteristics'!$C:$C,0))),"",INDEX('Policy Characteristics'!K:K,MATCH($C132,'Policy Characteristics'!$C:$C,0)))</f>
        <v>transportation-sector-main.html#ev-subsidy</v>
      </c>
      <c r="R132" s="254" t="str">
        <f>IF(ISBLANK(INDEX('Policy Characteristics'!L:L,MATCH($C132,'Policy Characteristics'!$C:$C,0))),"",INDEX('Policy Characteristics'!L:L,MATCH($C132,'Policy Characteristics'!$C:$C,0)))</f>
        <v>ev-subsidy.html</v>
      </c>
    </row>
    <row r="133" spans="1:18">
      <c r="A133" s="254" t="str">
        <f>IF(ISBLANK(INDEX('Policy Characteristics'!A:A,MATCH($C133,'Policy Characteristics'!$C:$C,0))),"",INDEX('Policy Characteristics'!A:A,MATCH($C133,'Policy Characteristics'!$C:$C,0)))</f>
        <v>Transportation</v>
      </c>
      <c r="B133" s="262" t="str">
        <f>IF(ISBLANK(INDEX('Policy Characteristics'!B:B,MATCH($C133,'Policy Characteristics'!$C:$C,0))),"",INDEX('Policy Characteristics'!B:B,MATCH($C133,'Policy Characteristics'!$C:$C,0)))</f>
        <v>Freight Vehicle Subsidy</v>
      </c>
      <c r="C133" s="254" t="str">
        <f t="shared" si="4"/>
        <v>Additional Freight Vehicle Subsidy</v>
      </c>
      <c r="D133" s="45" t="s">
        <v>41</v>
      </c>
      <c r="E133" s="45" t="s">
        <v>2245</v>
      </c>
      <c r="F133" s="2" t="s">
        <v>3294</v>
      </c>
      <c r="G133" s="45" t="s">
        <v>3447</v>
      </c>
      <c r="H133" s="43">
        <v>1714</v>
      </c>
      <c r="I133" s="325" t="s">
        <v>44</v>
      </c>
      <c r="J133" s="255" t="str">
        <f>IF(ISBLANK(INDEX('Policy Characteristics'!D:D,MATCH($C133,'Policy Characteristics'!$C:$C,0))),"",INDEX('Policy Characteristics'!D:D,MATCH($C133,'Policy Characteristics'!$C:$C,0)))</f>
        <v>Vehicle Subsidy</v>
      </c>
      <c r="K133" s="254" t="str">
        <f>IF(ISBLANK(INDEX('Policy Characteristics'!E:E,MATCH($C133,'Policy Characteristics'!$C:$C,0))),"",INDEX('Policy Characteristics'!E:E,MATCH($C133,'Policy Characteristics'!$C:$C,0)))</f>
        <v>trans frgt subsidy</v>
      </c>
      <c r="L133" s="261">
        <f>IF(ISBLANK(INDEX('Policy Characteristics'!F:F,MATCH($C133,'Policy Characteristics'!$C:$C,0))),"",INDEX('Policy Characteristics'!F:F,MATCH($C133,'Policy Characteristics'!$C:$C,0)))</f>
        <v>0</v>
      </c>
      <c r="M133" s="261">
        <f>IF(ISBLANK(INDEX('Policy Characteristics'!G:G,MATCH($C133,'Policy Characteristics'!$C:$C,0))),"",INDEX('Policy Characteristics'!G:G,MATCH($C133,'Policy Characteristics'!$C:$C,0)))</f>
        <v>50000</v>
      </c>
      <c r="N133" s="261">
        <f>IF(ISBLANK(INDEX('Policy Characteristics'!H:H,MATCH($C133,'Policy Characteristics'!$C:$C,0))),"",INDEX('Policy Characteristics'!H:H,MATCH($C133,'Policy Characteristics'!$C:$C,0)))</f>
        <v>100</v>
      </c>
      <c r="O133" s="254" t="str">
        <f>IF(ISBLANK(INDEX('Policy Characteristics'!I:I,MATCH($C133,'Policy Characteristics'!$C:$C,0))),"",INDEX('Policy Characteristics'!I:I,MATCH($C133,'Policy Characteristics'!$C:$C,0)))</f>
        <v>$ / vehicle</v>
      </c>
      <c r="P133" s="254" t="str">
        <f>IF(ISBLANK(INDEX('Policy Characteristics'!J:J,MATCH($C133,'Policy Characteristics'!$C:$C,0))),"",INDEX('Policy Characteristics'!J:J,MATCH($C133,'Policy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3" s="254" t="str">
        <f>IF(ISBLANK(INDEX('Policy Characteristics'!K:K,MATCH($C133,'Policy Characteristics'!$C:$C,0))),"",INDEX('Policy Characteristics'!K:K,MATCH($C133,'Policy Characteristics'!$C:$C,0)))</f>
        <v>transportation-sector-main.html#ev-subsidy</v>
      </c>
      <c r="R133" s="254" t="str">
        <f>IF(ISBLANK(INDEX('Policy Characteristics'!L:L,MATCH($C133,'Policy Characteristics'!$C:$C,0))),"",INDEX('Policy Characteristics'!L:L,MATCH($C133,'Policy Characteristics'!$C:$C,0)))</f>
        <v>ev-subsidy.html</v>
      </c>
    </row>
    <row r="134" spans="1:18">
      <c r="A134" s="254" t="str">
        <f>IF(ISBLANK(INDEX('Policy Characteristics'!A:A,MATCH($C134,'Policy Characteristics'!$C:$C,0))),"",INDEX('Policy Characteristics'!A:A,MATCH($C134,'Policy Characteristics'!$C:$C,0)))</f>
        <v>Transportation</v>
      </c>
      <c r="B134" s="262" t="str">
        <f>IF(ISBLANK(INDEX('Policy Characteristics'!B:B,MATCH($C134,'Policy Characteristics'!$C:$C,0))),"",INDEX('Policy Characteristics'!B:B,MATCH($C134,'Policy Characteristics'!$C:$C,0)))</f>
        <v>Freight Vehicle Subsidy</v>
      </c>
      <c r="C134" s="254" t="str">
        <f t="shared" si="4"/>
        <v>Additional Freight Vehicle Subsidy</v>
      </c>
      <c r="D134" s="45" t="s">
        <v>41</v>
      </c>
      <c r="E134" s="2" t="s">
        <v>2246</v>
      </c>
      <c r="F134" s="2" t="s">
        <v>3294</v>
      </c>
      <c r="G134" s="2" t="s">
        <v>3448</v>
      </c>
      <c r="H134" s="43">
        <v>1715</v>
      </c>
      <c r="I134" s="325" t="s">
        <v>44</v>
      </c>
      <c r="J134" s="255" t="str">
        <f>IF(ISBLANK(INDEX('Policy Characteristics'!D:D,MATCH($C134,'Policy Characteristics'!$C:$C,0))),"",INDEX('Policy Characteristics'!D:D,MATCH($C134,'Policy Characteristics'!$C:$C,0)))</f>
        <v>Vehicle Subsidy</v>
      </c>
      <c r="K134" s="254" t="str">
        <f>IF(ISBLANK(INDEX('Policy Characteristics'!E:E,MATCH($C134,'Policy Characteristics'!$C:$C,0))),"",INDEX('Policy Characteristics'!E:E,MATCH($C134,'Policy Characteristics'!$C:$C,0)))</f>
        <v>trans frgt subsidy</v>
      </c>
      <c r="L134" s="261">
        <f>IF(ISBLANK(INDEX('Policy Characteristics'!F:F,MATCH($C134,'Policy Characteristics'!$C:$C,0))),"",INDEX('Policy Characteristics'!F:F,MATCH($C134,'Policy Characteristics'!$C:$C,0)))</f>
        <v>0</v>
      </c>
      <c r="M134" s="261">
        <f>IF(ISBLANK(INDEX('Policy Characteristics'!G:G,MATCH($C134,'Policy Characteristics'!$C:$C,0))),"",INDEX('Policy Characteristics'!G:G,MATCH($C134,'Policy Characteristics'!$C:$C,0)))</f>
        <v>50000</v>
      </c>
      <c r="N134" s="261">
        <f>IF(ISBLANK(INDEX('Policy Characteristics'!H:H,MATCH($C134,'Policy Characteristics'!$C:$C,0))),"",INDEX('Policy Characteristics'!H:H,MATCH($C134,'Policy Characteristics'!$C:$C,0)))</f>
        <v>100</v>
      </c>
      <c r="O134" s="254" t="str">
        <f>IF(ISBLANK(INDEX('Policy Characteristics'!I:I,MATCH($C134,'Policy Characteristics'!$C:$C,0))),"",INDEX('Policy Characteristics'!I:I,MATCH($C134,'Policy Characteristics'!$C:$C,0)))</f>
        <v>$ / vehicle</v>
      </c>
      <c r="P134" s="254" t="str">
        <f>IF(ISBLANK(INDEX('Policy Characteristics'!J:J,MATCH($C134,'Policy Characteristics'!$C:$C,0))),"",INDEX('Policy Characteristics'!J:J,MATCH($C134,'Policy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4" s="254" t="str">
        <f>IF(ISBLANK(INDEX('Policy Characteristics'!K:K,MATCH($C134,'Policy Characteristics'!$C:$C,0))),"",INDEX('Policy Characteristics'!K:K,MATCH($C134,'Policy Characteristics'!$C:$C,0)))</f>
        <v>transportation-sector-main.html#ev-subsidy</v>
      </c>
      <c r="R134" s="254" t="str">
        <f>IF(ISBLANK(INDEX('Policy Characteristics'!L:L,MATCH($C134,'Policy Characteristics'!$C:$C,0))),"",INDEX('Policy Characteristics'!L:L,MATCH($C134,'Policy Characteristics'!$C:$C,0)))</f>
        <v>ev-subsidy.html</v>
      </c>
    </row>
    <row r="135" spans="1:18">
      <c r="A135" s="254" t="str">
        <f>IF(ISBLANK(INDEX('Policy Characteristics'!A:A,MATCH($C135,'Policy Characteristics'!$C:$C,0))),"",INDEX('Policy Characteristics'!A:A,MATCH($C135,'Policy Characteristics'!$C:$C,0)))</f>
        <v>Transportation</v>
      </c>
      <c r="B135" s="262" t="str">
        <f>IF(ISBLANK(INDEX('Policy Characteristics'!B:B,MATCH($C135,'Policy Characteristics'!$C:$C,0))),"",INDEX('Policy Characteristics'!B:B,MATCH($C135,'Policy Characteristics'!$C:$C,0)))</f>
        <v>Freight Vehicle Subsidy</v>
      </c>
      <c r="C135" s="254" t="str">
        <f t="shared" si="4"/>
        <v>Additional Freight Vehicle Subsidy</v>
      </c>
      <c r="D135" s="45" t="s">
        <v>41</v>
      </c>
      <c r="E135" s="2" t="s">
        <v>2247</v>
      </c>
      <c r="F135" s="2" t="s">
        <v>3294</v>
      </c>
      <c r="G135" s="2" t="s">
        <v>3449</v>
      </c>
      <c r="H135" s="43">
        <v>1716</v>
      </c>
      <c r="I135" s="325" t="s">
        <v>44</v>
      </c>
      <c r="J135" s="255" t="str">
        <f>IF(ISBLANK(INDEX('Policy Characteristics'!D:D,MATCH($C135,'Policy Characteristics'!$C:$C,0))),"",INDEX('Policy Characteristics'!D:D,MATCH($C135,'Policy Characteristics'!$C:$C,0)))</f>
        <v>Vehicle Subsidy</v>
      </c>
      <c r="K135" s="254" t="str">
        <f>IF(ISBLANK(INDEX('Policy Characteristics'!E:E,MATCH($C135,'Policy Characteristics'!$C:$C,0))),"",INDEX('Policy Characteristics'!E:E,MATCH($C135,'Policy Characteristics'!$C:$C,0)))</f>
        <v>trans frgt subsidy</v>
      </c>
      <c r="L135" s="261">
        <f>IF(ISBLANK(INDEX('Policy Characteristics'!F:F,MATCH($C135,'Policy Characteristics'!$C:$C,0))),"",INDEX('Policy Characteristics'!F:F,MATCH($C135,'Policy Characteristics'!$C:$C,0)))</f>
        <v>0</v>
      </c>
      <c r="M135" s="261">
        <f>IF(ISBLANK(INDEX('Policy Characteristics'!G:G,MATCH($C135,'Policy Characteristics'!$C:$C,0))),"",INDEX('Policy Characteristics'!G:G,MATCH($C135,'Policy Characteristics'!$C:$C,0)))</f>
        <v>50000</v>
      </c>
      <c r="N135" s="261">
        <f>IF(ISBLANK(INDEX('Policy Characteristics'!H:H,MATCH($C135,'Policy Characteristics'!$C:$C,0))),"",INDEX('Policy Characteristics'!H:H,MATCH($C135,'Policy Characteristics'!$C:$C,0)))</f>
        <v>100</v>
      </c>
      <c r="O135" s="254" t="str">
        <f>IF(ISBLANK(INDEX('Policy Characteristics'!I:I,MATCH($C135,'Policy Characteristics'!$C:$C,0))),"",INDEX('Policy Characteristics'!I:I,MATCH($C135,'Policy Characteristics'!$C:$C,0)))</f>
        <v>$ / vehicle</v>
      </c>
      <c r="P135" s="254" t="str">
        <f>IF(ISBLANK(INDEX('Policy Characteristics'!J:J,MATCH($C135,'Policy Characteristics'!$C:$C,0))),"",INDEX('Policy Characteristics'!J:J,MATCH($C135,'Policy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5" s="254" t="str">
        <f>IF(ISBLANK(INDEX('Policy Characteristics'!K:K,MATCH($C135,'Policy Characteristics'!$C:$C,0))),"",INDEX('Policy Characteristics'!K:K,MATCH($C135,'Policy Characteristics'!$C:$C,0)))</f>
        <v>transportation-sector-main.html#ev-subsidy</v>
      </c>
      <c r="R135" s="254" t="str">
        <f>IF(ISBLANK(INDEX('Policy Characteristics'!L:L,MATCH($C135,'Policy Characteristics'!$C:$C,0))),"",INDEX('Policy Characteristics'!L:L,MATCH($C135,'Policy Characteristics'!$C:$C,0)))</f>
        <v>ev-subsidy.html</v>
      </c>
    </row>
    <row r="136" spans="1:18">
      <c r="A136" s="254" t="str">
        <f>IF(ISBLANK(INDEX('Policy Characteristics'!A:A,MATCH($C136,'Policy Characteristics'!$C:$C,0))),"",INDEX('Policy Characteristics'!A:A,MATCH($C136,'Policy Characteristics'!$C:$C,0)))</f>
        <v>Transportation</v>
      </c>
      <c r="B136" s="262" t="str">
        <f>IF(ISBLANK(INDEX('Policy Characteristics'!B:B,MATCH($C136,'Policy Characteristics'!$C:$C,0))),"",INDEX('Policy Characteristics'!B:B,MATCH($C136,'Policy Characteristics'!$C:$C,0)))</f>
        <v>Freight Vehicle Subsidy</v>
      </c>
      <c r="C136" s="254" t="str">
        <f t="shared" si="4"/>
        <v>Additional Freight Vehicle Subsidy</v>
      </c>
      <c r="D136" s="45" t="s">
        <v>41</v>
      </c>
      <c r="E136" s="2" t="s">
        <v>2248</v>
      </c>
      <c r="F136" s="2" t="s">
        <v>3294</v>
      </c>
      <c r="G136" s="2" t="s">
        <v>3450</v>
      </c>
      <c r="H136" s="43">
        <v>1717</v>
      </c>
      <c r="I136" s="325" t="s">
        <v>44</v>
      </c>
      <c r="J136" s="255" t="str">
        <f>IF(ISBLANK(INDEX('Policy Characteristics'!D:D,MATCH($C136,'Policy Characteristics'!$C:$C,0))),"",INDEX('Policy Characteristics'!D:D,MATCH($C136,'Policy Characteristics'!$C:$C,0)))</f>
        <v>Vehicle Subsidy</v>
      </c>
      <c r="K136" s="254" t="str">
        <f>IF(ISBLANK(INDEX('Policy Characteristics'!E:E,MATCH($C136,'Policy Characteristics'!$C:$C,0))),"",INDEX('Policy Characteristics'!E:E,MATCH($C136,'Policy Characteristics'!$C:$C,0)))</f>
        <v>trans frgt subsidy</v>
      </c>
      <c r="L136" s="261">
        <f>IF(ISBLANK(INDEX('Policy Characteristics'!F:F,MATCH($C136,'Policy Characteristics'!$C:$C,0))),"",INDEX('Policy Characteristics'!F:F,MATCH($C136,'Policy Characteristics'!$C:$C,0)))</f>
        <v>0</v>
      </c>
      <c r="M136" s="261">
        <f>IF(ISBLANK(INDEX('Policy Characteristics'!G:G,MATCH($C136,'Policy Characteristics'!$C:$C,0))),"",INDEX('Policy Characteristics'!G:G,MATCH($C136,'Policy Characteristics'!$C:$C,0)))</f>
        <v>50000</v>
      </c>
      <c r="N136" s="261">
        <f>IF(ISBLANK(INDEX('Policy Characteristics'!H:H,MATCH($C136,'Policy Characteristics'!$C:$C,0))),"",INDEX('Policy Characteristics'!H:H,MATCH($C136,'Policy Characteristics'!$C:$C,0)))</f>
        <v>100</v>
      </c>
      <c r="O136" s="254" t="str">
        <f>IF(ISBLANK(INDEX('Policy Characteristics'!I:I,MATCH($C136,'Policy Characteristics'!$C:$C,0))),"",INDEX('Policy Characteristics'!I:I,MATCH($C136,'Policy Characteristics'!$C:$C,0)))</f>
        <v>$ / vehicle</v>
      </c>
      <c r="P136" s="254" t="str">
        <f>IF(ISBLANK(INDEX('Policy Characteristics'!J:J,MATCH($C136,'Policy Characteristics'!$C:$C,0))),"",INDEX('Policy Characteristics'!J:J,MATCH($C136,'Policy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6" s="254" t="str">
        <f>IF(ISBLANK(INDEX('Policy Characteristics'!K:K,MATCH($C136,'Policy Characteristics'!$C:$C,0))),"",INDEX('Policy Characteristics'!K:K,MATCH($C136,'Policy Characteristics'!$C:$C,0)))</f>
        <v>transportation-sector-main.html#ev-subsidy</v>
      </c>
      <c r="R136" s="254" t="str">
        <f>IF(ISBLANK(INDEX('Policy Characteristics'!L:L,MATCH($C136,'Policy Characteristics'!$C:$C,0))),"",INDEX('Policy Characteristics'!L:L,MATCH($C136,'Policy Characteristics'!$C:$C,0)))</f>
        <v>ev-subsidy.html</v>
      </c>
    </row>
    <row r="137" spans="1:18">
      <c r="A137" s="254" t="str">
        <f>IF(ISBLANK(INDEX('Policy Characteristics'!A:A,MATCH($C137,'Policy Characteristics'!$C:$C,0))),"",INDEX('Policy Characteristics'!A:A,MATCH($C137,'Policy Characteristics'!$C:$C,0)))</f>
        <v>Transportation</v>
      </c>
      <c r="B137" s="262" t="str">
        <f>IF(ISBLANK(INDEX('Policy Characteristics'!B:B,MATCH($C137,'Policy Characteristics'!$C:$C,0))),"",INDEX('Policy Characteristics'!B:B,MATCH($C137,'Policy Characteristics'!$C:$C,0)))</f>
        <v>Freight Vehicle Subsidy</v>
      </c>
      <c r="C137" s="254" t="str">
        <f t="shared" si="4"/>
        <v>Additional Freight Vehicle Subsidy</v>
      </c>
      <c r="D137" s="45" t="s">
        <v>41</v>
      </c>
      <c r="E137" s="2" t="s">
        <v>2249</v>
      </c>
      <c r="F137" s="2" t="s">
        <v>3294</v>
      </c>
      <c r="G137" s="2" t="s">
        <v>3451</v>
      </c>
      <c r="H137" s="43">
        <v>1718</v>
      </c>
      <c r="I137" s="325" t="s">
        <v>44</v>
      </c>
      <c r="J137" s="255" t="str">
        <f>IF(ISBLANK(INDEX('Policy Characteristics'!D:D,MATCH($C137,'Policy Characteristics'!$C:$C,0))),"",INDEX('Policy Characteristics'!D:D,MATCH($C137,'Policy Characteristics'!$C:$C,0)))</f>
        <v>Vehicle Subsidy</v>
      </c>
      <c r="K137" s="254" t="str">
        <f>IF(ISBLANK(INDEX('Policy Characteristics'!E:E,MATCH($C137,'Policy Characteristics'!$C:$C,0))),"",INDEX('Policy Characteristics'!E:E,MATCH($C137,'Policy Characteristics'!$C:$C,0)))</f>
        <v>trans frgt subsidy</v>
      </c>
      <c r="L137" s="261">
        <f>IF(ISBLANK(INDEX('Policy Characteristics'!F:F,MATCH($C137,'Policy Characteristics'!$C:$C,0))),"",INDEX('Policy Characteristics'!F:F,MATCH($C137,'Policy Characteristics'!$C:$C,0)))</f>
        <v>0</v>
      </c>
      <c r="M137" s="261">
        <f>IF(ISBLANK(INDEX('Policy Characteristics'!G:G,MATCH($C137,'Policy Characteristics'!$C:$C,0))),"",INDEX('Policy Characteristics'!G:G,MATCH($C137,'Policy Characteristics'!$C:$C,0)))</f>
        <v>50000</v>
      </c>
      <c r="N137" s="261">
        <f>IF(ISBLANK(INDEX('Policy Characteristics'!H:H,MATCH($C137,'Policy Characteristics'!$C:$C,0))),"",INDEX('Policy Characteristics'!H:H,MATCH($C137,'Policy Characteristics'!$C:$C,0)))</f>
        <v>100</v>
      </c>
      <c r="O137" s="254" t="str">
        <f>IF(ISBLANK(INDEX('Policy Characteristics'!I:I,MATCH($C137,'Policy Characteristics'!$C:$C,0))),"",INDEX('Policy Characteristics'!I:I,MATCH($C137,'Policy Characteristics'!$C:$C,0)))</f>
        <v>$ / vehicle</v>
      </c>
      <c r="P137" s="254" t="str">
        <f>IF(ISBLANK(INDEX('Policy Characteristics'!J:J,MATCH($C137,'Policy Characteristics'!$C:$C,0))),"",INDEX('Policy Characteristics'!J:J,MATCH($C137,'Policy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7" s="254" t="str">
        <f>IF(ISBLANK(INDEX('Policy Characteristics'!K:K,MATCH($C137,'Policy Characteristics'!$C:$C,0))),"",INDEX('Policy Characteristics'!K:K,MATCH($C137,'Policy Characteristics'!$C:$C,0)))</f>
        <v>transportation-sector-main.html#ev-subsidy</v>
      </c>
      <c r="R137" s="254" t="str">
        <f>IF(ISBLANK(INDEX('Policy Characteristics'!L:L,MATCH($C137,'Policy Characteristics'!$C:$C,0))),"",INDEX('Policy Characteristics'!L:L,MATCH($C137,'Policy Characteristics'!$C:$C,0)))</f>
        <v>ev-subsidy.html</v>
      </c>
    </row>
    <row r="138" spans="1:18">
      <c r="A138" s="254" t="str">
        <f>IF(ISBLANK(INDEX('Policy Characteristics'!A:A,MATCH($C138,'Policy Characteristics'!$C:$C,0))),"",INDEX('Policy Characteristics'!A:A,MATCH($C138,'Policy Characteristics'!$C:$C,0)))</f>
        <v>Transportation</v>
      </c>
      <c r="B138" s="262" t="str">
        <f>IF(ISBLANK(INDEX('Policy Characteristics'!B:B,MATCH($C138,'Policy Characteristics'!$C:$C,0))),"",INDEX('Policy Characteristics'!B:B,MATCH($C138,'Policy Characteristics'!$C:$C,0)))</f>
        <v>Freight Vehicle Subsidy</v>
      </c>
      <c r="C138" s="254" t="str">
        <f t="shared" si="4"/>
        <v>Additional Freight Vehicle Subsidy</v>
      </c>
      <c r="D138" s="45" t="s">
        <v>41</v>
      </c>
      <c r="E138" s="2" t="s">
        <v>2509</v>
      </c>
      <c r="F138" s="2" t="s">
        <v>3294</v>
      </c>
      <c r="G138" s="2" t="s">
        <v>2509</v>
      </c>
      <c r="H138" s="43">
        <v>1719</v>
      </c>
      <c r="I138" s="325" t="s">
        <v>44</v>
      </c>
      <c r="J138" s="255" t="str">
        <f>IF(ISBLANK(INDEX('Policy Characteristics'!D:D,MATCH($C138,'Policy Characteristics'!$C:$C,0))),"",INDEX('Policy Characteristics'!D:D,MATCH($C138,'Policy Characteristics'!$C:$C,0)))</f>
        <v>Vehicle Subsidy</v>
      </c>
      <c r="K138" s="254" t="str">
        <f>IF(ISBLANK(INDEX('Policy Characteristics'!E:E,MATCH($C138,'Policy Characteristics'!$C:$C,0))),"",INDEX('Policy Characteristics'!E:E,MATCH($C138,'Policy Characteristics'!$C:$C,0)))</f>
        <v>trans frgt subsidy</v>
      </c>
      <c r="L138" s="261">
        <f>IF(ISBLANK(INDEX('Policy Characteristics'!F:F,MATCH($C138,'Policy Characteristics'!$C:$C,0))),"",INDEX('Policy Characteristics'!F:F,MATCH($C138,'Policy Characteristics'!$C:$C,0)))</f>
        <v>0</v>
      </c>
      <c r="M138" s="261">
        <f>IF(ISBLANK(INDEX('Policy Characteristics'!G:G,MATCH($C138,'Policy Characteristics'!$C:$C,0))),"",INDEX('Policy Characteristics'!G:G,MATCH($C138,'Policy Characteristics'!$C:$C,0)))</f>
        <v>50000</v>
      </c>
      <c r="N138" s="261">
        <f>IF(ISBLANK(INDEX('Policy Characteristics'!H:H,MATCH($C138,'Policy Characteristics'!$C:$C,0))),"",INDEX('Policy Characteristics'!H:H,MATCH($C138,'Policy Characteristics'!$C:$C,0)))</f>
        <v>100</v>
      </c>
      <c r="O138" s="254" t="str">
        <f>IF(ISBLANK(INDEX('Policy Characteristics'!I:I,MATCH($C138,'Policy Characteristics'!$C:$C,0))),"",INDEX('Policy Characteristics'!I:I,MATCH($C138,'Policy Characteristics'!$C:$C,0)))</f>
        <v>$ / vehicle</v>
      </c>
      <c r="P138" s="254" t="str">
        <f>IF(ISBLANK(INDEX('Policy Characteristics'!J:J,MATCH($C138,'Policy Characteristics'!$C:$C,0))),"",INDEX('Policy Characteristics'!J:J,MATCH($C138,'Policy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8" s="254" t="str">
        <f>IF(ISBLANK(INDEX('Policy Characteristics'!K:K,MATCH($C138,'Policy Characteristics'!$C:$C,0))),"",INDEX('Policy Characteristics'!K:K,MATCH($C138,'Policy Characteristics'!$C:$C,0)))</f>
        <v>transportation-sector-main.html#ev-subsidy</v>
      </c>
      <c r="R138" s="254" t="str">
        <f>IF(ISBLANK(INDEX('Policy Characteristics'!L:L,MATCH($C138,'Policy Characteristics'!$C:$C,0))),"",INDEX('Policy Characteristics'!L:L,MATCH($C138,'Policy Characteristics'!$C:$C,0)))</f>
        <v>ev-subsidy.html</v>
      </c>
    </row>
    <row r="139" spans="1:18">
      <c r="A139" s="254" t="str">
        <f>IF(ISBLANK(INDEX('Policy Characteristics'!A:A,MATCH($C139,'Policy Characteristics'!$C:$C,0))),"",INDEX('Policy Characteristics'!A:A,MATCH($C139,'Policy Characteristics'!$C:$C,0)))</f>
        <v>Transportation</v>
      </c>
      <c r="B139" s="262" t="str">
        <f>IF(ISBLANK(INDEX('Policy Characteristics'!B:B,MATCH($C139,'Policy Characteristics'!$C:$C,0))),"",INDEX('Policy Characteristics'!B:B,MATCH($C139,'Policy Characteristics'!$C:$C,0)))</f>
        <v>Freight Vehicle Subsidy</v>
      </c>
      <c r="C139" s="254" t="str">
        <f t="shared" si="4"/>
        <v>Additional Freight Vehicle Subsidy</v>
      </c>
      <c r="D139" s="45" t="s">
        <v>41</v>
      </c>
      <c r="E139" s="2" t="s">
        <v>2508</v>
      </c>
      <c r="F139" s="2" t="s">
        <v>3294</v>
      </c>
      <c r="G139" s="2" t="s">
        <v>3452</v>
      </c>
      <c r="H139" s="43">
        <v>1720</v>
      </c>
      <c r="I139" s="325" t="s">
        <v>44</v>
      </c>
      <c r="J139" s="255" t="str">
        <f>IF(ISBLANK(INDEX('Policy Characteristics'!D:D,MATCH($C139,'Policy Characteristics'!$C:$C,0))),"",INDEX('Policy Characteristics'!D:D,MATCH($C139,'Policy Characteristics'!$C:$C,0)))</f>
        <v>Vehicle Subsidy</v>
      </c>
      <c r="K139" s="254" t="str">
        <f>IF(ISBLANK(INDEX('Policy Characteristics'!E:E,MATCH($C139,'Policy Characteristics'!$C:$C,0))),"",INDEX('Policy Characteristics'!E:E,MATCH($C139,'Policy Characteristics'!$C:$C,0)))</f>
        <v>trans frgt subsidy</v>
      </c>
      <c r="L139" s="261">
        <f>IF(ISBLANK(INDEX('Policy Characteristics'!F:F,MATCH($C139,'Policy Characteristics'!$C:$C,0))),"",INDEX('Policy Characteristics'!F:F,MATCH($C139,'Policy Characteristics'!$C:$C,0)))</f>
        <v>0</v>
      </c>
      <c r="M139" s="261">
        <f>IF(ISBLANK(INDEX('Policy Characteristics'!G:G,MATCH($C139,'Policy Characteristics'!$C:$C,0))),"",INDEX('Policy Characteristics'!G:G,MATCH($C139,'Policy Characteristics'!$C:$C,0)))</f>
        <v>50000</v>
      </c>
      <c r="N139" s="261">
        <f>IF(ISBLANK(INDEX('Policy Characteristics'!H:H,MATCH($C139,'Policy Characteristics'!$C:$C,0))),"",INDEX('Policy Characteristics'!H:H,MATCH($C139,'Policy Characteristics'!$C:$C,0)))</f>
        <v>100</v>
      </c>
      <c r="O139" s="254" t="str">
        <f>IF(ISBLANK(INDEX('Policy Characteristics'!I:I,MATCH($C139,'Policy Characteristics'!$C:$C,0))),"",INDEX('Policy Characteristics'!I:I,MATCH($C139,'Policy Characteristics'!$C:$C,0)))</f>
        <v>$ / vehicle</v>
      </c>
      <c r="P139" s="254" t="str">
        <f>IF(ISBLANK(INDEX('Policy Characteristics'!J:J,MATCH($C139,'Policy Characteristics'!$C:$C,0))),"",INDEX('Policy Characteristics'!J:J,MATCH($C139,'Policy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9" s="254" t="str">
        <f>IF(ISBLANK(INDEX('Policy Characteristics'!K:K,MATCH($C139,'Policy Characteristics'!$C:$C,0))),"",INDEX('Policy Characteristics'!K:K,MATCH($C139,'Policy Characteristics'!$C:$C,0)))</f>
        <v>transportation-sector-main.html#ev-subsidy</v>
      </c>
      <c r="R139" s="254" t="str">
        <f>IF(ISBLANK(INDEX('Policy Characteristics'!L:L,MATCH($C139,'Policy Characteristics'!$C:$C,0))),"",INDEX('Policy Characteristics'!L:L,MATCH($C139,'Policy Characteristics'!$C:$C,0)))</f>
        <v>ev-subsidy.html</v>
      </c>
    </row>
    <row r="140" spans="1:18">
      <c r="A140" s="254" t="str">
        <f>IF(ISBLANK(INDEX('Policy Characteristics'!A:A,MATCH($C140,'Policy Characteristics'!$C:$C,0))),"",INDEX('Policy Characteristics'!A:A,MATCH($C140,'Policy Characteristics'!$C:$C,0)))</f>
        <v>Transportation</v>
      </c>
      <c r="B140" s="262" t="str">
        <f>IF(ISBLANK(INDEX('Policy Characteristics'!B:B,MATCH($C140,'Policy Characteristics'!$C:$C,0))),"",INDEX('Policy Characteristics'!B:B,MATCH($C140,'Policy Characteristics'!$C:$C,0)))</f>
        <v>Freight Vehicle Subsidy</v>
      </c>
      <c r="C140" s="254" t="str">
        <f t="shared" si="4"/>
        <v>Additional Freight Vehicle Subsidy</v>
      </c>
      <c r="D140" s="45" t="s">
        <v>113</v>
      </c>
      <c r="E140" s="45" t="s">
        <v>2245</v>
      </c>
      <c r="F140" s="2" t="s">
        <v>143</v>
      </c>
      <c r="G140" s="45" t="s">
        <v>3447</v>
      </c>
      <c r="H140" s="43">
        <v>1721</v>
      </c>
      <c r="I140" s="325" t="s">
        <v>44</v>
      </c>
      <c r="J140" s="255" t="str">
        <f>IF(ISBLANK(INDEX('Policy Characteristics'!D:D,MATCH($C140,'Policy Characteristics'!$C:$C,0))),"",INDEX('Policy Characteristics'!D:D,MATCH($C140,'Policy Characteristics'!$C:$C,0)))</f>
        <v>Vehicle Subsidy</v>
      </c>
      <c r="K140" s="254" t="str">
        <f>IF(ISBLANK(INDEX('Policy Characteristics'!E:E,MATCH($C140,'Policy Characteristics'!$C:$C,0))),"",INDEX('Policy Characteristics'!E:E,MATCH($C140,'Policy Characteristics'!$C:$C,0)))</f>
        <v>trans frgt subsidy</v>
      </c>
      <c r="L140" s="261">
        <f>IF(ISBLANK(INDEX('Policy Characteristics'!F:F,MATCH($C140,'Policy Characteristics'!$C:$C,0))),"",INDEX('Policy Characteristics'!F:F,MATCH($C140,'Policy Characteristics'!$C:$C,0)))</f>
        <v>0</v>
      </c>
      <c r="M140" s="261">
        <f>IF(ISBLANK(INDEX('Policy Characteristics'!G:G,MATCH($C140,'Policy Characteristics'!$C:$C,0))),"",INDEX('Policy Characteristics'!G:G,MATCH($C140,'Policy Characteristics'!$C:$C,0)))</f>
        <v>50000</v>
      </c>
      <c r="N140" s="261">
        <f>IF(ISBLANK(INDEX('Policy Characteristics'!H:H,MATCH($C140,'Policy Characteristics'!$C:$C,0))),"",INDEX('Policy Characteristics'!H:H,MATCH($C140,'Policy Characteristics'!$C:$C,0)))</f>
        <v>100</v>
      </c>
      <c r="O140" s="254" t="str">
        <f>IF(ISBLANK(INDEX('Policy Characteristics'!I:I,MATCH($C140,'Policy Characteristics'!$C:$C,0))),"",INDEX('Policy Characteristics'!I:I,MATCH($C140,'Policy Characteristics'!$C:$C,0)))</f>
        <v>$ / vehicle</v>
      </c>
      <c r="P140" s="254" t="str">
        <f>IF(ISBLANK(INDEX('Policy Characteristics'!J:J,MATCH($C140,'Policy Characteristics'!$C:$C,0))),"",INDEX('Policy Characteristics'!J:J,MATCH($C140,'Policy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0" s="254" t="str">
        <f>IF(ISBLANK(INDEX('Policy Characteristics'!K:K,MATCH($C140,'Policy Characteristics'!$C:$C,0))),"",INDEX('Policy Characteristics'!K:K,MATCH($C140,'Policy Characteristics'!$C:$C,0)))</f>
        <v>transportation-sector-main.html#ev-subsidy</v>
      </c>
      <c r="R140" s="254" t="str">
        <f>IF(ISBLANK(INDEX('Policy Characteristics'!L:L,MATCH($C140,'Policy Characteristics'!$C:$C,0))),"",INDEX('Policy Characteristics'!L:L,MATCH($C140,'Policy Characteristics'!$C:$C,0)))</f>
        <v>ev-subsidy.html</v>
      </c>
    </row>
    <row r="141" spans="1:18">
      <c r="A141" s="254" t="str">
        <f>IF(ISBLANK(INDEX('Policy Characteristics'!A:A,MATCH($C141,'Policy Characteristics'!$C:$C,0))),"",INDEX('Policy Characteristics'!A:A,MATCH($C141,'Policy Characteristics'!$C:$C,0)))</f>
        <v>Transportation</v>
      </c>
      <c r="B141" s="262" t="str">
        <f>IF(ISBLANK(INDEX('Policy Characteristics'!B:B,MATCH($C141,'Policy Characteristics'!$C:$C,0))),"",INDEX('Policy Characteristics'!B:B,MATCH($C141,'Policy Characteristics'!$C:$C,0)))</f>
        <v>Freight Vehicle Subsidy</v>
      </c>
      <c r="C141" s="254" t="str">
        <f t="shared" si="4"/>
        <v>Additional Freight Vehicle Subsidy</v>
      </c>
      <c r="D141" s="45" t="s">
        <v>113</v>
      </c>
      <c r="E141" s="2" t="s">
        <v>2246</v>
      </c>
      <c r="F141" s="2" t="s">
        <v>143</v>
      </c>
      <c r="G141" s="2" t="s">
        <v>3448</v>
      </c>
      <c r="H141" s="43">
        <v>1722</v>
      </c>
      <c r="I141" s="325" t="s">
        <v>44</v>
      </c>
      <c r="J141" s="255" t="str">
        <f>IF(ISBLANK(INDEX('Policy Characteristics'!D:D,MATCH($C141,'Policy Characteristics'!$C:$C,0))),"",INDEX('Policy Characteristics'!D:D,MATCH($C141,'Policy Characteristics'!$C:$C,0)))</f>
        <v>Vehicle Subsidy</v>
      </c>
      <c r="K141" s="254" t="str">
        <f>IF(ISBLANK(INDEX('Policy Characteristics'!E:E,MATCH($C141,'Policy Characteristics'!$C:$C,0))),"",INDEX('Policy Characteristics'!E:E,MATCH($C141,'Policy Characteristics'!$C:$C,0)))</f>
        <v>trans frgt subsidy</v>
      </c>
      <c r="L141" s="261">
        <f>IF(ISBLANK(INDEX('Policy Characteristics'!F:F,MATCH($C141,'Policy Characteristics'!$C:$C,0))),"",INDEX('Policy Characteristics'!F:F,MATCH($C141,'Policy Characteristics'!$C:$C,0)))</f>
        <v>0</v>
      </c>
      <c r="M141" s="261">
        <f>IF(ISBLANK(INDEX('Policy Characteristics'!G:G,MATCH($C141,'Policy Characteristics'!$C:$C,0))),"",INDEX('Policy Characteristics'!G:G,MATCH($C141,'Policy Characteristics'!$C:$C,0)))</f>
        <v>50000</v>
      </c>
      <c r="N141" s="261">
        <f>IF(ISBLANK(INDEX('Policy Characteristics'!H:H,MATCH($C141,'Policy Characteristics'!$C:$C,0))),"",INDEX('Policy Characteristics'!H:H,MATCH($C141,'Policy Characteristics'!$C:$C,0)))</f>
        <v>100</v>
      </c>
      <c r="O141" s="254" t="str">
        <f>IF(ISBLANK(INDEX('Policy Characteristics'!I:I,MATCH($C141,'Policy Characteristics'!$C:$C,0))),"",INDEX('Policy Characteristics'!I:I,MATCH($C141,'Policy Characteristics'!$C:$C,0)))</f>
        <v>$ / vehicle</v>
      </c>
      <c r="P141" s="254" t="str">
        <f>IF(ISBLANK(INDEX('Policy Characteristics'!J:J,MATCH($C141,'Policy Characteristics'!$C:$C,0))),"",INDEX('Policy Characteristics'!J:J,MATCH($C141,'Policy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1" s="254" t="str">
        <f>IF(ISBLANK(INDEX('Policy Characteristics'!K:K,MATCH($C141,'Policy Characteristics'!$C:$C,0))),"",INDEX('Policy Characteristics'!K:K,MATCH($C141,'Policy Characteristics'!$C:$C,0)))</f>
        <v>transportation-sector-main.html#ev-subsidy</v>
      </c>
      <c r="R141" s="254" t="str">
        <f>IF(ISBLANK(INDEX('Policy Characteristics'!L:L,MATCH($C141,'Policy Characteristics'!$C:$C,0))),"",INDEX('Policy Characteristics'!L:L,MATCH($C141,'Policy Characteristics'!$C:$C,0)))</f>
        <v>ev-subsidy.html</v>
      </c>
    </row>
    <row r="142" spans="1:18">
      <c r="A142" s="254" t="str">
        <f>IF(ISBLANK(INDEX('Policy Characteristics'!A:A,MATCH($C142,'Policy Characteristics'!$C:$C,0))),"",INDEX('Policy Characteristics'!A:A,MATCH($C142,'Policy Characteristics'!$C:$C,0)))</f>
        <v>Transportation</v>
      </c>
      <c r="B142" s="262" t="str">
        <f>IF(ISBLANK(INDEX('Policy Characteristics'!B:B,MATCH($C142,'Policy Characteristics'!$C:$C,0))),"",INDEX('Policy Characteristics'!B:B,MATCH($C142,'Policy Characteristics'!$C:$C,0)))</f>
        <v>Freight Vehicle Subsidy</v>
      </c>
      <c r="C142" s="254" t="str">
        <f t="shared" si="4"/>
        <v>Additional Freight Vehicle Subsidy</v>
      </c>
      <c r="D142" s="45" t="s">
        <v>113</v>
      </c>
      <c r="E142" s="2" t="s">
        <v>2247</v>
      </c>
      <c r="F142" s="2" t="s">
        <v>143</v>
      </c>
      <c r="G142" s="2" t="s">
        <v>3449</v>
      </c>
      <c r="H142" s="43">
        <v>1723</v>
      </c>
      <c r="I142" s="325" t="s">
        <v>44</v>
      </c>
      <c r="J142" s="255" t="str">
        <f>IF(ISBLANK(INDEX('Policy Characteristics'!D:D,MATCH($C142,'Policy Characteristics'!$C:$C,0))),"",INDEX('Policy Characteristics'!D:D,MATCH($C142,'Policy Characteristics'!$C:$C,0)))</f>
        <v>Vehicle Subsidy</v>
      </c>
      <c r="K142" s="254" t="str">
        <f>IF(ISBLANK(INDEX('Policy Characteristics'!E:E,MATCH($C142,'Policy Characteristics'!$C:$C,0))),"",INDEX('Policy Characteristics'!E:E,MATCH($C142,'Policy Characteristics'!$C:$C,0)))</f>
        <v>trans frgt subsidy</v>
      </c>
      <c r="L142" s="261">
        <f>IF(ISBLANK(INDEX('Policy Characteristics'!F:F,MATCH($C142,'Policy Characteristics'!$C:$C,0))),"",INDEX('Policy Characteristics'!F:F,MATCH($C142,'Policy Characteristics'!$C:$C,0)))</f>
        <v>0</v>
      </c>
      <c r="M142" s="261">
        <f>IF(ISBLANK(INDEX('Policy Characteristics'!G:G,MATCH($C142,'Policy Characteristics'!$C:$C,0))),"",INDEX('Policy Characteristics'!G:G,MATCH($C142,'Policy Characteristics'!$C:$C,0)))</f>
        <v>50000</v>
      </c>
      <c r="N142" s="261">
        <f>IF(ISBLANK(INDEX('Policy Characteristics'!H:H,MATCH($C142,'Policy Characteristics'!$C:$C,0))),"",INDEX('Policy Characteristics'!H:H,MATCH($C142,'Policy Characteristics'!$C:$C,0)))</f>
        <v>100</v>
      </c>
      <c r="O142" s="254" t="str">
        <f>IF(ISBLANK(INDEX('Policy Characteristics'!I:I,MATCH($C142,'Policy Characteristics'!$C:$C,0))),"",INDEX('Policy Characteristics'!I:I,MATCH($C142,'Policy Characteristics'!$C:$C,0)))</f>
        <v>$ / vehicle</v>
      </c>
      <c r="P142" s="254" t="str">
        <f>IF(ISBLANK(INDEX('Policy Characteristics'!J:J,MATCH($C142,'Policy Characteristics'!$C:$C,0))),"",INDEX('Policy Characteristics'!J:J,MATCH($C142,'Policy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2" s="254" t="str">
        <f>IF(ISBLANK(INDEX('Policy Characteristics'!K:K,MATCH($C142,'Policy Characteristics'!$C:$C,0))),"",INDEX('Policy Characteristics'!K:K,MATCH($C142,'Policy Characteristics'!$C:$C,0)))</f>
        <v>transportation-sector-main.html#ev-subsidy</v>
      </c>
      <c r="R142" s="254" t="str">
        <f>IF(ISBLANK(INDEX('Policy Characteristics'!L:L,MATCH($C142,'Policy Characteristics'!$C:$C,0))),"",INDEX('Policy Characteristics'!L:L,MATCH($C142,'Policy Characteristics'!$C:$C,0)))</f>
        <v>ev-subsidy.html</v>
      </c>
    </row>
    <row r="143" spans="1:18">
      <c r="A143" s="254" t="str">
        <f>IF(ISBLANK(INDEX('Policy Characteristics'!A:A,MATCH($C143,'Policy Characteristics'!$C:$C,0))),"",INDEX('Policy Characteristics'!A:A,MATCH($C143,'Policy Characteristics'!$C:$C,0)))</f>
        <v>Transportation</v>
      </c>
      <c r="B143" s="262" t="str">
        <f>IF(ISBLANK(INDEX('Policy Characteristics'!B:B,MATCH($C143,'Policy Characteristics'!$C:$C,0))),"",INDEX('Policy Characteristics'!B:B,MATCH($C143,'Policy Characteristics'!$C:$C,0)))</f>
        <v>Freight Vehicle Subsidy</v>
      </c>
      <c r="C143" s="254" t="str">
        <f t="shared" si="4"/>
        <v>Additional Freight Vehicle Subsidy</v>
      </c>
      <c r="D143" s="45" t="s">
        <v>113</v>
      </c>
      <c r="E143" s="2" t="s">
        <v>2248</v>
      </c>
      <c r="F143" s="2" t="s">
        <v>143</v>
      </c>
      <c r="G143" s="2" t="s">
        <v>3450</v>
      </c>
      <c r="H143" s="43">
        <v>1724</v>
      </c>
      <c r="I143" s="325" t="s">
        <v>44</v>
      </c>
      <c r="J143" s="255" t="str">
        <f>IF(ISBLANK(INDEX('Policy Characteristics'!D:D,MATCH($C143,'Policy Characteristics'!$C:$C,0))),"",INDEX('Policy Characteristics'!D:D,MATCH($C143,'Policy Characteristics'!$C:$C,0)))</f>
        <v>Vehicle Subsidy</v>
      </c>
      <c r="K143" s="254" t="str">
        <f>IF(ISBLANK(INDEX('Policy Characteristics'!E:E,MATCH($C143,'Policy Characteristics'!$C:$C,0))),"",INDEX('Policy Characteristics'!E:E,MATCH($C143,'Policy Characteristics'!$C:$C,0)))</f>
        <v>trans frgt subsidy</v>
      </c>
      <c r="L143" s="261">
        <f>IF(ISBLANK(INDEX('Policy Characteristics'!F:F,MATCH($C143,'Policy Characteristics'!$C:$C,0))),"",INDEX('Policy Characteristics'!F:F,MATCH($C143,'Policy Characteristics'!$C:$C,0)))</f>
        <v>0</v>
      </c>
      <c r="M143" s="261">
        <f>IF(ISBLANK(INDEX('Policy Characteristics'!G:G,MATCH($C143,'Policy Characteristics'!$C:$C,0))),"",INDEX('Policy Characteristics'!G:G,MATCH($C143,'Policy Characteristics'!$C:$C,0)))</f>
        <v>50000</v>
      </c>
      <c r="N143" s="261">
        <f>IF(ISBLANK(INDEX('Policy Characteristics'!H:H,MATCH($C143,'Policy Characteristics'!$C:$C,0))),"",INDEX('Policy Characteristics'!H:H,MATCH($C143,'Policy Characteristics'!$C:$C,0)))</f>
        <v>100</v>
      </c>
      <c r="O143" s="254" t="str">
        <f>IF(ISBLANK(INDEX('Policy Characteristics'!I:I,MATCH($C143,'Policy Characteristics'!$C:$C,0))),"",INDEX('Policy Characteristics'!I:I,MATCH($C143,'Policy Characteristics'!$C:$C,0)))</f>
        <v>$ / vehicle</v>
      </c>
      <c r="P143" s="254" t="str">
        <f>IF(ISBLANK(INDEX('Policy Characteristics'!J:J,MATCH($C143,'Policy Characteristics'!$C:$C,0))),"",INDEX('Policy Characteristics'!J:J,MATCH($C143,'Policy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3" s="254" t="str">
        <f>IF(ISBLANK(INDEX('Policy Characteristics'!K:K,MATCH($C143,'Policy Characteristics'!$C:$C,0))),"",INDEX('Policy Characteristics'!K:K,MATCH($C143,'Policy Characteristics'!$C:$C,0)))</f>
        <v>transportation-sector-main.html#ev-subsidy</v>
      </c>
      <c r="R143" s="254" t="str">
        <f>IF(ISBLANK(INDEX('Policy Characteristics'!L:L,MATCH($C143,'Policy Characteristics'!$C:$C,0))),"",INDEX('Policy Characteristics'!L:L,MATCH($C143,'Policy Characteristics'!$C:$C,0)))</f>
        <v>ev-subsidy.html</v>
      </c>
    </row>
    <row r="144" spans="1:18">
      <c r="A144" s="254" t="str">
        <f>IF(ISBLANK(INDEX('Policy Characteristics'!A:A,MATCH($C144,'Policy Characteristics'!$C:$C,0))),"",INDEX('Policy Characteristics'!A:A,MATCH($C144,'Policy Characteristics'!$C:$C,0)))</f>
        <v>Transportation</v>
      </c>
      <c r="B144" s="262" t="str">
        <f>IF(ISBLANK(INDEX('Policy Characteristics'!B:B,MATCH($C144,'Policy Characteristics'!$C:$C,0))),"",INDEX('Policy Characteristics'!B:B,MATCH($C144,'Policy Characteristics'!$C:$C,0)))</f>
        <v>Freight Vehicle Subsidy</v>
      </c>
      <c r="C144" s="254" t="str">
        <f t="shared" si="4"/>
        <v>Additional Freight Vehicle Subsidy</v>
      </c>
      <c r="D144" s="45" t="s">
        <v>113</v>
      </c>
      <c r="E144" s="2" t="s">
        <v>2249</v>
      </c>
      <c r="F144" s="2" t="s">
        <v>143</v>
      </c>
      <c r="G144" s="2" t="s">
        <v>3451</v>
      </c>
      <c r="H144" s="43">
        <v>1725</v>
      </c>
      <c r="I144" s="325" t="s">
        <v>44</v>
      </c>
      <c r="J144" s="255" t="str">
        <f>IF(ISBLANK(INDEX('Policy Characteristics'!D:D,MATCH($C144,'Policy Characteristics'!$C:$C,0))),"",INDEX('Policy Characteristics'!D:D,MATCH($C144,'Policy Characteristics'!$C:$C,0)))</f>
        <v>Vehicle Subsidy</v>
      </c>
      <c r="K144" s="254" t="str">
        <f>IF(ISBLANK(INDEX('Policy Characteristics'!E:E,MATCH($C144,'Policy Characteristics'!$C:$C,0))),"",INDEX('Policy Characteristics'!E:E,MATCH($C144,'Policy Characteristics'!$C:$C,0)))</f>
        <v>trans frgt subsidy</v>
      </c>
      <c r="L144" s="261">
        <f>IF(ISBLANK(INDEX('Policy Characteristics'!F:F,MATCH($C144,'Policy Characteristics'!$C:$C,0))),"",INDEX('Policy Characteristics'!F:F,MATCH($C144,'Policy Characteristics'!$C:$C,0)))</f>
        <v>0</v>
      </c>
      <c r="M144" s="261">
        <f>IF(ISBLANK(INDEX('Policy Characteristics'!G:G,MATCH($C144,'Policy Characteristics'!$C:$C,0))),"",INDEX('Policy Characteristics'!G:G,MATCH($C144,'Policy Characteristics'!$C:$C,0)))</f>
        <v>50000</v>
      </c>
      <c r="N144" s="261">
        <f>IF(ISBLANK(INDEX('Policy Characteristics'!H:H,MATCH($C144,'Policy Characteristics'!$C:$C,0))),"",INDEX('Policy Characteristics'!H:H,MATCH($C144,'Policy Characteristics'!$C:$C,0)))</f>
        <v>100</v>
      </c>
      <c r="O144" s="254" t="str">
        <f>IF(ISBLANK(INDEX('Policy Characteristics'!I:I,MATCH($C144,'Policy Characteristics'!$C:$C,0))),"",INDEX('Policy Characteristics'!I:I,MATCH($C144,'Policy Characteristics'!$C:$C,0)))</f>
        <v>$ / vehicle</v>
      </c>
      <c r="P144" s="254" t="str">
        <f>IF(ISBLANK(INDEX('Policy Characteristics'!J:J,MATCH($C144,'Policy Characteristics'!$C:$C,0))),"",INDEX('Policy Characteristics'!J:J,MATCH($C144,'Policy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4" s="254" t="str">
        <f>IF(ISBLANK(INDEX('Policy Characteristics'!K:K,MATCH($C144,'Policy Characteristics'!$C:$C,0))),"",INDEX('Policy Characteristics'!K:K,MATCH($C144,'Policy Characteristics'!$C:$C,0)))</f>
        <v>transportation-sector-main.html#ev-subsidy</v>
      </c>
      <c r="R144" s="254" t="str">
        <f>IF(ISBLANK(INDEX('Policy Characteristics'!L:L,MATCH($C144,'Policy Characteristics'!$C:$C,0))),"",INDEX('Policy Characteristics'!L:L,MATCH($C144,'Policy Characteristics'!$C:$C,0)))</f>
        <v>ev-subsidy.html</v>
      </c>
    </row>
    <row r="145" spans="1:18">
      <c r="A145" s="254" t="str">
        <f>IF(ISBLANK(INDEX('Policy Characteristics'!A:A,MATCH($C145,'Policy Characteristics'!$C:$C,0))),"",INDEX('Policy Characteristics'!A:A,MATCH($C145,'Policy Characteristics'!$C:$C,0)))</f>
        <v>Transportation</v>
      </c>
      <c r="B145" s="262" t="str">
        <f>IF(ISBLANK(INDEX('Policy Characteristics'!B:B,MATCH($C145,'Policy Characteristics'!$C:$C,0))),"",INDEX('Policy Characteristics'!B:B,MATCH($C145,'Policy Characteristics'!$C:$C,0)))</f>
        <v>Freight Vehicle Subsidy</v>
      </c>
      <c r="C145" s="254" t="str">
        <f t="shared" si="4"/>
        <v>Additional Freight Vehicle Subsidy</v>
      </c>
      <c r="D145" s="45" t="s">
        <v>113</v>
      </c>
      <c r="E145" s="2" t="s">
        <v>2509</v>
      </c>
      <c r="F145" s="2" t="s">
        <v>143</v>
      </c>
      <c r="G145" s="2" t="s">
        <v>2509</v>
      </c>
      <c r="H145" s="43">
        <v>1726</v>
      </c>
      <c r="I145" s="325" t="s">
        <v>44</v>
      </c>
      <c r="J145" s="255" t="str">
        <f>IF(ISBLANK(INDEX('Policy Characteristics'!D:D,MATCH($C145,'Policy Characteristics'!$C:$C,0))),"",INDEX('Policy Characteristics'!D:D,MATCH($C145,'Policy Characteristics'!$C:$C,0)))</f>
        <v>Vehicle Subsidy</v>
      </c>
      <c r="K145" s="254" t="str">
        <f>IF(ISBLANK(INDEX('Policy Characteristics'!E:E,MATCH($C145,'Policy Characteristics'!$C:$C,0))),"",INDEX('Policy Characteristics'!E:E,MATCH($C145,'Policy Characteristics'!$C:$C,0)))</f>
        <v>trans frgt subsidy</v>
      </c>
      <c r="L145" s="261">
        <f>IF(ISBLANK(INDEX('Policy Characteristics'!F:F,MATCH($C145,'Policy Characteristics'!$C:$C,0))),"",INDEX('Policy Characteristics'!F:F,MATCH($C145,'Policy Characteristics'!$C:$C,0)))</f>
        <v>0</v>
      </c>
      <c r="M145" s="261">
        <f>IF(ISBLANK(INDEX('Policy Characteristics'!G:G,MATCH($C145,'Policy Characteristics'!$C:$C,0))),"",INDEX('Policy Characteristics'!G:G,MATCH($C145,'Policy Characteristics'!$C:$C,0)))</f>
        <v>50000</v>
      </c>
      <c r="N145" s="261">
        <f>IF(ISBLANK(INDEX('Policy Characteristics'!H:H,MATCH($C145,'Policy Characteristics'!$C:$C,0))),"",INDEX('Policy Characteristics'!H:H,MATCH($C145,'Policy Characteristics'!$C:$C,0)))</f>
        <v>100</v>
      </c>
      <c r="O145" s="254" t="str">
        <f>IF(ISBLANK(INDEX('Policy Characteristics'!I:I,MATCH($C145,'Policy Characteristics'!$C:$C,0))),"",INDEX('Policy Characteristics'!I:I,MATCH($C145,'Policy Characteristics'!$C:$C,0)))</f>
        <v>$ / vehicle</v>
      </c>
      <c r="P145" s="254" t="str">
        <f>IF(ISBLANK(INDEX('Policy Characteristics'!J:J,MATCH($C145,'Policy Characteristics'!$C:$C,0))),"",INDEX('Policy Characteristics'!J:J,MATCH($C145,'Policy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5" s="254" t="str">
        <f>IF(ISBLANK(INDEX('Policy Characteristics'!K:K,MATCH($C145,'Policy Characteristics'!$C:$C,0))),"",INDEX('Policy Characteristics'!K:K,MATCH($C145,'Policy Characteristics'!$C:$C,0)))</f>
        <v>transportation-sector-main.html#ev-subsidy</v>
      </c>
      <c r="R145" s="254" t="str">
        <f>IF(ISBLANK(INDEX('Policy Characteristics'!L:L,MATCH($C145,'Policy Characteristics'!$C:$C,0))),"",INDEX('Policy Characteristics'!L:L,MATCH($C145,'Policy Characteristics'!$C:$C,0)))</f>
        <v>ev-subsidy.html</v>
      </c>
    </row>
    <row r="146" spans="1:18">
      <c r="A146" s="254" t="str">
        <f>IF(ISBLANK(INDEX('Policy Characteristics'!A:A,MATCH($C146,'Policy Characteristics'!$C:$C,0))),"",INDEX('Policy Characteristics'!A:A,MATCH($C146,'Policy Characteristics'!$C:$C,0)))</f>
        <v>Transportation</v>
      </c>
      <c r="B146" s="262" t="str">
        <f>IF(ISBLANK(INDEX('Policy Characteristics'!B:B,MATCH($C146,'Policy Characteristics'!$C:$C,0))),"",INDEX('Policy Characteristics'!B:B,MATCH($C146,'Policy Characteristics'!$C:$C,0)))</f>
        <v>Freight Vehicle Subsidy</v>
      </c>
      <c r="C146" s="254" t="str">
        <f t="shared" si="4"/>
        <v>Additional Freight Vehicle Subsidy</v>
      </c>
      <c r="D146" s="45" t="s">
        <v>113</v>
      </c>
      <c r="E146" s="2" t="s">
        <v>2508</v>
      </c>
      <c r="F146" s="2" t="s">
        <v>143</v>
      </c>
      <c r="G146" s="2" t="s">
        <v>3452</v>
      </c>
      <c r="H146" s="43">
        <v>1727</v>
      </c>
      <c r="I146" s="325" t="s">
        <v>44</v>
      </c>
      <c r="J146" s="255" t="str">
        <f>IF(ISBLANK(INDEX('Policy Characteristics'!D:D,MATCH($C146,'Policy Characteristics'!$C:$C,0))),"",INDEX('Policy Characteristics'!D:D,MATCH($C146,'Policy Characteristics'!$C:$C,0)))</f>
        <v>Vehicle Subsidy</v>
      </c>
      <c r="K146" s="254" t="str">
        <f>IF(ISBLANK(INDEX('Policy Characteristics'!E:E,MATCH($C146,'Policy Characteristics'!$C:$C,0))),"",INDEX('Policy Characteristics'!E:E,MATCH($C146,'Policy Characteristics'!$C:$C,0)))</f>
        <v>trans frgt subsidy</v>
      </c>
      <c r="L146" s="261">
        <f>IF(ISBLANK(INDEX('Policy Characteristics'!F:F,MATCH($C146,'Policy Characteristics'!$C:$C,0))),"",INDEX('Policy Characteristics'!F:F,MATCH($C146,'Policy Characteristics'!$C:$C,0)))</f>
        <v>0</v>
      </c>
      <c r="M146" s="261">
        <f>IF(ISBLANK(INDEX('Policy Characteristics'!G:G,MATCH($C146,'Policy Characteristics'!$C:$C,0))),"",INDEX('Policy Characteristics'!G:G,MATCH($C146,'Policy Characteristics'!$C:$C,0)))</f>
        <v>50000</v>
      </c>
      <c r="N146" s="261">
        <f>IF(ISBLANK(INDEX('Policy Characteristics'!H:H,MATCH($C146,'Policy Characteristics'!$C:$C,0))),"",INDEX('Policy Characteristics'!H:H,MATCH($C146,'Policy Characteristics'!$C:$C,0)))</f>
        <v>100</v>
      </c>
      <c r="O146" s="254" t="str">
        <f>IF(ISBLANK(INDEX('Policy Characteristics'!I:I,MATCH($C146,'Policy Characteristics'!$C:$C,0))),"",INDEX('Policy Characteristics'!I:I,MATCH($C146,'Policy Characteristics'!$C:$C,0)))</f>
        <v>$ / vehicle</v>
      </c>
      <c r="P146" s="254" t="str">
        <f>IF(ISBLANK(INDEX('Policy Characteristics'!J:J,MATCH($C146,'Policy Characteristics'!$C:$C,0))),"",INDEX('Policy Characteristics'!J:J,MATCH($C146,'Policy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6" s="254" t="str">
        <f>IF(ISBLANK(INDEX('Policy Characteristics'!K:K,MATCH($C146,'Policy Characteristics'!$C:$C,0))),"",INDEX('Policy Characteristics'!K:K,MATCH($C146,'Policy Characteristics'!$C:$C,0)))</f>
        <v>transportation-sector-main.html#ev-subsidy</v>
      </c>
      <c r="R146" s="254" t="str">
        <f>IF(ISBLANK(INDEX('Policy Characteristics'!L:L,MATCH($C146,'Policy Characteristics'!$C:$C,0))),"",INDEX('Policy Characteristics'!L:L,MATCH($C146,'Policy Characteristics'!$C:$C,0)))</f>
        <v>ev-subsidy.html</v>
      </c>
    </row>
    <row r="147" spans="1:18">
      <c r="A147" s="254" t="str">
        <f>IF(ISBLANK(INDEX('Policy Characteristics'!A:A,MATCH($C147,'Policy Characteristics'!$C:$C,0))),"",INDEX('Policy Characteristics'!A:A,MATCH($C147,'Policy Characteristics'!$C:$C,0)))</f>
        <v>Transportation</v>
      </c>
      <c r="B147" s="262" t="str">
        <f>IF(ISBLANK(INDEX('Policy Characteristics'!B:B,MATCH($C147,'Policy Characteristics'!$C:$C,0))),"",INDEX('Policy Characteristics'!B:B,MATCH($C147,'Policy Characteristics'!$C:$C,0)))</f>
        <v>Feebate</v>
      </c>
      <c r="C147" t="s">
        <v>111</v>
      </c>
      <c r="D147" s="45"/>
      <c r="E147" s="45"/>
      <c r="F147" s="45"/>
      <c r="G147" s="45"/>
      <c r="H147" s="43">
        <v>1</v>
      </c>
      <c r="I147" s="324" t="s">
        <v>43</v>
      </c>
      <c r="J147" s="255" t="str">
        <f>IF(ISBLANK(INDEX('Policy Characteristics'!D:D,MATCH($C147,'Policy Characteristics'!$C:$C,0))),"",INDEX('Policy Characteristics'!D:D,MATCH($C147,'Policy Characteristics'!$C:$C,0)))</f>
        <v>Feebate</v>
      </c>
      <c r="K147" s="254" t="str">
        <f>IF(ISBLANK(INDEX('Policy Characteristics'!E:E,MATCH($C147,'Policy Characteristics'!$C:$C,0))),"",INDEX('Policy Characteristics'!E:E,MATCH($C147,'Policy Characteristics'!$C:$C,0)))</f>
        <v>trans LDVs feebate</v>
      </c>
      <c r="L147" s="261">
        <f>IF(ISBLANK(INDEX('Policy Characteristics'!F:F,MATCH($C147,'Policy Characteristics'!$C:$C,0))),"",INDEX('Policy Characteristics'!F:F,MATCH($C147,'Policy Characteristics'!$C:$C,0)))</f>
        <v>0</v>
      </c>
      <c r="M147" s="261">
        <f>IF(ISBLANK(INDEX('Policy Characteristics'!G:G,MATCH($C147,'Policy Characteristics'!$C:$C,0))),"",INDEX('Policy Characteristics'!G:G,MATCH($C147,'Policy Characteristics'!$C:$C,0)))</f>
        <v>1</v>
      </c>
      <c r="N147" s="261">
        <f>IF(ISBLANK(INDEX('Policy Characteristics'!H:H,MATCH($C147,'Policy Characteristics'!$C:$C,0))),"",INDEX('Policy Characteristics'!H:H,MATCH($C147,'Policy Characteristics'!$C:$C,0)))</f>
        <v>0.02</v>
      </c>
      <c r="O147" s="254" t="str">
        <f>IF(ISBLANK(INDEX('Policy Characteristics'!I:I,MATCH($C147,'Policy Characteristics'!$C:$C,0))),"",INDEX('Policy Characteristics'!I:I,MATCH($C147,'Policy Characteristics'!$C:$C,0)))</f>
        <v>% of global best practice rate</v>
      </c>
      <c r="P147" s="254" t="str">
        <f>IF(ISBLANK(INDEX('Policy Characteristics'!J:J,MATCH($C147,'Policy Characteristics'!$C:$C,0))),"",INDEX('Policy Characteristics'!J:J,MATCH($C147,'Policy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147" s="254" t="str">
        <f>IF(ISBLANK(INDEX('Policy Characteristics'!K:K,MATCH($C147,'Policy Characteristics'!$C:$C,0))),"",INDEX('Policy Characteristics'!K:K,MATCH($C147,'Policy Characteristics'!$C:$C,0)))</f>
        <v>transportation-sector-main.html#feebate</v>
      </c>
      <c r="R147" s="254" t="str">
        <f>IF(ISBLANK(INDEX('Policy Characteristics'!L:L,MATCH($C147,'Policy Characteristics'!$C:$C,0))),"",INDEX('Policy Characteristics'!L:L,MATCH($C147,'Policy Characteristics'!$C:$C,0)))</f>
        <v>feebate.html</v>
      </c>
    </row>
    <row r="148" spans="1:18">
      <c r="A148" s="254" t="str">
        <f>IF(ISBLANK(INDEX('Policy Characteristics'!A:A,MATCH($C148,'Policy Characteristics'!$C:$C,0))),"",INDEX('Policy Characteristics'!A:A,MATCH($C148,'Policy Characteristics'!$C:$C,0)))</f>
        <v>Transportation</v>
      </c>
      <c r="B148" s="262" t="str">
        <f>IF(ISBLANK(INDEX('Policy Characteristics'!B:B,MATCH($C148,'Policy Characteristics'!$C:$C,0))),"",INDEX('Policy Characteristics'!B:B,MATCH($C148,'Policy Characteristics'!$C:$C,0)))</f>
        <v>Fuel Economy Standard</v>
      </c>
      <c r="C148" t="s">
        <v>298</v>
      </c>
      <c r="D148" s="45" t="s">
        <v>45</v>
      </c>
      <c r="E148" s="45" t="s">
        <v>37</v>
      </c>
      <c r="F148" s="45" t="s">
        <v>84</v>
      </c>
      <c r="G148" s="2" t="s">
        <v>3295</v>
      </c>
      <c r="H148" s="43">
        <v>362</v>
      </c>
      <c r="I148" s="325" t="s">
        <v>43</v>
      </c>
      <c r="J148" s="255" t="str">
        <f>IF(ISBLANK(INDEX('Policy Characteristics'!D:D,MATCH($C148,'Policy Characteristics'!$C:$C,0))),"",INDEX('Policy Characteristics'!D:D,MATCH($C148,'Policy Characteristics'!$C:$C,0)))</f>
        <v>Vehicle Fuel Economy Standards</v>
      </c>
      <c r="K148" s="254" t="str">
        <f>IF(ISBLANK(INDEX('Policy Characteristics'!E:E,MATCH($C148,'Policy Characteristics'!$C:$C,0))),"",INDEX('Policy Characteristics'!E:E,MATCH($C148,'Policy Characteristics'!$C:$C,0)))</f>
        <v>trans fuel economy standards</v>
      </c>
      <c r="L148" s="261">
        <f>IF(ISBLANK(INDEX('Policy Characteristics'!F:F,MATCH($C148,'Policy Characteristics'!$C:$C,0))),"",INDEX('Policy Characteristics'!F:F,MATCH($C148,'Policy Characteristics'!$C:$C,0)))</f>
        <v>0</v>
      </c>
      <c r="M148" s="261">
        <f>IF(ISBLANK(INDEX('Policy Characteristics'!G:G,MATCH($C148,'Policy Characteristics'!$C:$C,0))),"",INDEX('Policy Characteristics'!G:G,MATCH($C148,'Policy Characteristics'!$C:$C,0)))</f>
        <v>1</v>
      </c>
      <c r="N148" s="261">
        <f>IF(ISBLANK(INDEX('Policy Characteristics'!H:H,MATCH($C148,'Policy Characteristics'!$C:$C,0))),"",INDEX('Policy Characteristics'!H:H,MATCH($C148,'Policy Characteristics'!$C:$C,0)))</f>
        <v>0.01</v>
      </c>
      <c r="O148" s="254" t="str">
        <f>IF(ISBLANK(INDEX('Policy Characteristics'!I:I,MATCH($C148,'Policy Characteristics'!$C:$C,0))),"",INDEX('Policy Characteristics'!I:I,MATCH($C148,'Policy Characteristics'!$C:$C,0)))</f>
        <v>% increase in miles/gal</v>
      </c>
      <c r="P148" s="254"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8" s="254" t="str">
        <f>IF(ISBLANK(INDEX('Policy Characteristics'!K:K,MATCH($C148,'Policy Characteristics'!$C:$C,0))),"",INDEX('Policy Characteristics'!K:K,MATCH($C148,'Policy Characteristics'!$C:$C,0)))</f>
        <v>transportation-sector-main.html#fuel-econ-std</v>
      </c>
      <c r="R148" s="254" t="str">
        <f>IF(ISBLANK(INDEX('Policy Characteristics'!L:L,MATCH($C148,'Policy Characteristics'!$C:$C,0))),"",INDEX('Policy Characteristics'!L:L,MATCH($C148,'Policy Characteristics'!$C:$C,0)))</f>
        <v>fuel-economy-standard.html</v>
      </c>
    </row>
    <row r="149" spans="1:18">
      <c r="A149" s="254" t="str">
        <f>IF(ISBLANK(INDEX('Policy Characteristics'!A:A,MATCH($C149,'Policy Characteristics'!$C:$C,0))),"",INDEX('Policy Characteristics'!A:A,MATCH($C149,'Policy Characteristics'!$C:$C,0)))</f>
        <v>Transportation</v>
      </c>
      <c r="B149" s="262" t="str">
        <f>IF(ISBLANK(INDEX('Policy Characteristics'!B:B,MATCH($C149,'Policy Characteristics'!$C:$C,0))),"",INDEX('Policy Characteristics'!B:B,MATCH($C149,'Policy Characteristics'!$C:$C,0)))</f>
        <v>Fuel Economy Standard</v>
      </c>
      <c r="C149" s="254" t="str">
        <f t="shared" ref="C149:C152" si="5">C$148</f>
        <v>Percentage Additional Improvement of Fuel Economy Std</v>
      </c>
      <c r="D149" s="45" t="s">
        <v>42</v>
      </c>
      <c r="E149" s="45" t="s">
        <v>37</v>
      </c>
      <c r="F149" s="45" t="s">
        <v>85</v>
      </c>
      <c r="G149" s="2" t="s">
        <v>3459</v>
      </c>
      <c r="H149" s="43">
        <v>363</v>
      </c>
      <c r="I149" s="325" t="s">
        <v>43</v>
      </c>
      <c r="J149" s="255" t="str">
        <f>IF(ISBLANK(INDEX('Policy Characteristics'!D:D,MATCH($C149,'Policy Characteristics'!$C:$C,0))),"",INDEX('Policy Characteristics'!D:D,MATCH($C149,'Policy Characteristics'!$C:$C,0)))</f>
        <v>Vehicle Fuel Economy Standards</v>
      </c>
      <c r="K149" s="254" t="str">
        <f>IF(ISBLANK(INDEX('Policy Characteristics'!E:E,MATCH($C149,'Policy Characteristics'!$C:$C,0))),"",INDEX('Policy Characteristics'!E:E,MATCH($C149,'Policy Characteristics'!$C:$C,0)))</f>
        <v>trans fuel economy standards</v>
      </c>
      <c r="L149" s="261">
        <f>IF(ISBLANK(INDEX('Policy Characteristics'!F:F,MATCH($C149,'Policy Characteristics'!$C:$C,0))),"",INDEX('Policy Characteristics'!F:F,MATCH($C149,'Policy Characteristics'!$C:$C,0)))</f>
        <v>0</v>
      </c>
      <c r="M149" s="261">
        <f>IF(ISBLANK(INDEX('Policy Characteristics'!G:G,MATCH($C149,'Policy Characteristics'!$C:$C,0))),"",INDEX('Policy Characteristics'!G:G,MATCH($C149,'Policy Characteristics'!$C:$C,0)))</f>
        <v>1</v>
      </c>
      <c r="N149" s="261">
        <f>IF(ISBLANK(INDEX('Policy Characteristics'!H:H,MATCH($C149,'Policy Characteristics'!$C:$C,0))),"",INDEX('Policy Characteristics'!H:H,MATCH($C149,'Policy Characteristics'!$C:$C,0)))</f>
        <v>0.01</v>
      </c>
      <c r="O149" s="254" t="str">
        <f>IF(ISBLANK(INDEX('Policy Characteristics'!I:I,MATCH($C149,'Policy Characteristics'!$C:$C,0))),"",INDEX('Policy Characteristics'!I:I,MATCH($C149,'Policy Characteristics'!$C:$C,0)))</f>
        <v>% increase in miles/gal</v>
      </c>
      <c r="P149" s="254"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254" t="str">
        <f>IF(ISBLANK(INDEX('Policy Characteristics'!K:K,MATCH($C149,'Policy Characteristics'!$C:$C,0))),"",INDEX('Policy Characteristics'!K:K,MATCH($C149,'Policy Characteristics'!$C:$C,0)))</f>
        <v>transportation-sector-main.html#fuel-econ-std</v>
      </c>
      <c r="R149" s="254" t="str">
        <f>IF(ISBLANK(INDEX('Policy Characteristics'!L:L,MATCH($C149,'Policy Characteristics'!$C:$C,0))),"",INDEX('Policy Characteristics'!L:L,MATCH($C149,'Policy Characteristics'!$C:$C,0)))</f>
        <v>fuel-economy-standard.html</v>
      </c>
    </row>
    <row r="150" spans="1:18">
      <c r="A150" s="254" t="str">
        <f>IF(ISBLANK(INDEX('Policy Characteristics'!A:A,MATCH($C150,'Policy Characteristics'!$C:$C,0))),"",INDEX('Policy Characteristics'!A:A,MATCH($C150,'Policy Characteristics'!$C:$C,0)))</f>
        <v>Transportation</v>
      </c>
      <c r="B150" s="262" t="str">
        <f>IF(ISBLANK(INDEX('Policy Characteristics'!B:B,MATCH($C150,'Policy Characteristics'!$C:$C,0))),"",INDEX('Policy Characteristics'!B:B,MATCH($C150,'Policy Characteristics'!$C:$C,0)))</f>
        <v>Fuel Economy Standard</v>
      </c>
      <c r="C150" s="254" t="str">
        <f t="shared" ref="C150:C153" si="6">C$148</f>
        <v>Percentage Additional Improvement of Fuel Economy Std</v>
      </c>
      <c r="D150" s="45" t="s">
        <v>45</v>
      </c>
      <c r="E150" s="45" t="s">
        <v>38</v>
      </c>
      <c r="F150" s="45" t="s">
        <v>84</v>
      </c>
      <c r="G150" s="2" t="s">
        <v>2344</v>
      </c>
      <c r="H150" s="43">
        <v>364</v>
      </c>
      <c r="I150" s="325" t="s">
        <v>43</v>
      </c>
      <c r="J150" s="255" t="str">
        <f>IF(ISBLANK(INDEX('Policy Characteristics'!D:D,MATCH($C150,'Policy Characteristics'!$C:$C,0))),"",INDEX('Policy Characteristics'!D:D,MATCH($C150,'Policy Characteristics'!$C:$C,0)))</f>
        <v>Vehicle Fuel Economy Standards</v>
      </c>
      <c r="K150" s="254" t="str">
        <f>IF(ISBLANK(INDEX('Policy Characteristics'!E:E,MATCH($C150,'Policy Characteristics'!$C:$C,0))),"",INDEX('Policy Characteristics'!E:E,MATCH($C150,'Policy Characteristics'!$C:$C,0)))</f>
        <v>trans fuel economy standards</v>
      </c>
      <c r="L150" s="261">
        <f>IF(ISBLANK(INDEX('Policy Characteristics'!F:F,MATCH($C150,'Policy Characteristics'!$C:$C,0))),"",INDEX('Policy Characteristics'!F:F,MATCH($C150,'Policy Characteristics'!$C:$C,0)))</f>
        <v>0</v>
      </c>
      <c r="M150" s="261">
        <f>IF(ISBLANK(INDEX('Policy Characteristics'!G:G,MATCH($C150,'Policy Characteristics'!$C:$C,0))),"",INDEX('Policy Characteristics'!G:G,MATCH($C150,'Policy Characteristics'!$C:$C,0)))</f>
        <v>1</v>
      </c>
      <c r="N150" s="261">
        <f>IF(ISBLANK(INDEX('Policy Characteristics'!H:H,MATCH($C150,'Policy Characteristics'!$C:$C,0))),"",INDEX('Policy Characteristics'!H:H,MATCH($C150,'Policy Characteristics'!$C:$C,0)))</f>
        <v>0.01</v>
      </c>
      <c r="O150" s="254" t="str">
        <f>IF(ISBLANK(INDEX('Policy Characteristics'!I:I,MATCH($C150,'Policy Characteristics'!$C:$C,0))),"",INDEX('Policy Characteristics'!I:I,MATCH($C150,'Policy Characteristics'!$C:$C,0)))</f>
        <v>% increase in miles/gal</v>
      </c>
      <c r="P150" s="254"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254" t="str">
        <f>IF(ISBLANK(INDEX('Policy Characteristics'!K:K,MATCH($C150,'Policy Characteristics'!$C:$C,0))),"",INDEX('Policy Characteristics'!K:K,MATCH($C150,'Policy Characteristics'!$C:$C,0)))</f>
        <v>transportation-sector-main.html#fuel-econ-std</v>
      </c>
      <c r="R150" s="254" t="str">
        <f>IF(ISBLANK(INDEX('Policy Characteristics'!L:L,MATCH($C150,'Policy Characteristics'!$C:$C,0))),"",INDEX('Policy Characteristics'!L:L,MATCH($C150,'Policy Characteristics'!$C:$C,0)))</f>
        <v>fuel-economy-standard.html</v>
      </c>
    </row>
    <row r="151" spans="1:18">
      <c r="A151" s="254" t="str">
        <f>IF(ISBLANK(INDEX('Policy Characteristics'!A:A,MATCH($C151,'Policy Characteristics'!$C:$C,0))),"",INDEX('Policy Characteristics'!A:A,MATCH($C151,'Policy Characteristics'!$C:$C,0)))</f>
        <v>Transportation</v>
      </c>
      <c r="B151" s="262" t="str">
        <f>IF(ISBLANK(INDEX('Policy Characteristics'!B:B,MATCH($C151,'Policy Characteristics'!$C:$C,0))),"",INDEX('Policy Characteristics'!B:B,MATCH($C151,'Policy Characteristics'!$C:$C,0)))</f>
        <v>Fuel Economy Standard</v>
      </c>
      <c r="C151" s="254" t="str">
        <f t="shared" si="5"/>
        <v>Percentage Additional Improvement of Fuel Economy Std</v>
      </c>
      <c r="D151" s="45" t="s">
        <v>42</v>
      </c>
      <c r="E151" s="45" t="s">
        <v>38</v>
      </c>
      <c r="F151" s="45" t="s">
        <v>85</v>
      </c>
      <c r="G151" s="2" t="s">
        <v>3455</v>
      </c>
      <c r="H151" s="43">
        <v>365</v>
      </c>
      <c r="I151" s="325" t="s">
        <v>43</v>
      </c>
      <c r="J151" s="255" t="str">
        <f>IF(ISBLANK(INDEX('Policy Characteristics'!D:D,MATCH($C151,'Policy Characteristics'!$C:$C,0))),"",INDEX('Policy Characteristics'!D:D,MATCH($C151,'Policy Characteristics'!$C:$C,0)))</f>
        <v>Vehicle Fuel Economy Standards</v>
      </c>
      <c r="K151" s="254" t="str">
        <f>IF(ISBLANK(INDEX('Policy Characteristics'!E:E,MATCH($C151,'Policy Characteristics'!$C:$C,0))),"",INDEX('Policy Characteristics'!E:E,MATCH($C151,'Policy Characteristics'!$C:$C,0)))</f>
        <v>trans fuel economy standards</v>
      </c>
      <c r="L151" s="261">
        <f>IF(ISBLANK(INDEX('Policy Characteristics'!F:F,MATCH($C151,'Policy Characteristics'!$C:$C,0))),"",INDEX('Policy Characteristics'!F:F,MATCH($C151,'Policy Characteristics'!$C:$C,0)))</f>
        <v>0</v>
      </c>
      <c r="M151" s="261">
        <f>IF(ISBLANK(INDEX('Policy Characteristics'!G:G,MATCH($C151,'Policy Characteristics'!$C:$C,0))),"",INDEX('Policy Characteristics'!G:G,MATCH($C151,'Policy Characteristics'!$C:$C,0)))</f>
        <v>1</v>
      </c>
      <c r="N151" s="261">
        <f>IF(ISBLANK(INDEX('Policy Characteristics'!H:H,MATCH($C151,'Policy Characteristics'!$C:$C,0))),"",INDEX('Policy Characteristics'!H:H,MATCH($C151,'Policy Characteristics'!$C:$C,0)))</f>
        <v>0.01</v>
      </c>
      <c r="O151" s="254" t="str">
        <f>IF(ISBLANK(INDEX('Policy Characteristics'!I:I,MATCH($C151,'Policy Characteristics'!$C:$C,0))),"",INDEX('Policy Characteristics'!I:I,MATCH($C151,'Policy Characteristics'!$C:$C,0)))</f>
        <v>% increase in miles/gal</v>
      </c>
      <c r="P151" s="254"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254" t="str">
        <f>IF(ISBLANK(INDEX('Policy Characteristics'!K:K,MATCH($C151,'Policy Characteristics'!$C:$C,0))),"",INDEX('Policy Characteristics'!K:K,MATCH($C151,'Policy Characteristics'!$C:$C,0)))</f>
        <v>transportation-sector-main.html#fuel-econ-std</v>
      </c>
      <c r="R151" s="254" t="str">
        <f>IF(ISBLANK(INDEX('Policy Characteristics'!L:L,MATCH($C151,'Policy Characteristics'!$C:$C,0))),"",INDEX('Policy Characteristics'!L:L,MATCH($C151,'Policy Characteristics'!$C:$C,0)))</f>
        <v>fuel-economy-standard.html</v>
      </c>
    </row>
    <row r="152" spans="1:18">
      <c r="A152" s="254" t="str">
        <f>IF(ISBLANK(INDEX('Policy Characteristics'!A:A,MATCH($C152,'Policy Characteristics'!$C:$C,0))),"",INDEX('Policy Characteristics'!A:A,MATCH($C152,'Policy Characteristics'!$C:$C,0)))</f>
        <v>Transportation</v>
      </c>
      <c r="B152" s="262" t="str">
        <f>IF(ISBLANK(INDEX('Policy Characteristics'!B:B,MATCH($C152,'Policy Characteristics'!$C:$C,0))),"",INDEX('Policy Characteristics'!B:B,MATCH($C152,'Policy Characteristics'!$C:$C,0)))</f>
        <v>Fuel Economy Standard</v>
      </c>
      <c r="C152" s="254" t="str">
        <f t="shared" si="5"/>
        <v>Percentage Additional Improvement of Fuel Economy Std</v>
      </c>
      <c r="D152" s="45" t="s">
        <v>45</v>
      </c>
      <c r="E152" s="45" t="s">
        <v>39</v>
      </c>
      <c r="F152" s="45" t="s">
        <v>84</v>
      </c>
      <c r="G152" s="2" t="s">
        <v>3292</v>
      </c>
      <c r="H152" s="43">
        <v>366</v>
      </c>
      <c r="I152" s="325" t="s">
        <v>43</v>
      </c>
      <c r="J152" s="255" t="str">
        <f>IF(ISBLANK(INDEX('Policy Characteristics'!D:D,MATCH($C152,'Policy Characteristics'!$C:$C,0))),"",INDEX('Policy Characteristics'!D:D,MATCH($C152,'Policy Characteristics'!$C:$C,0)))</f>
        <v>Vehicle Fuel Economy Standards</v>
      </c>
      <c r="K152" s="254" t="str">
        <f>IF(ISBLANK(INDEX('Policy Characteristics'!E:E,MATCH($C152,'Policy Characteristics'!$C:$C,0))),"",INDEX('Policy Characteristics'!E:E,MATCH($C152,'Policy Characteristics'!$C:$C,0)))</f>
        <v>trans fuel economy standards</v>
      </c>
      <c r="L152" s="261">
        <f>IF(ISBLANK(INDEX('Policy Characteristics'!F:F,MATCH($C152,'Policy Characteristics'!$C:$C,0))),"",INDEX('Policy Characteristics'!F:F,MATCH($C152,'Policy Characteristics'!$C:$C,0)))</f>
        <v>0</v>
      </c>
      <c r="M152" s="261">
        <f>IF(ISBLANK(INDEX('Policy Characteristics'!G:G,MATCH($C152,'Policy Characteristics'!$C:$C,0))),"",INDEX('Policy Characteristics'!G:G,MATCH($C152,'Policy Characteristics'!$C:$C,0)))</f>
        <v>1</v>
      </c>
      <c r="N152" s="261">
        <f>IF(ISBLANK(INDEX('Policy Characteristics'!H:H,MATCH($C152,'Policy Characteristics'!$C:$C,0))),"",INDEX('Policy Characteristics'!H:H,MATCH($C152,'Policy Characteristics'!$C:$C,0)))</f>
        <v>0.01</v>
      </c>
      <c r="O152" s="254" t="str">
        <f>IF(ISBLANK(INDEX('Policy Characteristics'!I:I,MATCH($C152,'Policy Characteristics'!$C:$C,0))),"",INDEX('Policy Characteristics'!I:I,MATCH($C152,'Policy Characteristics'!$C:$C,0)))</f>
        <v>% increase in miles/gal</v>
      </c>
      <c r="P152" s="254"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254" t="str">
        <f>IF(ISBLANK(INDEX('Policy Characteristics'!K:K,MATCH($C152,'Policy Characteristics'!$C:$C,0))),"",INDEX('Policy Characteristics'!K:K,MATCH($C152,'Policy Characteristics'!$C:$C,0)))</f>
        <v>transportation-sector-main.html#fuel-econ-std</v>
      </c>
      <c r="R152" s="254" t="str">
        <f>IF(ISBLANK(INDEX('Policy Characteristics'!L:L,MATCH($C152,'Policy Characteristics'!$C:$C,0))),"",INDEX('Policy Characteristics'!L:L,MATCH($C152,'Policy Characteristics'!$C:$C,0)))</f>
        <v>fuel-economy-standard.html</v>
      </c>
    </row>
    <row r="153" spans="1:18">
      <c r="A153" s="254" t="str">
        <f>IF(ISBLANK(INDEX('Policy Characteristics'!A:A,MATCH($C153,'Policy Characteristics'!$C:$C,0))),"",INDEX('Policy Characteristics'!A:A,MATCH($C153,'Policy Characteristics'!$C:$C,0)))</f>
        <v>Transportation</v>
      </c>
      <c r="B153" s="262" t="str">
        <f>IF(ISBLANK(INDEX('Policy Characteristics'!B:B,MATCH($C153,'Policy Characteristics'!$C:$C,0))),"",INDEX('Policy Characteristics'!B:B,MATCH($C153,'Policy Characteristics'!$C:$C,0)))</f>
        <v>Fuel Economy Standard</v>
      </c>
      <c r="C153" s="254" t="str">
        <f t="shared" si="6"/>
        <v>Percentage Additional Improvement of Fuel Economy Std</v>
      </c>
      <c r="D153" s="45" t="s">
        <v>42</v>
      </c>
      <c r="E153" s="45" t="s">
        <v>39</v>
      </c>
      <c r="F153" s="45" t="s">
        <v>85</v>
      </c>
      <c r="G153" s="2" t="s">
        <v>3292</v>
      </c>
      <c r="H153" s="43">
        <v>367</v>
      </c>
      <c r="I153" s="325" t="s">
        <v>43</v>
      </c>
      <c r="J153" s="255" t="str">
        <f>IF(ISBLANK(INDEX('Policy Characteristics'!D:D,MATCH($C153,'Policy Characteristics'!$C:$C,0))),"",INDEX('Policy Characteristics'!D:D,MATCH($C153,'Policy Characteristics'!$C:$C,0)))</f>
        <v>Vehicle Fuel Economy Standards</v>
      </c>
      <c r="K153" s="254" t="str">
        <f>IF(ISBLANK(INDEX('Policy Characteristics'!E:E,MATCH($C153,'Policy Characteristics'!$C:$C,0))),"",INDEX('Policy Characteristics'!E:E,MATCH($C153,'Policy Characteristics'!$C:$C,0)))</f>
        <v>trans fuel economy standards</v>
      </c>
      <c r="L153" s="261">
        <f>IF(ISBLANK(INDEX('Policy Characteristics'!F:F,MATCH($C153,'Policy Characteristics'!$C:$C,0))),"",INDEX('Policy Characteristics'!F:F,MATCH($C153,'Policy Characteristics'!$C:$C,0)))</f>
        <v>0</v>
      </c>
      <c r="M153" s="261">
        <f>IF(ISBLANK(INDEX('Policy Characteristics'!G:G,MATCH($C153,'Policy Characteristics'!$C:$C,0))),"",INDEX('Policy Characteristics'!G:G,MATCH($C153,'Policy Characteristics'!$C:$C,0)))</f>
        <v>1</v>
      </c>
      <c r="N153" s="261">
        <f>IF(ISBLANK(INDEX('Policy Characteristics'!H:H,MATCH($C153,'Policy Characteristics'!$C:$C,0))),"",INDEX('Policy Characteristics'!H:H,MATCH($C153,'Policy Characteristics'!$C:$C,0)))</f>
        <v>0.01</v>
      </c>
      <c r="O153" s="254" t="str">
        <f>IF(ISBLANK(INDEX('Policy Characteristics'!I:I,MATCH($C153,'Policy Characteristics'!$C:$C,0))),"",INDEX('Policy Characteristics'!I:I,MATCH($C153,'Policy Characteristics'!$C:$C,0)))</f>
        <v>% increase in miles/gal</v>
      </c>
      <c r="P153" s="254"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254" t="str">
        <f>IF(ISBLANK(INDEX('Policy Characteristics'!K:K,MATCH($C153,'Policy Characteristics'!$C:$C,0))),"",INDEX('Policy Characteristics'!K:K,MATCH($C153,'Policy Characteristics'!$C:$C,0)))</f>
        <v>transportation-sector-main.html#fuel-econ-std</v>
      </c>
      <c r="R153" s="254" t="str">
        <f>IF(ISBLANK(INDEX('Policy Characteristics'!L:L,MATCH($C153,'Policy Characteristics'!$C:$C,0))),"",INDEX('Policy Characteristics'!L:L,MATCH($C153,'Policy Characteristics'!$C:$C,0)))</f>
        <v>fuel-economy-standard.html</v>
      </c>
    </row>
    <row r="154" spans="1:18">
      <c r="A154" s="254" t="str">
        <f>IF(ISBLANK(INDEX('Policy Characteristics'!A:A,MATCH($C154,'Policy Characteristics'!$C:$C,0))),"",INDEX('Policy Characteristics'!A:A,MATCH($C154,'Policy Characteristics'!$C:$C,0)))</f>
        <v>Transportation</v>
      </c>
      <c r="B154" s="262" t="str">
        <f>IF(ISBLANK(INDEX('Policy Characteristics'!B:B,MATCH($C154,'Policy Characteristics'!$C:$C,0))),"",INDEX('Policy Characteristics'!B:B,MATCH($C154,'Policy Characteristics'!$C:$C,0)))</f>
        <v>Fuel Economy Standard</v>
      </c>
      <c r="C154" s="254" t="str">
        <f t="shared" ref="C154:C159" si="7">C$148</f>
        <v>Percentage Additional Improvement of Fuel Economy Std</v>
      </c>
      <c r="D154" s="45" t="s">
        <v>45</v>
      </c>
      <c r="E154" s="45" t="s">
        <v>40</v>
      </c>
      <c r="F154" s="45" t="s">
        <v>84</v>
      </c>
      <c r="G154" s="2" t="s">
        <v>86</v>
      </c>
      <c r="H154" s="43">
        <v>368</v>
      </c>
      <c r="I154" s="325" t="s">
        <v>43</v>
      </c>
      <c r="J154" s="255" t="str">
        <f>IF(ISBLANK(INDEX('Policy Characteristics'!D:D,MATCH($C154,'Policy Characteristics'!$C:$C,0))),"",INDEX('Policy Characteristics'!D:D,MATCH($C154,'Policy Characteristics'!$C:$C,0)))</f>
        <v>Vehicle Fuel Economy Standards</v>
      </c>
      <c r="K154" s="254" t="str">
        <f>IF(ISBLANK(INDEX('Policy Characteristics'!E:E,MATCH($C154,'Policy Characteristics'!$C:$C,0))),"",INDEX('Policy Characteristics'!E:E,MATCH($C154,'Policy Characteristics'!$C:$C,0)))</f>
        <v>trans fuel economy standards</v>
      </c>
      <c r="L154" s="261">
        <f>IF(ISBLANK(INDEX('Policy Characteristics'!F:F,MATCH($C154,'Policy Characteristics'!$C:$C,0))),"",INDEX('Policy Characteristics'!F:F,MATCH($C154,'Policy Characteristics'!$C:$C,0)))</f>
        <v>0</v>
      </c>
      <c r="M154" s="261">
        <f>IF(ISBLANK(INDEX('Policy Characteristics'!G:G,MATCH($C154,'Policy Characteristics'!$C:$C,0))),"",INDEX('Policy Characteristics'!G:G,MATCH($C154,'Policy Characteristics'!$C:$C,0)))</f>
        <v>1</v>
      </c>
      <c r="N154" s="261">
        <f>IF(ISBLANK(INDEX('Policy Characteristics'!H:H,MATCH($C154,'Policy Characteristics'!$C:$C,0))),"",INDEX('Policy Characteristics'!H:H,MATCH($C154,'Policy Characteristics'!$C:$C,0)))</f>
        <v>0.01</v>
      </c>
      <c r="O154" s="254" t="str">
        <f>IF(ISBLANK(INDEX('Policy Characteristics'!I:I,MATCH($C154,'Policy Characteristics'!$C:$C,0))),"",INDEX('Policy Characteristics'!I:I,MATCH($C154,'Policy Characteristics'!$C:$C,0)))</f>
        <v>% increase in miles/gal</v>
      </c>
      <c r="P154" s="254"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254" t="str">
        <f>IF(ISBLANK(INDEX('Policy Characteristics'!K:K,MATCH($C154,'Policy Characteristics'!$C:$C,0))),"",INDEX('Policy Characteristics'!K:K,MATCH($C154,'Policy Characteristics'!$C:$C,0)))</f>
        <v>transportation-sector-main.html#fuel-econ-std</v>
      </c>
      <c r="R154" s="254" t="str">
        <f>IF(ISBLANK(INDEX('Policy Characteristics'!L:L,MATCH($C154,'Policy Characteristics'!$C:$C,0))),"",INDEX('Policy Characteristics'!L:L,MATCH($C154,'Policy Characteristics'!$C:$C,0)))</f>
        <v>fuel-economy-standard.html</v>
      </c>
    </row>
    <row r="155" spans="1:18">
      <c r="A155" s="254" t="str">
        <f>IF(ISBLANK(INDEX('Policy Characteristics'!A:A,MATCH($C155,'Policy Characteristics'!$C:$C,0))),"",INDEX('Policy Characteristics'!A:A,MATCH($C155,'Policy Characteristics'!$C:$C,0)))</f>
        <v>Transportation</v>
      </c>
      <c r="B155" s="262" t="str">
        <f>IF(ISBLANK(INDEX('Policy Characteristics'!B:B,MATCH($C155,'Policy Characteristics'!$C:$C,0))),"",INDEX('Policy Characteristics'!B:B,MATCH($C155,'Policy Characteristics'!$C:$C,0)))</f>
        <v>Fuel Economy Standard</v>
      </c>
      <c r="C155" s="254" t="str">
        <f t="shared" si="7"/>
        <v>Percentage Additional Improvement of Fuel Economy Std</v>
      </c>
      <c r="D155" s="45" t="s">
        <v>42</v>
      </c>
      <c r="E155" s="45" t="s">
        <v>40</v>
      </c>
      <c r="F155" s="45" t="s">
        <v>85</v>
      </c>
      <c r="G155" s="2" t="s">
        <v>86</v>
      </c>
      <c r="H155" s="43">
        <v>369</v>
      </c>
      <c r="I155" s="325" t="s">
        <v>43</v>
      </c>
      <c r="J155" s="255" t="str">
        <f>IF(ISBLANK(INDEX('Policy Characteristics'!D:D,MATCH($C155,'Policy Characteristics'!$C:$C,0))),"",INDEX('Policy Characteristics'!D:D,MATCH($C155,'Policy Characteristics'!$C:$C,0)))</f>
        <v>Vehicle Fuel Economy Standards</v>
      </c>
      <c r="K155" s="254" t="str">
        <f>IF(ISBLANK(INDEX('Policy Characteristics'!E:E,MATCH($C155,'Policy Characteristics'!$C:$C,0))),"",INDEX('Policy Characteristics'!E:E,MATCH($C155,'Policy Characteristics'!$C:$C,0)))</f>
        <v>trans fuel economy standards</v>
      </c>
      <c r="L155" s="261">
        <f>IF(ISBLANK(INDEX('Policy Characteristics'!F:F,MATCH($C155,'Policy Characteristics'!$C:$C,0))),"",INDEX('Policy Characteristics'!F:F,MATCH($C155,'Policy Characteristics'!$C:$C,0)))</f>
        <v>0</v>
      </c>
      <c r="M155" s="261">
        <f>IF(ISBLANK(INDEX('Policy Characteristics'!G:G,MATCH($C155,'Policy Characteristics'!$C:$C,0))),"",INDEX('Policy Characteristics'!G:G,MATCH($C155,'Policy Characteristics'!$C:$C,0)))</f>
        <v>1</v>
      </c>
      <c r="N155" s="261">
        <f>IF(ISBLANK(INDEX('Policy Characteristics'!H:H,MATCH($C155,'Policy Characteristics'!$C:$C,0))),"",INDEX('Policy Characteristics'!H:H,MATCH($C155,'Policy Characteristics'!$C:$C,0)))</f>
        <v>0.01</v>
      </c>
      <c r="O155" s="254" t="str">
        <f>IF(ISBLANK(INDEX('Policy Characteristics'!I:I,MATCH($C155,'Policy Characteristics'!$C:$C,0))),"",INDEX('Policy Characteristics'!I:I,MATCH($C155,'Policy Characteristics'!$C:$C,0)))</f>
        <v>% increase in miles/gal</v>
      </c>
      <c r="P155" s="254"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254" t="str">
        <f>IF(ISBLANK(INDEX('Policy Characteristics'!K:K,MATCH($C155,'Policy Characteristics'!$C:$C,0))),"",INDEX('Policy Characteristics'!K:K,MATCH($C155,'Policy Characteristics'!$C:$C,0)))</f>
        <v>transportation-sector-main.html#fuel-econ-std</v>
      </c>
      <c r="R155" s="254" t="str">
        <f>IF(ISBLANK(INDEX('Policy Characteristics'!L:L,MATCH($C155,'Policy Characteristics'!$C:$C,0))),"",INDEX('Policy Characteristics'!L:L,MATCH($C155,'Policy Characteristics'!$C:$C,0)))</f>
        <v>fuel-economy-standard.html</v>
      </c>
    </row>
    <row r="156" spans="1:18">
      <c r="A156" s="254" t="str">
        <f>IF(ISBLANK(INDEX('Policy Characteristics'!A:A,MATCH($C156,'Policy Characteristics'!$C:$C,0))),"",INDEX('Policy Characteristics'!A:A,MATCH($C156,'Policy Characteristics'!$C:$C,0)))</f>
        <v>Transportation</v>
      </c>
      <c r="B156" s="262" t="str">
        <f>IF(ISBLANK(INDEX('Policy Characteristics'!B:B,MATCH($C156,'Policy Characteristics'!$C:$C,0))),"",INDEX('Policy Characteristics'!B:B,MATCH($C156,'Policy Characteristics'!$C:$C,0)))</f>
        <v>Fuel Economy Standard</v>
      </c>
      <c r="C156" s="254" t="str">
        <f t="shared" si="7"/>
        <v>Percentage Additional Improvement of Fuel Economy Std</v>
      </c>
      <c r="D156" s="45" t="s">
        <v>45</v>
      </c>
      <c r="E156" s="45" t="s">
        <v>41</v>
      </c>
      <c r="F156" s="45" t="s">
        <v>84</v>
      </c>
      <c r="G156" s="2" t="s">
        <v>3293</v>
      </c>
      <c r="H156" s="43">
        <v>370</v>
      </c>
      <c r="I156" s="325" t="s">
        <v>43</v>
      </c>
      <c r="J156" s="255" t="str">
        <f>IF(ISBLANK(INDEX('Policy Characteristics'!D:D,MATCH($C156,'Policy Characteristics'!$C:$C,0))),"",INDEX('Policy Characteristics'!D:D,MATCH($C156,'Policy Characteristics'!$C:$C,0)))</f>
        <v>Vehicle Fuel Economy Standards</v>
      </c>
      <c r="K156" s="254" t="str">
        <f>IF(ISBLANK(INDEX('Policy Characteristics'!E:E,MATCH($C156,'Policy Characteristics'!$C:$C,0))),"",INDEX('Policy Characteristics'!E:E,MATCH($C156,'Policy Characteristics'!$C:$C,0)))</f>
        <v>trans fuel economy standards</v>
      </c>
      <c r="L156" s="261">
        <f>IF(ISBLANK(INDEX('Policy Characteristics'!F:F,MATCH($C156,'Policy Characteristics'!$C:$C,0))),"",INDEX('Policy Characteristics'!F:F,MATCH($C156,'Policy Characteristics'!$C:$C,0)))</f>
        <v>0</v>
      </c>
      <c r="M156" s="261">
        <f>IF(ISBLANK(INDEX('Policy Characteristics'!G:G,MATCH($C156,'Policy Characteristics'!$C:$C,0))),"",INDEX('Policy Characteristics'!G:G,MATCH($C156,'Policy Characteristics'!$C:$C,0)))</f>
        <v>1</v>
      </c>
      <c r="N156" s="261">
        <f>IF(ISBLANK(INDEX('Policy Characteristics'!H:H,MATCH($C156,'Policy Characteristics'!$C:$C,0))),"",INDEX('Policy Characteristics'!H:H,MATCH($C156,'Policy Characteristics'!$C:$C,0)))</f>
        <v>0.01</v>
      </c>
      <c r="O156" s="254" t="str">
        <f>IF(ISBLANK(INDEX('Policy Characteristics'!I:I,MATCH($C156,'Policy Characteristics'!$C:$C,0))),"",INDEX('Policy Characteristics'!I:I,MATCH($C156,'Policy Characteristics'!$C:$C,0)))</f>
        <v>% increase in miles/gal</v>
      </c>
      <c r="P156" s="254"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254" t="str">
        <f>IF(ISBLANK(INDEX('Policy Characteristics'!K:K,MATCH($C156,'Policy Characteristics'!$C:$C,0))),"",INDEX('Policy Characteristics'!K:K,MATCH($C156,'Policy Characteristics'!$C:$C,0)))</f>
        <v>transportation-sector-main.html#fuel-econ-std</v>
      </c>
      <c r="R156" s="254" t="str">
        <f>IF(ISBLANK(INDEX('Policy Characteristics'!L:L,MATCH($C156,'Policy Characteristics'!$C:$C,0))),"",INDEX('Policy Characteristics'!L:L,MATCH($C156,'Policy Characteristics'!$C:$C,0)))</f>
        <v>fuel-economy-standard.html</v>
      </c>
    </row>
    <row r="157" spans="1:18">
      <c r="A157" s="254" t="str">
        <f>IF(ISBLANK(INDEX('Policy Characteristics'!A:A,MATCH($C157,'Policy Characteristics'!$C:$C,0))),"",INDEX('Policy Characteristics'!A:A,MATCH($C157,'Policy Characteristics'!$C:$C,0)))</f>
        <v>Transportation</v>
      </c>
      <c r="B157" s="262" t="str">
        <f>IF(ISBLANK(INDEX('Policy Characteristics'!B:B,MATCH($C157,'Policy Characteristics'!$C:$C,0))),"",INDEX('Policy Characteristics'!B:B,MATCH($C157,'Policy Characteristics'!$C:$C,0)))</f>
        <v>Fuel Economy Standard</v>
      </c>
      <c r="C157" s="254" t="str">
        <f t="shared" si="7"/>
        <v>Percentage Additional Improvement of Fuel Economy Std</v>
      </c>
      <c r="D157" s="45" t="s">
        <v>42</v>
      </c>
      <c r="E157" s="45" t="s">
        <v>41</v>
      </c>
      <c r="F157" s="45" t="s">
        <v>85</v>
      </c>
      <c r="G157" s="2" t="s">
        <v>3294</v>
      </c>
      <c r="H157" s="43">
        <v>371</v>
      </c>
      <c r="I157" s="325" t="s">
        <v>43</v>
      </c>
      <c r="J157" s="255" t="str">
        <f>IF(ISBLANK(INDEX('Policy Characteristics'!D:D,MATCH($C157,'Policy Characteristics'!$C:$C,0))),"",INDEX('Policy Characteristics'!D:D,MATCH($C157,'Policy Characteristics'!$C:$C,0)))</f>
        <v>Vehicle Fuel Economy Standards</v>
      </c>
      <c r="K157" s="254" t="str">
        <f>IF(ISBLANK(INDEX('Policy Characteristics'!E:E,MATCH($C157,'Policy Characteristics'!$C:$C,0))),"",INDEX('Policy Characteristics'!E:E,MATCH($C157,'Policy Characteristics'!$C:$C,0)))</f>
        <v>trans fuel economy standards</v>
      </c>
      <c r="L157" s="261">
        <f>IF(ISBLANK(INDEX('Policy Characteristics'!F:F,MATCH($C157,'Policy Characteristics'!$C:$C,0))),"",INDEX('Policy Characteristics'!F:F,MATCH($C157,'Policy Characteristics'!$C:$C,0)))</f>
        <v>0</v>
      </c>
      <c r="M157" s="261">
        <f>IF(ISBLANK(INDEX('Policy Characteristics'!G:G,MATCH($C157,'Policy Characteristics'!$C:$C,0))),"",INDEX('Policy Characteristics'!G:G,MATCH($C157,'Policy Characteristics'!$C:$C,0)))</f>
        <v>1</v>
      </c>
      <c r="N157" s="261">
        <f>IF(ISBLANK(INDEX('Policy Characteristics'!H:H,MATCH($C157,'Policy Characteristics'!$C:$C,0))),"",INDEX('Policy Characteristics'!H:H,MATCH($C157,'Policy Characteristics'!$C:$C,0)))</f>
        <v>0.01</v>
      </c>
      <c r="O157" s="254" t="str">
        <f>IF(ISBLANK(INDEX('Policy Characteristics'!I:I,MATCH($C157,'Policy Characteristics'!$C:$C,0))),"",INDEX('Policy Characteristics'!I:I,MATCH($C157,'Policy Characteristics'!$C:$C,0)))</f>
        <v>% increase in miles/gal</v>
      </c>
      <c r="P157" s="254"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254" t="str">
        <f>IF(ISBLANK(INDEX('Policy Characteristics'!K:K,MATCH($C157,'Policy Characteristics'!$C:$C,0))),"",INDEX('Policy Characteristics'!K:K,MATCH($C157,'Policy Characteristics'!$C:$C,0)))</f>
        <v>transportation-sector-main.html#fuel-econ-std</v>
      </c>
      <c r="R157" s="254" t="str">
        <f>IF(ISBLANK(INDEX('Policy Characteristics'!L:L,MATCH($C157,'Policy Characteristics'!$C:$C,0))),"",INDEX('Policy Characteristics'!L:L,MATCH($C157,'Policy Characteristics'!$C:$C,0)))</f>
        <v>fuel-economy-standard.html</v>
      </c>
    </row>
    <row r="158" spans="1:18">
      <c r="A158" s="254" t="str">
        <f>IF(ISBLANK(INDEX('Policy Characteristics'!A:A,MATCH($C158,'Policy Characteristics'!$C:$C,0))),"",INDEX('Policy Characteristics'!A:A,MATCH($C158,'Policy Characteristics'!$C:$C,0)))</f>
        <v>Transportation</v>
      </c>
      <c r="B158" s="262" t="str">
        <f>IF(ISBLANK(INDEX('Policy Characteristics'!B:B,MATCH($C158,'Policy Characteristics'!$C:$C,0))),"",INDEX('Policy Characteristics'!B:B,MATCH($C158,'Policy Characteristics'!$C:$C,0)))</f>
        <v>Fuel Economy Standard</v>
      </c>
      <c r="C158" s="254" t="str">
        <f t="shared" si="7"/>
        <v>Percentage Additional Improvement of Fuel Economy Std</v>
      </c>
      <c r="D158" s="45" t="s">
        <v>45</v>
      </c>
      <c r="E158" s="45" t="s">
        <v>113</v>
      </c>
      <c r="F158" s="45" t="s">
        <v>84</v>
      </c>
      <c r="G158" s="2" t="s">
        <v>143</v>
      </c>
      <c r="H158" s="43">
        <v>372</v>
      </c>
      <c r="I158" s="325" t="s">
        <v>43</v>
      </c>
      <c r="J158" s="255" t="str">
        <f>IF(ISBLANK(INDEX('Policy Characteristics'!D:D,MATCH($C158,'Policy Characteristics'!$C:$C,0))),"",INDEX('Policy Characteristics'!D:D,MATCH($C158,'Policy Characteristics'!$C:$C,0)))</f>
        <v>Vehicle Fuel Economy Standards</v>
      </c>
      <c r="K158" s="254" t="str">
        <f>IF(ISBLANK(INDEX('Policy Characteristics'!E:E,MATCH($C158,'Policy Characteristics'!$C:$C,0))),"",INDEX('Policy Characteristics'!E:E,MATCH($C158,'Policy Characteristics'!$C:$C,0)))</f>
        <v>trans fuel economy standards</v>
      </c>
      <c r="L158" s="261">
        <f>IF(ISBLANK(INDEX('Policy Characteristics'!F:F,MATCH($C158,'Policy Characteristics'!$C:$C,0))),"",INDEX('Policy Characteristics'!F:F,MATCH($C158,'Policy Characteristics'!$C:$C,0)))</f>
        <v>0</v>
      </c>
      <c r="M158" s="261">
        <f>IF(ISBLANK(INDEX('Policy Characteristics'!G:G,MATCH($C158,'Policy Characteristics'!$C:$C,0))),"",INDEX('Policy Characteristics'!G:G,MATCH($C158,'Policy Characteristics'!$C:$C,0)))</f>
        <v>1</v>
      </c>
      <c r="N158" s="261">
        <f>IF(ISBLANK(INDEX('Policy Characteristics'!H:H,MATCH($C158,'Policy Characteristics'!$C:$C,0))),"",INDEX('Policy Characteristics'!H:H,MATCH($C158,'Policy Characteristics'!$C:$C,0)))</f>
        <v>0.01</v>
      </c>
      <c r="O158" s="254" t="str">
        <f>IF(ISBLANK(INDEX('Policy Characteristics'!I:I,MATCH($C158,'Policy Characteristics'!$C:$C,0))),"",INDEX('Policy Characteristics'!I:I,MATCH($C158,'Policy Characteristics'!$C:$C,0)))</f>
        <v>% increase in miles/gal</v>
      </c>
      <c r="P158" s="254"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254" t="str">
        <f>IF(ISBLANK(INDEX('Policy Characteristics'!K:K,MATCH($C158,'Policy Characteristics'!$C:$C,0))),"",INDEX('Policy Characteristics'!K:K,MATCH($C158,'Policy Characteristics'!$C:$C,0)))</f>
        <v>transportation-sector-main.html#fuel-econ-std</v>
      </c>
      <c r="R158" s="254" t="str">
        <f>IF(ISBLANK(INDEX('Policy Characteristics'!L:L,MATCH($C158,'Policy Characteristics'!$C:$C,0))),"",INDEX('Policy Characteristics'!L:L,MATCH($C158,'Policy Characteristics'!$C:$C,0)))</f>
        <v>fuel-economy-standard.html</v>
      </c>
    </row>
    <row r="159" spans="1:18">
      <c r="A159" s="254" t="str">
        <f>IF(ISBLANK(INDEX('Policy Characteristics'!A:A,MATCH($C159,'Policy Characteristics'!$C:$C,0))),"",INDEX('Policy Characteristics'!A:A,MATCH($C159,'Policy Characteristics'!$C:$C,0)))</f>
        <v>Transportation</v>
      </c>
      <c r="B159" s="262" t="str">
        <f>IF(ISBLANK(INDEX('Policy Characteristics'!B:B,MATCH($C159,'Policy Characteristics'!$C:$C,0))),"",INDEX('Policy Characteristics'!B:B,MATCH($C159,'Policy Characteristics'!$C:$C,0)))</f>
        <v>Fuel Economy Standard</v>
      </c>
      <c r="C159" s="254" t="str">
        <f t="shared" si="7"/>
        <v>Percentage Additional Improvement of Fuel Economy Std</v>
      </c>
      <c r="D159" s="45" t="s">
        <v>42</v>
      </c>
      <c r="E159" s="45" t="s">
        <v>113</v>
      </c>
      <c r="F159" s="45" t="s">
        <v>85</v>
      </c>
      <c r="G159" s="2" t="s">
        <v>143</v>
      </c>
      <c r="H159" s="43">
        <v>373</v>
      </c>
      <c r="I159" s="325" t="s">
        <v>44</v>
      </c>
      <c r="J159" s="255" t="str">
        <f>IF(ISBLANK(INDEX('Policy Characteristics'!D:D,MATCH($C159,'Policy Characteristics'!$C:$C,0))),"",INDEX('Policy Characteristics'!D:D,MATCH($C159,'Policy Characteristics'!$C:$C,0)))</f>
        <v>Vehicle Fuel Economy Standards</v>
      </c>
      <c r="K159" s="254" t="str">
        <f>IF(ISBLANK(INDEX('Policy Characteristics'!E:E,MATCH($C159,'Policy Characteristics'!$C:$C,0))),"",INDEX('Policy Characteristics'!E:E,MATCH($C159,'Policy Characteristics'!$C:$C,0)))</f>
        <v>trans fuel economy standards</v>
      </c>
      <c r="L159" s="261">
        <f>IF(ISBLANK(INDEX('Policy Characteristics'!F:F,MATCH($C159,'Policy Characteristics'!$C:$C,0))),"",INDEX('Policy Characteristics'!F:F,MATCH($C159,'Policy Characteristics'!$C:$C,0)))</f>
        <v>0</v>
      </c>
      <c r="M159" s="261">
        <f>IF(ISBLANK(INDEX('Policy Characteristics'!G:G,MATCH($C159,'Policy Characteristics'!$C:$C,0))),"",INDEX('Policy Characteristics'!G:G,MATCH($C159,'Policy Characteristics'!$C:$C,0)))</f>
        <v>1</v>
      </c>
      <c r="N159" s="261">
        <f>IF(ISBLANK(INDEX('Policy Characteristics'!H:H,MATCH($C159,'Policy Characteristics'!$C:$C,0))),"",INDEX('Policy Characteristics'!H:H,MATCH($C159,'Policy Characteristics'!$C:$C,0)))</f>
        <v>0.01</v>
      </c>
      <c r="O159" s="254" t="str">
        <f>IF(ISBLANK(INDEX('Policy Characteristics'!I:I,MATCH($C159,'Policy Characteristics'!$C:$C,0))),"",INDEX('Policy Characteristics'!I:I,MATCH($C159,'Policy Characteristics'!$C:$C,0)))</f>
        <v>% increase in miles/gal</v>
      </c>
      <c r="P159" s="254"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254" t="str">
        <f>IF(ISBLANK(INDEX('Policy Characteristics'!K:K,MATCH($C159,'Policy Characteristics'!$C:$C,0))),"",INDEX('Policy Characteristics'!K:K,MATCH($C159,'Policy Characteristics'!$C:$C,0)))</f>
        <v>transportation-sector-main.html#fuel-econ-std</v>
      </c>
      <c r="R159" s="254" t="str">
        <f>IF(ISBLANK(INDEX('Policy Characteristics'!L:L,MATCH($C159,'Policy Characteristics'!$C:$C,0))),"",INDEX('Policy Characteristics'!L:L,MATCH($C159,'Policy Characteristics'!$C:$C,0)))</f>
        <v>fuel-economy-standard.html</v>
      </c>
    </row>
    <row r="160" spans="1:18" s="2" customFormat="1">
      <c r="A160" s="254" t="str">
        <f>IF(ISBLANK(INDEX('Policy Characteristics'!A:A,MATCH($C160,'Policy Characteristics'!$C:$C,0))),"",INDEX('Policy Characteristics'!A:A,MATCH($C160,'Policy Characteristics'!$C:$C,0)))</f>
        <v>Transportation</v>
      </c>
      <c r="B160" s="262" t="str">
        <f>IF(ISBLANK(INDEX('Policy Characteristics'!B:B,MATCH($C160,'Policy Characteristics'!$C:$C,0))),"",INDEX('Policy Characteristics'!B:B,MATCH($C160,'Policy Characteristics'!$C:$C,0)))</f>
        <v>Low Carbon Fuel Standard</v>
      </c>
      <c r="C160" s="317" t="s">
        <v>465</v>
      </c>
      <c r="D160" s="45"/>
      <c r="E160" s="45"/>
      <c r="F160" s="45"/>
      <c r="G160" s="45"/>
      <c r="H160" s="47">
        <v>190</v>
      </c>
      <c r="I160" s="324" t="s">
        <v>43</v>
      </c>
      <c r="J160" s="255" t="str">
        <f>IF(ISBLANK(INDEX('Policy Characteristics'!D:D,MATCH($C160,'Policy Characteristics'!$C:$C,0))),"",INDEX('Policy Characteristics'!D:D,MATCH($C160,'Policy Characteristics'!$C:$C,0)))</f>
        <v>Low Carbon Fuel Standard</v>
      </c>
      <c r="K160" s="254" t="str">
        <f>IF(ISBLANK(INDEX('Policy Characteristics'!E:E,MATCH($C160,'Policy Characteristics'!$C:$C,0))),"",INDEX('Policy Characteristics'!E:E,MATCH($C160,'Policy Characteristics'!$C:$C,0)))</f>
        <v>trans LCFS</v>
      </c>
      <c r="L160" s="261">
        <f>IF(ISBLANK(INDEX('Policy Characteristics'!F:F,MATCH($C160,'Policy Characteristics'!$C:$C,0))),"",INDEX('Policy Characteristics'!F:F,MATCH($C160,'Policy Characteristics'!$C:$C,0)))</f>
        <v>0</v>
      </c>
      <c r="M160" s="261">
        <f>IF(ISBLANK(INDEX('Policy Characteristics'!G:G,MATCH($C160,'Policy Characteristics'!$C:$C,0))),"",INDEX('Policy Characteristics'!G:G,MATCH($C160,'Policy Characteristics'!$C:$C,0)))</f>
        <v>1</v>
      </c>
      <c r="N160" s="261">
        <f>IF(ISBLANK(INDEX('Policy Characteristics'!H:H,MATCH($C160,'Policy Characteristics'!$C:$C,0))),"",INDEX('Policy Characteristics'!H:H,MATCH($C160,'Policy Characteristics'!$C:$C,0)))</f>
        <v>0.01</v>
      </c>
      <c r="O160" s="254" t="str">
        <f>IF(ISBLANK(INDEX('Policy Characteristics'!I:I,MATCH($C160,'Policy Characteristics'!$C:$C,0))),"",INDEX('Policy Characteristics'!I:I,MATCH($C160,'Policy Characteristics'!$C:$C,0)))</f>
        <v>% reduction in carbon emissions</v>
      </c>
      <c r="P160" s="254" t="str">
        <f>IF(ISBLANK(INDEX('Policy Characteristics'!J:J,MATCH($C160,'Policy Characteristics'!$C:$C,0))),"",INDEX('Policy Characteristics'!J:J,MATCH($C160,'Policy Characteristics'!$C:$C,0)))</f>
        <v>**Description:** This policy specifies the percentage reduction in carbon emissions from the transportation sector that must be achieved via fuel switching.  By default, this policy applies to all non-aviation vehicle types. If the lever Non-BAU LCFS-Qualifying Vehicles is enabled, this policy only applies to aviation and represents the use of sustainable aviation fuels. The value set in this lever is in addition to BAU requirements. // **Guidance for setting values:** The U.S. National Renewable Fuel Standard equates to a BAU LCFS of 2.2% - 4.6% (varying by year).  California adopted an LCFS that requires a 10% reduction in carbon intensity of the transportation fuel pool by 2020.</v>
      </c>
      <c r="Q160" s="254" t="str">
        <f>IF(ISBLANK(INDEX('Policy Characteristics'!K:K,MATCH($C160,'Policy Characteristics'!$C:$C,0))),"",INDEX('Policy Characteristics'!K:K,MATCH($C160,'Policy Characteristics'!$C:$C,0)))</f>
        <v>transportation-sector-main.html#lcfs</v>
      </c>
      <c r="R160" s="254" t="str">
        <f>IF(ISBLANK(INDEX('Policy Characteristics'!L:L,MATCH($C160,'Policy Characteristics'!$C:$C,0))),"",INDEX('Policy Characteristics'!L:L,MATCH($C160,'Policy Characteristics'!$C:$C,0)))</f>
        <v>low-carbon-fuel-standard.html</v>
      </c>
    </row>
    <row r="161" spans="1:18" s="2" customFormat="1">
      <c r="A161" s="254" t="str">
        <f>IF(ISBLANK(INDEX('Policy Characteristics'!A:A,MATCH($C161,'Policy Characteristics'!$C:$C,0))),"",INDEX('Policy Characteristics'!A:A,MATCH($C161,'Policy Characteristics'!$C:$C,0)))</f>
        <v>Transportation</v>
      </c>
      <c r="B161" s="262" t="str">
        <f>IF(ISBLANK(INDEX('Policy Characteristics'!B:B,MATCH($C161,'Policy Characteristics'!$C:$C,0))),"",INDEX('Policy Characteristics'!B:B,MATCH($C161,'Policy Characteristics'!$C:$C,0)))</f>
        <v>Non-BAU LCFS-Qualifying Vehicles</v>
      </c>
      <c r="C161" s="1" t="s">
        <v>3676</v>
      </c>
      <c r="D161" s="45"/>
      <c r="E161" s="45"/>
      <c r="F161" s="45"/>
      <c r="G161" s="45"/>
      <c r="H161" s="47">
        <v>2284</v>
      </c>
      <c r="I161" s="324" t="s">
        <v>43</v>
      </c>
      <c r="J161" s="255" t="str">
        <f>IF(ISBLANK(INDEX('Policy Characteristics'!D:D,MATCH($C161,'Policy Characteristics'!$C:$C,0))),"",INDEX('Policy Characteristics'!D:D,MATCH($C161,'Policy Characteristics'!$C:$C,0)))</f>
        <v>Low Carbon Fuel Standard</v>
      </c>
      <c r="K161" s="254" t="str">
        <f>IF(ISBLANK(INDEX('Policy Characteristics'!E:E,MATCH($C161,'Policy Characteristics'!$C:$C,0))),"",INDEX('Policy Characteristics'!E:E,MATCH($C161,'Policy Characteristics'!$C:$C,0)))</f>
        <v>trans LCFS vehicles</v>
      </c>
      <c r="L161" s="261">
        <f>IF(ISBLANK(INDEX('Policy Characteristics'!F:F,MATCH($C161,'Policy Characteristics'!$C:$C,0))),"",INDEX('Policy Characteristics'!F:F,MATCH($C161,'Policy Characteristics'!$C:$C,0)))</f>
        <v>0</v>
      </c>
      <c r="M161" s="261">
        <f>IF(ISBLANK(INDEX('Policy Characteristics'!G:G,MATCH($C161,'Policy Characteristics'!$C:$C,0))),"",INDEX('Policy Characteristics'!G:G,MATCH($C161,'Policy Characteristics'!$C:$C,0)))</f>
        <v>1</v>
      </c>
      <c r="N161" s="261">
        <f>IF(ISBLANK(INDEX('Policy Characteristics'!H:H,MATCH($C161,'Policy Characteristics'!$C:$C,0))),"",INDEX('Policy Characteristics'!H:H,MATCH($C161,'Policy Characteristics'!$C:$C,0)))</f>
        <v>1</v>
      </c>
      <c r="O161" s="254" t="str">
        <f>IF(ISBLANK(INDEX('Policy Characteristics'!I:I,MATCH($C161,'Policy Characteristics'!$C:$C,0))),"",INDEX('Policy Characteristics'!I:I,MATCH($C161,'Policy Characteristics'!$C:$C,0)))</f>
        <v>on/off</v>
      </c>
      <c r="P161" s="254" t="str">
        <f>IF(ISBLANK(INDEX('Policy Characteristics'!J:J,MATCH($C161,'Policy Characteristics'!$C:$C,0))),"",INDEX('Policy Characteristics'!J:J,MATCH($C161,'Policy Characteristics'!$C:$C,0)))</f>
        <v>**Description:** This lever changes which vehicles qualify under the low carbon fuel standard. With the lever off, LCFS-qualifying vehicles include all vehicle types except aircraft. With the lever on, only aircraft qualify.</v>
      </c>
      <c r="Q161" s="254" t="str">
        <f>IF(ISBLANK(INDEX('Policy Characteristics'!K:K,MATCH($C161,'Policy Characteristics'!$C:$C,0))),"",INDEX('Policy Characteristics'!K:K,MATCH($C161,'Policy Characteristics'!$C:$C,0)))</f>
        <v>transportation-sector-main.html#lcfs</v>
      </c>
      <c r="R161" s="254" t="str">
        <f>IF(ISBLANK(INDEX('Policy Characteristics'!L:L,MATCH($C161,'Policy Characteristics'!$C:$C,0))),"",INDEX('Policy Characteristics'!L:L,MATCH($C161,'Policy Characteristics'!$C:$C,0)))</f>
        <v>low-carbon-fuel-standard.html</v>
      </c>
    </row>
    <row r="162" spans="1:18">
      <c r="A162" s="254" t="str">
        <f>IF(ISBLANK(INDEX('Policy Characteristics'!A:A,MATCH($C162,'Policy Characteristics'!$C:$C,0))),"",INDEX('Policy Characteristics'!A:A,MATCH($C162,'Policy Characteristics'!$C:$C,0)))</f>
        <v>Transportation</v>
      </c>
      <c r="B162" s="262" t="str">
        <f>IF(ISBLANK(INDEX('Policy Characteristics'!B:B,MATCH($C162,'Policy Characteristics'!$C:$C,0))),"",INDEX('Policy Characteristics'!B:B,MATCH($C162,'Policy Characteristics'!$C:$C,0)))</f>
        <v>Mode Shifting</v>
      </c>
      <c r="C162" t="s">
        <v>2986</v>
      </c>
      <c r="D162" s="45" t="s">
        <v>45</v>
      </c>
      <c r="E162" s="45" t="s">
        <v>37</v>
      </c>
      <c r="F162" s="45" t="s">
        <v>84</v>
      </c>
      <c r="G162" s="2" t="s">
        <v>3295</v>
      </c>
      <c r="H162" s="43">
        <v>848</v>
      </c>
      <c r="I162" s="324" t="s">
        <v>43</v>
      </c>
      <c r="J162" s="255" t="str">
        <f>IF(ISBLANK(INDEX('Policy Characteristics'!D:D,MATCH($C162,'Policy Characteristics'!$C:$C,0))),"",INDEX('Policy Characteristics'!D:D,MATCH($C162,'Policy Characteristics'!$C:$C,0)))</f>
        <v>Mode Shifting</v>
      </c>
      <c r="K162" s="254" t="str">
        <f>IF(ISBLANK(INDEX('Policy Characteristics'!E:E,MATCH($C162,'Policy Characteristics'!$C:$C,0))),"",INDEX('Policy Characteristics'!E:E,MATCH($C162,'Policy Characteristics'!$C:$C,0)))</f>
        <v>trans mode shifting</v>
      </c>
      <c r="L162" s="261">
        <f>IF(ISBLANK(INDEX('Policy Characteristics'!F:F,MATCH($C162,'Policy Characteristics'!$C:$C,0))),"",INDEX('Policy Characteristics'!F:F,MATCH($C162,'Policy Characteristics'!$C:$C,0)))</f>
        <v>0</v>
      </c>
      <c r="M162" s="261">
        <f>IF(ISBLANK(INDEX('Policy Characteristics'!G:G,MATCH($C162,'Policy Characteristics'!$C:$C,0))),"",INDEX('Policy Characteristics'!G:G,MATCH($C162,'Policy Characteristics'!$C:$C,0)))</f>
        <v>0.33</v>
      </c>
      <c r="N162" s="261">
        <f>IF(ISBLANK(INDEX('Policy Characteristics'!H:H,MATCH($C162,'Policy Characteristics'!$C:$C,0))),"",INDEX('Policy Characteristics'!H:H,MATCH($C162,'Policy Characteristics'!$C:$C,0)))</f>
        <v>0.01</v>
      </c>
      <c r="O162" s="254" t="str">
        <f>IF(ISBLANK(INDEX('Policy Characteristics'!I:I,MATCH($C162,'Policy Characteristics'!$C:$C,0))),"",INDEX('Policy Characteristics'!I:I,MATCH($C162,'Policy Characteristics'!$C:$C,0)))</f>
        <v>% of trips shifted</v>
      </c>
      <c r="P162" s="254" t="str">
        <f>IF(ISBLANK(INDEX('Policy Characteristics'!J:J,MATCH($C162,'Policy Characteristics'!$C:$C,0))),"",INDEX('Policy Characteristics'!J:J,MATCH($C162,'Policy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2" s="254" t="str">
        <f>IF(ISBLANK(INDEX('Policy Characteristics'!K:K,MATCH($C162,'Policy Characteristics'!$C:$C,0))),"",INDEX('Policy Characteristics'!K:K,MATCH($C162,'Policy Characteristics'!$C:$C,0)))</f>
        <v>transportation-sector-main.html#tdm</v>
      </c>
      <c r="R162" s="254" t="str">
        <f>IF(ISBLANK(INDEX('Policy Characteristics'!L:L,MATCH($C162,'Policy Characteristics'!$C:$C,0))),"",INDEX('Policy Characteristics'!L:L,MATCH($C162,'Policy Characteristics'!$C:$C,0)))</f>
        <v>transportation-demand-management.html</v>
      </c>
    </row>
    <row r="163" spans="1:18">
      <c r="A163" s="254" t="str">
        <f>IF(ISBLANK(INDEX('Policy Characteristics'!A:A,MATCH($C163,'Policy Characteristics'!$C:$C,0))),"",INDEX('Policy Characteristics'!A:A,MATCH($C163,'Policy Characteristics'!$C:$C,0)))</f>
        <v>Transportation</v>
      </c>
      <c r="B163" s="262" t="str">
        <f>IF(ISBLANK(INDEX('Policy Characteristics'!B:B,MATCH($C163,'Policy Characteristics'!$C:$C,0))),"",INDEX('Policy Characteristics'!B:B,MATCH($C163,'Policy Characteristics'!$C:$C,0)))</f>
        <v>Mode Shifting</v>
      </c>
      <c r="C163" s="254" t="str">
        <f t="shared" ref="C163:C173" si="8">C$162</f>
        <v>Percent of Travel Demand Shifted to Other Modes or Eliminated</v>
      </c>
      <c r="D163" s="45" t="s">
        <v>45</v>
      </c>
      <c r="E163" s="45" t="s">
        <v>38</v>
      </c>
      <c r="F163" s="45" t="s">
        <v>84</v>
      </c>
      <c r="G163" s="2" t="s">
        <v>2344</v>
      </c>
      <c r="H163" s="43">
        <v>849</v>
      </c>
      <c r="I163" s="325" t="s">
        <v>44</v>
      </c>
      <c r="J163" s="255" t="str">
        <f>IF(ISBLANK(INDEX('Policy Characteristics'!D:D,MATCH($C163,'Policy Characteristics'!$C:$C,0))),"",INDEX('Policy Characteristics'!D:D,MATCH($C163,'Policy Characteristics'!$C:$C,0)))</f>
        <v>Mode Shifting</v>
      </c>
      <c r="K163" s="254" t="str">
        <f>IF(ISBLANK(INDEX('Policy Characteristics'!E:E,MATCH($C163,'Policy Characteristics'!$C:$C,0))),"",INDEX('Policy Characteristics'!E:E,MATCH($C163,'Policy Characteristics'!$C:$C,0)))</f>
        <v>trans mode shifting</v>
      </c>
      <c r="L163" s="261">
        <f>IF(ISBLANK(INDEX('Policy Characteristics'!F:F,MATCH($C163,'Policy Characteristics'!$C:$C,0))),"",INDEX('Policy Characteristics'!F:F,MATCH($C163,'Policy Characteristics'!$C:$C,0)))</f>
        <v>0</v>
      </c>
      <c r="M163" s="261">
        <f>IF(ISBLANK(INDEX('Policy Characteristics'!G:G,MATCH($C163,'Policy Characteristics'!$C:$C,0))),"",INDEX('Policy Characteristics'!G:G,MATCH($C163,'Policy Characteristics'!$C:$C,0)))</f>
        <v>0.33</v>
      </c>
      <c r="N163" s="261">
        <f>IF(ISBLANK(INDEX('Policy Characteristics'!H:H,MATCH($C163,'Policy Characteristics'!$C:$C,0))),"",INDEX('Policy Characteristics'!H:H,MATCH($C163,'Policy Characteristics'!$C:$C,0)))</f>
        <v>0.01</v>
      </c>
      <c r="O163" s="254" t="str">
        <f>IF(ISBLANK(INDEX('Policy Characteristics'!I:I,MATCH($C163,'Policy Characteristics'!$C:$C,0))),"",INDEX('Policy Characteristics'!I:I,MATCH($C163,'Policy Characteristics'!$C:$C,0)))</f>
        <v>% of trips shifted</v>
      </c>
      <c r="P163" s="254" t="str">
        <f>IF(ISBLANK(INDEX('Policy Characteristics'!J:J,MATCH($C163,'Policy Characteristics'!$C:$C,0))),"",INDEX('Policy Characteristics'!J:J,MATCH($C163,'Policy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3" s="254" t="str">
        <f>IF(ISBLANK(INDEX('Policy Characteristics'!K:K,MATCH($C163,'Policy Characteristics'!$C:$C,0))),"",INDEX('Policy Characteristics'!K:K,MATCH($C163,'Policy Characteristics'!$C:$C,0)))</f>
        <v>transportation-sector-main.html#tdm</v>
      </c>
      <c r="R163" s="254" t="str">
        <f>IF(ISBLANK(INDEX('Policy Characteristics'!L:L,MATCH($C163,'Policy Characteristics'!$C:$C,0))),"",INDEX('Policy Characteristics'!L:L,MATCH($C163,'Policy Characteristics'!$C:$C,0)))</f>
        <v>transportation-demand-management.html</v>
      </c>
    </row>
    <row r="164" spans="1:18">
      <c r="A164" s="254" t="str">
        <f>IF(ISBLANK(INDEX('Policy Characteristics'!A:A,MATCH($C164,'Policy Characteristics'!$C:$C,0))),"",INDEX('Policy Characteristics'!A:A,MATCH($C164,'Policy Characteristics'!$C:$C,0)))</f>
        <v>Transportation</v>
      </c>
      <c r="B164" s="262" t="str">
        <f>IF(ISBLANK(INDEX('Policy Characteristics'!B:B,MATCH($C164,'Policy Characteristics'!$C:$C,0))),"",INDEX('Policy Characteristics'!B:B,MATCH($C164,'Policy Characteristics'!$C:$C,0)))</f>
        <v>Mode Shifting</v>
      </c>
      <c r="C164" s="254" t="str">
        <f t="shared" si="8"/>
        <v>Percent of Travel Demand Shifted to Other Modes or Eliminated</v>
      </c>
      <c r="D164" s="45" t="s">
        <v>45</v>
      </c>
      <c r="E164" s="45" t="s">
        <v>39</v>
      </c>
      <c r="F164" s="45" t="s">
        <v>84</v>
      </c>
      <c r="G164" s="2" t="s">
        <v>3292</v>
      </c>
      <c r="H164" s="43">
        <v>850</v>
      </c>
      <c r="I164" s="324" t="s">
        <v>43</v>
      </c>
      <c r="J164" s="255" t="str">
        <f>IF(ISBLANK(INDEX('Policy Characteristics'!D:D,MATCH($C164,'Policy Characteristics'!$C:$C,0))),"",INDEX('Policy Characteristics'!D:D,MATCH($C164,'Policy Characteristics'!$C:$C,0)))</f>
        <v>Mode Shifting</v>
      </c>
      <c r="K164" s="254" t="str">
        <f>IF(ISBLANK(INDEX('Policy Characteristics'!E:E,MATCH($C164,'Policy Characteristics'!$C:$C,0))),"",INDEX('Policy Characteristics'!E:E,MATCH($C164,'Policy Characteristics'!$C:$C,0)))</f>
        <v>trans mode shifting</v>
      </c>
      <c r="L164" s="261">
        <f>IF(ISBLANK(INDEX('Policy Characteristics'!F:F,MATCH($C164,'Policy Characteristics'!$C:$C,0))),"",INDEX('Policy Characteristics'!F:F,MATCH($C164,'Policy Characteristics'!$C:$C,0)))</f>
        <v>0</v>
      </c>
      <c r="M164" s="261">
        <f>IF(ISBLANK(INDEX('Policy Characteristics'!G:G,MATCH($C164,'Policy Characteristics'!$C:$C,0))),"",INDEX('Policy Characteristics'!G:G,MATCH($C164,'Policy Characteristics'!$C:$C,0)))</f>
        <v>0.33</v>
      </c>
      <c r="N164" s="261">
        <f>IF(ISBLANK(INDEX('Policy Characteristics'!H:H,MATCH($C164,'Policy Characteristics'!$C:$C,0))),"",INDEX('Policy Characteristics'!H:H,MATCH($C164,'Policy Characteristics'!$C:$C,0)))</f>
        <v>0.01</v>
      </c>
      <c r="O164" s="254" t="str">
        <f>IF(ISBLANK(INDEX('Policy Characteristics'!I:I,MATCH($C164,'Policy Characteristics'!$C:$C,0))),"",INDEX('Policy Characteristics'!I:I,MATCH($C164,'Policy Characteristics'!$C:$C,0)))</f>
        <v>% of trips shifted</v>
      </c>
      <c r="P164" s="254" t="str">
        <f>IF(ISBLANK(INDEX('Policy Characteristics'!J:J,MATCH($C164,'Policy Characteristics'!$C:$C,0))),"",INDEX('Policy Characteristics'!J:J,MATCH($C164,'Policy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4" s="254" t="str">
        <f>IF(ISBLANK(INDEX('Policy Characteristics'!K:K,MATCH($C164,'Policy Characteristics'!$C:$C,0))),"",INDEX('Policy Characteristics'!K:K,MATCH($C164,'Policy Characteristics'!$C:$C,0)))</f>
        <v>transportation-sector-main.html#tdm</v>
      </c>
      <c r="R164" s="254" t="str">
        <f>IF(ISBLANK(INDEX('Policy Characteristics'!L:L,MATCH($C164,'Policy Characteristics'!$C:$C,0))),"",INDEX('Policy Characteristics'!L:L,MATCH($C164,'Policy Characteristics'!$C:$C,0)))</f>
        <v>transportation-demand-management.html</v>
      </c>
    </row>
    <row r="165" spans="1:18">
      <c r="A165" s="254" t="str">
        <f>IF(ISBLANK(INDEX('Policy Characteristics'!A:A,MATCH($C165,'Policy Characteristics'!$C:$C,0))),"",INDEX('Policy Characteristics'!A:A,MATCH($C165,'Policy Characteristics'!$C:$C,0)))</f>
        <v>Transportation</v>
      </c>
      <c r="B165" s="262" t="str">
        <f>IF(ISBLANK(INDEX('Policy Characteristics'!B:B,MATCH($C165,'Policy Characteristics'!$C:$C,0))),"",INDEX('Policy Characteristics'!B:B,MATCH($C165,'Policy Characteristics'!$C:$C,0)))</f>
        <v>Mode Shifting</v>
      </c>
      <c r="C165" s="254" t="str">
        <f t="shared" si="8"/>
        <v>Percent of Travel Demand Shifted to Other Modes or Eliminated</v>
      </c>
      <c r="D165" s="45" t="s">
        <v>45</v>
      </c>
      <c r="E165" s="45" t="s">
        <v>40</v>
      </c>
      <c r="F165" s="45" t="s">
        <v>84</v>
      </c>
      <c r="G165" s="45" t="s">
        <v>86</v>
      </c>
      <c r="H165" s="43">
        <v>851</v>
      </c>
      <c r="I165" s="325" t="s">
        <v>44</v>
      </c>
      <c r="J165" s="255" t="str">
        <f>IF(ISBLANK(INDEX('Policy Characteristics'!D:D,MATCH($C165,'Policy Characteristics'!$C:$C,0))),"",INDEX('Policy Characteristics'!D:D,MATCH($C165,'Policy Characteristics'!$C:$C,0)))</f>
        <v>Mode Shifting</v>
      </c>
      <c r="K165" s="254" t="str">
        <f>IF(ISBLANK(INDEX('Policy Characteristics'!E:E,MATCH($C165,'Policy Characteristics'!$C:$C,0))),"",INDEX('Policy Characteristics'!E:E,MATCH($C165,'Policy Characteristics'!$C:$C,0)))</f>
        <v>trans mode shifting</v>
      </c>
      <c r="L165" s="261">
        <f>IF(ISBLANK(INDEX('Policy Characteristics'!F:F,MATCH($C165,'Policy Characteristics'!$C:$C,0))),"",INDEX('Policy Characteristics'!F:F,MATCH($C165,'Policy Characteristics'!$C:$C,0)))</f>
        <v>0</v>
      </c>
      <c r="M165" s="261">
        <f>IF(ISBLANK(INDEX('Policy Characteristics'!G:G,MATCH($C165,'Policy Characteristics'!$C:$C,0))),"",INDEX('Policy Characteristics'!G:G,MATCH($C165,'Policy Characteristics'!$C:$C,0)))</f>
        <v>0.33</v>
      </c>
      <c r="N165" s="261">
        <f>IF(ISBLANK(INDEX('Policy Characteristics'!H:H,MATCH($C165,'Policy Characteristics'!$C:$C,0))),"",INDEX('Policy Characteristics'!H:H,MATCH($C165,'Policy Characteristics'!$C:$C,0)))</f>
        <v>0.01</v>
      </c>
      <c r="O165" s="254" t="str">
        <f>IF(ISBLANK(INDEX('Policy Characteristics'!I:I,MATCH($C165,'Policy Characteristics'!$C:$C,0))),"",INDEX('Policy Characteristics'!I:I,MATCH($C165,'Policy Characteristics'!$C:$C,0)))</f>
        <v>% of trips shifted</v>
      </c>
      <c r="P165" s="254" t="str">
        <f>IF(ISBLANK(INDEX('Policy Characteristics'!J:J,MATCH($C165,'Policy Characteristics'!$C:$C,0))),"",INDEX('Policy Characteristics'!J:J,MATCH($C165,'Policy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5" s="254" t="str">
        <f>IF(ISBLANK(INDEX('Policy Characteristics'!K:K,MATCH($C165,'Policy Characteristics'!$C:$C,0))),"",INDEX('Policy Characteristics'!K:K,MATCH($C165,'Policy Characteristics'!$C:$C,0)))</f>
        <v>transportation-sector-main.html#tdm</v>
      </c>
      <c r="R165" s="254" t="str">
        <f>IF(ISBLANK(INDEX('Policy Characteristics'!L:L,MATCH($C165,'Policy Characteristics'!$C:$C,0))),"",INDEX('Policy Characteristics'!L:L,MATCH($C165,'Policy Characteristics'!$C:$C,0)))</f>
        <v>transportation-demand-management.html</v>
      </c>
    </row>
    <row r="166" spans="1:18">
      <c r="A166" s="254" t="str">
        <f>IF(ISBLANK(INDEX('Policy Characteristics'!A:A,MATCH($C166,'Policy Characteristics'!$C:$C,0))),"",INDEX('Policy Characteristics'!A:A,MATCH($C166,'Policy Characteristics'!$C:$C,0)))</f>
        <v>Transportation</v>
      </c>
      <c r="B166" s="262" t="str">
        <f>IF(ISBLANK(INDEX('Policy Characteristics'!B:B,MATCH($C166,'Policy Characteristics'!$C:$C,0))),"",INDEX('Policy Characteristics'!B:B,MATCH($C166,'Policy Characteristics'!$C:$C,0)))</f>
        <v>Mode Shifting</v>
      </c>
      <c r="C166" s="254" t="str">
        <f t="shared" si="8"/>
        <v>Percent of Travel Demand Shifted to Other Modes or Eliminated</v>
      </c>
      <c r="D166" s="45" t="s">
        <v>45</v>
      </c>
      <c r="E166" s="45" t="s">
        <v>41</v>
      </c>
      <c r="F166" s="45" t="s">
        <v>84</v>
      </c>
      <c r="G166" s="2" t="s">
        <v>3293</v>
      </c>
      <c r="H166" s="43">
        <v>852</v>
      </c>
      <c r="I166" s="325" t="s">
        <v>44</v>
      </c>
      <c r="J166" s="255" t="str">
        <f>IF(ISBLANK(INDEX('Policy Characteristics'!D:D,MATCH($C166,'Policy Characteristics'!$C:$C,0))),"",INDEX('Policy Characteristics'!D:D,MATCH($C166,'Policy Characteristics'!$C:$C,0)))</f>
        <v>Mode Shifting</v>
      </c>
      <c r="K166" s="254" t="str">
        <f>IF(ISBLANK(INDEX('Policy Characteristics'!E:E,MATCH($C166,'Policy Characteristics'!$C:$C,0))),"",INDEX('Policy Characteristics'!E:E,MATCH($C166,'Policy Characteristics'!$C:$C,0)))</f>
        <v>trans mode shifting</v>
      </c>
      <c r="L166" s="261">
        <f>IF(ISBLANK(INDEX('Policy Characteristics'!F:F,MATCH($C166,'Policy Characteristics'!$C:$C,0))),"",INDEX('Policy Characteristics'!F:F,MATCH($C166,'Policy Characteristics'!$C:$C,0)))</f>
        <v>0</v>
      </c>
      <c r="M166" s="261">
        <f>IF(ISBLANK(INDEX('Policy Characteristics'!G:G,MATCH($C166,'Policy Characteristics'!$C:$C,0))),"",INDEX('Policy Characteristics'!G:G,MATCH($C166,'Policy Characteristics'!$C:$C,0)))</f>
        <v>0.33</v>
      </c>
      <c r="N166" s="261">
        <f>IF(ISBLANK(INDEX('Policy Characteristics'!H:H,MATCH($C166,'Policy Characteristics'!$C:$C,0))),"",INDEX('Policy Characteristics'!H:H,MATCH($C166,'Policy Characteristics'!$C:$C,0)))</f>
        <v>0.01</v>
      </c>
      <c r="O166" s="254" t="str">
        <f>IF(ISBLANK(INDEX('Policy Characteristics'!I:I,MATCH($C166,'Policy Characteristics'!$C:$C,0))),"",INDEX('Policy Characteristics'!I:I,MATCH($C166,'Policy Characteristics'!$C:$C,0)))</f>
        <v>% of trips shifted</v>
      </c>
      <c r="P166" s="254" t="str">
        <f>IF(ISBLANK(INDEX('Policy Characteristics'!J:J,MATCH($C166,'Policy Characteristics'!$C:$C,0))),"",INDEX('Policy Characteristics'!J:J,MATCH($C166,'Policy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6" s="254" t="str">
        <f>IF(ISBLANK(INDEX('Policy Characteristics'!K:K,MATCH($C166,'Policy Characteristics'!$C:$C,0))),"",INDEX('Policy Characteristics'!K:K,MATCH($C166,'Policy Characteristics'!$C:$C,0)))</f>
        <v>transportation-sector-main.html#tdm</v>
      </c>
      <c r="R166" s="254" t="str">
        <f>IF(ISBLANK(INDEX('Policy Characteristics'!L:L,MATCH($C166,'Policy Characteristics'!$C:$C,0))),"",INDEX('Policy Characteristics'!L:L,MATCH($C166,'Policy Characteristics'!$C:$C,0)))</f>
        <v>transportation-demand-management.html</v>
      </c>
    </row>
    <row r="167" spans="1:18">
      <c r="A167" s="254" t="str">
        <f>IF(ISBLANK(INDEX('Policy Characteristics'!A:A,MATCH($C167,'Policy Characteristics'!$C:$C,0))),"",INDEX('Policy Characteristics'!A:A,MATCH($C167,'Policy Characteristics'!$C:$C,0)))</f>
        <v>Transportation</v>
      </c>
      <c r="B167" s="262" t="str">
        <f>IF(ISBLANK(INDEX('Policy Characteristics'!B:B,MATCH($C167,'Policy Characteristics'!$C:$C,0))),"",INDEX('Policy Characteristics'!B:B,MATCH($C167,'Policy Characteristics'!$C:$C,0)))</f>
        <v>Mode Shifting</v>
      </c>
      <c r="C167" s="254" t="str">
        <f t="shared" si="8"/>
        <v>Percent of Travel Demand Shifted to Other Modes or Eliminated</v>
      </c>
      <c r="D167" s="45" t="s">
        <v>45</v>
      </c>
      <c r="E167" s="45" t="s">
        <v>113</v>
      </c>
      <c r="F167" s="45" t="s">
        <v>84</v>
      </c>
      <c r="G167" s="45" t="s">
        <v>143</v>
      </c>
      <c r="H167" s="43">
        <v>853</v>
      </c>
      <c r="I167" s="325" t="s">
        <v>44</v>
      </c>
      <c r="J167" s="255" t="str">
        <f>IF(ISBLANK(INDEX('Policy Characteristics'!D:D,MATCH($C167,'Policy Characteristics'!$C:$C,0))),"",INDEX('Policy Characteristics'!D:D,MATCH($C167,'Policy Characteristics'!$C:$C,0)))</f>
        <v>Mode Shifting</v>
      </c>
      <c r="K167" s="254" t="str">
        <f>IF(ISBLANK(INDEX('Policy Characteristics'!E:E,MATCH($C167,'Policy Characteristics'!$C:$C,0))),"",INDEX('Policy Characteristics'!E:E,MATCH($C167,'Policy Characteristics'!$C:$C,0)))</f>
        <v>trans mode shifting</v>
      </c>
      <c r="L167" s="261">
        <f>IF(ISBLANK(INDEX('Policy Characteristics'!F:F,MATCH($C167,'Policy Characteristics'!$C:$C,0))),"",INDEX('Policy Characteristics'!F:F,MATCH($C167,'Policy Characteristics'!$C:$C,0)))</f>
        <v>0</v>
      </c>
      <c r="M167" s="261">
        <f>IF(ISBLANK(INDEX('Policy Characteristics'!G:G,MATCH($C167,'Policy Characteristics'!$C:$C,0))),"",INDEX('Policy Characteristics'!G:G,MATCH($C167,'Policy Characteristics'!$C:$C,0)))</f>
        <v>0.33</v>
      </c>
      <c r="N167" s="261">
        <f>IF(ISBLANK(INDEX('Policy Characteristics'!H:H,MATCH($C167,'Policy Characteristics'!$C:$C,0))),"",INDEX('Policy Characteristics'!H:H,MATCH($C167,'Policy Characteristics'!$C:$C,0)))</f>
        <v>0.01</v>
      </c>
      <c r="O167" s="254" t="str">
        <f>IF(ISBLANK(INDEX('Policy Characteristics'!I:I,MATCH($C167,'Policy Characteristics'!$C:$C,0))),"",INDEX('Policy Characteristics'!I:I,MATCH($C167,'Policy Characteristics'!$C:$C,0)))</f>
        <v>% of trips shifted</v>
      </c>
      <c r="P167" s="254" t="str">
        <f>IF(ISBLANK(INDEX('Policy Characteristics'!J:J,MATCH($C167,'Policy Characteristics'!$C:$C,0))),"",INDEX('Policy Characteristics'!J:J,MATCH($C167,'Policy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7" s="254" t="str">
        <f>IF(ISBLANK(INDEX('Policy Characteristics'!K:K,MATCH($C167,'Policy Characteristics'!$C:$C,0))),"",INDEX('Policy Characteristics'!K:K,MATCH($C167,'Policy Characteristics'!$C:$C,0)))</f>
        <v>transportation-sector-main.html#tdm</v>
      </c>
      <c r="R167" s="254" t="str">
        <f>IF(ISBLANK(INDEX('Policy Characteristics'!L:L,MATCH($C167,'Policy Characteristics'!$C:$C,0))),"",INDEX('Policy Characteristics'!L:L,MATCH($C167,'Policy Characteristics'!$C:$C,0)))</f>
        <v>transportation-demand-management.html</v>
      </c>
    </row>
    <row r="168" spans="1:18">
      <c r="A168" s="254" t="str">
        <f>IF(ISBLANK(INDEX('Policy Characteristics'!A:A,MATCH($C168,'Policy Characteristics'!$C:$C,0))),"",INDEX('Policy Characteristics'!A:A,MATCH($C168,'Policy Characteristics'!$C:$C,0)))</f>
        <v>Transportation</v>
      </c>
      <c r="B168" s="262" t="str">
        <f>IF(ISBLANK(INDEX('Policy Characteristics'!B:B,MATCH($C168,'Policy Characteristics'!$C:$C,0))),"",INDEX('Policy Characteristics'!B:B,MATCH($C168,'Policy Characteristics'!$C:$C,0)))</f>
        <v>Mode Shifting</v>
      </c>
      <c r="C168" s="254" t="str">
        <f t="shared" si="8"/>
        <v>Percent of Travel Demand Shifted to Other Modes or Eliminated</v>
      </c>
      <c r="D168" s="45" t="s">
        <v>42</v>
      </c>
      <c r="E168" s="45" t="s">
        <v>37</v>
      </c>
      <c r="F168" s="45" t="s">
        <v>85</v>
      </c>
      <c r="G168" s="2" t="s">
        <v>3459</v>
      </c>
      <c r="H168" s="43">
        <v>854</v>
      </c>
      <c r="I168" s="325" t="s">
        <v>44</v>
      </c>
      <c r="J168" s="255" t="str">
        <f>IF(ISBLANK(INDEX('Policy Characteristics'!D:D,MATCH($C168,'Policy Characteristics'!$C:$C,0))),"",INDEX('Policy Characteristics'!D:D,MATCH($C168,'Policy Characteristics'!$C:$C,0)))</f>
        <v>Mode Shifting</v>
      </c>
      <c r="K168" s="254" t="str">
        <f>IF(ISBLANK(INDEX('Policy Characteristics'!E:E,MATCH($C168,'Policy Characteristics'!$C:$C,0))),"",INDEX('Policy Characteristics'!E:E,MATCH($C168,'Policy Characteristics'!$C:$C,0)))</f>
        <v>trans mode shifting</v>
      </c>
      <c r="L168" s="261">
        <f>IF(ISBLANK(INDEX('Policy Characteristics'!F:F,MATCH($C168,'Policy Characteristics'!$C:$C,0))),"",INDEX('Policy Characteristics'!F:F,MATCH($C168,'Policy Characteristics'!$C:$C,0)))</f>
        <v>0</v>
      </c>
      <c r="M168" s="261">
        <f>IF(ISBLANK(INDEX('Policy Characteristics'!G:G,MATCH($C168,'Policy Characteristics'!$C:$C,0))),"",INDEX('Policy Characteristics'!G:G,MATCH($C168,'Policy Characteristics'!$C:$C,0)))</f>
        <v>0.33</v>
      </c>
      <c r="N168" s="261">
        <f>IF(ISBLANK(INDEX('Policy Characteristics'!H:H,MATCH($C168,'Policy Characteristics'!$C:$C,0))),"",INDEX('Policy Characteristics'!H:H,MATCH($C168,'Policy Characteristics'!$C:$C,0)))</f>
        <v>0.01</v>
      </c>
      <c r="O168" s="254" t="str">
        <f>IF(ISBLANK(INDEX('Policy Characteristics'!I:I,MATCH($C168,'Policy Characteristics'!$C:$C,0))),"",INDEX('Policy Characteristics'!I:I,MATCH($C168,'Policy Characteristics'!$C:$C,0)))</f>
        <v>% of trips shifted</v>
      </c>
      <c r="P168" s="254" t="str">
        <f>IF(ISBLANK(INDEX('Policy Characteristics'!J:J,MATCH($C168,'Policy Characteristics'!$C:$C,0))),"",INDEX('Policy Characteristics'!J:J,MATCH($C168,'Policy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8" s="254" t="str">
        <f>IF(ISBLANK(INDEX('Policy Characteristics'!K:K,MATCH($C168,'Policy Characteristics'!$C:$C,0))),"",INDEX('Policy Characteristics'!K:K,MATCH($C168,'Policy Characteristics'!$C:$C,0)))</f>
        <v>transportation-sector-main.html#tdm</v>
      </c>
      <c r="R168" s="254" t="str">
        <f>IF(ISBLANK(INDEX('Policy Characteristics'!L:L,MATCH($C168,'Policy Characteristics'!$C:$C,0))),"",INDEX('Policy Characteristics'!L:L,MATCH($C168,'Policy Characteristics'!$C:$C,0)))</f>
        <v>transportation-demand-management.html</v>
      </c>
    </row>
    <row r="169" spans="1:18">
      <c r="A169" s="254" t="str">
        <f>IF(ISBLANK(INDEX('Policy Characteristics'!A:A,MATCH($C169,'Policy Characteristics'!$C:$C,0))),"",INDEX('Policy Characteristics'!A:A,MATCH($C169,'Policy Characteristics'!$C:$C,0)))</f>
        <v>Transportation</v>
      </c>
      <c r="B169" s="262" t="str">
        <f>IF(ISBLANK(INDEX('Policy Characteristics'!B:B,MATCH($C169,'Policy Characteristics'!$C:$C,0))),"",INDEX('Policy Characteristics'!B:B,MATCH($C169,'Policy Characteristics'!$C:$C,0)))</f>
        <v>Mode Shifting</v>
      </c>
      <c r="C169" s="254" t="str">
        <f t="shared" si="8"/>
        <v>Percent of Travel Demand Shifted to Other Modes or Eliminated</v>
      </c>
      <c r="D169" s="45" t="s">
        <v>42</v>
      </c>
      <c r="E169" s="45" t="s">
        <v>38</v>
      </c>
      <c r="F169" s="45" t="s">
        <v>85</v>
      </c>
      <c r="G169" s="2" t="s">
        <v>3455</v>
      </c>
      <c r="H169" s="43">
        <v>855</v>
      </c>
      <c r="I169" s="324" t="s">
        <v>43</v>
      </c>
      <c r="J169" s="255" t="str">
        <f>IF(ISBLANK(INDEX('Policy Characteristics'!D:D,MATCH($C169,'Policy Characteristics'!$C:$C,0))),"",INDEX('Policy Characteristics'!D:D,MATCH($C169,'Policy Characteristics'!$C:$C,0)))</f>
        <v>Mode Shifting</v>
      </c>
      <c r="K169" s="254" t="str">
        <f>IF(ISBLANK(INDEX('Policy Characteristics'!E:E,MATCH($C169,'Policy Characteristics'!$C:$C,0))),"",INDEX('Policy Characteristics'!E:E,MATCH($C169,'Policy Characteristics'!$C:$C,0)))</f>
        <v>trans mode shifting</v>
      </c>
      <c r="L169" s="261">
        <f>IF(ISBLANK(INDEX('Policy Characteristics'!F:F,MATCH($C169,'Policy Characteristics'!$C:$C,0))),"",INDEX('Policy Characteristics'!F:F,MATCH($C169,'Policy Characteristics'!$C:$C,0)))</f>
        <v>0</v>
      </c>
      <c r="M169" s="261">
        <f>IF(ISBLANK(INDEX('Policy Characteristics'!G:G,MATCH($C169,'Policy Characteristics'!$C:$C,0))),"",INDEX('Policy Characteristics'!G:G,MATCH($C169,'Policy Characteristics'!$C:$C,0)))</f>
        <v>0.33</v>
      </c>
      <c r="N169" s="261">
        <f>IF(ISBLANK(INDEX('Policy Characteristics'!H:H,MATCH($C169,'Policy Characteristics'!$C:$C,0))),"",INDEX('Policy Characteristics'!H:H,MATCH($C169,'Policy Characteristics'!$C:$C,0)))</f>
        <v>0.01</v>
      </c>
      <c r="O169" s="254" t="str">
        <f>IF(ISBLANK(INDEX('Policy Characteristics'!I:I,MATCH($C169,'Policy Characteristics'!$C:$C,0))),"",INDEX('Policy Characteristics'!I:I,MATCH($C169,'Policy Characteristics'!$C:$C,0)))</f>
        <v>% of trips shifted</v>
      </c>
      <c r="P169" s="254" t="str">
        <f>IF(ISBLANK(INDEX('Policy Characteristics'!J:J,MATCH($C169,'Policy Characteristics'!$C:$C,0))),"",INDEX('Policy Characteristics'!J:J,MATCH($C169,'Policy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9" s="254" t="str">
        <f>IF(ISBLANK(INDEX('Policy Characteristics'!K:K,MATCH($C169,'Policy Characteristics'!$C:$C,0))),"",INDEX('Policy Characteristics'!K:K,MATCH($C169,'Policy Characteristics'!$C:$C,0)))</f>
        <v>transportation-sector-main.html#tdm</v>
      </c>
      <c r="R169" s="254" t="str">
        <f>IF(ISBLANK(INDEX('Policy Characteristics'!L:L,MATCH($C169,'Policy Characteristics'!$C:$C,0))),"",INDEX('Policy Characteristics'!L:L,MATCH($C169,'Policy Characteristics'!$C:$C,0)))</f>
        <v>transportation-demand-management.html</v>
      </c>
    </row>
    <row r="170" spans="1:18">
      <c r="A170" s="254" t="str">
        <f>IF(ISBLANK(INDEX('Policy Characteristics'!A:A,MATCH($C170,'Policy Characteristics'!$C:$C,0))),"",INDEX('Policy Characteristics'!A:A,MATCH($C170,'Policy Characteristics'!$C:$C,0)))</f>
        <v>Transportation</v>
      </c>
      <c r="B170" s="262" t="str">
        <f>IF(ISBLANK(INDEX('Policy Characteristics'!B:B,MATCH($C170,'Policy Characteristics'!$C:$C,0))),"",INDEX('Policy Characteristics'!B:B,MATCH($C170,'Policy Characteristics'!$C:$C,0)))</f>
        <v>Mode Shifting</v>
      </c>
      <c r="C170" s="254" t="str">
        <f t="shared" si="8"/>
        <v>Percent of Travel Demand Shifted to Other Modes or Eliminated</v>
      </c>
      <c r="D170" s="45" t="s">
        <v>42</v>
      </c>
      <c r="E170" s="45" t="s">
        <v>39</v>
      </c>
      <c r="F170" s="45" t="s">
        <v>85</v>
      </c>
      <c r="G170" s="2" t="s">
        <v>3292</v>
      </c>
      <c r="H170" s="43">
        <v>856</v>
      </c>
      <c r="I170" s="325" t="s">
        <v>44</v>
      </c>
      <c r="J170" s="255" t="str">
        <f>IF(ISBLANK(INDEX('Policy Characteristics'!D:D,MATCH($C170,'Policy Characteristics'!$C:$C,0))),"",INDEX('Policy Characteristics'!D:D,MATCH($C170,'Policy Characteristics'!$C:$C,0)))</f>
        <v>Mode Shifting</v>
      </c>
      <c r="K170" s="254" t="str">
        <f>IF(ISBLANK(INDEX('Policy Characteristics'!E:E,MATCH($C170,'Policy Characteristics'!$C:$C,0))),"",INDEX('Policy Characteristics'!E:E,MATCH($C170,'Policy Characteristics'!$C:$C,0)))</f>
        <v>trans mode shifting</v>
      </c>
      <c r="L170" s="261">
        <f>IF(ISBLANK(INDEX('Policy Characteristics'!F:F,MATCH($C170,'Policy Characteristics'!$C:$C,0))),"",INDEX('Policy Characteristics'!F:F,MATCH($C170,'Policy Characteristics'!$C:$C,0)))</f>
        <v>0</v>
      </c>
      <c r="M170" s="261">
        <f>IF(ISBLANK(INDEX('Policy Characteristics'!G:G,MATCH($C170,'Policy Characteristics'!$C:$C,0))),"",INDEX('Policy Characteristics'!G:G,MATCH($C170,'Policy Characteristics'!$C:$C,0)))</f>
        <v>0.33</v>
      </c>
      <c r="N170" s="261">
        <f>IF(ISBLANK(INDEX('Policy Characteristics'!H:H,MATCH($C170,'Policy Characteristics'!$C:$C,0))),"",INDEX('Policy Characteristics'!H:H,MATCH($C170,'Policy Characteristics'!$C:$C,0)))</f>
        <v>0.01</v>
      </c>
      <c r="O170" s="254" t="str">
        <f>IF(ISBLANK(INDEX('Policy Characteristics'!I:I,MATCH($C170,'Policy Characteristics'!$C:$C,0))),"",INDEX('Policy Characteristics'!I:I,MATCH($C170,'Policy Characteristics'!$C:$C,0)))</f>
        <v>% of trips shifted</v>
      </c>
      <c r="P170" s="254" t="str">
        <f>IF(ISBLANK(INDEX('Policy Characteristics'!J:J,MATCH($C170,'Policy Characteristics'!$C:$C,0))),"",INDEX('Policy Characteristics'!J:J,MATCH($C170,'Policy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0" s="254" t="str">
        <f>IF(ISBLANK(INDEX('Policy Characteristics'!K:K,MATCH($C170,'Policy Characteristics'!$C:$C,0))),"",INDEX('Policy Characteristics'!K:K,MATCH($C170,'Policy Characteristics'!$C:$C,0)))</f>
        <v>transportation-sector-main.html#tdm</v>
      </c>
      <c r="R170" s="254" t="str">
        <f>IF(ISBLANK(INDEX('Policy Characteristics'!L:L,MATCH($C170,'Policy Characteristics'!$C:$C,0))),"",INDEX('Policy Characteristics'!L:L,MATCH($C170,'Policy Characteristics'!$C:$C,0)))</f>
        <v>transportation-demand-management.html</v>
      </c>
    </row>
    <row r="171" spans="1:18">
      <c r="A171" s="254" t="str">
        <f>IF(ISBLANK(INDEX('Policy Characteristics'!A:A,MATCH($C171,'Policy Characteristics'!$C:$C,0))),"",INDEX('Policy Characteristics'!A:A,MATCH($C171,'Policy Characteristics'!$C:$C,0)))</f>
        <v>Transportation</v>
      </c>
      <c r="B171" s="262" t="str">
        <f>IF(ISBLANK(INDEX('Policy Characteristics'!B:B,MATCH($C171,'Policy Characteristics'!$C:$C,0))),"",INDEX('Policy Characteristics'!B:B,MATCH($C171,'Policy Characteristics'!$C:$C,0)))</f>
        <v>Mode Shifting</v>
      </c>
      <c r="C171" s="254" t="str">
        <f t="shared" si="8"/>
        <v>Percent of Travel Demand Shifted to Other Modes or Eliminated</v>
      </c>
      <c r="D171" s="45" t="s">
        <v>42</v>
      </c>
      <c r="E171" s="45" t="s">
        <v>40</v>
      </c>
      <c r="F171" s="45" t="s">
        <v>85</v>
      </c>
      <c r="G171" s="45" t="s">
        <v>86</v>
      </c>
      <c r="H171" s="43">
        <v>857</v>
      </c>
      <c r="I171" s="325" t="s">
        <v>43</v>
      </c>
      <c r="J171" s="255" t="str">
        <f>IF(ISBLANK(INDEX('Policy Characteristics'!D:D,MATCH($C171,'Policy Characteristics'!$C:$C,0))),"",INDEX('Policy Characteristics'!D:D,MATCH($C171,'Policy Characteristics'!$C:$C,0)))</f>
        <v>Mode Shifting</v>
      </c>
      <c r="K171" s="254" t="str">
        <f>IF(ISBLANK(INDEX('Policy Characteristics'!E:E,MATCH($C171,'Policy Characteristics'!$C:$C,0))),"",INDEX('Policy Characteristics'!E:E,MATCH($C171,'Policy Characteristics'!$C:$C,0)))</f>
        <v>trans mode shifting</v>
      </c>
      <c r="L171" s="261">
        <f>IF(ISBLANK(INDEX('Policy Characteristics'!F:F,MATCH($C171,'Policy Characteristics'!$C:$C,0))),"",INDEX('Policy Characteristics'!F:F,MATCH($C171,'Policy Characteristics'!$C:$C,0)))</f>
        <v>0</v>
      </c>
      <c r="M171" s="261">
        <f>IF(ISBLANK(INDEX('Policy Characteristics'!G:G,MATCH($C171,'Policy Characteristics'!$C:$C,0))),"",INDEX('Policy Characteristics'!G:G,MATCH($C171,'Policy Characteristics'!$C:$C,0)))</f>
        <v>0.33</v>
      </c>
      <c r="N171" s="261">
        <f>IF(ISBLANK(INDEX('Policy Characteristics'!H:H,MATCH($C171,'Policy Characteristics'!$C:$C,0))),"",INDEX('Policy Characteristics'!H:H,MATCH($C171,'Policy Characteristics'!$C:$C,0)))</f>
        <v>0.01</v>
      </c>
      <c r="O171" s="254" t="str">
        <f>IF(ISBLANK(INDEX('Policy Characteristics'!I:I,MATCH($C171,'Policy Characteristics'!$C:$C,0))),"",INDEX('Policy Characteristics'!I:I,MATCH($C171,'Policy Characteristics'!$C:$C,0)))</f>
        <v>% of trips shifted</v>
      </c>
      <c r="P171" s="254" t="str">
        <f>IF(ISBLANK(INDEX('Policy Characteristics'!J:J,MATCH($C171,'Policy Characteristics'!$C:$C,0))),"",INDEX('Policy Characteristics'!J:J,MATCH($C171,'Policy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1" s="254" t="str">
        <f>IF(ISBLANK(INDEX('Policy Characteristics'!K:K,MATCH($C171,'Policy Characteristics'!$C:$C,0))),"",INDEX('Policy Characteristics'!K:K,MATCH($C171,'Policy Characteristics'!$C:$C,0)))</f>
        <v>transportation-sector-main.html#tdm</v>
      </c>
      <c r="R171" s="254" t="str">
        <f>IF(ISBLANK(INDEX('Policy Characteristics'!L:L,MATCH($C171,'Policy Characteristics'!$C:$C,0))),"",INDEX('Policy Characteristics'!L:L,MATCH($C171,'Policy Characteristics'!$C:$C,0)))</f>
        <v>transportation-demand-management.html</v>
      </c>
    </row>
    <row r="172" spans="1:18">
      <c r="A172" s="254" t="str">
        <f>IF(ISBLANK(INDEX('Policy Characteristics'!A:A,MATCH($C172,'Policy Characteristics'!$C:$C,0))),"",INDEX('Policy Characteristics'!A:A,MATCH($C172,'Policy Characteristics'!$C:$C,0)))</f>
        <v>Transportation</v>
      </c>
      <c r="B172" s="262" t="str">
        <f>IF(ISBLANK(INDEX('Policy Characteristics'!B:B,MATCH($C172,'Policy Characteristics'!$C:$C,0))),"",INDEX('Policy Characteristics'!B:B,MATCH($C172,'Policy Characteristics'!$C:$C,0)))</f>
        <v>Mode Shifting</v>
      </c>
      <c r="C172" s="254" t="str">
        <f t="shared" si="8"/>
        <v>Percent of Travel Demand Shifted to Other Modes or Eliminated</v>
      </c>
      <c r="D172" s="45" t="s">
        <v>42</v>
      </c>
      <c r="E172" s="45" t="s">
        <v>41</v>
      </c>
      <c r="F172" s="45" t="s">
        <v>85</v>
      </c>
      <c r="G172" s="2" t="s">
        <v>3294</v>
      </c>
      <c r="H172" s="43">
        <v>858</v>
      </c>
      <c r="I172" s="325" t="s">
        <v>44</v>
      </c>
      <c r="J172" s="255" t="str">
        <f>IF(ISBLANK(INDEX('Policy Characteristics'!D:D,MATCH($C172,'Policy Characteristics'!$C:$C,0))),"",INDEX('Policy Characteristics'!D:D,MATCH($C172,'Policy Characteristics'!$C:$C,0)))</f>
        <v>Mode Shifting</v>
      </c>
      <c r="K172" s="254" t="str">
        <f>IF(ISBLANK(INDEX('Policy Characteristics'!E:E,MATCH($C172,'Policy Characteristics'!$C:$C,0))),"",INDEX('Policy Characteristics'!E:E,MATCH($C172,'Policy Characteristics'!$C:$C,0)))</f>
        <v>trans mode shifting</v>
      </c>
      <c r="L172" s="261">
        <f>IF(ISBLANK(INDEX('Policy Characteristics'!F:F,MATCH($C172,'Policy Characteristics'!$C:$C,0))),"",INDEX('Policy Characteristics'!F:F,MATCH($C172,'Policy Characteristics'!$C:$C,0)))</f>
        <v>0</v>
      </c>
      <c r="M172" s="261">
        <f>IF(ISBLANK(INDEX('Policy Characteristics'!G:G,MATCH($C172,'Policy Characteristics'!$C:$C,0))),"",INDEX('Policy Characteristics'!G:G,MATCH($C172,'Policy Characteristics'!$C:$C,0)))</f>
        <v>0.33</v>
      </c>
      <c r="N172" s="261">
        <f>IF(ISBLANK(INDEX('Policy Characteristics'!H:H,MATCH($C172,'Policy Characteristics'!$C:$C,0))),"",INDEX('Policy Characteristics'!H:H,MATCH($C172,'Policy Characteristics'!$C:$C,0)))</f>
        <v>0.01</v>
      </c>
      <c r="O172" s="254" t="str">
        <f>IF(ISBLANK(INDEX('Policy Characteristics'!I:I,MATCH($C172,'Policy Characteristics'!$C:$C,0))),"",INDEX('Policy Characteristics'!I:I,MATCH($C172,'Policy Characteristics'!$C:$C,0)))</f>
        <v>% of trips shifted</v>
      </c>
      <c r="P172" s="254" t="str">
        <f>IF(ISBLANK(INDEX('Policy Characteristics'!J:J,MATCH($C172,'Policy Characteristics'!$C:$C,0))),"",INDEX('Policy Characteristics'!J:J,MATCH($C172,'Policy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2" s="254" t="str">
        <f>IF(ISBLANK(INDEX('Policy Characteristics'!K:K,MATCH($C172,'Policy Characteristics'!$C:$C,0))),"",INDEX('Policy Characteristics'!K:K,MATCH($C172,'Policy Characteristics'!$C:$C,0)))</f>
        <v>transportation-sector-main.html#tdm</v>
      </c>
      <c r="R172" s="254" t="str">
        <f>IF(ISBLANK(INDEX('Policy Characteristics'!L:L,MATCH($C172,'Policy Characteristics'!$C:$C,0))),"",INDEX('Policy Characteristics'!L:L,MATCH($C172,'Policy Characteristics'!$C:$C,0)))</f>
        <v>transportation-demand-management.html</v>
      </c>
    </row>
    <row r="173" spans="1:18">
      <c r="A173" s="254" t="str">
        <f>IF(ISBLANK(INDEX('Policy Characteristics'!A:A,MATCH($C173,'Policy Characteristics'!$C:$C,0))),"",INDEX('Policy Characteristics'!A:A,MATCH($C173,'Policy Characteristics'!$C:$C,0)))</f>
        <v>Transportation</v>
      </c>
      <c r="B173" s="262" t="str">
        <f>IF(ISBLANK(INDEX('Policy Characteristics'!B:B,MATCH($C173,'Policy Characteristics'!$C:$C,0))),"",INDEX('Policy Characteristics'!B:B,MATCH($C173,'Policy Characteristics'!$C:$C,0)))</f>
        <v>Mode Shifting</v>
      </c>
      <c r="C173" s="254" t="str">
        <f t="shared" si="8"/>
        <v>Percent of Travel Demand Shifted to Other Modes or Eliminated</v>
      </c>
      <c r="D173" s="45" t="s">
        <v>42</v>
      </c>
      <c r="E173" s="45" t="s">
        <v>113</v>
      </c>
      <c r="F173" s="45" t="s">
        <v>85</v>
      </c>
      <c r="G173" s="45" t="s">
        <v>143</v>
      </c>
      <c r="H173" s="43">
        <v>859</v>
      </c>
      <c r="I173" s="325" t="s">
        <v>44</v>
      </c>
      <c r="J173" s="255" t="str">
        <f>IF(ISBLANK(INDEX('Policy Characteristics'!D:D,MATCH($C173,'Policy Characteristics'!$C:$C,0))),"",INDEX('Policy Characteristics'!D:D,MATCH($C173,'Policy Characteristics'!$C:$C,0)))</f>
        <v>Mode Shifting</v>
      </c>
      <c r="K173" s="254" t="str">
        <f>IF(ISBLANK(INDEX('Policy Characteristics'!E:E,MATCH($C173,'Policy Characteristics'!$C:$C,0))),"",INDEX('Policy Characteristics'!E:E,MATCH($C173,'Policy Characteristics'!$C:$C,0)))</f>
        <v>trans mode shifting</v>
      </c>
      <c r="L173" s="261">
        <f>IF(ISBLANK(INDEX('Policy Characteristics'!F:F,MATCH($C173,'Policy Characteristics'!$C:$C,0))),"",INDEX('Policy Characteristics'!F:F,MATCH($C173,'Policy Characteristics'!$C:$C,0)))</f>
        <v>0</v>
      </c>
      <c r="M173" s="261">
        <f>IF(ISBLANK(INDEX('Policy Characteristics'!G:G,MATCH($C173,'Policy Characteristics'!$C:$C,0))),"",INDEX('Policy Characteristics'!G:G,MATCH($C173,'Policy Characteristics'!$C:$C,0)))</f>
        <v>0.33</v>
      </c>
      <c r="N173" s="261">
        <f>IF(ISBLANK(INDEX('Policy Characteristics'!H:H,MATCH($C173,'Policy Characteristics'!$C:$C,0))),"",INDEX('Policy Characteristics'!H:H,MATCH($C173,'Policy Characteristics'!$C:$C,0)))</f>
        <v>0.01</v>
      </c>
      <c r="O173" s="254" t="str">
        <f>IF(ISBLANK(INDEX('Policy Characteristics'!I:I,MATCH($C173,'Policy Characteristics'!$C:$C,0))),"",INDEX('Policy Characteristics'!I:I,MATCH($C173,'Policy Characteristics'!$C:$C,0)))</f>
        <v>% of trips shifted</v>
      </c>
      <c r="P173" s="254" t="str">
        <f>IF(ISBLANK(INDEX('Policy Characteristics'!J:J,MATCH($C173,'Policy Characteristics'!$C:$C,0))),"",INDEX('Policy Characteristics'!J:J,MATCH($C173,'Policy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3" s="254" t="str">
        <f>IF(ISBLANK(INDEX('Policy Characteristics'!K:K,MATCH($C173,'Policy Characteristics'!$C:$C,0))),"",INDEX('Policy Characteristics'!K:K,MATCH($C173,'Policy Characteristics'!$C:$C,0)))</f>
        <v>transportation-sector-main.html#tdm</v>
      </c>
      <c r="R173" s="254" t="str">
        <f>IF(ISBLANK(INDEX('Policy Characteristics'!L:L,MATCH($C173,'Policy Characteristics'!$C:$C,0))),"",INDEX('Policy Characteristics'!L:L,MATCH($C173,'Policy Characteristics'!$C:$C,0)))</f>
        <v>transportation-demand-management.html</v>
      </c>
    </row>
    <row r="174" spans="1:18">
      <c r="A174" s="254" t="str">
        <f>IF(ISBLANK(INDEX('Policy Characteristics'!A:A,MATCH($C174,'Policy Characteristics'!$C:$C,0))),"",INDEX('Policy Characteristics'!A:A,MATCH($C174,'Policy Characteristics'!$C:$C,0)))</f>
        <v>Transportation</v>
      </c>
      <c r="B174" s="262" t="str">
        <f>IF(ISBLANK(INDEX('Policy Characteristics'!B:B,MATCH($C174,'Policy Characteristics'!$C:$C,0))),"",INDEX('Policy Characteristics'!B:B,MATCH($C174,'Policy Characteristics'!$C:$C,0)))</f>
        <v>Zero-Emission Vehicle Sales Standard</v>
      </c>
      <c r="C174" s="317" t="s">
        <v>3431</v>
      </c>
      <c r="D174" s="45" t="s">
        <v>45</v>
      </c>
      <c r="E174" s="45" t="s">
        <v>37</v>
      </c>
      <c r="F174" s="45" t="s">
        <v>84</v>
      </c>
      <c r="G174" s="2" t="s">
        <v>3295</v>
      </c>
      <c r="H174" s="47">
        <v>186</v>
      </c>
      <c r="I174" s="324" t="s">
        <v>43</v>
      </c>
      <c r="J174" s="255" t="str">
        <f>IF(ISBLANK(INDEX('Policy Characteristics'!D:D,MATCH($C174,'Policy Characteristics'!$C:$C,0))),"",INDEX('Policy Characteristics'!D:D,MATCH($C174,'Policy Characteristics'!$C:$C,0)))</f>
        <v>ZEV Sales Standard</v>
      </c>
      <c r="K174" s="254" t="str">
        <f>IF(ISBLANK(INDEX('Policy Characteristics'!E:E,MATCH($C174,'Policy Characteristics'!$C:$C,0))),"",INDEX('Policy Characteristics'!E:E,MATCH($C174,'Policy Characteristics'!$C:$C,0)))</f>
        <v>trans ZEV minimum</v>
      </c>
      <c r="L174" s="261">
        <f>IF(ISBLANK(INDEX('Policy Characteristics'!F:F,MATCH($C174,'Policy Characteristics'!$C:$C,0))),"",INDEX('Policy Characteristics'!F:F,MATCH($C174,'Policy Characteristics'!$C:$C,0)))</f>
        <v>0</v>
      </c>
      <c r="M174" s="261">
        <f>IF(ISBLANK(INDEX('Policy Characteristics'!G:G,MATCH($C174,'Policy Characteristics'!$C:$C,0))),"",INDEX('Policy Characteristics'!G:G,MATCH($C174,'Policy Characteristics'!$C:$C,0)))</f>
        <v>1</v>
      </c>
      <c r="N174" s="261">
        <f>IF(ISBLANK(INDEX('Policy Characteristics'!H:H,MATCH($C174,'Policy Characteristics'!$C:$C,0))),"",INDEX('Policy Characteristics'!H:H,MATCH($C174,'Policy Characteristics'!$C:$C,0)))</f>
        <v>0.01</v>
      </c>
      <c r="O174" s="254" t="str">
        <f>IF(ISBLANK(INDEX('Policy Characteristics'!I:I,MATCH($C174,'Policy Characteristics'!$C:$C,0))),"",INDEX('Policy Characteristics'!I:I,MATCH($C174,'Policy Characteristics'!$C:$C,0)))</f>
        <v>% of new vehicles sold</v>
      </c>
      <c r="P174" s="254" t="str">
        <f>IF(ISBLANK(INDEX('Policy Characteristics'!J:J,MATCH($C174,'Policy Characteristics'!$C:$C,0))),"",INDEX('Policy Characteristics'!J:J,MATCH($C174,'Policy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4" s="254" t="str">
        <f>IF(ISBLANK(INDEX('Policy Characteristics'!K:K,MATCH($C174,'Policy Characteristics'!$C:$C,0))),"",INDEX('Policy Characteristics'!K:K,MATCH($C174,'Policy Characteristics'!$C:$C,0)))</f>
        <v>transportation-sector-main.html#ev-mandate</v>
      </c>
      <c r="R174" s="254" t="str">
        <f>IF(ISBLANK(INDEX('Policy Characteristics'!L:L,MATCH($C174,'Policy Characteristics'!$C:$C,0))),"",INDEX('Policy Characteristics'!L:L,MATCH($C174,'Policy Characteristics'!$C:$C,0)))</f>
        <v>ev-mandate.html</v>
      </c>
    </row>
    <row r="175" spans="1:18">
      <c r="A175" s="254" t="str">
        <f>IF(ISBLANK(INDEX('Policy Characteristics'!A:A,MATCH($C175,'Policy Characteristics'!$C:$C,0))),"",INDEX('Policy Characteristics'!A:A,MATCH($C175,'Policy Characteristics'!$C:$C,0)))</f>
        <v>Transportation</v>
      </c>
      <c r="B175" s="262" t="str">
        <f>IF(ISBLANK(INDEX('Policy Characteristics'!B:B,MATCH($C175,'Policy Characteristics'!$C:$C,0))),"",INDEX('Policy Characteristics'!B:B,MATCH($C175,'Policy Characteristics'!$C:$C,0)))</f>
        <v>Zero-Emission Vehicle Sales Standard</v>
      </c>
      <c r="C175" s="254" t="str">
        <f>C$174</f>
        <v>Minimum Required ZEV Sales Percentage</v>
      </c>
      <c r="D175" s="2" t="s">
        <v>42</v>
      </c>
      <c r="E175" s="2" t="s">
        <v>37</v>
      </c>
      <c r="F175" s="2" t="s">
        <v>85</v>
      </c>
      <c r="G175" s="2" t="s">
        <v>3459</v>
      </c>
      <c r="H175" s="47">
        <v>203</v>
      </c>
      <c r="I175" s="325" t="s">
        <v>43</v>
      </c>
      <c r="J175" s="255" t="str">
        <f>IF(ISBLANK(INDEX('Policy Characteristics'!D:D,MATCH($C175,'Policy Characteristics'!$C:$C,0))),"",INDEX('Policy Characteristics'!D:D,MATCH($C175,'Policy Characteristics'!$C:$C,0)))</f>
        <v>ZEV Sales Standard</v>
      </c>
      <c r="K175" s="254" t="str">
        <f>IF(ISBLANK(INDEX('Policy Characteristics'!E:E,MATCH($C175,'Policy Characteristics'!$C:$C,0))),"",INDEX('Policy Characteristics'!E:E,MATCH($C175,'Policy Characteristics'!$C:$C,0)))</f>
        <v>trans ZEV minimum</v>
      </c>
      <c r="L175" s="261">
        <f>IF(ISBLANK(INDEX('Policy Characteristics'!F:F,MATCH($C175,'Policy Characteristics'!$C:$C,0))),"",INDEX('Policy Characteristics'!F:F,MATCH($C175,'Policy Characteristics'!$C:$C,0)))</f>
        <v>0</v>
      </c>
      <c r="M175" s="261">
        <f>IF(ISBLANK(INDEX('Policy Characteristics'!G:G,MATCH($C175,'Policy Characteristics'!$C:$C,0))),"",INDEX('Policy Characteristics'!G:G,MATCH($C175,'Policy Characteristics'!$C:$C,0)))</f>
        <v>1</v>
      </c>
      <c r="N175" s="261">
        <f>IF(ISBLANK(INDEX('Policy Characteristics'!H:H,MATCH($C175,'Policy Characteristics'!$C:$C,0))),"",INDEX('Policy Characteristics'!H:H,MATCH($C175,'Policy Characteristics'!$C:$C,0)))</f>
        <v>0.01</v>
      </c>
      <c r="O175" s="254" t="str">
        <f>IF(ISBLANK(INDEX('Policy Characteristics'!I:I,MATCH($C175,'Policy Characteristics'!$C:$C,0))),"",INDEX('Policy Characteristics'!I:I,MATCH($C175,'Policy Characteristics'!$C:$C,0)))</f>
        <v>% of new vehicles sold</v>
      </c>
      <c r="P175" s="254" t="str">
        <f>IF(ISBLANK(INDEX('Policy Characteristics'!J:J,MATCH($C175,'Policy Characteristics'!$C:$C,0))),"",INDEX('Policy Characteristics'!J:J,MATCH($C175,'Policy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5" s="254" t="str">
        <f>IF(ISBLANK(INDEX('Policy Characteristics'!K:K,MATCH($C175,'Policy Characteristics'!$C:$C,0))),"",INDEX('Policy Characteristics'!K:K,MATCH($C175,'Policy Characteristics'!$C:$C,0)))</f>
        <v>transportation-sector-main.html#ev-mandate</v>
      </c>
      <c r="R175" s="254" t="str">
        <f>IF(ISBLANK(INDEX('Policy Characteristics'!L:L,MATCH($C175,'Policy Characteristics'!$C:$C,0))),"",INDEX('Policy Characteristics'!L:L,MATCH($C175,'Policy Characteristics'!$C:$C,0)))</f>
        <v>ev-mandate.html</v>
      </c>
    </row>
    <row r="176" spans="1:18">
      <c r="A176" s="254" t="str">
        <f>IF(ISBLANK(INDEX('Policy Characteristics'!A:A,MATCH($C176,'Policy Characteristics'!$C:$C,0))),"",INDEX('Policy Characteristics'!A:A,MATCH($C176,'Policy Characteristics'!$C:$C,0)))</f>
        <v>Transportation</v>
      </c>
      <c r="B176" s="262" t="str">
        <f>IF(ISBLANK(INDEX('Policy Characteristics'!B:B,MATCH($C176,'Policy Characteristics'!$C:$C,0))),"",INDEX('Policy Characteristics'!B:B,MATCH($C176,'Policy Characteristics'!$C:$C,0)))</f>
        <v>Zero-Emission Vehicle Sales Standard</v>
      </c>
      <c r="C176" s="254" t="str">
        <f t="shared" ref="C176:C185" si="9">C$174</f>
        <v>Minimum Required ZEV Sales Percentage</v>
      </c>
      <c r="D176" s="2" t="s">
        <v>45</v>
      </c>
      <c r="E176" s="2" t="s">
        <v>38</v>
      </c>
      <c r="F176" s="2" t="s">
        <v>84</v>
      </c>
      <c r="G176" s="2" t="s">
        <v>2344</v>
      </c>
      <c r="H176" s="47">
        <v>187</v>
      </c>
      <c r="I176" s="324" t="s">
        <v>43</v>
      </c>
      <c r="J176" s="255" t="str">
        <f>IF(ISBLANK(INDEX('Policy Characteristics'!D:D,MATCH($C176,'Policy Characteristics'!$C:$C,0))),"",INDEX('Policy Characteristics'!D:D,MATCH($C176,'Policy Characteristics'!$C:$C,0)))</f>
        <v>ZEV Sales Standard</v>
      </c>
      <c r="K176" s="254" t="str">
        <f>IF(ISBLANK(INDEX('Policy Characteristics'!E:E,MATCH($C176,'Policy Characteristics'!$C:$C,0))),"",INDEX('Policy Characteristics'!E:E,MATCH($C176,'Policy Characteristics'!$C:$C,0)))</f>
        <v>trans ZEV minimum</v>
      </c>
      <c r="L176" s="261">
        <f>IF(ISBLANK(INDEX('Policy Characteristics'!F:F,MATCH($C176,'Policy Characteristics'!$C:$C,0))),"",INDEX('Policy Characteristics'!F:F,MATCH($C176,'Policy Characteristics'!$C:$C,0)))</f>
        <v>0</v>
      </c>
      <c r="M176" s="261">
        <f>IF(ISBLANK(INDEX('Policy Characteristics'!G:G,MATCH($C176,'Policy Characteristics'!$C:$C,0))),"",INDEX('Policy Characteristics'!G:G,MATCH($C176,'Policy Characteristics'!$C:$C,0)))</f>
        <v>1</v>
      </c>
      <c r="N176" s="261">
        <f>IF(ISBLANK(INDEX('Policy Characteristics'!H:H,MATCH($C176,'Policy Characteristics'!$C:$C,0))),"",INDEX('Policy Characteristics'!H:H,MATCH($C176,'Policy Characteristics'!$C:$C,0)))</f>
        <v>0.01</v>
      </c>
      <c r="O176" s="254" t="str">
        <f>IF(ISBLANK(INDEX('Policy Characteristics'!I:I,MATCH($C176,'Policy Characteristics'!$C:$C,0))),"",INDEX('Policy Characteristics'!I:I,MATCH($C176,'Policy Characteristics'!$C:$C,0)))</f>
        <v>% of new vehicles sold</v>
      </c>
      <c r="P176" s="254" t="str">
        <f>IF(ISBLANK(INDEX('Policy Characteristics'!J:J,MATCH($C176,'Policy Characteristics'!$C:$C,0))),"",INDEX('Policy Characteristics'!J:J,MATCH($C176,'Policy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6" s="254" t="str">
        <f>IF(ISBLANK(INDEX('Policy Characteristics'!K:K,MATCH($C176,'Policy Characteristics'!$C:$C,0))),"",INDEX('Policy Characteristics'!K:K,MATCH($C176,'Policy Characteristics'!$C:$C,0)))</f>
        <v>transportation-sector-main.html#ev-mandate</v>
      </c>
      <c r="R176" s="254" t="str">
        <f>IF(ISBLANK(INDEX('Policy Characteristics'!L:L,MATCH($C176,'Policy Characteristics'!$C:$C,0))),"",INDEX('Policy Characteristics'!L:L,MATCH($C176,'Policy Characteristics'!$C:$C,0)))</f>
        <v>ev-mandate.html</v>
      </c>
    </row>
    <row r="177" spans="1:18">
      <c r="A177" s="254" t="str">
        <f>IF(ISBLANK(INDEX('Policy Characteristics'!A:A,MATCH($C177,'Policy Characteristics'!$C:$C,0))),"",INDEX('Policy Characteristics'!A:A,MATCH($C177,'Policy Characteristics'!$C:$C,0)))</f>
        <v>Transportation</v>
      </c>
      <c r="B177" s="262" t="str">
        <f>IF(ISBLANK(INDEX('Policy Characteristics'!B:B,MATCH($C177,'Policy Characteristics'!$C:$C,0))),"",INDEX('Policy Characteristics'!B:B,MATCH($C177,'Policy Characteristics'!$C:$C,0)))</f>
        <v>Zero-Emission Vehicle Sales Standard</v>
      </c>
      <c r="C177" s="254" t="str">
        <f t="shared" si="9"/>
        <v>Minimum Required ZEV Sales Percentage</v>
      </c>
      <c r="D177" s="2" t="s">
        <v>42</v>
      </c>
      <c r="E177" s="2" t="s">
        <v>38</v>
      </c>
      <c r="F177" s="2" t="s">
        <v>85</v>
      </c>
      <c r="G177" s="2" t="s">
        <v>3455</v>
      </c>
      <c r="H177" s="47">
        <v>191</v>
      </c>
      <c r="I177" s="324" t="s">
        <v>43</v>
      </c>
      <c r="J177" s="255" t="str">
        <f>IF(ISBLANK(INDEX('Policy Characteristics'!D:D,MATCH($C177,'Policy Characteristics'!$C:$C,0))),"",INDEX('Policy Characteristics'!D:D,MATCH($C177,'Policy Characteristics'!$C:$C,0)))</f>
        <v>ZEV Sales Standard</v>
      </c>
      <c r="K177" s="254" t="str">
        <f>IF(ISBLANK(INDEX('Policy Characteristics'!E:E,MATCH($C177,'Policy Characteristics'!$C:$C,0))),"",INDEX('Policy Characteristics'!E:E,MATCH($C177,'Policy Characteristics'!$C:$C,0)))</f>
        <v>trans ZEV minimum</v>
      </c>
      <c r="L177" s="261">
        <f>IF(ISBLANK(INDEX('Policy Characteristics'!F:F,MATCH($C177,'Policy Characteristics'!$C:$C,0))),"",INDEX('Policy Characteristics'!F:F,MATCH($C177,'Policy Characteristics'!$C:$C,0)))</f>
        <v>0</v>
      </c>
      <c r="M177" s="261">
        <f>IF(ISBLANK(INDEX('Policy Characteristics'!G:G,MATCH($C177,'Policy Characteristics'!$C:$C,0))),"",INDEX('Policy Characteristics'!G:G,MATCH($C177,'Policy Characteristics'!$C:$C,0)))</f>
        <v>1</v>
      </c>
      <c r="N177" s="261">
        <f>IF(ISBLANK(INDEX('Policy Characteristics'!H:H,MATCH($C177,'Policy Characteristics'!$C:$C,0))),"",INDEX('Policy Characteristics'!H:H,MATCH($C177,'Policy Characteristics'!$C:$C,0)))</f>
        <v>0.01</v>
      </c>
      <c r="O177" s="254" t="str">
        <f>IF(ISBLANK(INDEX('Policy Characteristics'!I:I,MATCH($C177,'Policy Characteristics'!$C:$C,0))),"",INDEX('Policy Characteristics'!I:I,MATCH($C177,'Policy Characteristics'!$C:$C,0)))</f>
        <v>% of new vehicles sold</v>
      </c>
      <c r="P177" s="254" t="str">
        <f>IF(ISBLANK(INDEX('Policy Characteristics'!J:J,MATCH($C177,'Policy Characteristics'!$C:$C,0))),"",INDEX('Policy Characteristics'!J:J,MATCH($C177,'Policy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7" s="254" t="str">
        <f>IF(ISBLANK(INDEX('Policy Characteristics'!K:K,MATCH($C177,'Policy Characteristics'!$C:$C,0))),"",INDEX('Policy Characteristics'!K:K,MATCH($C177,'Policy Characteristics'!$C:$C,0)))</f>
        <v>transportation-sector-main.html#ev-mandate</v>
      </c>
      <c r="R177" s="254" t="str">
        <f>IF(ISBLANK(INDEX('Policy Characteristics'!L:L,MATCH($C177,'Policy Characteristics'!$C:$C,0))),"",INDEX('Policy Characteristics'!L:L,MATCH($C177,'Policy Characteristics'!$C:$C,0)))</f>
        <v>ev-mandate.html</v>
      </c>
    </row>
    <row r="178" spans="1:18">
      <c r="A178" s="254" t="str">
        <f>IF(ISBLANK(INDEX('Policy Characteristics'!A:A,MATCH($C178,'Policy Characteristics'!$C:$C,0))),"",INDEX('Policy Characteristics'!A:A,MATCH($C178,'Policy Characteristics'!$C:$C,0)))</f>
        <v>Transportation</v>
      </c>
      <c r="B178" s="262" t="str">
        <f>IF(ISBLANK(INDEX('Policy Characteristics'!B:B,MATCH($C178,'Policy Characteristics'!$C:$C,0))),"",INDEX('Policy Characteristics'!B:B,MATCH($C178,'Policy Characteristics'!$C:$C,0)))</f>
        <v>Zero-Emission Vehicle Sales Standard</v>
      </c>
      <c r="C178" s="254" t="str">
        <f t="shared" si="9"/>
        <v>Minimum Required ZEV Sales Percentage</v>
      </c>
      <c r="D178" s="2" t="s">
        <v>45</v>
      </c>
      <c r="E178" s="2" t="s">
        <v>39</v>
      </c>
      <c r="F178" s="2" t="s">
        <v>84</v>
      </c>
      <c r="G178" s="2" t="s">
        <v>3292</v>
      </c>
      <c r="H178" s="47">
        <v>496</v>
      </c>
      <c r="I178" s="324" t="s">
        <v>44</v>
      </c>
      <c r="J178" s="255" t="str">
        <f>IF(ISBLANK(INDEX('Policy Characteristics'!D:D,MATCH($C178,'Policy Characteristics'!$C:$C,0))),"",INDEX('Policy Characteristics'!D:D,MATCH($C178,'Policy Characteristics'!$C:$C,0)))</f>
        <v>ZEV Sales Standard</v>
      </c>
      <c r="K178" s="254" t="str">
        <f>IF(ISBLANK(INDEX('Policy Characteristics'!E:E,MATCH($C178,'Policy Characteristics'!$C:$C,0))),"",INDEX('Policy Characteristics'!E:E,MATCH($C178,'Policy Characteristics'!$C:$C,0)))</f>
        <v>trans ZEV minimum</v>
      </c>
      <c r="L178" s="261">
        <f>IF(ISBLANK(INDEX('Policy Characteristics'!F:F,MATCH($C178,'Policy Characteristics'!$C:$C,0))),"",INDEX('Policy Characteristics'!F:F,MATCH($C178,'Policy Characteristics'!$C:$C,0)))</f>
        <v>0</v>
      </c>
      <c r="M178" s="261">
        <f>IF(ISBLANK(INDEX('Policy Characteristics'!G:G,MATCH($C178,'Policy Characteristics'!$C:$C,0))),"",INDEX('Policy Characteristics'!G:G,MATCH($C178,'Policy Characteristics'!$C:$C,0)))</f>
        <v>1</v>
      </c>
      <c r="N178" s="261">
        <f>IF(ISBLANK(INDEX('Policy Characteristics'!H:H,MATCH($C178,'Policy Characteristics'!$C:$C,0))),"",INDEX('Policy Characteristics'!H:H,MATCH($C178,'Policy Characteristics'!$C:$C,0)))</f>
        <v>0.01</v>
      </c>
      <c r="O178" s="254" t="str">
        <f>IF(ISBLANK(INDEX('Policy Characteristics'!I:I,MATCH($C178,'Policy Characteristics'!$C:$C,0))),"",INDEX('Policy Characteristics'!I:I,MATCH($C178,'Policy Characteristics'!$C:$C,0)))</f>
        <v>% of new vehicles sold</v>
      </c>
      <c r="P178" s="254" t="str">
        <f>IF(ISBLANK(INDEX('Policy Characteristics'!J:J,MATCH($C178,'Policy Characteristics'!$C:$C,0))),"",INDEX('Policy Characteristics'!J:J,MATCH($C178,'Policy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8" s="254" t="str">
        <f>IF(ISBLANK(INDEX('Policy Characteristics'!K:K,MATCH($C178,'Policy Characteristics'!$C:$C,0))),"",INDEX('Policy Characteristics'!K:K,MATCH($C178,'Policy Characteristics'!$C:$C,0)))</f>
        <v>transportation-sector-main.html#ev-mandate</v>
      </c>
      <c r="R178" s="254" t="str">
        <f>IF(ISBLANK(INDEX('Policy Characteristics'!L:L,MATCH($C178,'Policy Characteristics'!$C:$C,0))),"",INDEX('Policy Characteristics'!L:L,MATCH($C178,'Policy Characteristics'!$C:$C,0)))</f>
        <v>ev-mandate.html</v>
      </c>
    </row>
    <row r="179" spans="1:18">
      <c r="A179" s="254" t="str">
        <f>IF(ISBLANK(INDEX('Policy Characteristics'!A:A,MATCH($C179,'Policy Characteristics'!$C:$C,0))),"",INDEX('Policy Characteristics'!A:A,MATCH($C179,'Policy Characteristics'!$C:$C,0)))</f>
        <v>Transportation</v>
      </c>
      <c r="B179" s="262" t="str">
        <f>IF(ISBLANK(INDEX('Policy Characteristics'!B:B,MATCH($C179,'Policy Characteristics'!$C:$C,0))),"",INDEX('Policy Characteristics'!B:B,MATCH($C179,'Policy Characteristics'!$C:$C,0)))</f>
        <v>Zero-Emission Vehicle Sales Standard</v>
      </c>
      <c r="C179" s="254" t="str">
        <f t="shared" si="9"/>
        <v>Minimum Required ZEV Sales Percentage</v>
      </c>
      <c r="D179" s="2" t="s">
        <v>42</v>
      </c>
      <c r="E179" s="2" t="s">
        <v>39</v>
      </c>
      <c r="F179" s="2" t="s">
        <v>85</v>
      </c>
      <c r="G179" s="2" t="s">
        <v>3292</v>
      </c>
      <c r="H179" s="47">
        <v>497</v>
      </c>
      <c r="I179" s="324" t="s">
        <v>44</v>
      </c>
      <c r="J179" s="255" t="str">
        <f>IF(ISBLANK(INDEX('Policy Characteristics'!D:D,MATCH($C179,'Policy Characteristics'!$C:$C,0))),"",INDEX('Policy Characteristics'!D:D,MATCH($C179,'Policy Characteristics'!$C:$C,0)))</f>
        <v>ZEV Sales Standard</v>
      </c>
      <c r="K179" s="254" t="str">
        <f>IF(ISBLANK(INDEX('Policy Characteristics'!E:E,MATCH($C179,'Policy Characteristics'!$C:$C,0))),"",INDEX('Policy Characteristics'!E:E,MATCH($C179,'Policy Characteristics'!$C:$C,0)))</f>
        <v>trans ZEV minimum</v>
      </c>
      <c r="L179" s="261">
        <f>IF(ISBLANK(INDEX('Policy Characteristics'!F:F,MATCH($C179,'Policy Characteristics'!$C:$C,0))),"",INDEX('Policy Characteristics'!F:F,MATCH($C179,'Policy Characteristics'!$C:$C,0)))</f>
        <v>0</v>
      </c>
      <c r="M179" s="261">
        <f>IF(ISBLANK(INDEX('Policy Characteristics'!G:G,MATCH($C179,'Policy Characteristics'!$C:$C,0))),"",INDEX('Policy Characteristics'!G:G,MATCH($C179,'Policy Characteristics'!$C:$C,0)))</f>
        <v>1</v>
      </c>
      <c r="N179" s="261">
        <f>IF(ISBLANK(INDEX('Policy Characteristics'!H:H,MATCH($C179,'Policy Characteristics'!$C:$C,0))),"",INDEX('Policy Characteristics'!H:H,MATCH($C179,'Policy Characteristics'!$C:$C,0)))</f>
        <v>0.01</v>
      </c>
      <c r="O179" s="254" t="str">
        <f>IF(ISBLANK(INDEX('Policy Characteristics'!I:I,MATCH($C179,'Policy Characteristics'!$C:$C,0))),"",INDEX('Policy Characteristics'!I:I,MATCH($C179,'Policy Characteristics'!$C:$C,0)))</f>
        <v>% of new vehicles sold</v>
      </c>
      <c r="P179" s="254" t="str">
        <f>IF(ISBLANK(INDEX('Policy Characteristics'!J:J,MATCH($C179,'Policy Characteristics'!$C:$C,0))),"",INDEX('Policy Characteristics'!J:J,MATCH($C179,'Policy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9" s="254" t="str">
        <f>IF(ISBLANK(INDEX('Policy Characteristics'!K:K,MATCH($C179,'Policy Characteristics'!$C:$C,0))),"",INDEX('Policy Characteristics'!K:K,MATCH($C179,'Policy Characteristics'!$C:$C,0)))</f>
        <v>transportation-sector-main.html#ev-mandate</v>
      </c>
      <c r="R179" s="254" t="str">
        <f>IF(ISBLANK(INDEX('Policy Characteristics'!L:L,MATCH($C179,'Policy Characteristics'!$C:$C,0))),"",INDEX('Policy Characteristics'!L:L,MATCH($C179,'Policy Characteristics'!$C:$C,0)))</f>
        <v>ev-mandate.html</v>
      </c>
    </row>
    <row r="180" spans="1:18">
      <c r="A180" s="254" t="str">
        <f>IF(ISBLANK(INDEX('Policy Characteristics'!A:A,MATCH($C180,'Policy Characteristics'!$C:$C,0))),"",INDEX('Policy Characteristics'!A:A,MATCH($C180,'Policy Characteristics'!$C:$C,0)))</f>
        <v>Transportation</v>
      </c>
      <c r="B180" s="262" t="str">
        <f>IF(ISBLANK(INDEX('Policy Characteristics'!B:B,MATCH($C180,'Policy Characteristics'!$C:$C,0))),"",INDEX('Policy Characteristics'!B:B,MATCH($C180,'Policy Characteristics'!$C:$C,0)))</f>
        <v>Zero-Emission Vehicle Sales Standard</v>
      </c>
      <c r="C180" s="254" t="str">
        <f t="shared" si="9"/>
        <v>Minimum Required ZEV Sales Percentage</v>
      </c>
      <c r="D180" s="2" t="s">
        <v>45</v>
      </c>
      <c r="E180" s="2" t="s">
        <v>40</v>
      </c>
      <c r="F180" s="2" t="s">
        <v>84</v>
      </c>
      <c r="G180" s="2" t="s">
        <v>86</v>
      </c>
      <c r="H180" s="47">
        <v>498</v>
      </c>
      <c r="I180" s="324" t="s">
        <v>44</v>
      </c>
      <c r="J180" s="255" t="str">
        <f>IF(ISBLANK(INDEX('Policy Characteristics'!D:D,MATCH($C180,'Policy Characteristics'!$C:$C,0))),"",INDEX('Policy Characteristics'!D:D,MATCH($C180,'Policy Characteristics'!$C:$C,0)))</f>
        <v>ZEV Sales Standard</v>
      </c>
      <c r="K180" s="254" t="str">
        <f>IF(ISBLANK(INDEX('Policy Characteristics'!E:E,MATCH($C180,'Policy Characteristics'!$C:$C,0))),"",INDEX('Policy Characteristics'!E:E,MATCH($C180,'Policy Characteristics'!$C:$C,0)))</f>
        <v>trans ZEV minimum</v>
      </c>
      <c r="L180" s="261">
        <f>IF(ISBLANK(INDEX('Policy Characteristics'!F:F,MATCH($C180,'Policy Characteristics'!$C:$C,0))),"",INDEX('Policy Characteristics'!F:F,MATCH($C180,'Policy Characteristics'!$C:$C,0)))</f>
        <v>0</v>
      </c>
      <c r="M180" s="261">
        <f>IF(ISBLANK(INDEX('Policy Characteristics'!G:G,MATCH($C180,'Policy Characteristics'!$C:$C,0))),"",INDEX('Policy Characteristics'!G:G,MATCH($C180,'Policy Characteristics'!$C:$C,0)))</f>
        <v>1</v>
      </c>
      <c r="N180" s="261">
        <f>IF(ISBLANK(INDEX('Policy Characteristics'!H:H,MATCH($C180,'Policy Characteristics'!$C:$C,0))),"",INDEX('Policy Characteristics'!H:H,MATCH($C180,'Policy Characteristics'!$C:$C,0)))</f>
        <v>0.01</v>
      </c>
      <c r="O180" s="254" t="str">
        <f>IF(ISBLANK(INDEX('Policy Characteristics'!I:I,MATCH($C180,'Policy Characteristics'!$C:$C,0))),"",INDEX('Policy Characteristics'!I:I,MATCH($C180,'Policy Characteristics'!$C:$C,0)))</f>
        <v>% of new vehicles sold</v>
      </c>
      <c r="P180" s="254" t="str">
        <f>IF(ISBLANK(INDEX('Policy Characteristics'!J:J,MATCH($C180,'Policy Characteristics'!$C:$C,0))),"",INDEX('Policy Characteristics'!J:J,MATCH($C180,'Policy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0" s="254" t="str">
        <f>IF(ISBLANK(INDEX('Policy Characteristics'!K:K,MATCH($C180,'Policy Characteristics'!$C:$C,0))),"",INDEX('Policy Characteristics'!K:K,MATCH($C180,'Policy Characteristics'!$C:$C,0)))</f>
        <v>transportation-sector-main.html#ev-mandate</v>
      </c>
      <c r="R180" s="254" t="str">
        <f>IF(ISBLANK(INDEX('Policy Characteristics'!L:L,MATCH($C180,'Policy Characteristics'!$C:$C,0))),"",INDEX('Policy Characteristics'!L:L,MATCH($C180,'Policy Characteristics'!$C:$C,0)))</f>
        <v>ev-mandate.html</v>
      </c>
    </row>
    <row r="181" spans="1:18">
      <c r="A181" s="254" t="str">
        <f>IF(ISBLANK(INDEX('Policy Characteristics'!A:A,MATCH($C181,'Policy Characteristics'!$C:$C,0))),"",INDEX('Policy Characteristics'!A:A,MATCH($C181,'Policy Characteristics'!$C:$C,0)))</f>
        <v>Transportation</v>
      </c>
      <c r="B181" s="262" t="str">
        <f>IF(ISBLANK(INDEX('Policy Characteristics'!B:B,MATCH($C181,'Policy Characteristics'!$C:$C,0))),"",INDEX('Policy Characteristics'!B:B,MATCH($C181,'Policy Characteristics'!$C:$C,0)))</f>
        <v>Zero-Emission Vehicle Sales Standard</v>
      </c>
      <c r="C181" s="254" t="str">
        <f t="shared" si="9"/>
        <v>Minimum Required ZEV Sales Percentage</v>
      </c>
      <c r="D181" s="2" t="s">
        <v>42</v>
      </c>
      <c r="E181" s="2" t="s">
        <v>40</v>
      </c>
      <c r="F181" s="2" t="s">
        <v>85</v>
      </c>
      <c r="G181" s="2" t="s">
        <v>86</v>
      </c>
      <c r="H181" s="47">
        <v>499</v>
      </c>
      <c r="I181" s="324" t="s">
        <v>44</v>
      </c>
      <c r="J181" s="255" t="str">
        <f>IF(ISBLANK(INDEX('Policy Characteristics'!D:D,MATCH($C181,'Policy Characteristics'!$C:$C,0))),"",INDEX('Policy Characteristics'!D:D,MATCH($C181,'Policy Characteristics'!$C:$C,0)))</f>
        <v>ZEV Sales Standard</v>
      </c>
      <c r="K181" s="254" t="str">
        <f>IF(ISBLANK(INDEX('Policy Characteristics'!E:E,MATCH($C181,'Policy Characteristics'!$C:$C,0))),"",INDEX('Policy Characteristics'!E:E,MATCH($C181,'Policy Characteristics'!$C:$C,0)))</f>
        <v>trans ZEV minimum</v>
      </c>
      <c r="L181" s="261">
        <f>IF(ISBLANK(INDEX('Policy Characteristics'!F:F,MATCH($C181,'Policy Characteristics'!$C:$C,0))),"",INDEX('Policy Characteristics'!F:F,MATCH($C181,'Policy Characteristics'!$C:$C,0)))</f>
        <v>0</v>
      </c>
      <c r="M181" s="261">
        <f>IF(ISBLANK(INDEX('Policy Characteristics'!G:G,MATCH($C181,'Policy Characteristics'!$C:$C,0))),"",INDEX('Policy Characteristics'!G:G,MATCH($C181,'Policy Characteristics'!$C:$C,0)))</f>
        <v>1</v>
      </c>
      <c r="N181" s="261">
        <f>IF(ISBLANK(INDEX('Policy Characteristics'!H:H,MATCH($C181,'Policy Characteristics'!$C:$C,0))),"",INDEX('Policy Characteristics'!H:H,MATCH($C181,'Policy Characteristics'!$C:$C,0)))</f>
        <v>0.01</v>
      </c>
      <c r="O181" s="254" t="str">
        <f>IF(ISBLANK(INDEX('Policy Characteristics'!I:I,MATCH($C181,'Policy Characteristics'!$C:$C,0))),"",INDEX('Policy Characteristics'!I:I,MATCH($C181,'Policy Characteristics'!$C:$C,0)))</f>
        <v>% of new vehicles sold</v>
      </c>
      <c r="P181" s="254" t="str">
        <f>IF(ISBLANK(INDEX('Policy Characteristics'!J:J,MATCH($C181,'Policy Characteristics'!$C:$C,0))),"",INDEX('Policy Characteristics'!J:J,MATCH($C181,'Policy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1" s="254" t="str">
        <f>IF(ISBLANK(INDEX('Policy Characteristics'!K:K,MATCH($C181,'Policy Characteristics'!$C:$C,0))),"",INDEX('Policy Characteristics'!K:K,MATCH($C181,'Policy Characteristics'!$C:$C,0)))</f>
        <v>transportation-sector-main.html#ev-mandate</v>
      </c>
      <c r="R181" s="254" t="str">
        <f>IF(ISBLANK(INDEX('Policy Characteristics'!L:L,MATCH($C181,'Policy Characteristics'!$C:$C,0))),"",INDEX('Policy Characteristics'!L:L,MATCH($C181,'Policy Characteristics'!$C:$C,0)))</f>
        <v>ev-mandate.html</v>
      </c>
    </row>
    <row r="182" spans="1:18">
      <c r="A182" s="254" t="str">
        <f>IF(ISBLANK(INDEX('Policy Characteristics'!A:A,MATCH($C182,'Policy Characteristics'!$C:$C,0))),"",INDEX('Policy Characteristics'!A:A,MATCH($C182,'Policy Characteristics'!$C:$C,0)))</f>
        <v>Transportation</v>
      </c>
      <c r="B182" s="262" t="str">
        <f>IF(ISBLANK(INDEX('Policy Characteristics'!B:B,MATCH($C182,'Policy Characteristics'!$C:$C,0))),"",INDEX('Policy Characteristics'!B:B,MATCH($C182,'Policy Characteristics'!$C:$C,0)))</f>
        <v>Zero-Emission Vehicle Sales Standard</v>
      </c>
      <c r="C182" s="254" t="str">
        <f t="shared" si="9"/>
        <v>Minimum Required ZEV Sales Percentage</v>
      </c>
      <c r="D182" s="2" t="s">
        <v>45</v>
      </c>
      <c r="E182" s="2" t="s">
        <v>41</v>
      </c>
      <c r="F182" s="2" t="s">
        <v>84</v>
      </c>
      <c r="G182" s="2" t="s">
        <v>3293</v>
      </c>
      <c r="H182" s="47">
        <v>500</v>
      </c>
      <c r="I182" s="324" t="s">
        <v>44</v>
      </c>
      <c r="J182" s="255" t="str">
        <f>IF(ISBLANK(INDEX('Policy Characteristics'!D:D,MATCH($C182,'Policy Characteristics'!$C:$C,0))),"",INDEX('Policy Characteristics'!D:D,MATCH($C182,'Policy Characteristics'!$C:$C,0)))</f>
        <v>ZEV Sales Standard</v>
      </c>
      <c r="K182" s="254" t="str">
        <f>IF(ISBLANK(INDEX('Policy Characteristics'!E:E,MATCH($C182,'Policy Characteristics'!$C:$C,0))),"",INDEX('Policy Characteristics'!E:E,MATCH($C182,'Policy Characteristics'!$C:$C,0)))</f>
        <v>trans ZEV minimum</v>
      </c>
      <c r="L182" s="261">
        <f>IF(ISBLANK(INDEX('Policy Characteristics'!F:F,MATCH($C182,'Policy Characteristics'!$C:$C,0))),"",INDEX('Policy Characteristics'!F:F,MATCH($C182,'Policy Characteristics'!$C:$C,0)))</f>
        <v>0</v>
      </c>
      <c r="M182" s="261">
        <f>IF(ISBLANK(INDEX('Policy Characteristics'!G:G,MATCH($C182,'Policy Characteristics'!$C:$C,0))),"",INDEX('Policy Characteristics'!G:G,MATCH($C182,'Policy Characteristics'!$C:$C,0)))</f>
        <v>1</v>
      </c>
      <c r="N182" s="261">
        <f>IF(ISBLANK(INDEX('Policy Characteristics'!H:H,MATCH($C182,'Policy Characteristics'!$C:$C,0))),"",INDEX('Policy Characteristics'!H:H,MATCH($C182,'Policy Characteristics'!$C:$C,0)))</f>
        <v>0.01</v>
      </c>
      <c r="O182" s="254" t="str">
        <f>IF(ISBLANK(INDEX('Policy Characteristics'!I:I,MATCH($C182,'Policy Characteristics'!$C:$C,0))),"",INDEX('Policy Characteristics'!I:I,MATCH($C182,'Policy Characteristics'!$C:$C,0)))</f>
        <v>% of new vehicles sold</v>
      </c>
      <c r="P182" s="254" t="str">
        <f>IF(ISBLANK(INDEX('Policy Characteristics'!J:J,MATCH($C182,'Policy Characteristics'!$C:$C,0))),"",INDEX('Policy Characteristics'!J:J,MATCH($C182,'Policy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2" s="254" t="str">
        <f>IF(ISBLANK(INDEX('Policy Characteristics'!K:K,MATCH($C182,'Policy Characteristics'!$C:$C,0))),"",INDEX('Policy Characteristics'!K:K,MATCH($C182,'Policy Characteristics'!$C:$C,0)))</f>
        <v>transportation-sector-main.html#ev-mandate</v>
      </c>
      <c r="R182" s="254" t="str">
        <f>IF(ISBLANK(INDEX('Policy Characteristics'!L:L,MATCH($C182,'Policy Characteristics'!$C:$C,0))),"",INDEX('Policy Characteristics'!L:L,MATCH($C182,'Policy Characteristics'!$C:$C,0)))</f>
        <v>ev-mandate.html</v>
      </c>
    </row>
    <row r="183" spans="1:18">
      <c r="A183" s="254" t="str">
        <f>IF(ISBLANK(INDEX('Policy Characteristics'!A:A,MATCH($C183,'Policy Characteristics'!$C:$C,0))),"",INDEX('Policy Characteristics'!A:A,MATCH($C183,'Policy Characteristics'!$C:$C,0)))</f>
        <v>Transportation</v>
      </c>
      <c r="B183" s="262" t="str">
        <f>IF(ISBLANK(INDEX('Policy Characteristics'!B:B,MATCH($C183,'Policy Characteristics'!$C:$C,0))),"",INDEX('Policy Characteristics'!B:B,MATCH($C183,'Policy Characteristics'!$C:$C,0)))</f>
        <v>Zero-Emission Vehicle Sales Standard</v>
      </c>
      <c r="C183" s="254" t="str">
        <f t="shared" si="9"/>
        <v>Minimum Required ZEV Sales Percentage</v>
      </c>
      <c r="D183" s="2" t="s">
        <v>42</v>
      </c>
      <c r="E183" s="2" t="s">
        <v>41</v>
      </c>
      <c r="F183" s="2" t="s">
        <v>85</v>
      </c>
      <c r="G183" s="2" t="s">
        <v>3294</v>
      </c>
      <c r="H183" s="47">
        <v>501</v>
      </c>
      <c r="I183" s="324" t="s">
        <v>44</v>
      </c>
      <c r="J183" s="255" t="str">
        <f>IF(ISBLANK(INDEX('Policy Characteristics'!D:D,MATCH($C183,'Policy Characteristics'!$C:$C,0))),"",INDEX('Policy Characteristics'!D:D,MATCH($C183,'Policy Characteristics'!$C:$C,0)))</f>
        <v>ZEV Sales Standard</v>
      </c>
      <c r="K183" s="254" t="str">
        <f>IF(ISBLANK(INDEX('Policy Characteristics'!E:E,MATCH($C183,'Policy Characteristics'!$C:$C,0))),"",INDEX('Policy Characteristics'!E:E,MATCH($C183,'Policy Characteristics'!$C:$C,0)))</f>
        <v>trans ZEV minimum</v>
      </c>
      <c r="L183" s="261">
        <f>IF(ISBLANK(INDEX('Policy Characteristics'!F:F,MATCH($C183,'Policy Characteristics'!$C:$C,0))),"",INDEX('Policy Characteristics'!F:F,MATCH($C183,'Policy Characteristics'!$C:$C,0)))</f>
        <v>0</v>
      </c>
      <c r="M183" s="261">
        <f>IF(ISBLANK(INDEX('Policy Characteristics'!G:G,MATCH($C183,'Policy Characteristics'!$C:$C,0))),"",INDEX('Policy Characteristics'!G:G,MATCH($C183,'Policy Characteristics'!$C:$C,0)))</f>
        <v>1</v>
      </c>
      <c r="N183" s="261">
        <f>IF(ISBLANK(INDEX('Policy Characteristics'!H:H,MATCH($C183,'Policy Characteristics'!$C:$C,0))),"",INDEX('Policy Characteristics'!H:H,MATCH($C183,'Policy Characteristics'!$C:$C,0)))</f>
        <v>0.01</v>
      </c>
      <c r="O183" s="254" t="str">
        <f>IF(ISBLANK(INDEX('Policy Characteristics'!I:I,MATCH($C183,'Policy Characteristics'!$C:$C,0))),"",INDEX('Policy Characteristics'!I:I,MATCH($C183,'Policy Characteristics'!$C:$C,0)))</f>
        <v>% of new vehicles sold</v>
      </c>
      <c r="P183" s="254" t="str">
        <f>IF(ISBLANK(INDEX('Policy Characteristics'!J:J,MATCH($C183,'Policy Characteristics'!$C:$C,0))),"",INDEX('Policy Characteristics'!J:J,MATCH($C183,'Policy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3" s="254" t="str">
        <f>IF(ISBLANK(INDEX('Policy Characteristics'!K:K,MATCH($C183,'Policy Characteristics'!$C:$C,0))),"",INDEX('Policy Characteristics'!K:K,MATCH($C183,'Policy Characteristics'!$C:$C,0)))</f>
        <v>transportation-sector-main.html#ev-mandate</v>
      </c>
      <c r="R183" s="254" t="str">
        <f>IF(ISBLANK(INDEX('Policy Characteristics'!L:L,MATCH($C183,'Policy Characteristics'!$C:$C,0))),"",INDEX('Policy Characteristics'!L:L,MATCH($C183,'Policy Characteristics'!$C:$C,0)))</f>
        <v>ev-mandate.html</v>
      </c>
    </row>
    <row r="184" spans="1:18">
      <c r="A184" s="254" t="str">
        <f>IF(ISBLANK(INDEX('Policy Characteristics'!A:A,MATCH($C184,'Policy Characteristics'!$C:$C,0))),"",INDEX('Policy Characteristics'!A:A,MATCH($C184,'Policy Characteristics'!$C:$C,0)))</f>
        <v>Transportation</v>
      </c>
      <c r="B184" s="262" t="str">
        <f>IF(ISBLANK(INDEX('Policy Characteristics'!B:B,MATCH($C184,'Policy Characteristics'!$C:$C,0))),"",INDEX('Policy Characteristics'!B:B,MATCH($C184,'Policy Characteristics'!$C:$C,0)))</f>
        <v>Zero-Emission Vehicle Sales Standard</v>
      </c>
      <c r="C184" s="254" t="str">
        <f t="shared" si="9"/>
        <v>Minimum Required ZEV Sales Percentage</v>
      </c>
      <c r="D184" s="2" t="s">
        <v>45</v>
      </c>
      <c r="E184" s="2" t="s">
        <v>113</v>
      </c>
      <c r="F184" s="2" t="s">
        <v>84</v>
      </c>
      <c r="G184" s="2" t="s">
        <v>143</v>
      </c>
      <c r="H184" s="47">
        <v>188</v>
      </c>
      <c r="I184" s="324" t="s">
        <v>43</v>
      </c>
      <c r="J184" s="255" t="str">
        <f>IF(ISBLANK(INDEX('Policy Characteristics'!D:D,MATCH($C184,'Policy Characteristics'!$C:$C,0))),"",INDEX('Policy Characteristics'!D:D,MATCH($C184,'Policy Characteristics'!$C:$C,0)))</f>
        <v>ZEV Sales Standard</v>
      </c>
      <c r="K184" s="254" t="str">
        <f>IF(ISBLANK(INDEX('Policy Characteristics'!E:E,MATCH($C184,'Policy Characteristics'!$C:$C,0))),"",INDEX('Policy Characteristics'!E:E,MATCH($C184,'Policy Characteristics'!$C:$C,0)))</f>
        <v>trans ZEV minimum</v>
      </c>
      <c r="L184" s="261">
        <f>IF(ISBLANK(INDEX('Policy Characteristics'!F:F,MATCH($C184,'Policy Characteristics'!$C:$C,0))),"",INDEX('Policy Characteristics'!F:F,MATCH($C184,'Policy Characteristics'!$C:$C,0)))</f>
        <v>0</v>
      </c>
      <c r="M184" s="261">
        <f>IF(ISBLANK(INDEX('Policy Characteristics'!G:G,MATCH($C184,'Policy Characteristics'!$C:$C,0))),"",INDEX('Policy Characteristics'!G:G,MATCH($C184,'Policy Characteristics'!$C:$C,0)))</f>
        <v>1</v>
      </c>
      <c r="N184" s="261">
        <f>IF(ISBLANK(INDEX('Policy Characteristics'!H:H,MATCH($C184,'Policy Characteristics'!$C:$C,0))),"",INDEX('Policy Characteristics'!H:H,MATCH($C184,'Policy Characteristics'!$C:$C,0)))</f>
        <v>0.01</v>
      </c>
      <c r="O184" s="254" t="str">
        <f>IF(ISBLANK(INDEX('Policy Characteristics'!I:I,MATCH($C184,'Policy Characteristics'!$C:$C,0))),"",INDEX('Policy Characteristics'!I:I,MATCH($C184,'Policy Characteristics'!$C:$C,0)))</f>
        <v>% of new vehicles sold</v>
      </c>
      <c r="P184" s="254" t="str">
        <f>IF(ISBLANK(INDEX('Policy Characteristics'!J:J,MATCH($C184,'Policy Characteristics'!$C:$C,0))),"",INDEX('Policy Characteristics'!J:J,MATCH($C184,'Policy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4" s="254" t="str">
        <f>IF(ISBLANK(INDEX('Policy Characteristics'!K:K,MATCH($C184,'Policy Characteristics'!$C:$C,0))),"",INDEX('Policy Characteristics'!K:K,MATCH($C184,'Policy Characteristics'!$C:$C,0)))</f>
        <v>transportation-sector-main.html#ev-mandate</v>
      </c>
      <c r="R184" s="254" t="str">
        <f>IF(ISBLANK(INDEX('Policy Characteristics'!L:L,MATCH($C184,'Policy Characteristics'!$C:$C,0))),"",INDEX('Policy Characteristics'!L:L,MATCH($C184,'Policy Characteristics'!$C:$C,0)))</f>
        <v>ev-mandate.html</v>
      </c>
    </row>
    <row r="185" spans="1:18">
      <c r="A185" s="254" t="str">
        <f>IF(ISBLANK(INDEX('Policy Characteristics'!A:A,MATCH($C185,'Policy Characteristics'!$C:$C,0))),"",INDEX('Policy Characteristics'!A:A,MATCH($C185,'Policy Characteristics'!$C:$C,0)))</f>
        <v>Transportation</v>
      </c>
      <c r="B185" s="262" t="str">
        <f>IF(ISBLANK(INDEX('Policy Characteristics'!B:B,MATCH($C185,'Policy Characteristics'!$C:$C,0))),"",INDEX('Policy Characteristics'!B:B,MATCH($C185,'Policy Characteristics'!$C:$C,0)))</f>
        <v>Zero-Emission Vehicle Sales Standard</v>
      </c>
      <c r="C185" s="254" t="str">
        <f t="shared" si="9"/>
        <v>Minimum Required ZEV Sales Percentage</v>
      </c>
      <c r="D185" s="2" t="s">
        <v>42</v>
      </c>
      <c r="E185" s="2" t="s">
        <v>113</v>
      </c>
      <c r="F185" s="2" t="s">
        <v>85</v>
      </c>
      <c r="G185" s="2" t="s">
        <v>143</v>
      </c>
      <c r="H185" s="47">
        <v>591</v>
      </c>
      <c r="I185" s="325" t="s">
        <v>44</v>
      </c>
      <c r="J185" s="255" t="str">
        <f>IF(ISBLANK(INDEX('Policy Characteristics'!D:D,MATCH($C185,'Policy Characteristics'!$C:$C,0))),"",INDEX('Policy Characteristics'!D:D,MATCH($C185,'Policy Characteristics'!$C:$C,0)))</f>
        <v>ZEV Sales Standard</v>
      </c>
      <c r="K185" s="254" t="str">
        <f>IF(ISBLANK(INDEX('Policy Characteristics'!E:E,MATCH($C185,'Policy Characteristics'!$C:$C,0))),"",INDEX('Policy Characteristics'!E:E,MATCH($C185,'Policy Characteristics'!$C:$C,0)))</f>
        <v>trans ZEV minimum</v>
      </c>
      <c r="L185" s="261">
        <f>IF(ISBLANK(INDEX('Policy Characteristics'!F:F,MATCH($C185,'Policy Characteristics'!$C:$C,0))),"",INDEX('Policy Characteristics'!F:F,MATCH($C185,'Policy Characteristics'!$C:$C,0)))</f>
        <v>0</v>
      </c>
      <c r="M185" s="261">
        <f>IF(ISBLANK(INDEX('Policy Characteristics'!G:G,MATCH($C185,'Policy Characteristics'!$C:$C,0))),"",INDEX('Policy Characteristics'!G:G,MATCH($C185,'Policy Characteristics'!$C:$C,0)))</f>
        <v>1</v>
      </c>
      <c r="N185" s="261">
        <f>IF(ISBLANK(INDEX('Policy Characteristics'!H:H,MATCH($C185,'Policy Characteristics'!$C:$C,0))),"",INDEX('Policy Characteristics'!H:H,MATCH($C185,'Policy Characteristics'!$C:$C,0)))</f>
        <v>0.01</v>
      </c>
      <c r="O185" s="254" t="str">
        <f>IF(ISBLANK(INDEX('Policy Characteristics'!I:I,MATCH($C185,'Policy Characteristics'!$C:$C,0))),"",INDEX('Policy Characteristics'!I:I,MATCH($C185,'Policy Characteristics'!$C:$C,0)))</f>
        <v>% of new vehicles sold</v>
      </c>
      <c r="P185" s="254" t="str">
        <f>IF(ISBLANK(INDEX('Policy Characteristics'!J:J,MATCH($C185,'Policy Characteristics'!$C:$C,0))),"",INDEX('Policy Characteristics'!J:J,MATCH($C185,'Policy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5" s="254" t="str">
        <f>IF(ISBLANK(INDEX('Policy Characteristics'!K:K,MATCH($C185,'Policy Characteristics'!$C:$C,0))),"",INDEX('Policy Characteristics'!K:K,MATCH($C185,'Policy Characteristics'!$C:$C,0)))</f>
        <v>transportation-sector-main.html#ev-mandate</v>
      </c>
      <c r="R185" s="254" t="str">
        <f>IF(ISBLANK(INDEX('Policy Characteristics'!L:L,MATCH($C185,'Policy Characteristics'!$C:$C,0))),"",INDEX('Policy Characteristics'!L:L,MATCH($C185,'Policy Characteristics'!$C:$C,0)))</f>
        <v>ev-mandate.html</v>
      </c>
    </row>
    <row r="186" spans="1:18">
      <c r="A186" s="254" t="str">
        <f>IF(ISBLANK(INDEX('Policy Characteristics'!A:A,MATCH($C186,'Policy Characteristics'!$C:$C,0))),"",INDEX('Policy Characteristics'!A:A,MATCH($C186,'Policy Characteristics'!$C:$C,0)))</f>
        <v>Transportation</v>
      </c>
      <c r="B186" s="262" t="str">
        <f>IF(ISBLANK(INDEX('Policy Characteristics'!B:B,MATCH($C186,'Policy Characteristics'!$C:$C,0))),"",INDEX('Policy Characteristics'!B:B,MATCH($C186,'Policy Characteristics'!$C:$C,0)))</f>
        <v>Non-BAU ZEV-Qualifying Vehicles</v>
      </c>
      <c r="C186" s="1" t="s">
        <v>3437</v>
      </c>
      <c r="D186" s="45"/>
      <c r="E186" s="45"/>
      <c r="F186" s="45"/>
      <c r="G186" s="45"/>
      <c r="H186" s="43">
        <v>1655</v>
      </c>
      <c r="I186" s="324" t="s">
        <v>43</v>
      </c>
      <c r="J186" s="255" t="str">
        <f>IF(ISBLANK(INDEX('Policy Characteristics'!D:D,MATCH($C186,'Policy Characteristics'!$C:$C,0))),"",INDEX('Policy Characteristics'!D:D,MATCH($C186,'Policy Characteristics'!$C:$C,0)))</f>
        <v>ZEV Sales Standard</v>
      </c>
      <c r="K186" s="254" t="str">
        <f>IF(ISBLANK(INDEX('Policy Characteristics'!E:E,MATCH($C186,'Policy Characteristics'!$C:$C,0))),"",INDEX('Policy Characteristics'!E:E,MATCH($C186,'Policy Characteristics'!$C:$C,0)))</f>
        <v>trans non BAU ZEV vehicle definitions</v>
      </c>
      <c r="L186" s="261">
        <f>IF(ISBLANK(INDEX('Policy Characteristics'!F:F,MATCH($C186,'Policy Characteristics'!$C:$C,0))),"",INDEX('Policy Characteristics'!F:F,MATCH($C186,'Policy Characteristics'!$C:$C,0)))</f>
        <v>0</v>
      </c>
      <c r="M186" s="261">
        <f>IF(ISBLANK(INDEX('Policy Characteristics'!G:G,MATCH($C186,'Policy Characteristics'!$C:$C,0))),"",INDEX('Policy Characteristics'!G:G,MATCH($C186,'Policy Characteristics'!$C:$C,0)))</f>
        <v>1</v>
      </c>
      <c r="N186" s="261">
        <f>IF(ISBLANK(INDEX('Policy Characteristics'!H:H,MATCH($C186,'Policy Characteristics'!$C:$C,0))),"",INDEX('Policy Characteristics'!H:H,MATCH($C186,'Policy Characteristics'!$C:$C,0)))</f>
        <v>1</v>
      </c>
      <c r="O186" s="254" t="str">
        <f>IF(ISBLANK(INDEX('Policy Characteristics'!I:I,MATCH($C186,'Policy Characteristics'!$C:$C,0))),"",INDEX('Policy Characteristics'!I:I,MATCH($C186,'Policy Characteristics'!$C:$C,0)))</f>
        <v>on/off</v>
      </c>
      <c r="P186" s="254" t="str">
        <f>IF(ISBLANK(INDEX('Policy Characteristics'!J:J,MATCH($C186,'Policy Characteristics'!$C:$C,0))),"",INDEX('Policy Characteristics'!J:J,MATCH($C186,'Policy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6" s="254" t="str">
        <f>IF(ISBLANK(INDEX('Policy Characteristics'!K:K,MATCH($C186,'Policy Characteristics'!$C:$C,0))),"",INDEX('Policy Characteristics'!K:K,MATCH($C186,'Policy Characteristics'!$C:$C,0)))</f>
        <v/>
      </c>
      <c r="R186" s="254" t="str">
        <f>IF(ISBLANK(INDEX('Policy Characteristics'!L:L,MATCH($C186,'Policy Characteristics'!$C:$C,0))),"",INDEX('Policy Characteristics'!L:L,MATCH($C186,'Policy Characteristics'!$C:$C,0)))</f>
        <v/>
      </c>
    </row>
    <row r="187" spans="1:18" s="2" customFormat="1">
      <c r="A187" s="254" t="str">
        <f>IF(ISBLANK(INDEX('Policy Characteristics'!A:A,MATCH($C187,'Policy Characteristics'!$C:$C,0))),"",INDEX('Policy Characteristics'!A:A,MATCH($C187,'Policy Characteristics'!$C:$C,0)))</f>
        <v>Transportation</v>
      </c>
      <c r="B187" s="262" t="str">
        <f>IF(ISBLANK(INDEX('Policy Characteristics'!B:B,MATCH($C187,'Policy Characteristics'!$C:$C,0))),"",INDEX('Policy Characteristics'!B:B,MATCH($C187,'Policy Characteristics'!$C:$C,0)))</f>
        <v>Subsidy for Vehicle Battery Production</v>
      </c>
      <c r="C187" s="1" t="s">
        <v>3631</v>
      </c>
      <c r="H187" s="43">
        <v>2257</v>
      </c>
      <c r="I187" s="324" t="s">
        <v>43</v>
      </c>
      <c r="J187" s="255" t="str">
        <f>IF(ISBLANK(INDEX('Policy Characteristics'!D:D,MATCH($C187,'Policy Characteristics'!$C:$C,0))),"",INDEX('Policy Characteristics'!D:D,MATCH($C187,'Policy Characteristics'!$C:$C,0)))</f>
        <v>Vehicle Battery Production Subsidy</v>
      </c>
      <c r="K187" s="254" t="str">
        <f>IF(ISBLANK(INDEX('Policy Characteristics'!E:E,MATCH($C187,'Policy Characteristics'!$C:$C,0))),"",INDEX('Policy Characteristics'!E:E,MATCH($C187,'Policy Characteristics'!$C:$C,0)))</f>
        <v>trans battery subsidy</v>
      </c>
      <c r="L187" s="359">
        <f>IF(ISBLANK(INDEX('Policy Characteristics'!F:F,MATCH($C187,'Policy Characteristics'!$C:$C,0))),"",INDEX('Policy Characteristics'!F:F,MATCH($C187,'Policy Characteristics'!$C:$C,0)))</f>
        <v>0</v>
      </c>
      <c r="M187" s="359">
        <f>IF(ISBLANK(INDEX('Policy Characteristics'!G:G,MATCH($C187,'Policy Characteristics'!$C:$C,0))),"",INDEX('Policy Characteristics'!G:G,MATCH($C187,'Policy Characteristics'!$C:$C,0)))</f>
        <v>50</v>
      </c>
      <c r="N187" s="359">
        <f>IF(ISBLANK(INDEX('Policy Characteristics'!H:H,MATCH($C187,'Policy Characteristics'!$C:$C,0))),"",INDEX('Policy Characteristics'!H:H,MATCH($C187,'Policy Characteristics'!$C:$C,0)))</f>
        <v>1</v>
      </c>
      <c r="O187" s="254" t="str">
        <f>IF(ISBLANK(INDEX('Policy Characteristics'!I:I,MATCH($C187,'Policy Characteristics'!$C:$C,0))),"",INDEX('Policy Characteristics'!I:I,MATCH($C187,'Policy Characteristics'!$C:$C,0)))</f>
        <v>$/kWh</v>
      </c>
      <c r="P187" s="254" t="str">
        <f>IF(ISBLANK(INDEX('Policy Characteristics'!J:J,MATCH($C187,'Policy Characteristics'!$C:$C,0))),"",INDEX('Policy Characteristics'!J:J,MATCH($C187,'Policy Characteristics'!$C:$C,0)))</f>
        <v>**Description:**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v>
      </c>
      <c r="Q187" s="254" t="str">
        <f>IF(ISBLANK(INDEX('Policy Characteristics'!K:K,MATCH($C187,'Policy Characteristics'!$C:$C,0))),"",INDEX('Policy Characteristics'!K:K,MATCH($C187,'Policy Characteristics'!$C:$C,0)))</f>
        <v/>
      </c>
      <c r="R187" s="254" t="str">
        <f>IF(ISBLANK(INDEX('Policy Characteristics'!L:L,MATCH($C187,'Policy Characteristics'!$C:$C,0))),"",INDEX('Policy Characteristics'!L:L,MATCH($C187,'Policy Characteristics'!$C:$C,0)))</f>
        <v/>
      </c>
    </row>
    <row r="188" spans="1:18">
      <c r="A188" s="254" t="str">
        <f>IF(ISBLANK(INDEX('Policy Characteristics'!A:A,MATCH($C188,'Policy Characteristics'!$C:$C,0))),"",INDEX('Policy Characteristics'!A:A,MATCH($C188,'Policy Characteristics'!$C:$C,0)))</f>
        <v>Buildings and Appliances</v>
      </c>
      <c r="B188" s="262" t="str">
        <f>IF(ISBLANK(INDEX('Policy Characteristics'!B:B,MATCH($C188,'Policy Characteristics'!$C:$C,0))),"",INDEX('Policy Characteristics'!B:B,MATCH($C188,'Policy Characteristics'!$C:$C,0)))</f>
        <v>Building Component Electrification</v>
      </c>
      <c r="C188" t="s">
        <v>2487</v>
      </c>
      <c r="D188" s="45" t="s">
        <v>115</v>
      </c>
      <c r="E188" s="45" t="s">
        <v>276</v>
      </c>
      <c r="F188" s="45" t="s">
        <v>121</v>
      </c>
      <c r="G188" s="45" t="s">
        <v>280</v>
      </c>
      <c r="H188" s="43">
        <v>435</v>
      </c>
      <c r="I188" s="324" t="s">
        <v>43</v>
      </c>
      <c r="J188" s="255" t="str">
        <f>IF(ISBLANK(INDEX('Policy Characteristics'!D:D,MATCH($C188,'Policy Characteristics'!$C:$C,0))),"",INDEX('Policy Characteristics'!D:D,MATCH($C188,'Policy Characteristics'!$C:$C,0)))</f>
        <v>Building Component Electrification</v>
      </c>
      <c r="K188" s="254" t="str">
        <f>IF(ISBLANK(INDEX('Policy Characteristics'!E:E,MATCH($C188,'Policy Characteristics'!$C:$C,0))),"",INDEX('Policy Characteristics'!E:E,MATCH($C188,'Policy Characteristics'!$C:$C,0)))</f>
        <v>bldgs new component fuel shifting</v>
      </c>
      <c r="L188" s="261">
        <f>IF(ISBLANK(INDEX('Policy Characteristics'!F:F,MATCH($C188,'Policy Characteristics'!$C:$C,0))),"",INDEX('Policy Characteristics'!F:F,MATCH($C188,'Policy Characteristics'!$C:$C,0)))</f>
        <v>0</v>
      </c>
      <c r="M188" s="261">
        <f>IF(ISBLANK(INDEX('Policy Characteristics'!G:G,MATCH($C188,'Policy Characteristics'!$C:$C,0))),"",INDEX('Policy Characteristics'!G:G,MATCH($C188,'Policy Characteristics'!$C:$C,0)))</f>
        <v>1</v>
      </c>
      <c r="N188" s="261">
        <f>IF(ISBLANK(INDEX('Policy Characteristics'!H:H,MATCH($C188,'Policy Characteristics'!$C:$C,0))),"",INDEX('Policy Characteristics'!H:H,MATCH($C188,'Policy Characteristics'!$C:$C,0)))</f>
        <v>0.01</v>
      </c>
      <c r="O188" s="254" t="str">
        <f>IF(ISBLANK(INDEX('Policy Characteristics'!I:I,MATCH($C188,'Policy Characteristics'!$C:$C,0))),"",INDEX('Policy Characteristics'!I:I,MATCH($C188,'Policy Characteristics'!$C:$C,0)))</f>
        <v>% of newly sold non-electric building components</v>
      </c>
      <c r="P188" s="254" t="str">
        <f>IF(ISBLANK(INDEX('Policy Characteristics'!J:J,MATCH($C188,'Policy Characteristics'!$C:$C,0))),"",INDEX('Policy Characteristics'!J:J,MATCH($C188,'Policy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88" s="254" t="str">
        <f>IF(ISBLANK(INDEX('Policy Characteristics'!K:K,MATCH($C188,'Policy Characteristics'!$C:$C,0))),"",INDEX('Policy Characteristics'!K:K,MATCH($C188,'Policy Characteristics'!$C:$C,0)))</f>
        <v>buildings-sector-main.html#component-elec</v>
      </c>
      <c r="R188" s="254" t="str">
        <f>IF(ISBLANK(INDEX('Policy Characteristics'!L:L,MATCH($C188,'Policy Characteristics'!$C:$C,0))),"",INDEX('Policy Characteristics'!L:L,MATCH($C188,'Policy Characteristics'!$C:$C,0)))</f>
        <v>building-component-electrification.html</v>
      </c>
    </row>
    <row r="189" spans="1:18">
      <c r="A189" s="254" t="str">
        <f>IF(ISBLANK(INDEX('Policy Characteristics'!A:A,MATCH($C189,'Policy Characteristics'!$C:$C,0))),"",INDEX('Policy Characteristics'!A:A,MATCH($C189,'Policy Characteristics'!$C:$C,0)))</f>
        <v>Buildings and Appliances</v>
      </c>
      <c r="B189" s="262" t="str">
        <f>IF(ISBLANK(INDEX('Policy Characteristics'!B:B,MATCH($C189,'Policy Characteristics'!$C:$C,0))),"",INDEX('Policy Characteristics'!B:B,MATCH($C189,'Policy Characteristics'!$C:$C,0)))</f>
        <v>Building Component Electrification</v>
      </c>
      <c r="C189" s="254" t="str">
        <f t="shared" ref="C189:C201" si="10">C$188</f>
        <v>Fraction of New Bldg Components Shifted to Other Fuels</v>
      </c>
      <c r="D189" s="45" t="s">
        <v>116</v>
      </c>
      <c r="E189" s="45" t="s">
        <v>276</v>
      </c>
      <c r="F189" s="45" t="s">
        <v>122</v>
      </c>
      <c r="G189" s="45" t="s">
        <v>280</v>
      </c>
      <c r="H189" s="43">
        <v>436</v>
      </c>
      <c r="I189" s="324" t="s">
        <v>44</v>
      </c>
      <c r="J189" s="255" t="str">
        <f>IF(ISBLANK(INDEX('Policy Characteristics'!D:D,MATCH($C189,'Policy Characteristics'!$C:$C,0))),"",INDEX('Policy Characteristics'!D:D,MATCH($C189,'Policy Characteristics'!$C:$C,0)))</f>
        <v>Building Component Electrification</v>
      </c>
      <c r="K189" s="254" t="str">
        <f>IF(ISBLANK(INDEX('Policy Characteristics'!E:E,MATCH($C189,'Policy Characteristics'!$C:$C,0))),"",INDEX('Policy Characteristics'!E:E,MATCH($C189,'Policy Characteristics'!$C:$C,0)))</f>
        <v>bldgs new component fuel shifting</v>
      </c>
      <c r="L189" s="261">
        <f>IF(ISBLANK(INDEX('Policy Characteristics'!F:F,MATCH($C189,'Policy Characteristics'!$C:$C,0))),"",INDEX('Policy Characteristics'!F:F,MATCH($C189,'Policy Characteristics'!$C:$C,0)))</f>
        <v>0</v>
      </c>
      <c r="M189" s="261">
        <f>IF(ISBLANK(INDEX('Policy Characteristics'!G:G,MATCH($C189,'Policy Characteristics'!$C:$C,0))),"",INDEX('Policy Characteristics'!G:G,MATCH($C189,'Policy Characteristics'!$C:$C,0)))</f>
        <v>1</v>
      </c>
      <c r="N189" s="261">
        <f>IF(ISBLANK(INDEX('Policy Characteristics'!H:H,MATCH($C189,'Policy Characteristics'!$C:$C,0))),"",INDEX('Policy Characteristics'!H:H,MATCH($C189,'Policy Characteristics'!$C:$C,0)))</f>
        <v>0.01</v>
      </c>
      <c r="O189" s="254" t="str">
        <f>IF(ISBLANK(INDEX('Policy Characteristics'!I:I,MATCH($C189,'Policy Characteristics'!$C:$C,0))),"",INDEX('Policy Characteristics'!I:I,MATCH($C189,'Policy Characteristics'!$C:$C,0)))</f>
        <v>% of newly sold non-electric building components</v>
      </c>
      <c r="P189" s="254" t="str">
        <f>IF(ISBLANK(INDEX('Policy Characteristics'!J:J,MATCH($C189,'Policy Characteristics'!$C:$C,0))),"",INDEX('Policy Characteristics'!J:J,MATCH($C189,'Policy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89" s="254" t="str">
        <f>IF(ISBLANK(INDEX('Policy Characteristics'!K:K,MATCH($C189,'Policy Characteristics'!$C:$C,0))),"",INDEX('Policy Characteristics'!K:K,MATCH($C189,'Policy Characteristics'!$C:$C,0)))</f>
        <v>buildings-sector-main.html#component-elec</v>
      </c>
      <c r="R189" s="254" t="str">
        <f>IF(ISBLANK(INDEX('Policy Characteristics'!L:L,MATCH($C189,'Policy Characteristics'!$C:$C,0))),"",INDEX('Policy Characteristics'!L:L,MATCH($C189,'Policy Characteristics'!$C:$C,0)))</f>
        <v>building-component-electrification.html</v>
      </c>
    </row>
    <row r="190" spans="1:18">
      <c r="A190" s="254" t="str">
        <f>IF(ISBLANK(INDEX('Policy Characteristics'!A:A,MATCH($C190,'Policy Characteristics'!$C:$C,0))),"",INDEX('Policy Characteristics'!A:A,MATCH($C190,'Policy Characteristics'!$C:$C,0)))</f>
        <v>Buildings and Appliances</v>
      </c>
      <c r="B190" s="262" t="str">
        <f>IF(ISBLANK(INDEX('Policy Characteristics'!B:B,MATCH($C190,'Policy Characteristics'!$C:$C,0))),"",INDEX('Policy Characteristics'!B:B,MATCH($C190,'Policy Characteristics'!$C:$C,0)))</f>
        <v>Building Component Electrification</v>
      </c>
      <c r="C190" s="254" t="str">
        <f t="shared" si="10"/>
        <v>Fraction of New Bldg Components Shifted to Other Fuels</v>
      </c>
      <c r="D190" s="45" t="s">
        <v>118</v>
      </c>
      <c r="E190" s="45" t="s">
        <v>276</v>
      </c>
      <c r="F190" s="45" t="s">
        <v>124</v>
      </c>
      <c r="G190" s="45" t="s">
        <v>280</v>
      </c>
      <c r="H190" s="43">
        <v>437</v>
      </c>
      <c r="I190" s="324" t="s">
        <v>44</v>
      </c>
      <c r="J190" s="255" t="str">
        <f>IF(ISBLANK(INDEX('Policy Characteristics'!D:D,MATCH($C190,'Policy Characteristics'!$C:$C,0))),"",INDEX('Policy Characteristics'!D:D,MATCH($C190,'Policy Characteristics'!$C:$C,0)))</f>
        <v>Building Component Electrification</v>
      </c>
      <c r="K190" s="254" t="str">
        <f>IF(ISBLANK(INDEX('Policy Characteristics'!E:E,MATCH($C190,'Policy Characteristics'!$C:$C,0))),"",INDEX('Policy Characteristics'!E:E,MATCH($C190,'Policy Characteristics'!$C:$C,0)))</f>
        <v>bldgs new component fuel shifting</v>
      </c>
      <c r="L190" s="261">
        <f>IF(ISBLANK(INDEX('Policy Characteristics'!F:F,MATCH($C190,'Policy Characteristics'!$C:$C,0))),"",INDEX('Policy Characteristics'!F:F,MATCH($C190,'Policy Characteristics'!$C:$C,0)))</f>
        <v>0</v>
      </c>
      <c r="M190" s="261">
        <f>IF(ISBLANK(INDEX('Policy Characteristics'!G:G,MATCH($C190,'Policy Characteristics'!$C:$C,0))),"",INDEX('Policy Characteristics'!G:G,MATCH($C190,'Policy Characteristics'!$C:$C,0)))</f>
        <v>1</v>
      </c>
      <c r="N190" s="261">
        <f>IF(ISBLANK(INDEX('Policy Characteristics'!H:H,MATCH($C190,'Policy Characteristics'!$C:$C,0))),"",INDEX('Policy Characteristics'!H:H,MATCH($C190,'Policy Characteristics'!$C:$C,0)))</f>
        <v>0.01</v>
      </c>
      <c r="O190" s="254" t="str">
        <f>IF(ISBLANK(INDEX('Policy Characteristics'!I:I,MATCH($C190,'Policy Characteristics'!$C:$C,0))),"",INDEX('Policy Characteristics'!I:I,MATCH($C190,'Policy Characteristics'!$C:$C,0)))</f>
        <v>% of newly sold non-electric building components</v>
      </c>
      <c r="P190" s="254" t="str">
        <f>IF(ISBLANK(INDEX('Policy Characteristics'!J:J,MATCH($C190,'Policy Characteristics'!$C:$C,0))),"",INDEX('Policy Characteristics'!J:J,MATCH($C190,'Policy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0" s="254" t="str">
        <f>IF(ISBLANK(INDEX('Policy Characteristics'!K:K,MATCH($C190,'Policy Characteristics'!$C:$C,0))),"",INDEX('Policy Characteristics'!K:K,MATCH($C190,'Policy Characteristics'!$C:$C,0)))</f>
        <v>buildings-sector-main.html#component-elec</v>
      </c>
      <c r="R190" s="254" t="str">
        <f>IF(ISBLANK(INDEX('Policy Characteristics'!L:L,MATCH($C190,'Policy Characteristics'!$C:$C,0))),"",INDEX('Policy Characteristics'!L:L,MATCH($C190,'Policy Characteristics'!$C:$C,0)))</f>
        <v>building-component-electrification.html</v>
      </c>
    </row>
    <row r="191" spans="1:18">
      <c r="A191" s="254" t="str">
        <f>IF(ISBLANK(INDEX('Policy Characteristics'!A:A,MATCH($C191,'Policy Characteristics'!$C:$C,0))),"",INDEX('Policy Characteristics'!A:A,MATCH($C191,'Policy Characteristics'!$C:$C,0)))</f>
        <v>Buildings and Appliances</v>
      </c>
      <c r="B191" s="262" t="str">
        <f>IF(ISBLANK(INDEX('Policy Characteristics'!B:B,MATCH($C191,'Policy Characteristics'!$C:$C,0))),"",INDEX('Policy Characteristics'!B:B,MATCH($C191,'Policy Characteristics'!$C:$C,0)))</f>
        <v>Building Component Electrification</v>
      </c>
      <c r="C191" s="254" t="str">
        <f t="shared" si="10"/>
        <v>Fraction of New Bldg Components Shifted to Other Fuels</v>
      </c>
      <c r="D191" s="45" t="s">
        <v>119</v>
      </c>
      <c r="E191" s="45" t="s">
        <v>276</v>
      </c>
      <c r="F191" s="45" t="s">
        <v>125</v>
      </c>
      <c r="G191" s="45" t="s">
        <v>280</v>
      </c>
      <c r="H191" s="43">
        <v>438</v>
      </c>
      <c r="I191" s="324" t="s">
        <v>43</v>
      </c>
      <c r="J191" s="255" t="str">
        <f>IF(ISBLANK(INDEX('Policy Characteristics'!D:D,MATCH($C191,'Policy Characteristics'!$C:$C,0))),"",INDEX('Policy Characteristics'!D:D,MATCH($C191,'Policy Characteristics'!$C:$C,0)))</f>
        <v>Building Component Electrification</v>
      </c>
      <c r="K191" s="254" t="str">
        <f>IF(ISBLANK(INDEX('Policy Characteristics'!E:E,MATCH($C191,'Policy Characteristics'!$C:$C,0))),"",INDEX('Policy Characteristics'!E:E,MATCH($C191,'Policy Characteristics'!$C:$C,0)))</f>
        <v>bldgs new component fuel shifting</v>
      </c>
      <c r="L191" s="261">
        <f>IF(ISBLANK(INDEX('Policy Characteristics'!F:F,MATCH($C191,'Policy Characteristics'!$C:$C,0))),"",INDEX('Policy Characteristics'!F:F,MATCH($C191,'Policy Characteristics'!$C:$C,0)))</f>
        <v>0</v>
      </c>
      <c r="M191" s="261">
        <f>IF(ISBLANK(INDEX('Policy Characteristics'!G:G,MATCH($C191,'Policy Characteristics'!$C:$C,0))),"",INDEX('Policy Characteristics'!G:G,MATCH($C191,'Policy Characteristics'!$C:$C,0)))</f>
        <v>1</v>
      </c>
      <c r="N191" s="261">
        <f>IF(ISBLANK(INDEX('Policy Characteristics'!H:H,MATCH($C191,'Policy Characteristics'!$C:$C,0))),"",INDEX('Policy Characteristics'!H:H,MATCH($C191,'Policy Characteristics'!$C:$C,0)))</f>
        <v>0.01</v>
      </c>
      <c r="O191" s="254" t="str">
        <f>IF(ISBLANK(INDEX('Policy Characteristics'!I:I,MATCH($C191,'Policy Characteristics'!$C:$C,0))),"",INDEX('Policy Characteristics'!I:I,MATCH($C191,'Policy Characteristics'!$C:$C,0)))</f>
        <v>% of newly sold non-electric building components</v>
      </c>
      <c r="P191" s="254" t="str">
        <f>IF(ISBLANK(INDEX('Policy Characteristics'!J:J,MATCH($C191,'Policy Characteristics'!$C:$C,0))),"",INDEX('Policy Characteristics'!J:J,MATCH($C191,'Policy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1" s="254" t="str">
        <f>IF(ISBLANK(INDEX('Policy Characteristics'!K:K,MATCH($C191,'Policy Characteristics'!$C:$C,0))),"",INDEX('Policy Characteristics'!K:K,MATCH($C191,'Policy Characteristics'!$C:$C,0)))</f>
        <v>buildings-sector-main.html#component-elec</v>
      </c>
      <c r="R191" s="254" t="str">
        <f>IF(ISBLANK(INDEX('Policy Characteristics'!L:L,MATCH($C191,'Policy Characteristics'!$C:$C,0))),"",INDEX('Policy Characteristics'!L:L,MATCH($C191,'Policy Characteristics'!$C:$C,0)))</f>
        <v>building-component-electrification.html</v>
      </c>
    </row>
    <row r="192" spans="1:18">
      <c r="A192" s="254" t="str">
        <f>IF(ISBLANK(INDEX('Policy Characteristics'!A:A,MATCH($C192,'Policy Characteristics'!$C:$C,0))),"",INDEX('Policy Characteristics'!A:A,MATCH($C192,'Policy Characteristics'!$C:$C,0)))</f>
        <v>Buildings and Appliances</v>
      </c>
      <c r="B192" s="262" t="str">
        <f>IF(ISBLANK(INDEX('Policy Characteristics'!B:B,MATCH($C192,'Policy Characteristics'!$C:$C,0))),"",INDEX('Policy Characteristics'!B:B,MATCH($C192,'Policy Characteristics'!$C:$C,0)))</f>
        <v>Building Component Electrification</v>
      </c>
      <c r="C192" s="254" t="str">
        <f t="shared" si="10"/>
        <v>Fraction of New Bldg Components Shifted to Other Fuels</v>
      </c>
      <c r="D192" s="45" t="s">
        <v>120</v>
      </c>
      <c r="E192" s="45" t="s">
        <v>276</v>
      </c>
      <c r="F192" s="45" t="s">
        <v>126</v>
      </c>
      <c r="G192" s="45" t="s">
        <v>280</v>
      </c>
      <c r="H192" s="43">
        <v>439</v>
      </c>
      <c r="I192" s="324" t="s">
        <v>43</v>
      </c>
      <c r="J192" s="255" t="str">
        <f>IF(ISBLANK(INDEX('Policy Characteristics'!D:D,MATCH($C192,'Policy Characteristics'!$C:$C,0))),"",INDEX('Policy Characteristics'!D:D,MATCH($C192,'Policy Characteristics'!$C:$C,0)))</f>
        <v>Building Component Electrification</v>
      </c>
      <c r="K192" s="254" t="str">
        <f>IF(ISBLANK(INDEX('Policy Characteristics'!E:E,MATCH($C192,'Policy Characteristics'!$C:$C,0))),"",INDEX('Policy Characteristics'!E:E,MATCH($C192,'Policy Characteristics'!$C:$C,0)))</f>
        <v>bldgs new component fuel shifting</v>
      </c>
      <c r="L192" s="261">
        <f>IF(ISBLANK(INDEX('Policy Characteristics'!F:F,MATCH($C192,'Policy Characteristics'!$C:$C,0))),"",INDEX('Policy Characteristics'!F:F,MATCH($C192,'Policy Characteristics'!$C:$C,0)))</f>
        <v>0</v>
      </c>
      <c r="M192" s="261">
        <f>IF(ISBLANK(INDEX('Policy Characteristics'!G:G,MATCH($C192,'Policy Characteristics'!$C:$C,0))),"",INDEX('Policy Characteristics'!G:G,MATCH($C192,'Policy Characteristics'!$C:$C,0)))</f>
        <v>1</v>
      </c>
      <c r="N192" s="261">
        <f>IF(ISBLANK(INDEX('Policy Characteristics'!H:H,MATCH($C192,'Policy Characteristics'!$C:$C,0))),"",INDEX('Policy Characteristics'!H:H,MATCH($C192,'Policy Characteristics'!$C:$C,0)))</f>
        <v>0.01</v>
      </c>
      <c r="O192" s="254" t="str">
        <f>IF(ISBLANK(INDEX('Policy Characteristics'!I:I,MATCH($C192,'Policy Characteristics'!$C:$C,0))),"",INDEX('Policy Characteristics'!I:I,MATCH($C192,'Policy Characteristics'!$C:$C,0)))</f>
        <v>% of newly sold non-electric building components</v>
      </c>
      <c r="P192" s="254" t="str">
        <f>IF(ISBLANK(INDEX('Policy Characteristics'!J:J,MATCH($C192,'Policy Characteristics'!$C:$C,0))),"",INDEX('Policy Characteristics'!J:J,MATCH($C192,'Policy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2" s="254" t="str">
        <f>IF(ISBLANK(INDEX('Policy Characteristics'!K:K,MATCH($C192,'Policy Characteristics'!$C:$C,0))),"",INDEX('Policy Characteristics'!K:K,MATCH($C192,'Policy Characteristics'!$C:$C,0)))</f>
        <v>buildings-sector-main.html#component-elec</v>
      </c>
      <c r="R192" s="254" t="str">
        <f>IF(ISBLANK(INDEX('Policy Characteristics'!L:L,MATCH($C192,'Policy Characteristics'!$C:$C,0))),"",INDEX('Policy Characteristics'!L:L,MATCH($C192,'Policy Characteristics'!$C:$C,0)))</f>
        <v>building-component-electrification.html</v>
      </c>
    </row>
    <row r="193" spans="1:18">
      <c r="A193" s="254" t="str">
        <f>IF(ISBLANK(INDEX('Policy Characteristics'!A:A,MATCH($C193,'Policy Characteristics'!$C:$C,0))),"",INDEX('Policy Characteristics'!A:A,MATCH($C193,'Policy Characteristics'!$C:$C,0)))</f>
        <v>Buildings and Appliances</v>
      </c>
      <c r="B193" s="262" t="str">
        <f>IF(ISBLANK(INDEX('Policy Characteristics'!B:B,MATCH($C193,'Policy Characteristics'!$C:$C,0))),"",INDEX('Policy Characteristics'!B:B,MATCH($C193,'Policy Characteristics'!$C:$C,0)))</f>
        <v>Building Component Electrification</v>
      </c>
      <c r="C193" s="254" t="str">
        <f t="shared" si="10"/>
        <v>Fraction of New Bldg Components Shifted to Other Fuels</v>
      </c>
      <c r="D193" s="45" t="s">
        <v>115</v>
      </c>
      <c r="E193" s="45" t="s">
        <v>277</v>
      </c>
      <c r="F193" s="45" t="s">
        <v>121</v>
      </c>
      <c r="G193" s="45" t="s">
        <v>279</v>
      </c>
      <c r="H193" s="43">
        <v>440</v>
      </c>
      <c r="I193" s="324" t="s">
        <v>43</v>
      </c>
      <c r="J193" s="255" t="str">
        <f>IF(ISBLANK(INDEX('Policy Characteristics'!D:D,MATCH($C193,'Policy Characteristics'!$C:$C,0))),"",INDEX('Policy Characteristics'!D:D,MATCH($C193,'Policy Characteristics'!$C:$C,0)))</f>
        <v>Building Component Electrification</v>
      </c>
      <c r="K193" s="254" t="str">
        <f>IF(ISBLANK(INDEX('Policy Characteristics'!E:E,MATCH($C193,'Policy Characteristics'!$C:$C,0))),"",INDEX('Policy Characteristics'!E:E,MATCH($C193,'Policy Characteristics'!$C:$C,0)))</f>
        <v>bldgs new component fuel shifting</v>
      </c>
      <c r="L193" s="261">
        <f>IF(ISBLANK(INDEX('Policy Characteristics'!F:F,MATCH($C193,'Policy Characteristics'!$C:$C,0))),"",INDEX('Policy Characteristics'!F:F,MATCH($C193,'Policy Characteristics'!$C:$C,0)))</f>
        <v>0</v>
      </c>
      <c r="M193" s="261">
        <f>IF(ISBLANK(INDEX('Policy Characteristics'!G:G,MATCH($C193,'Policy Characteristics'!$C:$C,0))),"",INDEX('Policy Characteristics'!G:G,MATCH($C193,'Policy Characteristics'!$C:$C,0)))</f>
        <v>1</v>
      </c>
      <c r="N193" s="261">
        <f>IF(ISBLANK(INDEX('Policy Characteristics'!H:H,MATCH($C193,'Policy Characteristics'!$C:$C,0))),"",INDEX('Policy Characteristics'!H:H,MATCH($C193,'Policy Characteristics'!$C:$C,0)))</f>
        <v>0.01</v>
      </c>
      <c r="O193" s="254" t="str">
        <f>IF(ISBLANK(INDEX('Policy Characteristics'!I:I,MATCH($C193,'Policy Characteristics'!$C:$C,0))),"",INDEX('Policy Characteristics'!I:I,MATCH($C193,'Policy Characteristics'!$C:$C,0)))</f>
        <v>% of newly sold non-electric building components</v>
      </c>
      <c r="P193" s="254" t="str">
        <f>IF(ISBLANK(INDEX('Policy Characteristics'!J:J,MATCH($C193,'Policy Characteristics'!$C:$C,0))),"",INDEX('Policy Characteristics'!J:J,MATCH($C193,'Policy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3" s="254" t="str">
        <f>IF(ISBLANK(INDEX('Policy Characteristics'!K:K,MATCH($C193,'Policy Characteristics'!$C:$C,0))),"",INDEX('Policy Characteristics'!K:K,MATCH($C193,'Policy Characteristics'!$C:$C,0)))</f>
        <v>buildings-sector-main.html#component-elec</v>
      </c>
      <c r="R193" s="254" t="str">
        <f>IF(ISBLANK(INDEX('Policy Characteristics'!L:L,MATCH($C193,'Policy Characteristics'!$C:$C,0))),"",INDEX('Policy Characteristics'!L:L,MATCH($C193,'Policy Characteristics'!$C:$C,0)))</f>
        <v>building-component-electrification.html</v>
      </c>
    </row>
    <row r="194" spans="1:18">
      <c r="A194" s="254" t="str">
        <f>IF(ISBLANK(INDEX('Policy Characteristics'!A:A,MATCH($C194,'Policy Characteristics'!$C:$C,0))),"",INDEX('Policy Characteristics'!A:A,MATCH($C194,'Policy Characteristics'!$C:$C,0)))</f>
        <v>Buildings and Appliances</v>
      </c>
      <c r="B194" s="262" t="str">
        <f>IF(ISBLANK(INDEX('Policy Characteristics'!B:B,MATCH($C194,'Policy Characteristics'!$C:$C,0))),"",INDEX('Policy Characteristics'!B:B,MATCH($C194,'Policy Characteristics'!$C:$C,0)))</f>
        <v>Building Component Electrification</v>
      </c>
      <c r="C194" s="254" t="str">
        <f t="shared" si="10"/>
        <v>Fraction of New Bldg Components Shifted to Other Fuels</v>
      </c>
      <c r="D194" s="45" t="s">
        <v>116</v>
      </c>
      <c r="E194" s="45" t="s">
        <v>277</v>
      </c>
      <c r="F194" s="45" t="s">
        <v>122</v>
      </c>
      <c r="G194" s="45" t="s">
        <v>279</v>
      </c>
      <c r="H194" s="43">
        <v>441</v>
      </c>
      <c r="I194" s="324" t="s">
        <v>44</v>
      </c>
      <c r="J194" s="255" t="str">
        <f>IF(ISBLANK(INDEX('Policy Characteristics'!D:D,MATCH($C194,'Policy Characteristics'!$C:$C,0))),"",INDEX('Policy Characteristics'!D:D,MATCH($C194,'Policy Characteristics'!$C:$C,0)))</f>
        <v>Building Component Electrification</v>
      </c>
      <c r="K194" s="254" t="str">
        <f>IF(ISBLANK(INDEX('Policy Characteristics'!E:E,MATCH($C194,'Policy Characteristics'!$C:$C,0))),"",INDEX('Policy Characteristics'!E:E,MATCH($C194,'Policy Characteristics'!$C:$C,0)))</f>
        <v>bldgs new component fuel shifting</v>
      </c>
      <c r="L194" s="261">
        <f>IF(ISBLANK(INDEX('Policy Characteristics'!F:F,MATCH($C194,'Policy Characteristics'!$C:$C,0))),"",INDEX('Policy Characteristics'!F:F,MATCH($C194,'Policy Characteristics'!$C:$C,0)))</f>
        <v>0</v>
      </c>
      <c r="M194" s="261">
        <f>IF(ISBLANK(INDEX('Policy Characteristics'!G:G,MATCH($C194,'Policy Characteristics'!$C:$C,0))),"",INDEX('Policy Characteristics'!G:G,MATCH($C194,'Policy Characteristics'!$C:$C,0)))</f>
        <v>1</v>
      </c>
      <c r="N194" s="261">
        <f>IF(ISBLANK(INDEX('Policy Characteristics'!H:H,MATCH($C194,'Policy Characteristics'!$C:$C,0))),"",INDEX('Policy Characteristics'!H:H,MATCH($C194,'Policy Characteristics'!$C:$C,0)))</f>
        <v>0.01</v>
      </c>
      <c r="O194" s="254" t="str">
        <f>IF(ISBLANK(INDEX('Policy Characteristics'!I:I,MATCH($C194,'Policy Characteristics'!$C:$C,0))),"",INDEX('Policy Characteristics'!I:I,MATCH($C194,'Policy Characteristics'!$C:$C,0)))</f>
        <v>% of newly sold non-electric building components</v>
      </c>
      <c r="P194" s="254" t="str">
        <f>IF(ISBLANK(INDEX('Policy Characteristics'!J:J,MATCH($C194,'Policy Characteristics'!$C:$C,0))),"",INDEX('Policy Characteristics'!J:J,MATCH($C194,'Policy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4" s="254" t="str">
        <f>IF(ISBLANK(INDEX('Policy Characteristics'!K:K,MATCH($C194,'Policy Characteristics'!$C:$C,0))),"",INDEX('Policy Characteristics'!K:K,MATCH($C194,'Policy Characteristics'!$C:$C,0)))</f>
        <v>buildings-sector-main.html#component-elec</v>
      </c>
      <c r="R194" s="254" t="str">
        <f>IF(ISBLANK(INDEX('Policy Characteristics'!L:L,MATCH($C194,'Policy Characteristics'!$C:$C,0))),"",INDEX('Policy Characteristics'!L:L,MATCH($C194,'Policy Characteristics'!$C:$C,0)))</f>
        <v>building-component-electrification.html</v>
      </c>
    </row>
    <row r="195" spans="1:18">
      <c r="A195" s="254" t="str">
        <f>IF(ISBLANK(INDEX('Policy Characteristics'!A:A,MATCH($C195,'Policy Characteristics'!$C:$C,0))),"",INDEX('Policy Characteristics'!A:A,MATCH($C195,'Policy Characteristics'!$C:$C,0)))</f>
        <v>Buildings and Appliances</v>
      </c>
      <c r="B195" s="262" t="str">
        <f>IF(ISBLANK(INDEX('Policy Characteristics'!B:B,MATCH($C195,'Policy Characteristics'!$C:$C,0))),"",INDEX('Policy Characteristics'!B:B,MATCH($C195,'Policy Characteristics'!$C:$C,0)))</f>
        <v>Building Component Electrification</v>
      </c>
      <c r="C195" s="254" t="str">
        <f t="shared" si="10"/>
        <v>Fraction of New Bldg Components Shifted to Other Fuels</v>
      </c>
      <c r="D195" s="45" t="s">
        <v>118</v>
      </c>
      <c r="E195" s="45" t="s">
        <v>277</v>
      </c>
      <c r="F195" s="45" t="s">
        <v>124</v>
      </c>
      <c r="G195" s="45" t="s">
        <v>279</v>
      </c>
      <c r="H195" s="43">
        <v>442</v>
      </c>
      <c r="I195" s="324" t="s">
        <v>44</v>
      </c>
      <c r="J195" s="255" t="str">
        <f>IF(ISBLANK(INDEX('Policy Characteristics'!D:D,MATCH($C195,'Policy Characteristics'!$C:$C,0))),"",INDEX('Policy Characteristics'!D:D,MATCH($C195,'Policy Characteristics'!$C:$C,0)))</f>
        <v>Building Component Electrification</v>
      </c>
      <c r="K195" s="254" t="str">
        <f>IF(ISBLANK(INDEX('Policy Characteristics'!E:E,MATCH($C195,'Policy Characteristics'!$C:$C,0))),"",INDEX('Policy Characteristics'!E:E,MATCH($C195,'Policy Characteristics'!$C:$C,0)))</f>
        <v>bldgs new component fuel shifting</v>
      </c>
      <c r="L195" s="261">
        <f>IF(ISBLANK(INDEX('Policy Characteristics'!F:F,MATCH($C195,'Policy Characteristics'!$C:$C,0))),"",INDEX('Policy Characteristics'!F:F,MATCH($C195,'Policy Characteristics'!$C:$C,0)))</f>
        <v>0</v>
      </c>
      <c r="M195" s="261">
        <f>IF(ISBLANK(INDEX('Policy Characteristics'!G:G,MATCH($C195,'Policy Characteristics'!$C:$C,0))),"",INDEX('Policy Characteristics'!G:G,MATCH($C195,'Policy Characteristics'!$C:$C,0)))</f>
        <v>1</v>
      </c>
      <c r="N195" s="261">
        <f>IF(ISBLANK(INDEX('Policy Characteristics'!H:H,MATCH($C195,'Policy Characteristics'!$C:$C,0))),"",INDEX('Policy Characteristics'!H:H,MATCH($C195,'Policy Characteristics'!$C:$C,0)))</f>
        <v>0.01</v>
      </c>
      <c r="O195" s="254" t="str">
        <f>IF(ISBLANK(INDEX('Policy Characteristics'!I:I,MATCH($C195,'Policy Characteristics'!$C:$C,0))),"",INDEX('Policy Characteristics'!I:I,MATCH($C195,'Policy Characteristics'!$C:$C,0)))</f>
        <v>% of newly sold non-electric building components</v>
      </c>
      <c r="P195" s="254" t="str">
        <f>IF(ISBLANK(INDEX('Policy Characteristics'!J:J,MATCH($C195,'Policy Characteristics'!$C:$C,0))),"",INDEX('Policy Characteristics'!J:J,MATCH($C195,'Policy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5" s="254" t="str">
        <f>IF(ISBLANK(INDEX('Policy Characteristics'!K:K,MATCH($C195,'Policy Characteristics'!$C:$C,0))),"",INDEX('Policy Characteristics'!K:K,MATCH($C195,'Policy Characteristics'!$C:$C,0)))</f>
        <v>buildings-sector-main.html#component-elec</v>
      </c>
      <c r="R195" s="254" t="str">
        <f>IF(ISBLANK(INDEX('Policy Characteristics'!L:L,MATCH($C195,'Policy Characteristics'!$C:$C,0))),"",INDEX('Policy Characteristics'!L:L,MATCH($C195,'Policy Characteristics'!$C:$C,0)))</f>
        <v>building-component-electrification.html</v>
      </c>
    </row>
    <row r="196" spans="1:18">
      <c r="A196" s="254" t="str">
        <f>IF(ISBLANK(INDEX('Policy Characteristics'!A:A,MATCH($C196,'Policy Characteristics'!$C:$C,0))),"",INDEX('Policy Characteristics'!A:A,MATCH($C196,'Policy Characteristics'!$C:$C,0)))</f>
        <v>Buildings and Appliances</v>
      </c>
      <c r="B196" s="262" t="str">
        <f>IF(ISBLANK(INDEX('Policy Characteristics'!B:B,MATCH($C196,'Policy Characteristics'!$C:$C,0))),"",INDEX('Policy Characteristics'!B:B,MATCH($C196,'Policy Characteristics'!$C:$C,0)))</f>
        <v>Building Component Electrification</v>
      </c>
      <c r="C196" s="254" t="str">
        <f t="shared" si="10"/>
        <v>Fraction of New Bldg Components Shifted to Other Fuels</v>
      </c>
      <c r="D196" s="45" t="s">
        <v>119</v>
      </c>
      <c r="E196" s="45" t="s">
        <v>277</v>
      </c>
      <c r="F196" s="45" t="s">
        <v>125</v>
      </c>
      <c r="G196" s="45" t="s">
        <v>279</v>
      </c>
      <c r="H196" s="43">
        <v>443</v>
      </c>
      <c r="I196" s="324" t="s">
        <v>43</v>
      </c>
      <c r="J196" s="255" t="str">
        <f>IF(ISBLANK(INDEX('Policy Characteristics'!D:D,MATCH($C196,'Policy Characteristics'!$C:$C,0))),"",INDEX('Policy Characteristics'!D:D,MATCH($C196,'Policy Characteristics'!$C:$C,0)))</f>
        <v>Building Component Electrification</v>
      </c>
      <c r="K196" s="254" t="str">
        <f>IF(ISBLANK(INDEX('Policy Characteristics'!E:E,MATCH($C196,'Policy Characteristics'!$C:$C,0))),"",INDEX('Policy Characteristics'!E:E,MATCH($C196,'Policy Characteristics'!$C:$C,0)))</f>
        <v>bldgs new component fuel shifting</v>
      </c>
      <c r="L196" s="261">
        <f>IF(ISBLANK(INDEX('Policy Characteristics'!F:F,MATCH($C196,'Policy Characteristics'!$C:$C,0))),"",INDEX('Policy Characteristics'!F:F,MATCH($C196,'Policy Characteristics'!$C:$C,0)))</f>
        <v>0</v>
      </c>
      <c r="M196" s="261">
        <f>IF(ISBLANK(INDEX('Policy Characteristics'!G:G,MATCH($C196,'Policy Characteristics'!$C:$C,0))),"",INDEX('Policy Characteristics'!G:G,MATCH($C196,'Policy Characteristics'!$C:$C,0)))</f>
        <v>1</v>
      </c>
      <c r="N196" s="261">
        <f>IF(ISBLANK(INDEX('Policy Characteristics'!H:H,MATCH($C196,'Policy Characteristics'!$C:$C,0))),"",INDEX('Policy Characteristics'!H:H,MATCH($C196,'Policy Characteristics'!$C:$C,0)))</f>
        <v>0.01</v>
      </c>
      <c r="O196" s="254" t="str">
        <f>IF(ISBLANK(INDEX('Policy Characteristics'!I:I,MATCH($C196,'Policy Characteristics'!$C:$C,0))),"",INDEX('Policy Characteristics'!I:I,MATCH($C196,'Policy Characteristics'!$C:$C,0)))</f>
        <v>% of newly sold non-electric building components</v>
      </c>
      <c r="P196" s="254" t="str">
        <f>IF(ISBLANK(INDEX('Policy Characteristics'!J:J,MATCH($C196,'Policy Characteristics'!$C:$C,0))),"",INDEX('Policy Characteristics'!J:J,MATCH($C196,'Policy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6" s="254" t="str">
        <f>IF(ISBLANK(INDEX('Policy Characteristics'!K:K,MATCH($C196,'Policy Characteristics'!$C:$C,0))),"",INDEX('Policy Characteristics'!K:K,MATCH($C196,'Policy Characteristics'!$C:$C,0)))</f>
        <v>buildings-sector-main.html#component-elec</v>
      </c>
      <c r="R196" s="254" t="str">
        <f>IF(ISBLANK(INDEX('Policy Characteristics'!L:L,MATCH($C196,'Policy Characteristics'!$C:$C,0))),"",INDEX('Policy Characteristics'!L:L,MATCH($C196,'Policy Characteristics'!$C:$C,0)))</f>
        <v>building-component-electrification.html</v>
      </c>
    </row>
    <row r="197" spans="1:18">
      <c r="A197" s="254" t="str">
        <f>IF(ISBLANK(INDEX('Policy Characteristics'!A:A,MATCH($C197,'Policy Characteristics'!$C:$C,0))),"",INDEX('Policy Characteristics'!A:A,MATCH($C197,'Policy Characteristics'!$C:$C,0)))</f>
        <v>Buildings and Appliances</v>
      </c>
      <c r="B197" s="262" t="str">
        <f>IF(ISBLANK(INDEX('Policy Characteristics'!B:B,MATCH($C197,'Policy Characteristics'!$C:$C,0))),"",INDEX('Policy Characteristics'!B:B,MATCH($C197,'Policy Characteristics'!$C:$C,0)))</f>
        <v>Building Component Electrification</v>
      </c>
      <c r="C197" s="254" t="str">
        <f t="shared" si="10"/>
        <v>Fraction of New Bldg Components Shifted to Other Fuels</v>
      </c>
      <c r="D197" s="45" t="s">
        <v>120</v>
      </c>
      <c r="E197" s="45" t="s">
        <v>277</v>
      </c>
      <c r="F197" s="45" t="s">
        <v>126</v>
      </c>
      <c r="G197" s="45" t="s">
        <v>279</v>
      </c>
      <c r="H197" s="43">
        <v>444</v>
      </c>
      <c r="I197" s="324" t="s">
        <v>43</v>
      </c>
      <c r="J197" s="255" t="str">
        <f>IF(ISBLANK(INDEX('Policy Characteristics'!D:D,MATCH($C197,'Policy Characteristics'!$C:$C,0))),"",INDEX('Policy Characteristics'!D:D,MATCH($C197,'Policy Characteristics'!$C:$C,0)))</f>
        <v>Building Component Electrification</v>
      </c>
      <c r="K197" s="254" t="str">
        <f>IF(ISBLANK(INDEX('Policy Characteristics'!E:E,MATCH($C197,'Policy Characteristics'!$C:$C,0))),"",INDEX('Policy Characteristics'!E:E,MATCH($C197,'Policy Characteristics'!$C:$C,0)))</f>
        <v>bldgs new component fuel shifting</v>
      </c>
      <c r="L197" s="261">
        <f>IF(ISBLANK(INDEX('Policy Characteristics'!F:F,MATCH($C197,'Policy Characteristics'!$C:$C,0))),"",INDEX('Policy Characteristics'!F:F,MATCH($C197,'Policy Characteristics'!$C:$C,0)))</f>
        <v>0</v>
      </c>
      <c r="M197" s="261">
        <f>IF(ISBLANK(INDEX('Policy Characteristics'!G:G,MATCH($C197,'Policy Characteristics'!$C:$C,0))),"",INDEX('Policy Characteristics'!G:G,MATCH($C197,'Policy Characteristics'!$C:$C,0)))</f>
        <v>1</v>
      </c>
      <c r="N197" s="261">
        <f>IF(ISBLANK(INDEX('Policy Characteristics'!H:H,MATCH($C197,'Policy Characteristics'!$C:$C,0))),"",INDEX('Policy Characteristics'!H:H,MATCH($C197,'Policy Characteristics'!$C:$C,0)))</f>
        <v>0.01</v>
      </c>
      <c r="O197" s="254" t="str">
        <f>IF(ISBLANK(INDEX('Policy Characteristics'!I:I,MATCH($C197,'Policy Characteristics'!$C:$C,0))),"",INDEX('Policy Characteristics'!I:I,MATCH($C197,'Policy Characteristics'!$C:$C,0)))</f>
        <v>% of newly sold non-electric building components</v>
      </c>
      <c r="P197" s="254" t="str">
        <f>IF(ISBLANK(INDEX('Policy Characteristics'!J:J,MATCH($C197,'Policy Characteristics'!$C:$C,0))),"",INDEX('Policy Characteristics'!J:J,MATCH($C197,'Policy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7" s="254" t="str">
        <f>IF(ISBLANK(INDEX('Policy Characteristics'!K:K,MATCH($C197,'Policy Characteristics'!$C:$C,0))),"",INDEX('Policy Characteristics'!K:K,MATCH($C197,'Policy Characteristics'!$C:$C,0)))</f>
        <v>buildings-sector-main.html#component-elec</v>
      </c>
      <c r="R197" s="254" t="str">
        <f>IF(ISBLANK(INDEX('Policy Characteristics'!L:L,MATCH($C197,'Policy Characteristics'!$C:$C,0))),"",INDEX('Policy Characteristics'!L:L,MATCH($C197,'Policy Characteristics'!$C:$C,0)))</f>
        <v>building-component-electrification.html</v>
      </c>
    </row>
    <row r="198" spans="1:18">
      <c r="A198" s="254" t="str">
        <f>IF(ISBLANK(INDEX('Policy Characteristics'!A:A,MATCH($C198,'Policy Characteristics'!$C:$C,0))),"",INDEX('Policy Characteristics'!A:A,MATCH($C198,'Policy Characteristics'!$C:$C,0)))</f>
        <v>Buildings and Appliances</v>
      </c>
      <c r="B198" s="262" t="str">
        <f>IF(ISBLANK(INDEX('Policy Characteristics'!B:B,MATCH($C198,'Policy Characteristics'!$C:$C,0))),"",INDEX('Policy Characteristics'!B:B,MATCH($C198,'Policy Characteristics'!$C:$C,0)))</f>
        <v>Building Component Electrification</v>
      </c>
      <c r="C198" s="254" t="str">
        <f t="shared" si="10"/>
        <v>Fraction of New Bldg Components Shifted to Other Fuels</v>
      </c>
      <c r="D198" s="45" t="s">
        <v>115</v>
      </c>
      <c r="E198" s="45" t="s">
        <v>278</v>
      </c>
      <c r="F198" s="45" t="s">
        <v>121</v>
      </c>
      <c r="G198" s="45" t="s">
        <v>164</v>
      </c>
      <c r="H198" s="43">
        <v>445</v>
      </c>
      <c r="I198" s="324" t="s">
        <v>43</v>
      </c>
      <c r="J198" s="255" t="str">
        <f>IF(ISBLANK(INDEX('Policy Characteristics'!D:D,MATCH($C198,'Policy Characteristics'!$C:$C,0))),"",INDEX('Policy Characteristics'!D:D,MATCH($C198,'Policy Characteristics'!$C:$C,0)))</f>
        <v>Building Component Electrification</v>
      </c>
      <c r="K198" s="254" t="str">
        <f>IF(ISBLANK(INDEX('Policy Characteristics'!E:E,MATCH($C198,'Policy Characteristics'!$C:$C,0))),"",INDEX('Policy Characteristics'!E:E,MATCH($C198,'Policy Characteristics'!$C:$C,0)))</f>
        <v>bldgs new component fuel shifting</v>
      </c>
      <c r="L198" s="261">
        <f>IF(ISBLANK(INDEX('Policy Characteristics'!F:F,MATCH($C198,'Policy Characteristics'!$C:$C,0))),"",INDEX('Policy Characteristics'!F:F,MATCH($C198,'Policy Characteristics'!$C:$C,0)))</f>
        <v>0</v>
      </c>
      <c r="M198" s="261">
        <f>IF(ISBLANK(INDEX('Policy Characteristics'!G:G,MATCH($C198,'Policy Characteristics'!$C:$C,0))),"",INDEX('Policy Characteristics'!G:G,MATCH($C198,'Policy Characteristics'!$C:$C,0)))</f>
        <v>1</v>
      </c>
      <c r="N198" s="261">
        <f>IF(ISBLANK(INDEX('Policy Characteristics'!H:H,MATCH($C198,'Policy Characteristics'!$C:$C,0))),"",INDEX('Policy Characteristics'!H:H,MATCH($C198,'Policy Characteristics'!$C:$C,0)))</f>
        <v>0.01</v>
      </c>
      <c r="O198" s="254" t="str">
        <f>IF(ISBLANK(INDEX('Policy Characteristics'!I:I,MATCH($C198,'Policy Characteristics'!$C:$C,0))),"",INDEX('Policy Characteristics'!I:I,MATCH($C198,'Policy Characteristics'!$C:$C,0)))</f>
        <v>% of newly sold non-electric building components</v>
      </c>
      <c r="P198" s="254" t="str">
        <f>IF(ISBLANK(INDEX('Policy Characteristics'!J:J,MATCH($C198,'Policy Characteristics'!$C:$C,0))),"",INDEX('Policy Characteristics'!J:J,MATCH($C198,'Policy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8" s="254" t="str">
        <f>IF(ISBLANK(INDEX('Policy Characteristics'!K:K,MATCH($C198,'Policy Characteristics'!$C:$C,0))),"",INDEX('Policy Characteristics'!K:K,MATCH($C198,'Policy Characteristics'!$C:$C,0)))</f>
        <v>buildings-sector-main.html#component-elec</v>
      </c>
      <c r="R198" s="254" t="str">
        <f>IF(ISBLANK(INDEX('Policy Characteristics'!L:L,MATCH($C198,'Policy Characteristics'!$C:$C,0))),"",INDEX('Policy Characteristics'!L:L,MATCH($C198,'Policy Characteristics'!$C:$C,0)))</f>
        <v>building-component-electrification.html</v>
      </c>
    </row>
    <row r="199" spans="1:18">
      <c r="A199" s="254" t="str">
        <f>IF(ISBLANK(INDEX('Policy Characteristics'!A:A,MATCH($C199,'Policy Characteristics'!$C:$C,0))),"",INDEX('Policy Characteristics'!A:A,MATCH($C199,'Policy Characteristics'!$C:$C,0)))</f>
        <v>Buildings and Appliances</v>
      </c>
      <c r="B199" s="262" t="str">
        <f>IF(ISBLANK(INDEX('Policy Characteristics'!B:B,MATCH($C199,'Policy Characteristics'!$C:$C,0))),"",INDEX('Policy Characteristics'!B:B,MATCH($C199,'Policy Characteristics'!$C:$C,0)))</f>
        <v>Building Component Electrification</v>
      </c>
      <c r="C199" s="254" t="str">
        <f t="shared" si="10"/>
        <v>Fraction of New Bldg Components Shifted to Other Fuels</v>
      </c>
      <c r="D199" s="45" t="s">
        <v>116</v>
      </c>
      <c r="E199" s="45" t="s">
        <v>278</v>
      </c>
      <c r="F199" s="45" t="s">
        <v>122</v>
      </c>
      <c r="G199" s="45" t="s">
        <v>164</v>
      </c>
      <c r="H199" s="43">
        <v>446</v>
      </c>
      <c r="I199" s="324" t="s">
        <v>44</v>
      </c>
      <c r="J199" s="255" t="str">
        <f>IF(ISBLANK(INDEX('Policy Characteristics'!D:D,MATCH($C199,'Policy Characteristics'!$C:$C,0))),"",INDEX('Policy Characteristics'!D:D,MATCH($C199,'Policy Characteristics'!$C:$C,0)))</f>
        <v>Building Component Electrification</v>
      </c>
      <c r="K199" s="254" t="str">
        <f>IF(ISBLANK(INDEX('Policy Characteristics'!E:E,MATCH($C199,'Policy Characteristics'!$C:$C,0))),"",INDEX('Policy Characteristics'!E:E,MATCH($C199,'Policy Characteristics'!$C:$C,0)))</f>
        <v>bldgs new component fuel shifting</v>
      </c>
      <c r="L199" s="261">
        <f>IF(ISBLANK(INDEX('Policy Characteristics'!F:F,MATCH($C199,'Policy Characteristics'!$C:$C,0))),"",INDEX('Policy Characteristics'!F:F,MATCH($C199,'Policy Characteristics'!$C:$C,0)))</f>
        <v>0</v>
      </c>
      <c r="M199" s="261">
        <f>IF(ISBLANK(INDEX('Policy Characteristics'!G:G,MATCH($C199,'Policy Characteristics'!$C:$C,0))),"",INDEX('Policy Characteristics'!G:G,MATCH($C199,'Policy Characteristics'!$C:$C,0)))</f>
        <v>1</v>
      </c>
      <c r="N199" s="261">
        <f>IF(ISBLANK(INDEX('Policy Characteristics'!H:H,MATCH($C199,'Policy Characteristics'!$C:$C,0))),"",INDEX('Policy Characteristics'!H:H,MATCH($C199,'Policy Characteristics'!$C:$C,0)))</f>
        <v>0.01</v>
      </c>
      <c r="O199" s="254" t="str">
        <f>IF(ISBLANK(INDEX('Policy Characteristics'!I:I,MATCH($C199,'Policy Characteristics'!$C:$C,0))),"",INDEX('Policy Characteristics'!I:I,MATCH($C199,'Policy Characteristics'!$C:$C,0)))</f>
        <v>% of newly sold non-electric building components</v>
      </c>
      <c r="P199" s="254" t="str">
        <f>IF(ISBLANK(INDEX('Policy Characteristics'!J:J,MATCH($C199,'Policy Characteristics'!$C:$C,0))),"",INDEX('Policy Characteristics'!J:J,MATCH($C199,'Policy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9" s="254" t="str">
        <f>IF(ISBLANK(INDEX('Policy Characteristics'!K:K,MATCH($C199,'Policy Characteristics'!$C:$C,0))),"",INDEX('Policy Characteristics'!K:K,MATCH($C199,'Policy Characteristics'!$C:$C,0)))</f>
        <v>buildings-sector-main.html#component-elec</v>
      </c>
      <c r="R199" s="254" t="str">
        <f>IF(ISBLANK(INDEX('Policy Characteristics'!L:L,MATCH($C199,'Policy Characteristics'!$C:$C,0))),"",INDEX('Policy Characteristics'!L:L,MATCH($C199,'Policy Characteristics'!$C:$C,0)))</f>
        <v>building-component-electrification.html</v>
      </c>
    </row>
    <row r="200" spans="1:18">
      <c r="A200" s="254" t="str">
        <f>IF(ISBLANK(INDEX('Policy Characteristics'!A:A,MATCH($C200,'Policy Characteristics'!$C:$C,0))),"",INDEX('Policy Characteristics'!A:A,MATCH($C200,'Policy Characteristics'!$C:$C,0)))</f>
        <v>Buildings and Appliances</v>
      </c>
      <c r="B200" s="262" t="str">
        <f>IF(ISBLANK(INDEX('Policy Characteristics'!B:B,MATCH($C200,'Policy Characteristics'!$C:$C,0))),"",INDEX('Policy Characteristics'!B:B,MATCH($C200,'Policy Characteristics'!$C:$C,0)))</f>
        <v>Building Component Electrification</v>
      </c>
      <c r="C200" s="254" t="str">
        <f t="shared" si="10"/>
        <v>Fraction of New Bldg Components Shifted to Other Fuels</v>
      </c>
      <c r="D200" s="45" t="s">
        <v>118</v>
      </c>
      <c r="E200" s="45" t="s">
        <v>278</v>
      </c>
      <c r="F200" s="45" t="s">
        <v>124</v>
      </c>
      <c r="G200" s="45" t="s">
        <v>164</v>
      </c>
      <c r="H200" s="43">
        <v>447</v>
      </c>
      <c r="I200" s="324" t="s">
        <v>44</v>
      </c>
      <c r="J200" s="255" t="str">
        <f>IF(ISBLANK(INDEX('Policy Characteristics'!D:D,MATCH($C200,'Policy Characteristics'!$C:$C,0))),"",INDEX('Policy Characteristics'!D:D,MATCH($C200,'Policy Characteristics'!$C:$C,0)))</f>
        <v>Building Component Electrification</v>
      </c>
      <c r="K200" s="254" t="str">
        <f>IF(ISBLANK(INDEX('Policy Characteristics'!E:E,MATCH($C200,'Policy Characteristics'!$C:$C,0))),"",INDEX('Policy Characteristics'!E:E,MATCH($C200,'Policy Characteristics'!$C:$C,0)))</f>
        <v>bldgs new component fuel shifting</v>
      </c>
      <c r="L200" s="261">
        <f>IF(ISBLANK(INDEX('Policy Characteristics'!F:F,MATCH($C200,'Policy Characteristics'!$C:$C,0))),"",INDEX('Policy Characteristics'!F:F,MATCH($C200,'Policy Characteristics'!$C:$C,0)))</f>
        <v>0</v>
      </c>
      <c r="M200" s="261">
        <f>IF(ISBLANK(INDEX('Policy Characteristics'!G:G,MATCH($C200,'Policy Characteristics'!$C:$C,0))),"",INDEX('Policy Characteristics'!G:G,MATCH($C200,'Policy Characteristics'!$C:$C,0)))</f>
        <v>1</v>
      </c>
      <c r="N200" s="261">
        <f>IF(ISBLANK(INDEX('Policy Characteristics'!H:H,MATCH($C200,'Policy Characteristics'!$C:$C,0))),"",INDEX('Policy Characteristics'!H:H,MATCH($C200,'Policy Characteristics'!$C:$C,0)))</f>
        <v>0.01</v>
      </c>
      <c r="O200" s="254" t="str">
        <f>IF(ISBLANK(INDEX('Policy Characteristics'!I:I,MATCH($C200,'Policy Characteristics'!$C:$C,0))),"",INDEX('Policy Characteristics'!I:I,MATCH($C200,'Policy Characteristics'!$C:$C,0)))</f>
        <v>% of newly sold non-electric building components</v>
      </c>
      <c r="P200" s="254" t="str">
        <f>IF(ISBLANK(INDEX('Policy Characteristics'!J:J,MATCH($C200,'Policy Characteristics'!$C:$C,0))),"",INDEX('Policy Characteristics'!J:J,MATCH($C200,'Policy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0" s="254" t="str">
        <f>IF(ISBLANK(INDEX('Policy Characteristics'!K:K,MATCH($C200,'Policy Characteristics'!$C:$C,0))),"",INDEX('Policy Characteristics'!K:K,MATCH($C200,'Policy Characteristics'!$C:$C,0)))</f>
        <v>buildings-sector-main.html#component-elec</v>
      </c>
      <c r="R200" s="254" t="str">
        <f>IF(ISBLANK(INDEX('Policy Characteristics'!L:L,MATCH($C200,'Policy Characteristics'!$C:$C,0))),"",INDEX('Policy Characteristics'!L:L,MATCH($C200,'Policy Characteristics'!$C:$C,0)))</f>
        <v>building-component-electrification.html</v>
      </c>
    </row>
    <row r="201" spans="1:18">
      <c r="A201" s="254" t="str">
        <f>IF(ISBLANK(INDEX('Policy Characteristics'!A:A,MATCH($C201,'Policy Characteristics'!$C:$C,0))),"",INDEX('Policy Characteristics'!A:A,MATCH($C201,'Policy Characteristics'!$C:$C,0)))</f>
        <v>Buildings and Appliances</v>
      </c>
      <c r="B201" s="262" t="str">
        <f>IF(ISBLANK(INDEX('Policy Characteristics'!B:B,MATCH($C201,'Policy Characteristics'!$C:$C,0))),"",INDEX('Policy Characteristics'!B:B,MATCH($C201,'Policy Characteristics'!$C:$C,0)))</f>
        <v>Building Component Electrification</v>
      </c>
      <c r="C201" s="254" t="str">
        <f t="shared" si="10"/>
        <v>Fraction of New Bldg Components Shifted to Other Fuels</v>
      </c>
      <c r="D201" s="45" t="s">
        <v>119</v>
      </c>
      <c r="E201" s="45" t="s">
        <v>278</v>
      </c>
      <c r="F201" s="45" t="s">
        <v>125</v>
      </c>
      <c r="G201" s="45" t="s">
        <v>164</v>
      </c>
      <c r="H201" s="43">
        <v>448</v>
      </c>
      <c r="I201" s="324" t="s">
        <v>43</v>
      </c>
      <c r="J201" s="255" t="str">
        <f>IF(ISBLANK(INDEX('Policy Characteristics'!D:D,MATCH($C201,'Policy Characteristics'!$C:$C,0))),"",INDEX('Policy Characteristics'!D:D,MATCH($C201,'Policy Characteristics'!$C:$C,0)))</f>
        <v>Building Component Electrification</v>
      </c>
      <c r="K201" s="254" t="str">
        <f>IF(ISBLANK(INDEX('Policy Characteristics'!E:E,MATCH($C201,'Policy Characteristics'!$C:$C,0))),"",INDEX('Policy Characteristics'!E:E,MATCH($C201,'Policy Characteristics'!$C:$C,0)))</f>
        <v>bldgs new component fuel shifting</v>
      </c>
      <c r="L201" s="261">
        <f>IF(ISBLANK(INDEX('Policy Characteristics'!F:F,MATCH($C201,'Policy Characteristics'!$C:$C,0))),"",INDEX('Policy Characteristics'!F:F,MATCH($C201,'Policy Characteristics'!$C:$C,0)))</f>
        <v>0</v>
      </c>
      <c r="M201" s="261">
        <f>IF(ISBLANK(INDEX('Policy Characteristics'!G:G,MATCH($C201,'Policy Characteristics'!$C:$C,0))),"",INDEX('Policy Characteristics'!G:G,MATCH($C201,'Policy Characteristics'!$C:$C,0)))</f>
        <v>1</v>
      </c>
      <c r="N201" s="261">
        <f>IF(ISBLANK(INDEX('Policy Characteristics'!H:H,MATCH($C201,'Policy Characteristics'!$C:$C,0))),"",INDEX('Policy Characteristics'!H:H,MATCH($C201,'Policy Characteristics'!$C:$C,0)))</f>
        <v>0.01</v>
      </c>
      <c r="O201" s="254" t="str">
        <f>IF(ISBLANK(INDEX('Policy Characteristics'!I:I,MATCH($C201,'Policy Characteristics'!$C:$C,0))),"",INDEX('Policy Characteristics'!I:I,MATCH($C201,'Policy Characteristics'!$C:$C,0)))</f>
        <v>% of newly sold non-electric building components</v>
      </c>
      <c r="P201" s="254" t="str">
        <f>IF(ISBLANK(INDEX('Policy Characteristics'!J:J,MATCH($C201,'Policy Characteristics'!$C:$C,0))),"",INDEX('Policy Characteristics'!J:J,MATCH($C201,'Policy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1" s="254" t="str">
        <f>IF(ISBLANK(INDEX('Policy Characteristics'!K:K,MATCH($C201,'Policy Characteristics'!$C:$C,0))),"",INDEX('Policy Characteristics'!K:K,MATCH($C201,'Policy Characteristics'!$C:$C,0)))</f>
        <v>buildings-sector-main.html#component-elec</v>
      </c>
      <c r="R201" s="254" t="str">
        <f>IF(ISBLANK(INDEX('Policy Characteristics'!L:L,MATCH($C201,'Policy Characteristics'!$C:$C,0))),"",INDEX('Policy Characteristics'!L:L,MATCH($C201,'Policy Characteristics'!$C:$C,0)))</f>
        <v>building-component-electrification.html</v>
      </c>
    </row>
    <row r="202" spans="1:18">
      <c r="A202" s="254" t="str">
        <f>IF(ISBLANK(INDEX('Policy Characteristics'!A:A,MATCH($C202,'Policy Characteristics'!$C:$C,0))),"",INDEX('Policy Characteristics'!A:A,MATCH($C202,'Policy Characteristics'!$C:$C,0)))</f>
        <v>Buildings and Appliances</v>
      </c>
      <c r="B202" s="262" t="str">
        <f>IF(ISBLANK(INDEX('Policy Characteristics'!B:B,MATCH($C202,'Policy Characteristics'!$C:$C,0))),"",INDEX('Policy Characteristics'!B:B,MATCH($C202,'Policy Characteristics'!$C:$C,0)))</f>
        <v>Building Component Electrification</v>
      </c>
      <c r="C202" s="254" t="str">
        <f t="shared" ref="C202" si="11">C$188</f>
        <v>Fraction of New Bldg Components Shifted to Other Fuels</v>
      </c>
      <c r="D202" s="45" t="s">
        <v>120</v>
      </c>
      <c r="E202" s="45" t="s">
        <v>278</v>
      </c>
      <c r="F202" s="45" t="s">
        <v>126</v>
      </c>
      <c r="G202" s="45" t="s">
        <v>164</v>
      </c>
      <c r="H202" s="43">
        <v>449</v>
      </c>
      <c r="I202" s="324" t="s">
        <v>43</v>
      </c>
      <c r="J202" s="255" t="str">
        <f>IF(ISBLANK(INDEX('Policy Characteristics'!D:D,MATCH($C202,'Policy Characteristics'!$C:$C,0))),"",INDEX('Policy Characteristics'!D:D,MATCH($C202,'Policy Characteristics'!$C:$C,0)))</f>
        <v>Building Component Electrification</v>
      </c>
      <c r="K202" s="254" t="str">
        <f>IF(ISBLANK(INDEX('Policy Characteristics'!E:E,MATCH($C202,'Policy Characteristics'!$C:$C,0))),"",INDEX('Policy Characteristics'!E:E,MATCH($C202,'Policy Characteristics'!$C:$C,0)))</f>
        <v>bldgs new component fuel shifting</v>
      </c>
      <c r="L202" s="261">
        <f>IF(ISBLANK(INDEX('Policy Characteristics'!F:F,MATCH($C202,'Policy Characteristics'!$C:$C,0))),"",INDEX('Policy Characteristics'!F:F,MATCH($C202,'Policy Characteristics'!$C:$C,0)))</f>
        <v>0</v>
      </c>
      <c r="M202" s="261">
        <f>IF(ISBLANK(INDEX('Policy Characteristics'!G:G,MATCH($C202,'Policy Characteristics'!$C:$C,0))),"",INDEX('Policy Characteristics'!G:G,MATCH($C202,'Policy Characteristics'!$C:$C,0)))</f>
        <v>1</v>
      </c>
      <c r="N202" s="261">
        <f>IF(ISBLANK(INDEX('Policy Characteristics'!H:H,MATCH($C202,'Policy Characteristics'!$C:$C,0))),"",INDEX('Policy Characteristics'!H:H,MATCH($C202,'Policy Characteristics'!$C:$C,0)))</f>
        <v>0.01</v>
      </c>
      <c r="O202" s="254" t="str">
        <f>IF(ISBLANK(INDEX('Policy Characteristics'!I:I,MATCH($C202,'Policy Characteristics'!$C:$C,0))),"",INDEX('Policy Characteristics'!I:I,MATCH($C202,'Policy Characteristics'!$C:$C,0)))</f>
        <v>% of newly sold non-electric building components</v>
      </c>
      <c r="P202" s="254" t="str">
        <f>IF(ISBLANK(INDEX('Policy Characteristics'!J:J,MATCH($C202,'Policy Characteristics'!$C:$C,0))),"",INDEX('Policy Characteristics'!J:J,MATCH($C202,'Policy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2" s="254" t="str">
        <f>IF(ISBLANK(INDEX('Policy Characteristics'!K:K,MATCH($C202,'Policy Characteristics'!$C:$C,0))),"",INDEX('Policy Characteristics'!K:K,MATCH($C202,'Policy Characteristics'!$C:$C,0)))</f>
        <v>buildings-sector-main.html#component-elec</v>
      </c>
      <c r="R202" s="254" t="str">
        <f>IF(ISBLANK(INDEX('Policy Characteristics'!L:L,MATCH($C202,'Policy Characteristics'!$C:$C,0))),"",INDEX('Policy Characteristics'!L:L,MATCH($C202,'Policy Characteristics'!$C:$C,0)))</f>
        <v>building-component-electrification.html</v>
      </c>
    </row>
    <row r="203" spans="1:18" s="4" customFormat="1">
      <c r="A203" s="254" t="str">
        <f>IF(ISBLANK(INDEX('Policy Characteristics'!A:A,MATCH($C203,'Policy Characteristics'!$C:$C,0))),"",INDEX('Policy Characteristics'!A:A,MATCH($C203,'Policy Characteristics'!$C:$C,0)))</f>
        <v>Buildings and Appliances</v>
      </c>
      <c r="B203" s="262" t="str">
        <f>IF(ISBLANK(INDEX('Policy Characteristics'!B:B,MATCH($C203,'Policy Characteristics'!$C:$C,0))),"",INDEX('Policy Characteristics'!B:B,MATCH($C203,'Policy Characteristics'!$C:$C,0)))</f>
        <v>Building Energy Efficiency Standards</v>
      </c>
      <c r="C203" t="s">
        <v>299</v>
      </c>
      <c r="D203" s="45" t="s">
        <v>115</v>
      </c>
      <c r="E203" s="45" t="s">
        <v>276</v>
      </c>
      <c r="F203" s="45" t="s">
        <v>121</v>
      </c>
      <c r="G203" s="45" t="s">
        <v>280</v>
      </c>
      <c r="H203" s="43">
        <v>13</v>
      </c>
      <c r="I203" s="324" t="s">
        <v>43</v>
      </c>
      <c r="J203" s="255" t="str">
        <f>IF(ISBLANK(INDEX('Policy Characteristics'!D:D,MATCH($C203,'Policy Characteristics'!$C:$C,0))),"",INDEX('Policy Characteristics'!D:D,MATCH($C203,'Policy Characteristics'!$C:$C,0)))</f>
        <v>Building Energy Efficiency Standards</v>
      </c>
      <c r="K203" s="254" t="str">
        <f>IF(ISBLANK(INDEX('Policy Characteristics'!E:E,MATCH($C203,'Policy Characteristics'!$C:$C,0))),"",INDEX('Policy Characteristics'!E:E,MATCH($C203,'Policy Characteristics'!$C:$C,0)))</f>
        <v>bldgs efficiency standards</v>
      </c>
      <c r="L203" s="261">
        <f>IF(ISBLANK(INDEX('Policy Characteristics'!F:F,MATCH($C203,'Policy Characteristics'!$C:$C,0))),"",INDEX('Policy Characteristics'!F:F,MATCH($C203,'Policy Characteristics'!$C:$C,0)))</f>
        <v>0</v>
      </c>
      <c r="M203" s="261">
        <f>IF(ISBLANK(INDEX('Policy Characteristics'!G:G,MATCH($C203,'Policy Characteristics'!$C:$C,0))),"",INDEX('Policy Characteristics'!G:G,MATCH($C203,'Policy Characteristics'!$C:$C,0)))</f>
        <v>0.75</v>
      </c>
      <c r="N203" s="261">
        <f>IF(ISBLANK(INDEX('Policy Characteristics'!H:H,MATCH($C203,'Policy Characteristics'!$C:$C,0))),"",INDEX('Policy Characteristics'!H:H,MATCH($C203,'Policy Characteristics'!$C:$C,0)))</f>
        <v>0.01</v>
      </c>
      <c r="O203" s="254" t="str">
        <f>IF(ISBLANK(INDEX('Policy Characteristics'!I:I,MATCH($C203,'Policy Characteristics'!$C:$C,0))),"",INDEX('Policy Characteristics'!I:I,MATCH($C203,'Policy Characteristics'!$C:$C,0)))</f>
        <v>% reduction in energy use</v>
      </c>
      <c r="P203" s="254"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3" s="254" t="str">
        <f>IF(ISBLANK(INDEX('Policy Characteristics'!K:K,MATCH($C203,'Policy Characteristics'!$C:$C,0))),"",INDEX('Policy Characteristics'!K:K,MATCH($C203,'Policy Characteristics'!$C:$C,0)))</f>
        <v>buildings-sector-main.html#eff-stds</v>
      </c>
      <c r="R203" s="254" t="str">
        <f>IF(ISBLANK(INDEX('Policy Characteristics'!L:L,MATCH($C203,'Policy Characteristics'!$C:$C,0))),"",INDEX('Policy Characteristics'!L:L,MATCH($C203,'Policy Characteristics'!$C:$C,0)))</f>
        <v>building-energy-efficiency-standards.html</v>
      </c>
    </row>
    <row r="204" spans="1:18" s="4" customFormat="1">
      <c r="A204" s="254" t="str">
        <f>IF(ISBLANK(INDEX('Policy Characteristics'!A:A,MATCH($C204,'Policy Characteristics'!$C:$C,0))),"",INDEX('Policy Characteristics'!A:A,MATCH($C204,'Policy Characteristics'!$C:$C,0)))</f>
        <v>Buildings and Appliances</v>
      </c>
      <c r="B204" s="262" t="str">
        <f>IF(ISBLANK(INDEX('Policy Characteristics'!B:B,MATCH($C204,'Policy Characteristics'!$C:$C,0))),"",INDEX('Policy Characteristics'!B:B,MATCH($C204,'Policy Characteristics'!$C:$C,0)))</f>
        <v>Building Energy Efficiency Standards</v>
      </c>
      <c r="C204" s="254" t="str">
        <f t="shared" ref="C204:C219" si="12">C$203</f>
        <v>Reduction in E Use Allowed by Component Eff Std</v>
      </c>
      <c r="D204" s="45" t="s">
        <v>116</v>
      </c>
      <c r="E204" s="45" t="s">
        <v>276</v>
      </c>
      <c r="F204" s="45" t="s">
        <v>122</v>
      </c>
      <c r="G204" s="45" t="s">
        <v>280</v>
      </c>
      <c r="H204" s="43">
        <v>14</v>
      </c>
      <c r="I204" s="324" t="s">
        <v>43</v>
      </c>
      <c r="J204" s="255" t="str">
        <f>IF(ISBLANK(INDEX('Policy Characteristics'!D:D,MATCH($C204,'Policy Characteristics'!$C:$C,0))),"",INDEX('Policy Characteristics'!D:D,MATCH($C204,'Policy Characteristics'!$C:$C,0)))</f>
        <v>Building Energy Efficiency Standards</v>
      </c>
      <c r="K204" s="254" t="str">
        <f>IF(ISBLANK(INDEX('Policy Characteristics'!E:E,MATCH($C204,'Policy Characteristics'!$C:$C,0))),"",INDEX('Policy Characteristics'!E:E,MATCH($C204,'Policy Characteristics'!$C:$C,0)))</f>
        <v>bldgs efficiency standards</v>
      </c>
      <c r="L204" s="261">
        <f>IF(ISBLANK(INDEX('Policy Characteristics'!F:F,MATCH($C204,'Policy Characteristics'!$C:$C,0))),"",INDEX('Policy Characteristics'!F:F,MATCH($C204,'Policy Characteristics'!$C:$C,0)))</f>
        <v>0</v>
      </c>
      <c r="M204" s="261">
        <f>IF(ISBLANK(INDEX('Policy Characteristics'!G:G,MATCH($C204,'Policy Characteristics'!$C:$C,0))),"",INDEX('Policy Characteristics'!G:G,MATCH($C204,'Policy Characteristics'!$C:$C,0)))</f>
        <v>0.75</v>
      </c>
      <c r="N204" s="261">
        <f>IF(ISBLANK(INDEX('Policy Characteristics'!H:H,MATCH($C204,'Policy Characteristics'!$C:$C,0))),"",INDEX('Policy Characteristics'!H:H,MATCH($C204,'Policy Characteristics'!$C:$C,0)))</f>
        <v>0.01</v>
      </c>
      <c r="O204" s="254" t="str">
        <f>IF(ISBLANK(INDEX('Policy Characteristics'!I:I,MATCH($C204,'Policy Characteristics'!$C:$C,0))),"",INDEX('Policy Characteristics'!I:I,MATCH($C204,'Policy Characteristics'!$C:$C,0)))</f>
        <v>% reduction in energy use</v>
      </c>
      <c r="P204" s="254"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4" s="254" t="str">
        <f>IF(ISBLANK(INDEX('Policy Characteristics'!K:K,MATCH($C204,'Policy Characteristics'!$C:$C,0))),"",INDEX('Policy Characteristics'!K:K,MATCH($C204,'Policy Characteristics'!$C:$C,0)))</f>
        <v>buildings-sector-main.html#eff-stds</v>
      </c>
      <c r="R204" s="254" t="str">
        <f>IF(ISBLANK(INDEX('Policy Characteristics'!L:L,MATCH($C204,'Policy Characteristics'!$C:$C,0))),"",INDEX('Policy Characteristics'!L:L,MATCH($C204,'Policy Characteristics'!$C:$C,0)))</f>
        <v>building-energy-efficiency-standards.html</v>
      </c>
    </row>
    <row r="205" spans="1:18" s="4" customFormat="1">
      <c r="A205" s="254" t="str">
        <f>IF(ISBLANK(INDEX('Policy Characteristics'!A:A,MATCH($C205,'Policy Characteristics'!$C:$C,0))),"",INDEX('Policy Characteristics'!A:A,MATCH($C205,'Policy Characteristics'!$C:$C,0)))</f>
        <v>Buildings and Appliances</v>
      </c>
      <c r="B205" s="262" t="str">
        <f>IF(ISBLANK(INDEX('Policy Characteristics'!B:B,MATCH($C205,'Policy Characteristics'!$C:$C,0))),"",INDEX('Policy Characteristics'!B:B,MATCH($C205,'Policy Characteristics'!$C:$C,0)))</f>
        <v>Building Energy Efficiency Standards</v>
      </c>
      <c r="C205" s="254" t="str">
        <f t="shared" si="12"/>
        <v>Reduction in E Use Allowed by Component Eff Std</v>
      </c>
      <c r="D205" s="45" t="s">
        <v>117</v>
      </c>
      <c r="E205" s="45" t="s">
        <v>276</v>
      </c>
      <c r="F205" s="45" t="s">
        <v>123</v>
      </c>
      <c r="G205" s="45" t="s">
        <v>280</v>
      </c>
      <c r="H205" s="43">
        <v>15</v>
      </c>
      <c r="I205" s="324" t="s">
        <v>43</v>
      </c>
      <c r="J205" s="255" t="str">
        <f>IF(ISBLANK(INDEX('Policy Characteristics'!D:D,MATCH($C205,'Policy Characteristics'!$C:$C,0))),"",INDEX('Policy Characteristics'!D:D,MATCH($C205,'Policy Characteristics'!$C:$C,0)))</f>
        <v>Building Energy Efficiency Standards</v>
      </c>
      <c r="K205" s="254" t="str">
        <f>IF(ISBLANK(INDEX('Policy Characteristics'!E:E,MATCH($C205,'Policy Characteristics'!$C:$C,0))),"",INDEX('Policy Characteristics'!E:E,MATCH($C205,'Policy Characteristics'!$C:$C,0)))</f>
        <v>bldgs efficiency standards</v>
      </c>
      <c r="L205" s="261">
        <f>IF(ISBLANK(INDEX('Policy Characteristics'!F:F,MATCH($C205,'Policy Characteristics'!$C:$C,0))),"",INDEX('Policy Characteristics'!F:F,MATCH($C205,'Policy Characteristics'!$C:$C,0)))</f>
        <v>0</v>
      </c>
      <c r="M205" s="261">
        <f>IF(ISBLANK(INDEX('Policy Characteristics'!G:G,MATCH($C205,'Policy Characteristics'!$C:$C,0))),"",INDEX('Policy Characteristics'!G:G,MATCH($C205,'Policy Characteristics'!$C:$C,0)))</f>
        <v>0.75</v>
      </c>
      <c r="N205" s="261">
        <f>IF(ISBLANK(INDEX('Policy Characteristics'!H:H,MATCH($C205,'Policy Characteristics'!$C:$C,0))),"",INDEX('Policy Characteristics'!H:H,MATCH($C205,'Policy Characteristics'!$C:$C,0)))</f>
        <v>0.01</v>
      </c>
      <c r="O205" s="254" t="str">
        <f>IF(ISBLANK(INDEX('Policy Characteristics'!I:I,MATCH($C205,'Policy Characteristics'!$C:$C,0))),"",INDEX('Policy Characteristics'!I:I,MATCH($C205,'Policy Characteristics'!$C:$C,0)))</f>
        <v>% reduction in energy use</v>
      </c>
      <c r="P205" s="254"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5" s="254" t="str">
        <f>IF(ISBLANK(INDEX('Policy Characteristics'!K:K,MATCH($C205,'Policy Characteristics'!$C:$C,0))),"",INDEX('Policy Characteristics'!K:K,MATCH($C205,'Policy Characteristics'!$C:$C,0)))</f>
        <v>buildings-sector-main.html#eff-stds</v>
      </c>
      <c r="R205" s="254" t="str">
        <f>IF(ISBLANK(INDEX('Policy Characteristics'!L:L,MATCH($C205,'Policy Characteristics'!$C:$C,0))),"",INDEX('Policy Characteristics'!L:L,MATCH($C205,'Policy Characteristics'!$C:$C,0)))</f>
        <v>building-energy-efficiency-standards.html</v>
      </c>
    </row>
    <row r="206" spans="1:18" s="4" customFormat="1">
      <c r="A206" s="254" t="str">
        <f>IF(ISBLANK(INDEX('Policy Characteristics'!A:A,MATCH($C206,'Policy Characteristics'!$C:$C,0))),"",INDEX('Policy Characteristics'!A:A,MATCH($C206,'Policy Characteristics'!$C:$C,0)))</f>
        <v>Buildings and Appliances</v>
      </c>
      <c r="B206" s="262" t="str">
        <f>IF(ISBLANK(INDEX('Policy Characteristics'!B:B,MATCH($C206,'Policy Characteristics'!$C:$C,0))),"",INDEX('Policy Characteristics'!B:B,MATCH($C206,'Policy Characteristics'!$C:$C,0)))</f>
        <v>Building Energy Efficiency Standards</v>
      </c>
      <c r="C206" s="254" t="str">
        <f t="shared" si="12"/>
        <v>Reduction in E Use Allowed by Component Eff Std</v>
      </c>
      <c r="D206" s="45" t="s">
        <v>118</v>
      </c>
      <c r="E206" s="45" t="s">
        <v>276</v>
      </c>
      <c r="F206" s="45" t="s">
        <v>124</v>
      </c>
      <c r="G206" s="45" t="s">
        <v>280</v>
      </c>
      <c r="H206" s="43">
        <v>16</v>
      </c>
      <c r="I206" s="324" t="s">
        <v>43</v>
      </c>
      <c r="J206" s="255" t="str">
        <f>IF(ISBLANK(INDEX('Policy Characteristics'!D:D,MATCH($C206,'Policy Characteristics'!$C:$C,0))),"",INDEX('Policy Characteristics'!D:D,MATCH($C206,'Policy Characteristics'!$C:$C,0)))</f>
        <v>Building Energy Efficiency Standards</v>
      </c>
      <c r="K206" s="254" t="str">
        <f>IF(ISBLANK(INDEX('Policy Characteristics'!E:E,MATCH($C206,'Policy Characteristics'!$C:$C,0))),"",INDEX('Policy Characteristics'!E:E,MATCH($C206,'Policy Characteristics'!$C:$C,0)))</f>
        <v>bldgs efficiency standards</v>
      </c>
      <c r="L206" s="261">
        <f>IF(ISBLANK(INDEX('Policy Characteristics'!F:F,MATCH($C206,'Policy Characteristics'!$C:$C,0))),"",INDEX('Policy Characteristics'!F:F,MATCH($C206,'Policy Characteristics'!$C:$C,0)))</f>
        <v>0</v>
      </c>
      <c r="M206" s="261">
        <f>IF(ISBLANK(INDEX('Policy Characteristics'!G:G,MATCH($C206,'Policy Characteristics'!$C:$C,0))),"",INDEX('Policy Characteristics'!G:G,MATCH($C206,'Policy Characteristics'!$C:$C,0)))</f>
        <v>0.75</v>
      </c>
      <c r="N206" s="261">
        <f>IF(ISBLANK(INDEX('Policy Characteristics'!H:H,MATCH($C206,'Policy Characteristics'!$C:$C,0))),"",INDEX('Policy Characteristics'!H:H,MATCH($C206,'Policy Characteristics'!$C:$C,0)))</f>
        <v>0.01</v>
      </c>
      <c r="O206" s="254" t="str">
        <f>IF(ISBLANK(INDEX('Policy Characteristics'!I:I,MATCH($C206,'Policy Characteristics'!$C:$C,0))),"",INDEX('Policy Characteristics'!I:I,MATCH($C206,'Policy Characteristics'!$C:$C,0)))</f>
        <v>% reduction in energy use</v>
      </c>
      <c r="P206" s="254"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6" s="254" t="str">
        <f>IF(ISBLANK(INDEX('Policy Characteristics'!K:K,MATCH($C206,'Policy Characteristics'!$C:$C,0))),"",INDEX('Policy Characteristics'!K:K,MATCH($C206,'Policy Characteristics'!$C:$C,0)))</f>
        <v>buildings-sector-main.html#eff-stds</v>
      </c>
      <c r="R206" s="254" t="str">
        <f>IF(ISBLANK(INDEX('Policy Characteristics'!L:L,MATCH($C206,'Policy Characteristics'!$C:$C,0))),"",INDEX('Policy Characteristics'!L:L,MATCH($C206,'Policy Characteristics'!$C:$C,0)))</f>
        <v>building-energy-efficiency-standards.html</v>
      </c>
    </row>
    <row r="207" spans="1:18" s="4" customFormat="1">
      <c r="A207" s="254" t="str">
        <f>IF(ISBLANK(INDEX('Policy Characteristics'!A:A,MATCH($C207,'Policy Characteristics'!$C:$C,0))),"",INDEX('Policy Characteristics'!A:A,MATCH($C207,'Policy Characteristics'!$C:$C,0)))</f>
        <v>Buildings and Appliances</v>
      </c>
      <c r="B207" s="262" t="str">
        <f>IF(ISBLANK(INDEX('Policy Characteristics'!B:B,MATCH($C207,'Policy Characteristics'!$C:$C,0))),"",INDEX('Policy Characteristics'!B:B,MATCH($C207,'Policy Characteristics'!$C:$C,0)))</f>
        <v>Building Energy Efficiency Standards</v>
      </c>
      <c r="C207" s="254" t="str">
        <f t="shared" si="12"/>
        <v>Reduction in E Use Allowed by Component Eff Std</v>
      </c>
      <c r="D207" s="45" t="s">
        <v>119</v>
      </c>
      <c r="E207" s="45" t="s">
        <v>276</v>
      </c>
      <c r="F207" s="45" t="s">
        <v>125</v>
      </c>
      <c r="G207" s="45" t="s">
        <v>280</v>
      </c>
      <c r="H207" s="43">
        <v>17</v>
      </c>
      <c r="I207" s="324" t="s">
        <v>43</v>
      </c>
      <c r="J207" s="255" t="str">
        <f>IF(ISBLANK(INDEX('Policy Characteristics'!D:D,MATCH($C207,'Policy Characteristics'!$C:$C,0))),"",INDEX('Policy Characteristics'!D:D,MATCH($C207,'Policy Characteristics'!$C:$C,0)))</f>
        <v>Building Energy Efficiency Standards</v>
      </c>
      <c r="K207" s="254" t="str">
        <f>IF(ISBLANK(INDEX('Policy Characteristics'!E:E,MATCH($C207,'Policy Characteristics'!$C:$C,0))),"",INDEX('Policy Characteristics'!E:E,MATCH($C207,'Policy Characteristics'!$C:$C,0)))</f>
        <v>bldgs efficiency standards</v>
      </c>
      <c r="L207" s="261">
        <f>IF(ISBLANK(INDEX('Policy Characteristics'!F:F,MATCH($C207,'Policy Characteristics'!$C:$C,0))),"",INDEX('Policy Characteristics'!F:F,MATCH($C207,'Policy Characteristics'!$C:$C,0)))</f>
        <v>0</v>
      </c>
      <c r="M207" s="261">
        <f>IF(ISBLANK(INDEX('Policy Characteristics'!G:G,MATCH($C207,'Policy Characteristics'!$C:$C,0))),"",INDEX('Policy Characteristics'!G:G,MATCH($C207,'Policy Characteristics'!$C:$C,0)))</f>
        <v>0.75</v>
      </c>
      <c r="N207" s="261">
        <f>IF(ISBLANK(INDEX('Policy Characteristics'!H:H,MATCH($C207,'Policy Characteristics'!$C:$C,0))),"",INDEX('Policy Characteristics'!H:H,MATCH($C207,'Policy Characteristics'!$C:$C,0)))</f>
        <v>0.01</v>
      </c>
      <c r="O207" s="254" t="str">
        <f>IF(ISBLANK(INDEX('Policy Characteristics'!I:I,MATCH($C207,'Policy Characteristics'!$C:$C,0))),"",INDEX('Policy Characteristics'!I:I,MATCH($C207,'Policy Characteristics'!$C:$C,0)))</f>
        <v>% reduction in energy use</v>
      </c>
      <c r="P207" s="254"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7" s="254" t="str">
        <f>IF(ISBLANK(INDEX('Policy Characteristics'!K:K,MATCH($C207,'Policy Characteristics'!$C:$C,0))),"",INDEX('Policy Characteristics'!K:K,MATCH($C207,'Policy Characteristics'!$C:$C,0)))</f>
        <v>buildings-sector-main.html#eff-stds</v>
      </c>
      <c r="R207" s="254" t="str">
        <f>IF(ISBLANK(INDEX('Policy Characteristics'!L:L,MATCH($C207,'Policy Characteristics'!$C:$C,0))),"",INDEX('Policy Characteristics'!L:L,MATCH($C207,'Policy Characteristics'!$C:$C,0)))</f>
        <v>building-energy-efficiency-standards.html</v>
      </c>
    </row>
    <row r="208" spans="1:18" s="4" customFormat="1">
      <c r="A208" s="254" t="str">
        <f>IF(ISBLANK(INDEX('Policy Characteristics'!A:A,MATCH($C208,'Policy Characteristics'!$C:$C,0))),"",INDEX('Policy Characteristics'!A:A,MATCH($C208,'Policy Characteristics'!$C:$C,0)))</f>
        <v>Buildings and Appliances</v>
      </c>
      <c r="B208" s="262" t="str">
        <f>IF(ISBLANK(INDEX('Policy Characteristics'!B:B,MATCH($C208,'Policy Characteristics'!$C:$C,0))),"",INDEX('Policy Characteristics'!B:B,MATCH($C208,'Policy Characteristics'!$C:$C,0)))</f>
        <v>Building Energy Efficiency Standards</v>
      </c>
      <c r="C208" s="254" t="str">
        <f t="shared" si="12"/>
        <v>Reduction in E Use Allowed by Component Eff Std</v>
      </c>
      <c r="D208" s="45" t="s">
        <v>120</v>
      </c>
      <c r="E208" s="45" t="s">
        <v>276</v>
      </c>
      <c r="F208" s="45" t="s">
        <v>126</v>
      </c>
      <c r="G208" s="45" t="s">
        <v>280</v>
      </c>
      <c r="H208" s="43">
        <v>18</v>
      </c>
      <c r="I208" s="324" t="s">
        <v>43</v>
      </c>
      <c r="J208" s="255" t="str">
        <f>IF(ISBLANK(INDEX('Policy Characteristics'!D:D,MATCH($C208,'Policy Characteristics'!$C:$C,0))),"",INDEX('Policy Characteristics'!D:D,MATCH($C208,'Policy Characteristics'!$C:$C,0)))</f>
        <v>Building Energy Efficiency Standards</v>
      </c>
      <c r="K208" s="254" t="str">
        <f>IF(ISBLANK(INDEX('Policy Characteristics'!E:E,MATCH($C208,'Policy Characteristics'!$C:$C,0))),"",INDEX('Policy Characteristics'!E:E,MATCH($C208,'Policy Characteristics'!$C:$C,0)))</f>
        <v>bldgs efficiency standards</v>
      </c>
      <c r="L208" s="261">
        <f>IF(ISBLANK(INDEX('Policy Characteristics'!F:F,MATCH($C208,'Policy Characteristics'!$C:$C,0))),"",INDEX('Policy Characteristics'!F:F,MATCH($C208,'Policy Characteristics'!$C:$C,0)))</f>
        <v>0</v>
      </c>
      <c r="M208" s="261">
        <f>IF(ISBLANK(INDEX('Policy Characteristics'!G:G,MATCH($C208,'Policy Characteristics'!$C:$C,0))),"",INDEX('Policy Characteristics'!G:G,MATCH($C208,'Policy Characteristics'!$C:$C,0)))</f>
        <v>0.75</v>
      </c>
      <c r="N208" s="261">
        <f>IF(ISBLANK(INDEX('Policy Characteristics'!H:H,MATCH($C208,'Policy Characteristics'!$C:$C,0))),"",INDEX('Policy Characteristics'!H:H,MATCH($C208,'Policy Characteristics'!$C:$C,0)))</f>
        <v>0.01</v>
      </c>
      <c r="O208" s="254" t="str">
        <f>IF(ISBLANK(INDEX('Policy Characteristics'!I:I,MATCH($C208,'Policy Characteristics'!$C:$C,0))),"",INDEX('Policy Characteristics'!I:I,MATCH($C208,'Policy Characteristics'!$C:$C,0)))</f>
        <v>% reduction in energy use</v>
      </c>
      <c r="P208" s="254"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8" s="254" t="str">
        <f>IF(ISBLANK(INDEX('Policy Characteristics'!K:K,MATCH($C208,'Policy Characteristics'!$C:$C,0))),"",INDEX('Policy Characteristics'!K:K,MATCH($C208,'Policy Characteristics'!$C:$C,0)))</f>
        <v>buildings-sector-main.html#eff-stds</v>
      </c>
      <c r="R208" s="254" t="str">
        <f>IF(ISBLANK(INDEX('Policy Characteristics'!L:L,MATCH($C208,'Policy Characteristics'!$C:$C,0))),"",INDEX('Policy Characteristics'!L:L,MATCH($C208,'Policy Characteristics'!$C:$C,0)))</f>
        <v>building-energy-efficiency-standards.html</v>
      </c>
    </row>
    <row r="209" spans="1:18" s="4" customFormat="1">
      <c r="A209" s="254" t="str">
        <f>IF(ISBLANK(INDEX('Policy Characteristics'!A:A,MATCH($C209,'Policy Characteristics'!$C:$C,0))),"",INDEX('Policy Characteristics'!A:A,MATCH($C209,'Policy Characteristics'!$C:$C,0)))</f>
        <v>Buildings and Appliances</v>
      </c>
      <c r="B209" s="262" t="str">
        <f>IF(ISBLANK(INDEX('Policy Characteristics'!B:B,MATCH($C209,'Policy Characteristics'!$C:$C,0))),"",INDEX('Policy Characteristics'!B:B,MATCH($C209,'Policy Characteristics'!$C:$C,0)))</f>
        <v>Building Energy Efficiency Standards</v>
      </c>
      <c r="C209" s="254" t="str">
        <f t="shared" si="12"/>
        <v>Reduction in E Use Allowed by Component Eff Std</v>
      </c>
      <c r="D209" s="45" t="s">
        <v>115</v>
      </c>
      <c r="E209" s="45" t="s">
        <v>277</v>
      </c>
      <c r="F209" s="45" t="s">
        <v>121</v>
      </c>
      <c r="G209" s="45" t="s">
        <v>279</v>
      </c>
      <c r="H209" s="43">
        <v>150</v>
      </c>
      <c r="I209" s="324" t="s">
        <v>43</v>
      </c>
      <c r="J209" s="255" t="str">
        <f>IF(ISBLANK(INDEX('Policy Characteristics'!D:D,MATCH($C209,'Policy Characteristics'!$C:$C,0))),"",INDEX('Policy Characteristics'!D:D,MATCH($C209,'Policy Characteristics'!$C:$C,0)))</f>
        <v>Building Energy Efficiency Standards</v>
      </c>
      <c r="K209" s="254" t="str">
        <f>IF(ISBLANK(INDEX('Policy Characteristics'!E:E,MATCH($C209,'Policy Characteristics'!$C:$C,0))),"",INDEX('Policy Characteristics'!E:E,MATCH($C209,'Policy Characteristics'!$C:$C,0)))</f>
        <v>bldgs efficiency standards</v>
      </c>
      <c r="L209" s="261">
        <f>IF(ISBLANK(INDEX('Policy Characteristics'!F:F,MATCH($C209,'Policy Characteristics'!$C:$C,0))),"",INDEX('Policy Characteristics'!F:F,MATCH($C209,'Policy Characteristics'!$C:$C,0)))</f>
        <v>0</v>
      </c>
      <c r="M209" s="261">
        <f>IF(ISBLANK(INDEX('Policy Characteristics'!G:G,MATCH($C209,'Policy Characteristics'!$C:$C,0))),"",INDEX('Policy Characteristics'!G:G,MATCH($C209,'Policy Characteristics'!$C:$C,0)))</f>
        <v>0.75</v>
      </c>
      <c r="N209" s="261">
        <f>IF(ISBLANK(INDEX('Policy Characteristics'!H:H,MATCH($C209,'Policy Characteristics'!$C:$C,0))),"",INDEX('Policy Characteristics'!H:H,MATCH($C209,'Policy Characteristics'!$C:$C,0)))</f>
        <v>0.01</v>
      </c>
      <c r="O209" s="254" t="str">
        <f>IF(ISBLANK(INDEX('Policy Characteristics'!I:I,MATCH($C209,'Policy Characteristics'!$C:$C,0))),"",INDEX('Policy Characteristics'!I:I,MATCH($C209,'Policy Characteristics'!$C:$C,0)))</f>
        <v>% reduction in energy use</v>
      </c>
      <c r="P209" s="254"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9" s="254" t="str">
        <f>IF(ISBLANK(INDEX('Policy Characteristics'!K:K,MATCH($C209,'Policy Characteristics'!$C:$C,0))),"",INDEX('Policy Characteristics'!K:K,MATCH($C209,'Policy Characteristics'!$C:$C,0)))</f>
        <v>buildings-sector-main.html#eff-stds</v>
      </c>
      <c r="R209" s="254" t="str">
        <f>IF(ISBLANK(INDEX('Policy Characteristics'!L:L,MATCH($C209,'Policy Characteristics'!$C:$C,0))),"",INDEX('Policy Characteristics'!L:L,MATCH($C209,'Policy Characteristics'!$C:$C,0)))</f>
        <v>building-energy-efficiency-standards.html</v>
      </c>
    </row>
    <row r="210" spans="1:18" s="4" customFormat="1">
      <c r="A210" s="254" t="str">
        <f>IF(ISBLANK(INDEX('Policy Characteristics'!A:A,MATCH($C210,'Policy Characteristics'!$C:$C,0))),"",INDEX('Policy Characteristics'!A:A,MATCH($C210,'Policy Characteristics'!$C:$C,0)))</f>
        <v>Buildings and Appliances</v>
      </c>
      <c r="B210" s="262" t="str">
        <f>IF(ISBLANK(INDEX('Policy Characteristics'!B:B,MATCH($C210,'Policy Characteristics'!$C:$C,0))),"",INDEX('Policy Characteristics'!B:B,MATCH($C210,'Policy Characteristics'!$C:$C,0)))</f>
        <v>Building Energy Efficiency Standards</v>
      </c>
      <c r="C210" s="254" t="str">
        <f t="shared" si="12"/>
        <v>Reduction in E Use Allowed by Component Eff Std</v>
      </c>
      <c r="D210" s="45" t="s">
        <v>116</v>
      </c>
      <c r="E210" s="45" t="s">
        <v>277</v>
      </c>
      <c r="F210" s="45" t="s">
        <v>122</v>
      </c>
      <c r="G210" s="45" t="s">
        <v>279</v>
      </c>
      <c r="H210" s="43">
        <v>151</v>
      </c>
      <c r="I210" s="324" t="s">
        <v>43</v>
      </c>
      <c r="J210" s="255" t="str">
        <f>IF(ISBLANK(INDEX('Policy Characteristics'!D:D,MATCH($C210,'Policy Characteristics'!$C:$C,0))),"",INDEX('Policy Characteristics'!D:D,MATCH($C210,'Policy Characteristics'!$C:$C,0)))</f>
        <v>Building Energy Efficiency Standards</v>
      </c>
      <c r="K210" s="254" t="str">
        <f>IF(ISBLANK(INDEX('Policy Characteristics'!E:E,MATCH($C210,'Policy Characteristics'!$C:$C,0))),"",INDEX('Policy Characteristics'!E:E,MATCH($C210,'Policy Characteristics'!$C:$C,0)))</f>
        <v>bldgs efficiency standards</v>
      </c>
      <c r="L210" s="261">
        <f>IF(ISBLANK(INDEX('Policy Characteristics'!F:F,MATCH($C210,'Policy Characteristics'!$C:$C,0))),"",INDEX('Policy Characteristics'!F:F,MATCH($C210,'Policy Characteristics'!$C:$C,0)))</f>
        <v>0</v>
      </c>
      <c r="M210" s="261">
        <f>IF(ISBLANK(INDEX('Policy Characteristics'!G:G,MATCH($C210,'Policy Characteristics'!$C:$C,0))),"",INDEX('Policy Characteristics'!G:G,MATCH($C210,'Policy Characteristics'!$C:$C,0)))</f>
        <v>0.75</v>
      </c>
      <c r="N210" s="261">
        <f>IF(ISBLANK(INDEX('Policy Characteristics'!H:H,MATCH($C210,'Policy Characteristics'!$C:$C,0))),"",INDEX('Policy Characteristics'!H:H,MATCH($C210,'Policy Characteristics'!$C:$C,0)))</f>
        <v>0.01</v>
      </c>
      <c r="O210" s="254" t="str">
        <f>IF(ISBLANK(INDEX('Policy Characteristics'!I:I,MATCH($C210,'Policy Characteristics'!$C:$C,0))),"",INDEX('Policy Characteristics'!I:I,MATCH($C210,'Policy Characteristics'!$C:$C,0)))</f>
        <v>% reduction in energy use</v>
      </c>
      <c r="P210" s="254"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0" s="254" t="str">
        <f>IF(ISBLANK(INDEX('Policy Characteristics'!K:K,MATCH($C210,'Policy Characteristics'!$C:$C,0))),"",INDEX('Policy Characteristics'!K:K,MATCH($C210,'Policy Characteristics'!$C:$C,0)))</f>
        <v>buildings-sector-main.html#eff-stds</v>
      </c>
      <c r="R210" s="254" t="str">
        <f>IF(ISBLANK(INDEX('Policy Characteristics'!L:L,MATCH($C210,'Policy Characteristics'!$C:$C,0))),"",INDEX('Policy Characteristics'!L:L,MATCH($C210,'Policy Characteristics'!$C:$C,0)))</f>
        <v>building-energy-efficiency-standards.html</v>
      </c>
    </row>
    <row r="211" spans="1:18" s="4" customFormat="1">
      <c r="A211" s="254" t="str">
        <f>IF(ISBLANK(INDEX('Policy Characteristics'!A:A,MATCH($C211,'Policy Characteristics'!$C:$C,0))),"",INDEX('Policy Characteristics'!A:A,MATCH($C211,'Policy Characteristics'!$C:$C,0)))</f>
        <v>Buildings and Appliances</v>
      </c>
      <c r="B211" s="262" t="str">
        <f>IF(ISBLANK(INDEX('Policy Characteristics'!B:B,MATCH($C211,'Policy Characteristics'!$C:$C,0))),"",INDEX('Policy Characteristics'!B:B,MATCH($C211,'Policy Characteristics'!$C:$C,0)))</f>
        <v>Building Energy Efficiency Standards</v>
      </c>
      <c r="C211" s="254" t="str">
        <f t="shared" si="12"/>
        <v>Reduction in E Use Allowed by Component Eff Std</v>
      </c>
      <c r="D211" s="45" t="s">
        <v>117</v>
      </c>
      <c r="E211" s="45" t="s">
        <v>277</v>
      </c>
      <c r="F211" s="45" t="s">
        <v>123</v>
      </c>
      <c r="G211" s="45" t="s">
        <v>279</v>
      </c>
      <c r="H211" s="43">
        <v>152</v>
      </c>
      <c r="I211" s="324" t="s">
        <v>43</v>
      </c>
      <c r="J211" s="255" t="str">
        <f>IF(ISBLANK(INDEX('Policy Characteristics'!D:D,MATCH($C211,'Policy Characteristics'!$C:$C,0))),"",INDEX('Policy Characteristics'!D:D,MATCH($C211,'Policy Characteristics'!$C:$C,0)))</f>
        <v>Building Energy Efficiency Standards</v>
      </c>
      <c r="K211" s="254" t="str">
        <f>IF(ISBLANK(INDEX('Policy Characteristics'!E:E,MATCH($C211,'Policy Characteristics'!$C:$C,0))),"",INDEX('Policy Characteristics'!E:E,MATCH($C211,'Policy Characteristics'!$C:$C,0)))</f>
        <v>bldgs efficiency standards</v>
      </c>
      <c r="L211" s="261">
        <f>IF(ISBLANK(INDEX('Policy Characteristics'!F:F,MATCH($C211,'Policy Characteristics'!$C:$C,0))),"",INDEX('Policy Characteristics'!F:F,MATCH($C211,'Policy Characteristics'!$C:$C,0)))</f>
        <v>0</v>
      </c>
      <c r="M211" s="261">
        <f>IF(ISBLANK(INDEX('Policy Characteristics'!G:G,MATCH($C211,'Policy Characteristics'!$C:$C,0))),"",INDEX('Policy Characteristics'!G:G,MATCH($C211,'Policy Characteristics'!$C:$C,0)))</f>
        <v>0.75</v>
      </c>
      <c r="N211" s="261">
        <f>IF(ISBLANK(INDEX('Policy Characteristics'!H:H,MATCH($C211,'Policy Characteristics'!$C:$C,0))),"",INDEX('Policy Characteristics'!H:H,MATCH($C211,'Policy Characteristics'!$C:$C,0)))</f>
        <v>0.01</v>
      </c>
      <c r="O211" s="254" t="str">
        <f>IF(ISBLANK(INDEX('Policy Characteristics'!I:I,MATCH($C211,'Policy Characteristics'!$C:$C,0))),"",INDEX('Policy Characteristics'!I:I,MATCH($C211,'Policy Characteristics'!$C:$C,0)))</f>
        <v>% reduction in energy use</v>
      </c>
      <c r="P211" s="254"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1" s="254" t="str">
        <f>IF(ISBLANK(INDEX('Policy Characteristics'!K:K,MATCH($C211,'Policy Characteristics'!$C:$C,0))),"",INDEX('Policy Characteristics'!K:K,MATCH($C211,'Policy Characteristics'!$C:$C,0)))</f>
        <v>buildings-sector-main.html#eff-stds</v>
      </c>
      <c r="R211" s="254" t="str">
        <f>IF(ISBLANK(INDEX('Policy Characteristics'!L:L,MATCH($C211,'Policy Characteristics'!$C:$C,0))),"",INDEX('Policy Characteristics'!L:L,MATCH($C211,'Policy Characteristics'!$C:$C,0)))</f>
        <v>building-energy-efficiency-standards.html</v>
      </c>
    </row>
    <row r="212" spans="1:18" s="4" customFormat="1">
      <c r="A212" s="254" t="str">
        <f>IF(ISBLANK(INDEX('Policy Characteristics'!A:A,MATCH($C212,'Policy Characteristics'!$C:$C,0))),"",INDEX('Policy Characteristics'!A:A,MATCH($C212,'Policy Characteristics'!$C:$C,0)))</f>
        <v>Buildings and Appliances</v>
      </c>
      <c r="B212" s="262" t="str">
        <f>IF(ISBLANK(INDEX('Policy Characteristics'!B:B,MATCH($C212,'Policy Characteristics'!$C:$C,0))),"",INDEX('Policy Characteristics'!B:B,MATCH($C212,'Policy Characteristics'!$C:$C,0)))</f>
        <v>Building Energy Efficiency Standards</v>
      </c>
      <c r="C212" s="254" t="str">
        <f t="shared" si="12"/>
        <v>Reduction in E Use Allowed by Component Eff Std</v>
      </c>
      <c r="D212" s="45" t="s">
        <v>118</v>
      </c>
      <c r="E212" s="45" t="s">
        <v>277</v>
      </c>
      <c r="F212" s="45" t="s">
        <v>124</v>
      </c>
      <c r="G212" s="45" t="s">
        <v>279</v>
      </c>
      <c r="H212" s="43">
        <v>153</v>
      </c>
      <c r="I212" s="324" t="s">
        <v>43</v>
      </c>
      <c r="J212" s="255" t="str">
        <f>IF(ISBLANK(INDEX('Policy Characteristics'!D:D,MATCH($C212,'Policy Characteristics'!$C:$C,0))),"",INDEX('Policy Characteristics'!D:D,MATCH($C212,'Policy Characteristics'!$C:$C,0)))</f>
        <v>Building Energy Efficiency Standards</v>
      </c>
      <c r="K212" s="254" t="str">
        <f>IF(ISBLANK(INDEX('Policy Characteristics'!E:E,MATCH($C212,'Policy Characteristics'!$C:$C,0))),"",INDEX('Policy Characteristics'!E:E,MATCH($C212,'Policy Characteristics'!$C:$C,0)))</f>
        <v>bldgs efficiency standards</v>
      </c>
      <c r="L212" s="261">
        <f>IF(ISBLANK(INDEX('Policy Characteristics'!F:F,MATCH($C212,'Policy Characteristics'!$C:$C,0))),"",INDEX('Policy Characteristics'!F:F,MATCH($C212,'Policy Characteristics'!$C:$C,0)))</f>
        <v>0</v>
      </c>
      <c r="M212" s="261">
        <f>IF(ISBLANK(INDEX('Policy Characteristics'!G:G,MATCH($C212,'Policy Characteristics'!$C:$C,0))),"",INDEX('Policy Characteristics'!G:G,MATCH($C212,'Policy Characteristics'!$C:$C,0)))</f>
        <v>0.75</v>
      </c>
      <c r="N212" s="261">
        <f>IF(ISBLANK(INDEX('Policy Characteristics'!H:H,MATCH($C212,'Policy Characteristics'!$C:$C,0))),"",INDEX('Policy Characteristics'!H:H,MATCH($C212,'Policy Characteristics'!$C:$C,0)))</f>
        <v>0.01</v>
      </c>
      <c r="O212" s="254" t="str">
        <f>IF(ISBLANK(INDEX('Policy Characteristics'!I:I,MATCH($C212,'Policy Characteristics'!$C:$C,0))),"",INDEX('Policy Characteristics'!I:I,MATCH($C212,'Policy Characteristics'!$C:$C,0)))</f>
        <v>% reduction in energy use</v>
      </c>
      <c r="P212" s="254"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2" s="254" t="str">
        <f>IF(ISBLANK(INDEX('Policy Characteristics'!K:K,MATCH($C212,'Policy Characteristics'!$C:$C,0))),"",INDEX('Policy Characteristics'!K:K,MATCH($C212,'Policy Characteristics'!$C:$C,0)))</f>
        <v>buildings-sector-main.html#eff-stds</v>
      </c>
      <c r="R212" s="254" t="str">
        <f>IF(ISBLANK(INDEX('Policy Characteristics'!L:L,MATCH($C212,'Policy Characteristics'!$C:$C,0))),"",INDEX('Policy Characteristics'!L:L,MATCH($C212,'Policy Characteristics'!$C:$C,0)))</f>
        <v>building-energy-efficiency-standards.html</v>
      </c>
    </row>
    <row r="213" spans="1:18" s="4" customFormat="1">
      <c r="A213" s="254" t="str">
        <f>IF(ISBLANK(INDEX('Policy Characteristics'!A:A,MATCH($C213,'Policy Characteristics'!$C:$C,0))),"",INDEX('Policy Characteristics'!A:A,MATCH($C213,'Policy Characteristics'!$C:$C,0)))</f>
        <v>Buildings and Appliances</v>
      </c>
      <c r="B213" s="262" t="str">
        <f>IF(ISBLANK(INDEX('Policy Characteristics'!B:B,MATCH($C213,'Policy Characteristics'!$C:$C,0))),"",INDEX('Policy Characteristics'!B:B,MATCH($C213,'Policy Characteristics'!$C:$C,0)))</f>
        <v>Building Energy Efficiency Standards</v>
      </c>
      <c r="C213" s="254" t="str">
        <f t="shared" si="12"/>
        <v>Reduction in E Use Allowed by Component Eff Std</v>
      </c>
      <c r="D213" s="45" t="s">
        <v>119</v>
      </c>
      <c r="E213" s="45" t="s">
        <v>277</v>
      </c>
      <c r="F213" s="45" t="s">
        <v>125</v>
      </c>
      <c r="G213" s="45" t="s">
        <v>279</v>
      </c>
      <c r="H213" s="43">
        <v>154</v>
      </c>
      <c r="I213" s="324" t="s">
        <v>43</v>
      </c>
      <c r="J213" s="255" t="str">
        <f>IF(ISBLANK(INDEX('Policy Characteristics'!D:D,MATCH($C213,'Policy Characteristics'!$C:$C,0))),"",INDEX('Policy Characteristics'!D:D,MATCH($C213,'Policy Characteristics'!$C:$C,0)))</f>
        <v>Building Energy Efficiency Standards</v>
      </c>
      <c r="K213" s="254" t="str">
        <f>IF(ISBLANK(INDEX('Policy Characteristics'!E:E,MATCH($C213,'Policy Characteristics'!$C:$C,0))),"",INDEX('Policy Characteristics'!E:E,MATCH($C213,'Policy Characteristics'!$C:$C,0)))</f>
        <v>bldgs efficiency standards</v>
      </c>
      <c r="L213" s="261">
        <f>IF(ISBLANK(INDEX('Policy Characteristics'!F:F,MATCH($C213,'Policy Characteristics'!$C:$C,0))),"",INDEX('Policy Characteristics'!F:F,MATCH($C213,'Policy Characteristics'!$C:$C,0)))</f>
        <v>0</v>
      </c>
      <c r="M213" s="261">
        <f>IF(ISBLANK(INDEX('Policy Characteristics'!G:G,MATCH($C213,'Policy Characteristics'!$C:$C,0))),"",INDEX('Policy Characteristics'!G:G,MATCH($C213,'Policy Characteristics'!$C:$C,0)))</f>
        <v>0.75</v>
      </c>
      <c r="N213" s="261">
        <f>IF(ISBLANK(INDEX('Policy Characteristics'!H:H,MATCH($C213,'Policy Characteristics'!$C:$C,0))),"",INDEX('Policy Characteristics'!H:H,MATCH($C213,'Policy Characteristics'!$C:$C,0)))</f>
        <v>0.01</v>
      </c>
      <c r="O213" s="254" t="str">
        <f>IF(ISBLANK(INDEX('Policy Characteristics'!I:I,MATCH($C213,'Policy Characteristics'!$C:$C,0))),"",INDEX('Policy Characteristics'!I:I,MATCH($C213,'Policy Characteristics'!$C:$C,0)))</f>
        <v>% reduction in energy use</v>
      </c>
      <c r="P213" s="254"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3" s="254" t="str">
        <f>IF(ISBLANK(INDEX('Policy Characteristics'!K:K,MATCH($C213,'Policy Characteristics'!$C:$C,0))),"",INDEX('Policy Characteristics'!K:K,MATCH($C213,'Policy Characteristics'!$C:$C,0)))</f>
        <v>buildings-sector-main.html#eff-stds</v>
      </c>
      <c r="R213" s="254" t="str">
        <f>IF(ISBLANK(INDEX('Policy Characteristics'!L:L,MATCH($C213,'Policy Characteristics'!$C:$C,0))),"",INDEX('Policy Characteristics'!L:L,MATCH($C213,'Policy Characteristics'!$C:$C,0)))</f>
        <v>building-energy-efficiency-standards.html</v>
      </c>
    </row>
    <row r="214" spans="1:18" s="4" customFormat="1">
      <c r="A214" s="254" t="str">
        <f>IF(ISBLANK(INDEX('Policy Characteristics'!A:A,MATCH($C214,'Policy Characteristics'!$C:$C,0))),"",INDEX('Policy Characteristics'!A:A,MATCH($C214,'Policy Characteristics'!$C:$C,0)))</f>
        <v>Buildings and Appliances</v>
      </c>
      <c r="B214" s="262" t="str">
        <f>IF(ISBLANK(INDEX('Policy Characteristics'!B:B,MATCH($C214,'Policy Characteristics'!$C:$C,0))),"",INDEX('Policy Characteristics'!B:B,MATCH($C214,'Policy Characteristics'!$C:$C,0)))</f>
        <v>Building Energy Efficiency Standards</v>
      </c>
      <c r="C214" s="254" t="str">
        <f t="shared" si="12"/>
        <v>Reduction in E Use Allowed by Component Eff Std</v>
      </c>
      <c r="D214" s="45" t="s">
        <v>120</v>
      </c>
      <c r="E214" s="45" t="s">
        <v>277</v>
      </c>
      <c r="F214" s="45" t="s">
        <v>126</v>
      </c>
      <c r="G214" s="45" t="s">
        <v>279</v>
      </c>
      <c r="H214" s="43">
        <v>155</v>
      </c>
      <c r="I214" s="324" t="s">
        <v>43</v>
      </c>
      <c r="J214" s="255" t="str">
        <f>IF(ISBLANK(INDEX('Policy Characteristics'!D:D,MATCH($C214,'Policy Characteristics'!$C:$C,0))),"",INDEX('Policy Characteristics'!D:D,MATCH($C214,'Policy Characteristics'!$C:$C,0)))</f>
        <v>Building Energy Efficiency Standards</v>
      </c>
      <c r="K214" s="254" t="str">
        <f>IF(ISBLANK(INDEX('Policy Characteristics'!E:E,MATCH($C214,'Policy Characteristics'!$C:$C,0))),"",INDEX('Policy Characteristics'!E:E,MATCH($C214,'Policy Characteristics'!$C:$C,0)))</f>
        <v>bldgs efficiency standards</v>
      </c>
      <c r="L214" s="261">
        <f>IF(ISBLANK(INDEX('Policy Characteristics'!F:F,MATCH($C214,'Policy Characteristics'!$C:$C,0))),"",INDEX('Policy Characteristics'!F:F,MATCH($C214,'Policy Characteristics'!$C:$C,0)))</f>
        <v>0</v>
      </c>
      <c r="M214" s="261">
        <f>IF(ISBLANK(INDEX('Policy Characteristics'!G:G,MATCH($C214,'Policy Characteristics'!$C:$C,0))),"",INDEX('Policy Characteristics'!G:G,MATCH($C214,'Policy Characteristics'!$C:$C,0)))</f>
        <v>0.75</v>
      </c>
      <c r="N214" s="261">
        <f>IF(ISBLANK(INDEX('Policy Characteristics'!H:H,MATCH($C214,'Policy Characteristics'!$C:$C,0))),"",INDEX('Policy Characteristics'!H:H,MATCH($C214,'Policy Characteristics'!$C:$C,0)))</f>
        <v>0.01</v>
      </c>
      <c r="O214" s="254" t="str">
        <f>IF(ISBLANK(INDEX('Policy Characteristics'!I:I,MATCH($C214,'Policy Characteristics'!$C:$C,0))),"",INDEX('Policy Characteristics'!I:I,MATCH($C214,'Policy Characteristics'!$C:$C,0)))</f>
        <v>% reduction in energy use</v>
      </c>
      <c r="P214" s="254"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4" s="254" t="str">
        <f>IF(ISBLANK(INDEX('Policy Characteristics'!K:K,MATCH($C214,'Policy Characteristics'!$C:$C,0))),"",INDEX('Policy Characteristics'!K:K,MATCH($C214,'Policy Characteristics'!$C:$C,0)))</f>
        <v>buildings-sector-main.html#eff-stds</v>
      </c>
      <c r="R214" s="254" t="str">
        <f>IF(ISBLANK(INDEX('Policy Characteristics'!L:L,MATCH($C214,'Policy Characteristics'!$C:$C,0))),"",INDEX('Policy Characteristics'!L:L,MATCH($C214,'Policy Characteristics'!$C:$C,0)))</f>
        <v>building-energy-efficiency-standards.html</v>
      </c>
    </row>
    <row r="215" spans="1:18" s="4" customFormat="1">
      <c r="A215" s="254" t="str">
        <f>IF(ISBLANK(INDEX('Policy Characteristics'!A:A,MATCH($C215,'Policy Characteristics'!$C:$C,0))),"",INDEX('Policy Characteristics'!A:A,MATCH($C215,'Policy Characteristics'!$C:$C,0)))</f>
        <v>Buildings and Appliances</v>
      </c>
      <c r="B215" s="262" t="str">
        <f>IF(ISBLANK(INDEX('Policy Characteristics'!B:B,MATCH($C215,'Policy Characteristics'!$C:$C,0))),"",INDEX('Policy Characteristics'!B:B,MATCH($C215,'Policy Characteristics'!$C:$C,0)))</f>
        <v>Building Energy Efficiency Standards</v>
      </c>
      <c r="C215" s="254" t="str">
        <f t="shared" si="12"/>
        <v>Reduction in E Use Allowed by Component Eff Std</v>
      </c>
      <c r="D215" s="45" t="s">
        <v>115</v>
      </c>
      <c r="E215" s="45" t="s">
        <v>278</v>
      </c>
      <c r="F215" s="45" t="s">
        <v>121</v>
      </c>
      <c r="G215" s="45" t="s">
        <v>164</v>
      </c>
      <c r="H215" s="43">
        <v>156</v>
      </c>
      <c r="I215" s="324" t="s">
        <v>43</v>
      </c>
      <c r="J215" s="255" t="str">
        <f>IF(ISBLANK(INDEX('Policy Characteristics'!D:D,MATCH($C215,'Policy Characteristics'!$C:$C,0))),"",INDEX('Policy Characteristics'!D:D,MATCH($C215,'Policy Characteristics'!$C:$C,0)))</f>
        <v>Building Energy Efficiency Standards</v>
      </c>
      <c r="K215" s="254" t="str">
        <f>IF(ISBLANK(INDEX('Policy Characteristics'!E:E,MATCH($C215,'Policy Characteristics'!$C:$C,0))),"",INDEX('Policy Characteristics'!E:E,MATCH($C215,'Policy Characteristics'!$C:$C,0)))</f>
        <v>bldgs efficiency standards</v>
      </c>
      <c r="L215" s="261">
        <f>IF(ISBLANK(INDEX('Policy Characteristics'!F:F,MATCH($C215,'Policy Characteristics'!$C:$C,0))),"",INDEX('Policy Characteristics'!F:F,MATCH($C215,'Policy Characteristics'!$C:$C,0)))</f>
        <v>0</v>
      </c>
      <c r="M215" s="261">
        <f>IF(ISBLANK(INDEX('Policy Characteristics'!G:G,MATCH($C215,'Policy Characteristics'!$C:$C,0))),"",INDEX('Policy Characteristics'!G:G,MATCH($C215,'Policy Characteristics'!$C:$C,0)))</f>
        <v>0.75</v>
      </c>
      <c r="N215" s="261">
        <f>IF(ISBLANK(INDEX('Policy Characteristics'!H:H,MATCH($C215,'Policy Characteristics'!$C:$C,0))),"",INDEX('Policy Characteristics'!H:H,MATCH($C215,'Policy Characteristics'!$C:$C,0)))</f>
        <v>0.01</v>
      </c>
      <c r="O215" s="254" t="str">
        <f>IF(ISBLANK(INDEX('Policy Characteristics'!I:I,MATCH($C215,'Policy Characteristics'!$C:$C,0))),"",INDEX('Policy Characteristics'!I:I,MATCH($C215,'Policy Characteristics'!$C:$C,0)))</f>
        <v>% reduction in energy use</v>
      </c>
      <c r="P215" s="254"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5" s="254" t="str">
        <f>IF(ISBLANK(INDEX('Policy Characteristics'!K:K,MATCH($C215,'Policy Characteristics'!$C:$C,0))),"",INDEX('Policy Characteristics'!K:K,MATCH($C215,'Policy Characteristics'!$C:$C,0)))</f>
        <v>buildings-sector-main.html#eff-stds</v>
      </c>
      <c r="R215" s="254" t="str">
        <f>IF(ISBLANK(INDEX('Policy Characteristics'!L:L,MATCH($C215,'Policy Characteristics'!$C:$C,0))),"",INDEX('Policy Characteristics'!L:L,MATCH($C215,'Policy Characteristics'!$C:$C,0)))</f>
        <v>building-energy-efficiency-standards.html</v>
      </c>
    </row>
    <row r="216" spans="1:18" s="4" customFormat="1">
      <c r="A216" s="254" t="str">
        <f>IF(ISBLANK(INDEX('Policy Characteristics'!A:A,MATCH($C216,'Policy Characteristics'!$C:$C,0))),"",INDEX('Policy Characteristics'!A:A,MATCH($C216,'Policy Characteristics'!$C:$C,0)))</f>
        <v>Buildings and Appliances</v>
      </c>
      <c r="B216" s="262" t="str">
        <f>IF(ISBLANK(INDEX('Policy Characteristics'!B:B,MATCH($C216,'Policy Characteristics'!$C:$C,0))),"",INDEX('Policy Characteristics'!B:B,MATCH($C216,'Policy Characteristics'!$C:$C,0)))</f>
        <v>Building Energy Efficiency Standards</v>
      </c>
      <c r="C216" s="254" t="str">
        <f t="shared" si="12"/>
        <v>Reduction in E Use Allowed by Component Eff Std</v>
      </c>
      <c r="D216" s="45" t="s">
        <v>116</v>
      </c>
      <c r="E216" s="45" t="s">
        <v>278</v>
      </c>
      <c r="F216" s="45" t="s">
        <v>122</v>
      </c>
      <c r="G216" s="45" t="s">
        <v>164</v>
      </c>
      <c r="H216" s="43">
        <v>157</v>
      </c>
      <c r="I216" s="324" t="s">
        <v>43</v>
      </c>
      <c r="J216" s="255" t="str">
        <f>IF(ISBLANK(INDEX('Policy Characteristics'!D:D,MATCH($C216,'Policy Characteristics'!$C:$C,0))),"",INDEX('Policy Characteristics'!D:D,MATCH($C216,'Policy Characteristics'!$C:$C,0)))</f>
        <v>Building Energy Efficiency Standards</v>
      </c>
      <c r="K216" s="254" t="str">
        <f>IF(ISBLANK(INDEX('Policy Characteristics'!E:E,MATCH($C216,'Policy Characteristics'!$C:$C,0))),"",INDEX('Policy Characteristics'!E:E,MATCH($C216,'Policy Characteristics'!$C:$C,0)))</f>
        <v>bldgs efficiency standards</v>
      </c>
      <c r="L216" s="261">
        <f>IF(ISBLANK(INDEX('Policy Characteristics'!F:F,MATCH($C216,'Policy Characteristics'!$C:$C,0))),"",INDEX('Policy Characteristics'!F:F,MATCH($C216,'Policy Characteristics'!$C:$C,0)))</f>
        <v>0</v>
      </c>
      <c r="M216" s="261">
        <f>IF(ISBLANK(INDEX('Policy Characteristics'!G:G,MATCH($C216,'Policy Characteristics'!$C:$C,0))),"",INDEX('Policy Characteristics'!G:G,MATCH($C216,'Policy Characteristics'!$C:$C,0)))</f>
        <v>0.75</v>
      </c>
      <c r="N216" s="261">
        <f>IF(ISBLANK(INDEX('Policy Characteristics'!H:H,MATCH($C216,'Policy Characteristics'!$C:$C,0))),"",INDEX('Policy Characteristics'!H:H,MATCH($C216,'Policy Characteristics'!$C:$C,0)))</f>
        <v>0.01</v>
      </c>
      <c r="O216" s="254" t="str">
        <f>IF(ISBLANK(INDEX('Policy Characteristics'!I:I,MATCH($C216,'Policy Characteristics'!$C:$C,0))),"",INDEX('Policy Characteristics'!I:I,MATCH($C216,'Policy Characteristics'!$C:$C,0)))</f>
        <v>% reduction in energy use</v>
      </c>
      <c r="P216" s="254"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6" s="254" t="str">
        <f>IF(ISBLANK(INDEX('Policy Characteristics'!K:K,MATCH($C216,'Policy Characteristics'!$C:$C,0))),"",INDEX('Policy Characteristics'!K:K,MATCH($C216,'Policy Characteristics'!$C:$C,0)))</f>
        <v>buildings-sector-main.html#eff-stds</v>
      </c>
      <c r="R216" s="254" t="str">
        <f>IF(ISBLANK(INDEX('Policy Characteristics'!L:L,MATCH($C216,'Policy Characteristics'!$C:$C,0))),"",INDEX('Policy Characteristics'!L:L,MATCH($C216,'Policy Characteristics'!$C:$C,0)))</f>
        <v>building-energy-efficiency-standards.html</v>
      </c>
    </row>
    <row r="217" spans="1:18" s="4" customFormat="1">
      <c r="A217" s="254" t="str">
        <f>IF(ISBLANK(INDEX('Policy Characteristics'!A:A,MATCH($C217,'Policy Characteristics'!$C:$C,0))),"",INDEX('Policy Characteristics'!A:A,MATCH($C217,'Policy Characteristics'!$C:$C,0)))</f>
        <v>Buildings and Appliances</v>
      </c>
      <c r="B217" s="262" t="str">
        <f>IF(ISBLANK(INDEX('Policy Characteristics'!B:B,MATCH($C217,'Policy Characteristics'!$C:$C,0))),"",INDEX('Policy Characteristics'!B:B,MATCH($C217,'Policy Characteristics'!$C:$C,0)))</f>
        <v>Building Energy Efficiency Standards</v>
      </c>
      <c r="C217" s="254" t="str">
        <f t="shared" si="12"/>
        <v>Reduction in E Use Allowed by Component Eff Std</v>
      </c>
      <c r="D217" s="45" t="s">
        <v>117</v>
      </c>
      <c r="E217" s="45" t="s">
        <v>278</v>
      </c>
      <c r="F217" s="45" t="s">
        <v>123</v>
      </c>
      <c r="G217" s="45" t="s">
        <v>164</v>
      </c>
      <c r="H217" s="43">
        <v>158</v>
      </c>
      <c r="I217" s="324" t="s">
        <v>43</v>
      </c>
      <c r="J217" s="255" t="str">
        <f>IF(ISBLANK(INDEX('Policy Characteristics'!D:D,MATCH($C217,'Policy Characteristics'!$C:$C,0))),"",INDEX('Policy Characteristics'!D:D,MATCH($C217,'Policy Characteristics'!$C:$C,0)))</f>
        <v>Building Energy Efficiency Standards</v>
      </c>
      <c r="K217" s="254" t="str">
        <f>IF(ISBLANK(INDEX('Policy Characteristics'!E:E,MATCH($C217,'Policy Characteristics'!$C:$C,0))),"",INDEX('Policy Characteristics'!E:E,MATCH($C217,'Policy Characteristics'!$C:$C,0)))</f>
        <v>bldgs efficiency standards</v>
      </c>
      <c r="L217" s="261">
        <f>IF(ISBLANK(INDEX('Policy Characteristics'!F:F,MATCH($C217,'Policy Characteristics'!$C:$C,0))),"",INDEX('Policy Characteristics'!F:F,MATCH($C217,'Policy Characteristics'!$C:$C,0)))</f>
        <v>0</v>
      </c>
      <c r="M217" s="261">
        <f>IF(ISBLANK(INDEX('Policy Characteristics'!G:G,MATCH($C217,'Policy Characteristics'!$C:$C,0))),"",INDEX('Policy Characteristics'!G:G,MATCH($C217,'Policy Characteristics'!$C:$C,0)))</f>
        <v>0.75</v>
      </c>
      <c r="N217" s="261">
        <f>IF(ISBLANK(INDEX('Policy Characteristics'!H:H,MATCH($C217,'Policy Characteristics'!$C:$C,0))),"",INDEX('Policy Characteristics'!H:H,MATCH($C217,'Policy Characteristics'!$C:$C,0)))</f>
        <v>0.01</v>
      </c>
      <c r="O217" s="254" t="str">
        <f>IF(ISBLANK(INDEX('Policy Characteristics'!I:I,MATCH($C217,'Policy Characteristics'!$C:$C,0))),"",INDEX('Policy Characteristics'!I:I,MATCH($C217,'Policy Characteristics'!$C:$C,0)))</f>
        <v>% reduction in energy use</v>
      </c>
      <c r="P217" s="254"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7" s="254" t="str">
        <f>IF(ISBLANK(INDEX('Policy Characteristics'!K:K,MATCH($C217,'Policy Characteristics'!$C:$C,0))),"",INDEX('Policy Characteristics'!K:K,MATCH($C217,'Policy Characteristics'!$C:$C,0)))</f>
        <v>buildings-sector-main.html#eff-stds</v>
      </c>
      <c r="R217" s="254" t="str">
        <f>IF(ISBLANK(INDEX('Policy Characteristics'!L:L,MATCH($C217,'Policy Characteristics'!$C:$C,0))),"",INDEX('Policy Characteristics'!L:L,MATCH($C217,'Policy Characteristics'!$C:$C,0)))</f>
        <v>building-energy-efficiency-standards.html</v>
      </c>
    </row>
    <row r="218" spans="1:18" s="4" customFormat="1">
      <c r="A218" s="254" t="str">
        <f>IF(ISBLANK(INDEX('Policy Characteristics'!A:A,MATCH($C218,'Policy Characteristics'!$C:$C,0))),"",INDEX('Policy Characteristics'!A:A,MATCH($C218,'Policy Characteristics'!$C:$C,0)))</f>
        <v>Buildings and Appliances</v>
      </c>
      <c r="B218" s="262" t="str">
        <f>IF(ISBLANK(INDEX('Policy Characteristics'!B:B,MATCH($C218,'Policy Characteristics'!$C:$C,0))),"",INDEX('Policy Characteristics'!B:B,MATCH($C218,'Policy Characteristics'!$C:$C,0)))</f>
        <v>Building Energy Efficiency Standards</v>
      </c>
      <c r="C218" s="254" t="str">
        <f t="shared" si="12"/>
        <v>Reduction in E Use Allowed by Component Eff Std</v>
      </c>
      <c r="D218" s="45" t="s">
        <v>118</v>
      </c>
      <c r="E218" s="45" t="s">
        <v>278</v>
      </c>
      <c r="F218" s="45" t="s">
        <v>124</v>
      </c>
      <c r="G218" s="45" t="s">
        <v>164</v>
      </c>
      <c r="H218" s="43">
        <v>159</v>
      </c>
      <c r="I218" s="324" t="s">
        <v>43</v>
      </c>
      <c r="J218" s="255" t="str">
        <f>IF(ISBLANK(INDEX('Policy Characteristics'!D:D,MATCH($C218,'Policy Characteristics'!$C:$C,0))),"",INDEX('Policy Characteristics'!D:D,MATCH($C218,'Policy Characteristics'!$C:$C,0)))</f>
        <v>Building Energy Efficiency Standards</v>
      </c>
      <c r="K218" s="254" t="str">
        <f>IF(ISBLANK(INDEX('Policy Characteristics'!E:E,MATCH($C218,'Policy Characteristics'!$C:$C,0))),"",INDEX('Policy Characteristics'!E:E,MATCH($C218,'Policy Characteristics'!$C:$C,0)))</f>
        <v>bldgs efficiency standards</v>
      </c>
      <c r="L218" s="261">
        <f>IF(ISBLANK(INDEX('Policy Characteristics'!F:F,MATCH($C218,'Policy Characteristics'!$C:$C,0))),"",INDEX('Policy Characteristics'!F:F,MATCH($C218,'Policy Characteristics'!$C:$C,0)))</f>
        <v>0</v>
      </c>
      <c r="M218" s="261">
        <f>IF(ISBLANK(INDEX('Policy Characteristics'!G:G,MATCH($C218,'Policy Characteristics'!$C:$C,0))),"",INDEX('Policy Characteristics'!G:G,MATCH($C218,'Policy Characteristics'!$C:$C,0)))</f>
        <v>0.75</v>
      </c>
      <c r="N218" s="261">
        <f>IF(ISBLANK(INDEX('Policy Characteristics'!H:H,MATCH($C218,'Policy Characteristics'!$C:$C,0))),"",INDEX('Policy Characteristics'!H:H,MATCH($C218,'Policy Characteristics'!$C:$C,0)))</f>
        <v>0.01</v>
      </c>
      <c r="O218" s="254" t="str">
        <f>IF(ISBLANK(INDEX('Policy Characteristics'!I:I,MATCH($C218,'Policy Characteristics'!$C:$C,0))),"",INDEX('Policy Characteristics'!I:I,MATCH($C218,'Policy Characteristics'!$C:$C,0)))</f>
        <v>% reduction in energy use</v>
      </c>
      <c r="P218" s="254"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8" s="254" t="str">
        <f>IF(ISBLANK(INDEX('Policy Characteristics'!K:K,MATCH($C218,'Policy Characteristics'!$C:$C,0))),"",INDEX('Policy Characteristics'!K:K,MATCH($C218,'Policy Characteristics'!$C:$C,0)))</f>
        <v>buildings-sector-main.html#eff-stds</v>
      </c>
      <c r="R218" s="254" t="str">
        <f>IF(ISBLANK(INDEX('Policy Characteristics'!L:L,MATCH($C218,'Policy Characteristics'!$C:$C,0))),"",INDEX('Policy Characteristics'!L:L,MATCH($C218,'Policy Characteristics'!$C:$C,0)))</f>
        <v>building-energy-efficiency-standards.html</v>
      </c>
    </row>
    <row r="219" spans="1:18" s="4" customFormat="1">
      <c r="A219" s="254" t="str">
        <f>IF(ISBLANK(INDEX('Policy Characteristics'!A:A,MATCH($C219,'Policy Characteristics'!$C:$C,0))),"",INDEX('Policy Characteristics'!A:A,MATCH($C219,'Policy Characteristics'!$C:$C,0)))</f>
        <v>Buildings and Appliances</v>
      </c>
      <c r="B219" s="262" t="str">
        <f>IF(ISBLANK(INDEX('Policy Characteristics'!B:B,MATCH($C219,'Policy Characteristics'!$C:$C,0))),"",INDEX('Policy Characteristics'!B:B,MATCH($C219,'Policy Characteristics'!$C:$C,0)))</f>
        <v>Building Energy Efficiency Standards</v>
      </c>
      <c r="C219" s="254" t="str">
        <f t="shared" si="12"/>
        <v>Reduction in E Use Allowed by Component Eff Std</v>
      </c>
      <c r="D219" s="45" t="s">
        <v>119</v>
      </c>
      <c r="E219" s="45" t="s">
        <v>278</v>
      </c>
      <c r="F219" s="45" t="s">
        <v>125</v>
      </c>
      <c r="G219" s="45" t="s">
        <v>164</v>
      </c>
      <c r="H219" s="43">
        <v>160</v>
      </c>
      <c r="I219" s="324" t="s">
        <v>43</v>
      </c>
      <c r="J219" s="255" t="str">
        <f>IF(ISBLANK(INDEX('Policy Characteristics'!D:D,MATCH($C219,'Policy Characteristics'!$C:$C,0))),"",INDEX('Policy Characteristics'!D:D,MATCH($C219,'Policy Characteristics'!$C:$C,0)))</f>
        <v>Building Energy Efficiency Standards</v>
      </c>
      <c r="K219" s="254" t="str">
        <f>IF(ISBLANK(INDEX('Policy Characteristics'!E:E,MATCH($C219,'Policy Characteristics'!$C:$C,0))),"",INDEX('Policy Characteristics'!E:E,MATCH($C219,'Policy Characteristics'!$C:$C,0)))</f>
        <v>bldgs efficiency standards</v>
      </c>
      <c r="L219" s="261">
        <f>IF(ISBLANK(INDEX('Policy Characteristics'!F:F,MATCH($C219,'Policy Characteristics'!$C:$C,0))),"",INDEX('Policy Characteristics'!F:F,MATCH($C219,'Policy Characteristics'!$C:$C,0)))</f>
        <v>0</v>
      </c>
      <c r="M219" s="261">
        <f>IF(ISBLANK(INDEX('Policy Characteristics'!G:G,MATCH($C219,'Policy Characteristics'!$C:$C,0))),"",INDEX('Policy Characteristics'!G:G,MATCH($C219,'Policy Characteristics'!$C:$C,0)))</f>
        <v>0.75</v>
      </c>
      <c r="N219" s="261">
        <f>IF(ISBLANK(INDEX('Policy Characteristics'!H:H,MATCH($C219,'Policy Characteristics'!$C:$C,0))),"",INDEX('Policy Characteristics'!H:H,MATCH($C219,'Policy Characteristics'!$C:$C,0)))</f>
        <v>0.01</v>
      </c>
      <c r="O219" s="254" t="str">
        <f>IF(ISBLANK(INDEX('Policy Characteristics'!I:I,MATCH($C219,'Policy Characteristics'!$C:$C,0))),"",INDEX('Policy Characteristics'!I:I,MATCH($C219,'Policy Characteristics'!$C:$C,0)))</f>
        <v>% reduction in energy use</v>
      </c>
      <c r="P219" s="254"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9" s="254" t="str">
        <f>IF(ISBLANK(INDEX('Policy Characteristics'!K:K,MATCH($C219,'Policy Characteristics'!$C:$C,0))),"",INDEX('Policy Characteristics'!K:K,MATCH($C219,'Policy Characteristics'!$C:$C,0)))</f>
        <v>buildings-sector-main.html#eff-stds</v>
      </c>
      <c r="R219" s="254" t="str">
        <f>IF(ISBLANK(INDEX('Policy Characteristics'!L:L,MATCH($C219,'Policy Characteristics'!$C:$C,0))),"",INDEX('Policy Characteristics'!L:L,MATCH($C219,'Policy Characteristics'!$C:$C,0)))</f>
        <v>building-energy-efficiency-standards.html</v>
      </c>
    </row>
    <row r="220" spans="1:18" s="4" customFormat="1">
      <c r="A220" s="254" t="str">
        <f>IF(ISBLANK(INDEX('Policy Characteristics'!A:A,MATCH($C220,'Policy Characteristics'!$C:$C,0))),"",INDEX('Policy Characteristics'!A:A,MATCH($C220,'Policy Characteristics'!$C:$C,0)))</f>
        <v>Buildings and Appliances</v>
      </c>
      <c r="B220" s="262" t="str">
        <f>IF(ISBLANK(INDEX('Policy Characteristics'!B:B,MATCH($C220,'Policy Characteristics'!$C:$C,0))),"",INDEX('Policy Characteristics'!B:B,MATCH($C220,'Policy Characteristics'!$C:$C,0)))</f>
        <v>Building Energy Efficiency Standards</v>
      </c>
      <c r="C220" s="254" t="str">
        <f t="shared" ref="C220" si="13">C$203</f>
        <v>Reduction in E Use Allowed by Component Eff Std</v>
      </c>
      <c r="D220" s="45" t="s">
        <v>120</v>
      </c>
      <c r="E220" s="45" t="s">
        <v>278</v>
      </c>
      <c r="F220" s="45" t="s">
        <v>126</v>
      </c>
      <c r="G220" s="45" t="s">
        <v>164</v>
      </c>
      <c r="H220" s="43">
        <v>161</v>
      </c>
      <c r="I220" s="324" t="s">
        <v>43</v>
      </c>
      <c r="J220" s="255" t="str">
        <f>IF(ISBLANK(INDEX('Policy Characteristics'!D:D,MATCH($C220,'Policy Characteristics'!$C:$C,0))),"",INDEX('Policy Characteristics'!D:D,MATCH($C220,'Policy Characteristics'!$C:$C,0)))</f>
        <v>Building Energy Efficiency Standards</v>
      </c>
      <c r="K220" s="254" t="str">
        <f>IF(ISBLANK(INDEX('Policy Characteristics'!E:E,MATCH($C220,'Policy Characteristics'!$C:$C,0))),"",INDEX('Policy Characteristics'!E:E,MATCH($C220,'Policy Characteristics'!$C:$C,0)))</f>
        <v>bldgs efficiency standards</v>
      </c>
      <c r="L220" s="261">
        <f>IF(ISBLANK(INDEX('Policy Characteristics'!F:F,MATCH($C220,'Policy Characteristics'!$C:$C,0))),"",INDEX('Policy Characteristics'!F:F,MATCH($C220,'Policy Characteristics'!$C:$C,0)))</f>
        <v>0</v>
      </c>
      <c r="M220" s="261">
        <f>IF(ISBLANK(INDEX('Policy Characteristics'!G:G,MATCH($C220,'Policy Characteristics'!$C:$C,0))),"",INDEX('Policy Characteristics'!G:G,MATCH($C220,'Policy Characteristics'!$C:$C,0)))</f>
        <v>0.75</v>
      </c>
      <c r="N220" s="261">
        <f>IF(ISBLANK(INDEX('Policy Characteristics'!H:H,MATCH($C220,'Policy Characteristics'!$C:$C,0))),"",INDEX('Policy Characteristics'!H:H,MATCH($C220,'Policy Characteristics'!$C:$C,0)))</f>
        <v>0.01</v>
      </c>
      <c r="O220" s="254" t="str">
        <f>IF(ISBLANK(INDEX('Policy Characteristics'!I:I,MATCH($C220,'Policy Characteristics'!$C:$C,0))),"",INDEX('Policy Characteristics'!I:I,MATCH($C220,'Policy Characteristics'!$C:$C,0)))</f>
        <v>% reduction in energy use</v>
      </c>
      <c r="P220" s="254" t="str">
        <f>IF(ISBLANK(INDEX('Policy Characteristics'!J:J,MATCH($C220,'Policy Characteristics'!$C:$C,0))),"",INDEX('Policy Characteristics'!J:J,MATCH($C220,'Policy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0" s="254" t="str">
        <f>IF(ISBLANK(INDEX('Policy Characteristics'!K:K,MATCH($C220,'Policy Characteristics'!$C:$C,0))),"",INDEX('Policy Characteristics'!K:K,MATCH($C220,'Policy Characteristics'!$C:$C,0)))</f>
        <v>buildings-sector-main.html#eff-stds</v>
      </c>
      <c r="R220" s="254" t="str">
        <f>IF(ISBLANK(INDEX('Policy Characteristics'!L:L,MATCH($C220,'Policy Characteristics'!$C:$C,0))),"",INDEX('Policy Characteristics'!L:L,MATCH($C220,'Policy Characteristics'!$C:$C,0)))</f>
        <v>building-energy-efficiency-standards.html</v>
      </c>
    </row>
    <row r="221" spans="1:18" s="4" customFormat="1">
      <c r="A221" s="254" t="str">
        <f>IF(ISBLANK(INDEX('Policy Characteristics'!A:A,MATCH($C221,'Policy Characteristics'!$C:$C,0))),"",INDEX('Policy Characteristics'!A:A,MATCH($C221,'Policy Characteristics'!$C:$C,0)))</f>
        <v>Buildings and Appliances</v>
      </c>
      <c r="B221" s="262" t="str">
        <f>IF(ISBLANK(INDEX('Policy Characteristics'!B:B,MATCH($C221,'Policy Characteristics'!$C:$C,0))),"",INDEX('Policy Characteristics'!B:B,MATCH($C221,'Policy Characteristics'!$C:$C,0)))</f>
        <v>Contractor Training</v>
      </c>
      <c r="C221" t="s">
        <v>7</v>
      </c>
      <c r="D221" s="45"/>
      <c r="E221" s="45"/>
      <c r="F221" s="45"/>
      <c r="G221" s="45"/>
      <c r="H221" s="43">
        <v>19</v>
      </c>
      <c r="I221" s="324" t="s">
        <v>43</v>
      </c>
      <c r="J221" s="255" t="str">
        <f>IF(ISBLANK(INDEX('Policy Characteristics'!D:D,MATCH($C221,'Policy Characteristics'!$C:$C,0))),"",INDEX('Policy Characteristics'!D:D,MATCH($C221,'Policy Characteristics'!$C:$C,0)))</f>
        <v>Contractor Training</v>
      </c>
      <c r="K221" s="254" t="str">
        <f>IF(ISBLANK(INDEX('Policy Characteristics'!E:E,MATCH($C221,'Policy Characteristics'!$C:$C,0))),"",INDEX('Policy Characteristics'!E:E,MATCH($C221,'Policy Characteristics'!$C:$C,0)))</f>
        <v>bldgs contractor training</v>
      </c>
      <c r="L221" s="254">
        <f>IF(ISBLANK(INDEX('Policy Characteristics'!F:F,MATCH($C221,'Policy Characteristics'!$C:$C,0))),"",INDEX('Policy Characteristics'!F:F,MATCH($C221,'Policy Characteristics'!$C:$C,0)))</f>
        <v>0</v>
      </c>
      <c r="M221" s="254">
        <f>IF(ISBLANK(INDEX('Policy Characteristics'!G:G,MATCH($C221,'Policy Characteristics'!$C:$C,0))),"",INDEX('Policy Characteristics'!G:G,MATCH($C221,'Policy Characteristics'!$C:$C,0)))</f>
        <v>1</v>
      </c>
      <c r="N221" s="254">
        <f>IF(ISBLANK(INDEX('Policy Characteristics'!H:H,MATCH($C221,'Policy Characteristics'!$C:$C,0))),"",INDEX('Policy Characteristics'!H:H,MATCH($C221,'Policy Characteristics'!$C:$C,0)))</f>
        <v>1</v>
      </c>
      <c r="O221" s="254" t="str">
        <f>IF(ISBLANK(INDEX('Policy Characteristics'!I:I,MATCH($C221,'Policy Characteristics'!$C:$C,0))),"",INDEX('Policy Characteristics'!I:I,MATCH($C221,'Policy Characteristics'!$C:$C,0)))</f>
        <v>on/off</v>
      </c>
      <c r="P221" s="254" t="str">
        <f>IF(ISBLANK(INDEX('Policy Characteristics'!J:J,MATCH($C221,'Policy Characteristics'!$C:$C,0))),"",INDEX('Policy Characteristics'!J:J,MATCH($C221,'Policy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1" s="254" t="str">
        <f>IF(ISBLANK(INDEX('Policy Characteristics'!K:K,MATCH($C221,'Policy Characteristics'!$C:$C,0))),"",INDEX('Policy Characteristics'!K:K,MATCH($C221,'Policy Characteristics'!$C:$C,0)))</f>
        <v>buildings-sector-main.html#contractor-ed</v>
      </c>
      <c r="R221" s="254" t="str">
        <f>IF(ISBLANK(INDEX('Policy Characteristics'!L:L,MATCH($C221,'Policy Characteristics'!$C:$C,0))),"",INDEX('Policy Characteristics'!L:L,MATCH($C221,'Policy Characteristics'!$C:$C,0)))</f>
        <v>contractor-training.html</v>
      </c>
    </row>
    <row r="222" spans="1:18" s="4" customFormat="1">
      <c r="A222" s="254" t="str">
        <f>IF(ISBLANK(INDEX('Policy Characteristics'!A:A,MATCH($C222,'Policy Characteristics'!$C:$C,0))),"",INDEX('Policy Characteristics'!A:A,MATCH($C222,'Policy Characteristics'!$C:$C,0)))</f>
        <v>Buildings and Appliances</v>
      </c>
      <c r="B222" s="262" t="str">
        <f>IF(ISBLANK(INDEX('Policy Characteristics'!B:B,MATCH($C222,'Policy Characteristics'!$C:$C,0))),"",INDEX('Policy Characteristics'!B:B,MATCH($C222,'Policy Characteristics'!$C:$C,0)))</f>
        <v>Distributed Solar Carve-Out</v>
      </c>
      <c r="C222" t="s">
        <v>300</v>
      </c>
      <c r="D222" s="45"/>
      <c r="E222" s="45"/>
      <c r="F222" s="45"/>
      <c r="G222" s="45"/>
      <c r="H222" s="43">
        <v>146</v>
      </c>
      <c r="I222" s="324" t="s">
        <v>43</v>
      </c>
      <c r="J222" s="255" t="str">
        <f>IF(ISBLANK(INDEX('Policy Characteristics'!D:D,MATCH($C222,'Policy Characteristics'!$C:$C,0))),"",INDEX('Policy Characteristics'!D:D,MATCH($C222,'Policy Characteristics'!$C:$C,0)))</f>
        <v>Distributed Solar Promotion</v>
      </c>
      <c r="K222" s="254" t="str">
        <f>IF(ISBLANK(INDEX('Policy Characteristics'!E:E,MATCH($C222,'Policy Characteristics'!$C:$C,0))),"",INDEX('Policy Characteristics'!E:E,MATCH($C222,'Policy Characteristics'!$C:$C,0)))</f>
        <v>bldgs min fraction distributed solar</v>
      </c>
      <c r="L222" s="261">
        <f>IF(ISBLANK(INDEX('Policy Characteristics'!F:F,MATCH($C222,'Policy Characteristics'!$C:$C,0))),"",INDEX('Policy Characteristics'!F:F,MATCH($C222,'Policy Characteristics'!$C:$C,0)))</f>
        <v>0</v>
      </c>
      <c r="M222" s="261">
        <f>IF(ISBLANK(INDEX('Policy Characteristics'!G:G,MATCH($C222,'Policy Characteristics'!$C:$C,0))),"",INDEX('Policy Characteristics'!G:G,MATCH($C222,'Policy Characteristics'!$C:$C,0)))</f>
        <v>0.24</v>
      </c>
      <c r="N222" s="261">
        <f>IF(ISBLANK(INDEX('Policy Characteristics'!H:H,MATCH($C222,'Policy Characteristics'!$C:$C,0))),"",INDEX('Policy Characteristics'!H:H,MATCH($C222,'Policy Characteristics'!$C:$C,0)))</f>
        <v>5.0000000000000001E-3</v>
      </c>
      <c r="O222" s="254" t="str">
        <f>IF(ISBLANK(INDEX('Policy Characteristics'!I:I,MATCH($C222,'Policy Characteristics'!$C:$C,0))),"",INDEX('Policy Characteristics'!I:I,MATCH($C222,'Policy Characteristics'!$C:$C,0)))</f>
        <v>minimum % elec from solar</v>
      </c>
      <c r="P222" s="254" t="str">
        <f>IF(ISBLANK(INDEX('Policy Characteristics'!J:J,MATCH($C222,'Policy Characteristics'!$C:$C,0))),"",INDEX('Policy Characteristics'!J:J,MATCH($C222,'Policy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222" s="254" t="str">
        <f>IF(ISBLANK(INDEX('Policy Characteristics'!K:K,MATCH($C222,'Policy Characteristics'!$C:$C,0))),"",INDEX('Policy Characteristics'!K:K,MATCH($C222,'Policy Characteristics'!$C:$C,0)))</f>
        <v>buildings-sector-main.html#solar-carve-out</v>
      </c>
      <c r="R222" s="254" t="str">
        <f>IF(ISBLANK(INDEX('Policy Characteristics'!L:L,MATCH($C222,'Policy Characteristics'!$C:$C,0))),"",INDEX('Policy Characteristics'!L:L,MATCH($C222,'Policy Characteristics'!$C:$C,0)))</f>
        <v>solar-carve-out.html</v>
      </c>
    </row>
    <row r="223" spans="1:18" s="4" customFormat="1">
      <c r="A223" s="254" t="str">
        <f>IF(ISBLANK(INDEX('Policy Characteristics'!A:A,MATCH($C223,'Policy Characteristics'!$C:$C,0))),"",INDEX('Policy Characteristics'!A:A,MATCH($C223,'Policy Characteristics'!$C:$C,0)))</f>
        <v>Buildings and Appliances</v>
      </c>
      <c r="B223" s="262" t="str">
        <f>IF(ISBLANK(INDEX('Policy Characteristics'!B:B,MATCH($C223,'Policy Characteristics'!$C:$C,0))),"",INDEX('Policy Characteristics'!B:B,MATCH($C223,'Policy Characteristics'!$C:$C,0)))</f>
        <v>Distributed Solar Subsidy</v>
      </c>
      <c r="C223" s="1" t="s">
        <v>3460</v>
      </c>
      <c r="D223" s="45" t="s">
        <v>276</v>
      </c>
      <c r="E223" s="45"/>
      <c r="F223" s="45" t="s">
        <v>280</v>
      </c>
      <c r="G223" s="45"/>
      <c r="H223" s="43">
        <v>147</v>
      </c>
      <c r="I223" s="324" t="s">
        <v>43</v>
      </c>
      <c r="J223" s="255" t="str">
        <f>IF(ISBLANK(INDEX('Policy Characteristics'!D:D,MATCH($C223,'Policy Characteristics'!$C:$C,0))),"",INDEX('Policy Characteristics'!D:D,MATCH($C223,'Policy Characteristics'!$C:$C,0)))</f>
        <v>Distributed Solar Promotion</v>
      </c>
      <c r="K223" s="254" t="str">
        <f>IF(ISBLANK(INDEX('Policy Characteristics'!E:E,MATCH($C223,'Policy Characteristics'!$C:$C,0))),"",INDEX('Policy Characteristics'!E:E,MATCH($C223,'Policy Characteristics'!$C:$C,0)))</f>
        <v>bldgs distributed solar subsidy</v>
      </c>
      <c r="L223" s="261">
        <f>IF(ISBLANK(INDEX('Policy Characteristics'!F:F,MATCH($C223,'Policy Characteristics'!$C:$C,0))),"",INDEX('Policy Characteristics'!F:F,MATCH($C223,'Policy Characteristics'!$C:$C,0)))</f>
        <v>0</v>
      </c>
      <c r="M223" s="261">
        <f>IF(ISBLANK(INDEX('Policy Characteristics'!G:G,MATCH($C223,'Policy Characteristics'!$C:$C,0))),"",INDEX('Policy Characteristics'!G:G,MATCH($C223,'Policy Characteristics'!$C:$C,0)))</f>
        <v>0.5</v>
      </c>
      <c r="N223" s="261">
        <f>IF(ISBLANK(INDEX('Policy Characteristics'!H:H,MATCH($C223,'Policy Characteristics'!$C:$C,0))),"",INDEX('Policy Characteristics'!H:H,MATCH($C223,'Policy Characteristics'!$C:$C,0)))</f>
        <v>0.01</v>
      </c>
      <c r="O223" s="254" t="str">
        <f>IF(ISBLANK(INDEX('Policy Characteristics'!I:I,MATCH($C223,'Policy Characteristics'!$C:$C,0))),"",INDEX('Policy Characteristics'!I:I,MATCH($C223,'Policy Characteristics'!$C:$C,0)))</f>
        <v>% of PV system cost</v>
      </c>
      <c r="P223" s="254" t="str">
        <f>IF(ISBLANK(INDEX('Policy Characteristics'!J:J,MATCH($C223,'Policy Characteristics'!$C:$C,0))),"",INDEX('Policy Characteristics'!J:J,MATCH($C223,'Policy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3" s="254" t="str">
        <f>IF(ISBLANK(INDEX('Policy Characteristics'!K:K,MATCH($C223,'Policy Characteristics'!$C:$C,0))),"",INDEX('Policy Characteristics'!K:K,MATCH($C223,'Policy Characteristics'!$C:$C,0)))</f>
        <v>buildings-sector-main.html#distributed-solar-subsidy</v>
      </c>
      <c r="R223" s="254" t="str">
        <f>IF(ISBLANK(INDEX('Policy Characteristics'!L:L,MATCH($C223,'Policy Characteristics'!$C:$C,0))),"",INDEX('Policy Characteristics'!L:L,MATCH($C223,'Policy Characteristics'!$C:$C,0)))</f>
        <v>distributed-solar-subsidy.html</v>
      </c>
    </row>
    <row r="224" spans="1:18" s="4" customFormat="1">
      <c r="A224" s="254" t="str">
        <f>IF(ISBLANK(INDEX('Policy Characteristics'!A:A,MATCH($C224,'Policy Characteristics'!$C:$C,0))),"",INDEX('Policy Characteristics'!A:A,MATCH($C224,'Policy Characteristics'!$C:$C,0)))</f>
        <v>Buildings and Appliances</v>
      </c>
      <c r="B224" s="262" t="str">
        <f>IF(ISBLANK(INDEX('Policy Characteristics'!B:B,MATCH($C224,'Policy Characteristics'!$C:$C,0))),"",INDEX('Policy Characteristics'!B:B,MATCH($C224,'Policy Characteristics'!$C:$C,0)))</f>
        <v>Distributed Solar Subsidy</v>
      </c>
      <c r="C224" s="254" t="str">
        <f>$C$223</f>
        <v>Additional Perc Subsidy for Distributed Solar PV Capacity</v>
      </c>
      <c r="D224" s="45" t="s">
        <v>277</v>
      </c>
      <c r="E224" s="45"/>
      <c r="F224" s="45" t="s">
        <v>279</v>
      </c>
      <c r="G224" s="45"/>
      <c r="H224" s="43">
        <v>1728</v>
      </c>
      <c r="I224" s="324" t="s">
        <v>43</v>
      </c>
      <c r="J224" s="255" t="str">
        <f>IF(ISBLANK(INDEX('Policy Characteristics'!D:D,MATCH($C224,'Policy Characteristics'!$C:$C,0))),"",INDEX('Policy Characteristics'!D:D,MATCH($C224,'Policy Characteristics'!$C:$C,0)))</f>
        <v>Distributed Solar Promotion</v>
      </c>
      <c r="K224" s="254" t="str">
        <f>IF(ISBLANK(INDEX('Policy Characteristics'!E:E,MATCH($C224,'Policy Characteristics'!$C:$C,0))),"",INDEX('Policy Characteristics'!E:E,MATCH($C224,'Policy Characteristics'!$C:$C,0)))</f>
        <v>bldgs distributed solar subsidy</v>
      </c>
      <c r="L224" s="261">
        <f>IF(ISBLANK(INDEX('Policy Characteristics'!F:F,MATCH($C224,'Policy Characteristics'!$C:$C,0))),"",INDEX('Policy Characteristics'!F:F,MATCH($C224,'Policy Characteristics'!$C:$C,0)))</f>
        <v>0</v>
      </c>
      <c r="M224" s="261">
        <f>IF(ISBLANK(INDEX('Policy Characteristics'!G:G,MATCH($C224,'Policy Characteristics'!$C:$C,0))),"",INDEX('Policy Characteristics'!G:G,MATCH($C224,'Policy Characteristics'!$C:$C,0)))</f>
        <v>0.5</v>
      </c>
      <c r="N224" s="261">
        <f>IF(ISBLANK(INDEX('Policy Characteristics'!H:H,MATCH($C224,'Policy Characteristics'!$C:$C,0))),"",INDEX('Policy Characteristics'!H:H,MATCH($C224,'Policy Characteristics'!$C:$C,0)))</f>
        <v>0.01</v>
      </c>
      <c r="O224" s="254" t="str">
        <f>IF(ISBLANK(INDEX('Policy Characteristics'!I:I,MATCH($C224,'Policy Characteristics'!$C:$C,0))),"",INDEX('Policy Characteristics'!I:I,MATCH($C224,'Policy Characteristics'!$C:$C,0)))</f>
        <v>% of PV system cost</v>
      </c>
      <c r="P224" s="254" t="str">
        <f>IF(ISBLANK(INDEX('Policy Characteristics'!J:J,MATCH($C224,'Policy Characteristics'!$C:$C,0))),"",INDEX('Policy Characteristics'!J:J,MATCH($C224,'Policy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4" s="254" t="str">
        <f>IF(ISBLANK(INDEX('Policy Characteristics'!K:K,MATCH($C224,'Policy Characteristics'!$C:$C,0))),"",INDEX('Policy Characteristics'!K:K,MATCH($C224,'Policy Characteristics'!$C:$C,0)))</f>
        <v>buildings-sector-main.html#distributed-solar-subsidy</v>
      </c>
      <c r="R224" s="254" t="str">
        <f>IF(ISBLANK(INDEX('Policy Characteristics'!L:L,MATCH($C224,'Policy Characteristics'!$C:$C,0))),"",INDEX('Policy Characteristics'!L:L,MATCH($C224,'Policy Characteristics'!$C:$C,0)))</f>
        <v>distributed-solar-subsidy.html</v>
      </c>
    </row>
    <row r="225" spans="1:18" s="4" customFormat="1">
      <c r="A225" s="254" t="str">
        <f>IF(ISBLANK(INDEX('Policy Characteristics'!A:A,MATCH($C225,'Policy Characteristics'!$C:$C,0))),"",INDEX('Policy Characteristics'!A:A,MATCH($C225,'Policy Characteristics'!$C:$C,0)))</f>
        <v>Buildings and Appliances</v>
      </c>
      <c r="B225" s="262" t="str">
        <f>IF(ISBLANK(INDEX('Policy Characteristics'!B:B,MATCH($C225,'Policy Characteristics'!$C:$C,0))),"",INDEX('Policy Characteristics'!B:B,MATCH($C225,'Policy Characteristics'!$C:$C,0)))</f>
        <v>Distributed Solar Subsidy</v>
      </c>
      <c r="C225" s="254" t="str">
        <f>$C$223</f>
        <v>Additional Perc Subsidy for Distributed Solar PV Capacity</v>
      </c>
      <c r="D225" s="45" t="s">
        <v>278</v>
      </c>
      <c r="E225" s="45"/>
      <c r="F225" s="45" t="s">
        <v>164</v>
      </c>
      <c r="G225" s="45"/>
      <c r="H225" s="43">
        <v>1729</v>
      </c>
      <c r="I225" s="324" t="s">
        <v>43</v>
      </c>
      <c r="J225" s="255" t="str">
        <f>IF(ISBLANK(INDEX('Policy Characteristics'!D:D,MATCH($C225,'Policy Characteristics'!$C:$C,0))),"",INDEX('Policy Characteristics'!D:D,MATCH($C225,'Policy Characteristics'!$C:$C,0)))</f>
        <v>Distributed Solar Promotion</v>
      </c>
      <c r="K225" s="254" t="str">
        <f>IF(ISBLANK(INDEX('Policy Characteristics'!E:E,MATCH($C225,'Policy Characteristics'!$C:$C,0))),"",INDEX('Policy Characteristics'!E:E,MATCH($C225,'Policy Characteristics'!$C:$C,0)))</f>
        <v>bldgs distributed solar subsidy</v>
      </c>
      <c r="L225" s="261">
        <f>IF(ISBLANK(INDEX('Policy Characteristics'!F:F,MATCH($C225,'Policy Characteristics'!$C:$C,0))),"",INDEX('Policy Characteristics'!F:F,MATCH($C225,'Policy Characteristics'!$C:$C,0)))</f>
        <v>0</v>
      </c>
      <c r="M225" s="261">
        <f>IF(ISBLANK(INDEX('Policy Characteristics'!G:G,MATCH($C225,'Policy Characteristics'!$C:$C,0))),"",INDEX('Policy Characteristics'!G:G,MATCH($C225,'Policy Characteristics'!$C:$C,0)))</f>
        <v>0.5</v>
      </c>
      <c r="N225" s="261">
        <f>IF(ISBLANK(INDEX('Policy Characteristics'!H:H,MATCH($C225,'Policy Characteristics'!$C:$C,0))),"",INDEX('Policy Characteristics'!H:H,MATCH($C225,'Policy Characteristics'!$C:$C,0)))</f>
        <v>0.01</v>
      </c>
      <c r="O225" s="254" t="str">
        <f>IF(ISBLANK(INDEX('Policy Characteristics'!I:I,MATCH($C225,'Policy Characteristics'!$C:$C,0))),"",INDEX('Policy Characteristics'!I:I,MATCH($C225,'Policy Characteristics'!$C:$C,0)))</f>
        <v>% of PV system cost</v>
      </c>
      <c r="P225" s="254" t="str">
        <f>IF(ISBLANK(INDEX('Policy Characteristics'!J:J,MATCH($C225,'Policy Characteristics'!$C:$C,0))),"",INDEX('Policy Characteristics'!J:J,MATCH($C225,'Policy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5" s="254" t="str">
        <f>IF(ISBLANK(INDEX('Policy Characteristics'!K:K,MATCH($C225,'Policy Characteristics'!$C:$C,0))),"",INDEX('Policy Characteristics'!K:K,MATCH($C225,'Policy Characteristics'!$C:$C,0)))</f>
        <v>buildings-sector-main.html#distributed-solar-subsidy</v>
      </c>
      <c r="R225" s="254" t="str">
        <f>IF(ISBLANK(INDEX('Policy Characteristics'!L:L,MATCH($C225,'Policy Characteristics'!$C:$C,0))),"",INDEX('Policy Characteristics'!L:L,MATCH($C225,'Policy Characteristics'!$C:$C,0)))</f>
        <v>distributed-solar-subsidy.html</v>
      </c>
    </row>
    <row r="226" spans="1:18" s="4" customFormat="1">
      <c r="A226" s="254" t="str">
        <f>IF(ISBLANK(INDEX('Policy Characteristics'!A:A,MATCH($C226,'Policy Characteristics'!$C:$C,0))),"",INDEX('Policy Characteristics'!A:A,MATCH($C226,'Policy Characteristics'!$C:$C,0)))</f>
        <v>Buildings and Appliances</v>
      </c>
      <c r="B226" s="262" t="str">
        <f>IF(ISBLANK(INDEX('Policy Characteristics'!B:B,MATCH($C226,'Policy Characteristics'!$C:$C,0))),"",INDEX('Policy Characteristics'!B:B,MATCH($C226,'Policy Characteristics'!$C:$C,0)))</f>
        <v>Distributed Solar Capacity Requirement</v>
      </c>
      <c r="C226" t="s">
        <v>3785</v>
      </c>
      <c r="D226" s="45" t="s">
        <v>276</v>
      </c>
      <c r="E226" s="45"/>
      <c r="F226" s="45" t="s">
        <v>280</v>
      </c>
      <c r="G226" s="45"/>
      <c r="H226" s="43">
        <v>2433</v>
      </c>
      <c r="I226" s="324" t="s">
        <v>43</v>
      </c>
      <c r="J226" s="255" t="str">
        <f>IF(ISBLANK(INDEX('Policy Characteristics'!D:D,MATCH($C226,'Policy Characteristics'!$C:$C,0))),"",INDEX('Policy Characteristics'!D:D,MATCH($C226,'Policy Characteristics'!$C:$C,0)))</f>
        <v>Distributed Solar Promotion</v>
      </c>
      <c r="K226" s="254" t="str">
        <f>IF(ISBLANK(INDEX('Policy Characteristics'!E:E,MATCH($C226,'Policy Characteristics'!$C:$C,0))),"",INDEX('Policy Characteristics'!E:E,MATCH($C226,'Policy Characteristics'!$C:$C,0)))</f>
        <v>bldgs min req rooftop solar</v>
      </c>
      <c r="L226" s="261">
        <f>IF(ISBLANK(INDEX('Policy Characteristics'!F:F,MATCH($C226,'Policy Characteristics'!$C:$C,0))),"",INDEX('Policy Characteristics'!F:F,MATCH($C226,'Policy Characteristics'!$C:$C,0)))</f>
        <v>0</v>
      </c>
      <c r="M226" s="407">
        <f>IF(ISBLANK(INDEX('Policy Characteristics'!G:G,MATCH($C226,'Policy Characteristics'!$C:$C,0))),"",INDEX('Policy Characteristics'!G:G,MATCH($C226,'Policy Characteristics'!$C:$C,0)))</f>
        <v>600000</v>
      </c>
      <c r="N226" s="407">
        <f>IF(ISBLANK(INDEX('Policy Characteristics'!H:H,MATCH($C226,'Policy Characteristics'!$C:$C,0))),"",INDEX('Policy Characteristics'!H:H,MATCH($C226,'Policy Characteristics'!$C:$C,0)))</f>
        <v>5000</v>
      </c>
      <c r="O226" s="254" t="str">
        <f>IF(ISBLANK(INDEX('Policy Characteristics'!I:I,MATCH($C226,'Policy Characteristics'!$C:$C,0))),"",INDEX('Policy Characteristics'!I:I,MATCH($C226,'Policy Characteristics'!$C:$C,0)))</f>
        <v>MW</v>
      </c>
      <c r="P226" s="254" t="str">
        <f>IF(ISBLANK(INDEX('Policy Characteristics'!J:J,MATCH($C226,'Policy Characteristics'!$C:$C,0))),"",INDEX('Policy Characteristics'!J:J,MATCH($C226,'Policy Characteristics'!$C:$C,0)))</f>
        <v xml:space="preserve">**Description:** This policy requires at least the specified capacity of distributed solar be built by the model. // **Guidance for setting values:** We estimate the maximum rooftop solar potential in the U.S. at 385 GW for commercial buildings, 595 GW for urban residential buildings, and 135 GW for rural residential buildings. </v>
      </c>
      <c r="Q226" s="254" t="str">
        <f>IF(ISBLANK(INDEX('Policy Characteristics'!K:K,MATCH($C226,'Policy Characteristics'!$C:$C,0))),"",INDEX('Policy Characteristics'!K:K,MATCH($C226,'Policy Characteristics'!$C:$C,0)))</f>
        <v/>
      </c>
      <c r="R226" s="254" t="str">
        <f>IF(ISBLANK(INDEX('Policy Characteristics'!L:L,MATCH($C226,'Policy Characteristics'!$C:$C,0))),"",INDEX('Policy Characteristics'!L:L,MATCH($C226,'Policy Characteristics'!$C:$C,0)))</f>
        <v/>
      </c>
    </row>
    <row r="227" spans="1:18" s="4" customFormat="1">
      <c r="A227" s="254" t="str">
        <f>IF(ISBLANK(INDEX('Policy Characteristics'!A:A,MATCH($C227,'Policy Characteristics'!$C:$C,0))),"",INDEX('Policy Characteristics'!A:A,MATCH($C227,'Policy Characteristics'!$C:$C,0)))</f>
        <v>Buildings and Appliances</v>
      </c>
      <c r="B227" s="262" t="str">
        <f>IF(ISBLANK(INDEX('Policy Characteristics'!B:B,MATCH($C227,'Policy Characteristics'!$C:$C,0))),"",INDEX('Policy Characteristics'!B:B,MATCH($C227,'Policy Characteristics'!$C:$C,0)))</f>
        <v>Distributed Solar Capacity Requirement</v>
      </c>
      <c r="C227" s="254" t="str">
        <f>C$226</f>
        <v>Min Required Rooftop Solar Capacity</v>
      </c>
      <c r="D227" s="45" t="s">
        <v>277</v>
      </c>
      <c r="E227" s="45"/>
      <c r="F227" s="45" t="s">
        <v>279</v>
      </c>
      <c r="G227" s="45"/>
      <c r="H227" s="43">
        <v>2434</v>
      </c>
      <c r="I227" s="324" t="s">
        <v>43</v>
      </c>
      <c r="J227" s="255" t="str">
        <f>IF(ISBLANK(INDEX('Policy Characteristics'!D:D,MATCH($C227,'Policy Characteristics'!$C:$C,0))),"",INDEX('Policy Characteristics'!D:D,MATCH($C227,'Policy Characteristics'!$C:$C,0)))</f>
        <v>Distributed Solar Promotion</v>
      </c>
      <c r="K227" s="254" t="str">
        <f>IF(ISBLANK(INDEX('Policy Characteristics'!E:E,MATCH($C227,'Policy Characteristics'!$C:$C,0))),"",INDEX('Policy Characteristics'!E:E,MATCH($C227,'Policy Characteristics'!$C:$C,0)))</f>
        <v>bldgs min req rooftop solar</v>
      </c>
      <c r="L227" s="261">
        <f>IF(ISBLANK(INDEX('Policy Characteristics'!F:F,MATCH($C227,'Policy Characteristics'!$C:$C,0))),"",INDEX('Policy Characteristics'!F:F,MATCH($C227,'Policy Characteristics'!$C:$C,0)))</f>
        <v>0</v>
      </c>
      <c r="M227" s="407">
        <f>IF(ISBLANK(INDEX('Policy Characteristics'!G:G,MATCH($C227,'Policy Characteristics'!$C:$C,0))),"",INDEX('Policy Characteristics'!G:G,MATCH($C227,'Policy Characteristics'!$C:$C,0)))</f>
        <v>600000</v>
      </c>
      <c r="N227" s="407">
        <f>IF(ISBLANK(INDEX('Policy Characteristics'!H:H,MATCH($C227,'Policy Characteristics'!$C:$C,0))),"",INDEX('Policy Characteristics'!H:H,MATCH($C227,'Policy Characteristics'!$C:$C,0)))</f>
        <v>5000</v>
      </c>
      <c r="O227" s="254" t="str">
        <f>IF(ISBLANK(INDEX('Policy Characteristics'!I:I,MATCH($C227,'Policy Characteristics'!$C:$C,0))),"",INDEX('Policy Characteristics'!I:I,MATCH($C227,'Policy Characteristics'!$C:$C,0)))</f>
        <v>MW</v>
      </c>
      <c r="P227" s="254" t="str">
        <f>IF(ISBLANK(INDEX('Policy Characteristics'!J:J,MATCH($C227,'Policy Characteristics'!$C:$C,0))),"",INDEX('Policy Characteristics'!J:J,MATCH($C227,'Policy Characteristics'!$C:$C,0)))</f>
        <v xml:space="preserve">**Description:** This policy requires at least the specified capacity of distributed solar be built by the model. // **Guidance for setting values:** We estimate the maximum rooftop solar potential in the U.S. at 385 GW for commercial buildings, 595 GW for urban residential buildings, and 135 GW for rural residential buildings. </v>
      </c>
      <c r="Q227" s="254" t="str">
        <f>IF(ISBLANK(INDEX('Policy Characteristics'!K:K,MATCH($C227,'Policy Characteristics'!$C:$C,0))),"",INDEX('Policy Characteristics'!K:K,MATCH($C227,'Policy Characteristics'!$C:$C,0)))</f>
        <v/>
      </c>
      <c r="R227" s="254" t="str">
        <f>IF(ISBLANK(INDEX('Policy Characteristics'!L:L,MATCH($C227,'Policy Characteristics'!$C:$C,0))),"",INDEX('Policy Characteristics'!L:L,MATCH($C227,'Policy Characteristics'!$C:$C,0)))</f>
        <v/>
      </c>
    </row>
    <row r="228" spans="1:18" s="4" customFormat="1">
      <c r="A228" s="254" t="str">
        <f>IF(ISBLANK(INDEX('Policy Characteristics'!A:A,MATCH($C228,'Policy Characteristics'!$C:$C,0))),"",INDEX('Policy Characteristics'!A:A,MATCH($C228,'Policy Characteristics'!$C:$C,0)))</f>
        <v>Buildings and Appliances</v>
      </c>
      <c r="B228" s="262" t="str">
        <f>IF(ISBLANK(INDEX('Policy Characteristics'!B:B,MATCH($C228,'Policy Characteristics'!$C:$C,0))),"",INDEX('Policy Characteristics'!B:B,MATCH($C228,'Policy Characteristics'!$C:$C,0)))</f>
        <v>Distributed Solar Capacity Requirement</v>
      </c>
      <c r="C228" s="254" t="str">
        <f>C$226</f>
        <v>Min Required Rooftop Solar Capacity</v>
      </c>
      <c r="D228" s="45" t="s">
        <v>278</v>
      </c>
      <c r="E228" s="45"/>
      <c r="F228" s="45" t="s">
        <v>164</v>
      </c>
      <c r="G228" s="45"/>
      <c r="H228" s="43">
        <v>2435</v>
      </c>
      <c r="I228" s="324" t="s">
        <v>43</v>
      </c>
      <c r="J228" s="255" t="str">
        <f>IF(ISBLANK(INDEX('Policy Characteristics'!D:D,MATCH($C228,'Policy Characteristics'!$C:$C,0))),"",INDEX('Policy Characteristics'!D:D,MATCH($C228,'Policy Characteristics'!$C:$C,0)))</f>
        <v>Distributed Solar Promotion</v>
      </c>
      <c r="K228" s="254" t="str">
        <f>IF(ISBLANK(INDEX('Policy Characteristics'!E:E,MATCH($C228,'Policy Characteristics'!$C:$C,0))),"",INDEX('Policy Characteristics'!E:E,MATCH($C228,'Policy Characteristics'!$C:$C,0)))</f>
        <v>bldgs min req rooftop solar</v>
      </c>
      <c r="L228" s="261">
        <f>IF(ISBLANK(INDEX('Policy Characteristics'!F:F,MATCH($C228,'Policy Characteristics'!$C:$C,0))),"",INDEX('Policy Characteristics'!F:F,MATCH($C228,'Policy Characteristics'!$C:$C,0)))</f>
        <v>0</v>
      </c>
      <c r="M228" s="407">
        <f>IF(ISBLANK(INDEX('Policy Characteristics'!G:G,MATCH($C228,'Policy Characteristics'!$C:$C,0))),"",INDEX('Policy Characteristics'!G:G,MATCH($C228,'Policy Characteristics'!$C:$C,0)))</f>
        <v>600000</v>
      </c>
      <c r="N228" s="407">
        <f>IF(ISBLANK(INDEX('Policy Characteristics'!H:H,MATCH($C228,'Policy Characteristics'!$C:$C,0))),"",INDEX('Policy Characteristics'!H:H,MATCH($C228,'Policy Characteristics'!$C:$C,0)))</f>
        <v>5000</v>
      </c>
      <c r="O228" s="254" t="str">
        <f>IF(ISBLANK(INDEX('Policy Characteristics'!I:I,MATCH($C228,'Policy Characteristics'!$C:$C,0))),"",INDEX('Policy Characteristics'!I:I,MATCH($C228,'Policy Characteristics'!$C:$C,0)))</f>
        <v>MW</v>
      </c>
      <c r="P228" s="254" t="str">
        <f>IF(ISBLANK(INDEX('Policy Characteristics'!J:J,MATCH($C228,'Policy Characteristics'!$C:$C,0))),"",INDEX('Policy Characteristics'!J:J,MATCH($C228,'Policy Characteristics'!$C:$C,0)))</f>
        <v xml:space="preserve">**Description:** This policy requires at least the specified capacity of distributed solar be built by the model. // **Guidance for setting values:** We estimate the maximum rooftop solar potential in the U.S. at 385 GW for commercial buildings, 595 GW for urban residential buildings, and 135 GW for rural residential buildings. </v>
      </c>
      <c r="Q228" s="254" t="str">
        <f>IF(ISBLANK(INDEX('Policy Characteristics'!K:K,MATCH($C228,'Policy Characteristics'!$C:$C,0))),"",INDEX('Policy Characteristics'!K:K,MATCH($C228,'Policy Characteristics'!$C:$C,0)))</f>
        <v/>
      </c>
      <c r="R228" s="254" t="str">
        <f>IF(ISBLANK(INDEX('Policy Characteristics'!L:L,MATCH($C228,'Policy Characteristics'!$C:$C,0))),"",INDEX('Policy Characteristics'!L:L,MATCH($C228,'Policy Characteristics'!$C:$C,0)))</f>
        <v/>
      </c>
    </row>
    <row r="229" spans="1:18" s="4" customFormat="1">
      <c r="A229" s="254" t="str">
        <f>IF(ISBLANK(INDEX('Policy Characteristics'!A:A,MATCH($C229,'Policy Characteristics'!$C:$C,0))),"",INDEX('Policy Characteristics'!A:A,MATCH($C229,'Policy Characteristics'!$C:$C,0)))</f>
        <v>Buildings and Appliances</v>
      </c>
      <c r="B229" s="262" t="str">
        <f>IF(ISBLANK(INDEX('Policy Characteristics'!B:B,MATCH($C229,'Policy Characteristics'!$C:$C,0))),"",INDEX('Policy Characteristics'!B:B,MATCH($C229,'Policy Characteristics'!$C:$C,0)))</f>
        <v>Improved Labeling</v>
      </c>
      <c r="C229" t="s">
        <v>127</v>
      </c>
      <c r="D229" s="45"/>
      <c r="E229" s="45"/>
      <c r="F229" s="45"/>
      <c r="G229" s="45"/>
      <c r="H229" s="43">
        <v>20</v>
      </c>
      <c r="I229" s="324" t="s">
        <v>43</v>
      </c>
      <c r="J229" s="255" t="str">
        <f>IF(ISBLANK(INDEX('Policy Characteristics'!D:D,MATCH($C229,'Policy Characteristics'!$C:$C,0))),"",INDEX('Policy Characteristics'!D:D,MATCH($C229,'Policy Characteristics'!$C:$C,0)))</f>
        <v>Improved Labeling</v>
      </c>
      <c r="K229" s="254" t="str">
        <f>IF(ISBLANK(INDEX('Policy Characteristics'!E:E,MATCH($C229,'Policy Characteristics'!$C:$C,0))),"",INDEX('Policy Characteristics'!E:E,MATCH($C229,'Policy Characteristics'!$C:$C,0)))</f>
        <v>bldgs device labeling</v>
      </c>
      <c r="L229" s="254">
        <f>IF(ISBLANK(INDEX('Policy Characteristics'!F:F,MATCH($C229,'Policy Characteristics'!$C:$C,0))),"",INDEX('Policy Characteristics'!F:F,MATCH($C229,'Policy Characteristics'!$C:$C,0)))</f>
        <v>0</v>
      </c>
      <c r="M229" s="254">
        <f>IF(ISBLANK(INDEX('Policy Characteristics'!G:G,MATCH($C229,'Policy Characteristics'!$C:$C,0))),"",INDEX('Policy Characteristics'!G:G,MATCH($C229,'Policy Characteristics'!$C:$C,0)))</f>
        <v>1</v>
      </c>
      <c r="N229" s="254">
        <f>IF(ISBLANK(INDEX('Policy Characteristics'!H:H,MATCH($C229,'Policy Characteristics'!$C:$C,0))),"",INDEX('Policy Characteristics'!H:H,MATCH($C229,'Policy Characteristics'!$C:$C,0)))</f>
        <v>1</v>
      </c>
      <c r="O229" s="254" t="str">
        <f>IF(ISBLANK(INDEX('Policy Characteristics'!I:I,MATCH($C229,'Policy Characteristics'!$C:$C,0))),"",INDEX('Policy Characteristics'!I:I,MATCH($C229,'Policy Characteristics'!$C:$C,0)))</f>
        <v>on/off</v>
      </c>
      <c r="P229" s="254" t="str">
        <f>IF(ISBLANK(INDEX('Policy Characteristics'!J:J,MATCH($C229,'Policy Characteristics'!$C:$C,0))),"",INDEX('Policy Characteristics'!J:J,MATCH($C229,'Policy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9" s="254" t="str">
        <f>IF(ISBLANK(INDEX('Policy Characteristics'!K:K,MATCH($C229,'Policy Characteristics'!$C:$C,0))),"",INDEX('Policy Characteristics'!K:K,MATCH($C229,'Policy Characteristics'!$C:$C,0)))</f>
        <v>buildings-sector-main.html#device-labeling</v>
      </c>
      <c r="R229" s="254" t="str">
        <f>IF(ISBLANK(INDEX('Policy Characteristics'!L:L,MATCH($C229,'Policy Characteristics'!$C:$C,0))),"",INDEX('Policy Characteristics'!L:L,MATCH($C229,'Policy Characteristics'!$C:$C,0)))</f>
        <v>improved-labeling.html</v>
      </c>
    </row>
    <row r="230" spans="1:18" s="4" customFormat="1">
      <c r="A230" s="254" t="str">
        <f>IF(ISBLANK(INDEX('Policy Characteristics'!A:A,MATCH($C230,'Policy Characteristics'!$C:$C,0))),"",INDEX('Policy Characteristics'!A:A,MATCH($C230,'Policy Characteristics'!$C:$C,0)))</f>
        <v>Buildings and Appliances</v>
      </c>
      <c r="B230" s="262" t="str">
        <f>IF(ISBLANK(INDEX('Policy Characteristics'!B:B,MATCH($C230,'Policy Characteristics'!$C:$C,0))),"",INDEX('Policy Characteristics'!B:B,MATCH($C230,'Policy Characteristics'!$C:$C,0)))</f>
        <v>Retrofit Existing Buildings</v>
      </c>
      <c r="C230" t="s">
        <v>2460</v>
      </c>
      <c r="D230" s="45" t="s">
        <v>276</v>
      </c>
      <c r="E230" s="45"/>
      <c r="F230" s="45" t="s">
        <v>280</v>
      </c>
      <c r="G230" s="45"/>
      <c r="H230" s="43">
        <v>378</v>
      </c>
      <c r="I230" s="324" t="s">
        <v>43</v>
      </c>
      <c r="J230" s="255" t="str">
        <f>IF(ISBLANK(INDEX('Policy Characteristics'!D:D,MATCH($C230,'Policy Characteristics'!$C:$C,0))),"",INDEX('Policy Characteristics'!D:D,MATCH($C230,'Policy Characteristics'!$C:$C,0)))</f>
        <v>Increased Retrofitting</v>
      </c>
      <c r="K230" s="254" t="str">
        <f>IF(ISBLANK(INDEX('Policy Characteristics'!E:E,MATCH($C230,'Policy Characteristics'!$C:$C,0))),"",INDEX('Policy Characteristics'!E:E,MATCH($C230,'Policy Characteristics'!$C:$C,0)))</f>
        <v>bldgs retrofitting</v>
      </c>
      <c r="L230" s="261">
        <f>IF(ISBLANK(INDEX('Policy Characteristics'!F:F,MATCH($C230,'Policy Characteristics'!$C:$C,0))),"",INDEX('Policy Characteristics'!F:F,MATCH($C230,'Policy Characteristics'!$C:$C,0)))</f>
        <v>0</v>
      </c>
      <c r="M230" s="261">
        <f>IF(ISBLANK(INDEX('Policy Characteristics'!G:G,MATCH($C230,'Policy Characteristics'!$C:$C,0))),"",INDEX('Policy Characteristics'!G:G,MATCH($C230,'Policy Characteristics'!$C:$C,0)))</f>
        <v>0.5</v>
      </c>
      <c r="N230" s="261">
        <f>IF(ISBLANK(INDEX('Policy Characteristics'!H:H,MATCH($C230,'Policy Characteristics'!$C:$C,0))),"",INDEX('Policy Characteristics'!H:H,MATCH($C230,'Policy Characteristics'!$C:$C,0)))</f>
        <v>0.01</v>
      </c>
      <c r="O230" s="254" t="str">
        <f>IF(ISBLANK(INDEX('Policy Characteristics'!I:I,MATCH($C230,'Policy Characteristics'!$C:$C,0))),"",INDEX('Policy Characteristics'!I:I,MATCH($C230,'Policy Characteristics'!$C:$C,0)))</f>
        <v>% of existing buildings</v>
      </c>
      <c r="P230" s="254" t="str">
        <f>IF(ISBLANK(INDEX('Policy Characteristics'!J:J,MATCH($C230,'Policy Characteristics'!$C:$C,0))),"",INDEX('Policy Characteristics'!J:J,MATCH($C230,'Policy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30" s="254" t="str">
        <f>IF(ISBLANK(INDEX('Policy Characteristics'!K:K,MATCH($C230,'Policy Characteristics'!$C:$C,0))),"",INDEX('Policy Characteristics'!K:K,MATCH($C230,'Policy Characteristics'!$C:$C,0)))</f>
        <v>buildings-sector-main.html#retrofitting</v>
      </c>
      <c r="R230" s="254" t="str">
        <f>IF(ISBLANK(INDEX('Policy Characteristics'!L:L,MATCH($C230,'Policy Characteristics'!$C:$C,0))),"",INDEX('Policy Characteristics'!L:L,MATCH($C230,'Policy Characteristics'!$C:$C,0)))</f>
        <v>increased-retrofitting.html</v>
      </c>
    </row>
    <row r="231" spans="1:18" s="4" customFormat="1">
      <c r="A231" s="254" t="str">
        <f>IF(ISBLANK(INDEX('Policy Characteristics'!A:A,MATCH($C231,'Policy Characteristics'!$C:$C,0))),"",INDEX('Policy Characteristics'!A:A,MATCH($C231,'Policy Characteristics'!$C:$C,0)))</f>
        <v>Buildings and Appliances</v>
      </c>
      <c r="B231" s="262" t="str">
        <f>IF(ISBLANK(INDEX('Policy Characteristics'!B:B,MATCH($C231,'Policy Characteristics'!$C:$C,0))),"",INDEX('Policy Characteristics'!B:B,MATCH($C231,'Policy Characteristics'!$C:$C,0)))</f>
        <v>Retrofit Existing Buildings</v>
      </c>
      <c r="C231" s="254" t="str">
        <f t="shared" ref="C231:C232" si="14">C$230</f>
        <v>Share of Preexisting Buildings Subject to Retrofitting</v>
      </c>
      <c r="D231" s="45" t="s">
        <v>277</v>
      </c>
      <c r="E231" s="45"/>
      <c r="F231" s="45" t="s">
        <v>279</v>
      </c>
      <c r="G231" s="45"/>
      <c r="H231" s="43">
        <v>379</v>
      </c>
      <c r="I231" s="324" t="s">
        <v>43</v>
      </c>
      <c r="J231" s="255" t="str">
        <f>IF(ISBLANK(INDEX('Policy Characteristics'!D:D,MATCH($C231,'Policy Characteristics'!$C:$C,0))),"",INDEX('Policy Characteristics'!D:D,MATCH($C231,'Policy Characteristics'!$C:$C,0)))</f>
        <v>Increased Retrofitting</v>
      </c>
      <c r="K231" s="254" t="str">
        <f>IF(ISBLANK(INDEX('Policy Characteristics'!E:E,MATCH($C231,'Policy Characteristics'!$C:$C,0))),"",INDEX('Policy Characteristics'!E:E,MATCH($C231,'Policy Characteristics'!$C:$C,0)))</f>
        <v>bldgs retrofitting</v>
      </c>
      <c r="L231" s="261">
        <f>IF(ISBLANK(INDEX('Policy Characteristics'!F:F,MATCH($C231,'Policy Characteristics'!$C:$C,0))),"",INDEX('Policy Characteristics'!F:F,MATCH($C231,'Policy Characteristics'!$C:$C,0)))</f>
        <v>0</v>
      </c>
      <c r="M231" s="261">
        <f>IF(ISBLANK(INDEX('Policy Characteristics'!G:G,MATCH($C231,'Policy Characteristics'!$C:$C,0))),"",INDEX('Policy Characteristics'!G:G,MATCH($C231,'Policy Characteristics'!$C:$C,0)))</f>
        <v>0.5</v>
      </c>
      <c r="N231" s="261">
        <f>IF(ISBLANK(INDEX('Policy Characteristics'!H:H,MATCH($C231,'Policy Characteristics'!$C:$C,0))),"",INDEX('Policy Characteristics'!H:H,MATCH($C231,'Policy Characteristics'!$C:$C,0)))</f>
        <v>0.01</v>
      </c>
      <c r="O231" s="254" t="str">
        <f>IF(ISBLANK(INDEX('Policy Characteristics'!I:I,MATCH($C231,'Policy Characteristics'!$C:$C,0))),"",INDEX('Policy Characteristics'!I:I,MATCH($C231,'Policy Characteristics'!$C:$C,0)))</f>
        <v>% of existing buildings</v>
      </c>
      <c r="P231" s="254" t="str">
        <f>IF(ISBLANK(INDEX('Policy Characteristics'!J:J,MATCH($C231,'Policy Characteristics'!$C:$C,0))),"",INDEX('Policy Characteristics'!J:J,MATCH($C231,'Policy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31" s="254" t="str">
        <f>IF(ISBLANK(INDEX('Policy Characteristics'!K:K,MATCH($C231,'Policy Characteristics'!$C:$C,0))),"",INDEX('Policy Characteristics'!K:K,MATCH($C231,'Policy Characteristics'!$C:$C,0)))</f>
        <v>buildings-sector-main.html#retrofitting</v>
      </c>
      <c r="R231" s="254" t="str">
        <f>IF(ISBLANK(INDEX('Policy Characteristics'!L:L,MATCH($C231,'Policy Characteristics'!$C:$C,0))),"",INDEX('Policy Characteristics'!L:L,MATCH($C231,'Policy Characteristics'!$C:$C,0)))</f>
        <v>increased-retrofitting.html</v>
      </c>
    </row>
    <row r="232" spans="1:18" s="4" customFormat="1">
      <c r="A232" s="254" t="str">
        <f>IF(ISBLANK(INDEX('Policy Characteristics'!A:A,MATCH($C232,'Policy Characteristics'!$C:$C,0))),"",INDEX('Policy Characteristics'!A:A,MATCH($C232,'Policy Characteristics'!$C:$C,0)))</f>
        <v>Buildings and Appliances</v>
      </c>
      <c r="B232" s="262" t="str">
        <f>IF(ISBLANK(INDEX('Policy Characteristics'!B:B,MATCH($C232,'Policy Characteristics'!$C:$C,0))),"",INDEX('Policy Characteristics'!B:B,MATCH($C232,'Policy Characteristics'!$C:$C,0)))</f>
        <v>Retrofit Existing Buildings</v>
      </c>
      <c r="C232" s="254" t="str">
        <f t="shared" si="14"/>
        <v>Share of Preexisting Buildings Subject to Retrofitting</v>
      </c>
      <c r="D232" s="45" t="s">
        <v>278</v>
      </c>
      <c r="E232" s="45"/>
      <c r="F232" s="45" t="s">
        <v>164</v>
      </c>
      <c r="G232" s="45"/>
      <c r="H232" s="43">
        <v>380</v>
      </c>
      <c r="I232" s="324" t="s">
        <v>43</v>
      </c>
      <c r="J232" s="255" t="str">
        <f>IF(ISBLANK(INDEX('Policy Characteristics'!D:D,MATCH($C232,'Policy Characteristics'!$C:$C,0))),"",INDEX('Policy Characteristics'!D:D,MATCH($C232,'Policy Characteristics'!$C:$C,0)))</f>
        <v>Increased Retrofitting</v>
      </c>
      <c r="K232" s="254" t="str">
        <f>IF(ISBLANK(INDEX('Policy Characteristics'!E:E,MATCH($C232,'Policy Characteristics'!$C:$C,0))),"",INDEX('Policy Characteristics'!E:E,MATCH($C232,'Policy Characteristics'!$C:$C,0)))</f>
        <v>bldgs retrofitting</v>
      </c>
      <c r="L232" s="261">
        <f>IF(ISBLANK(INDEX('Policy Characteristics'!F:F,MATCH($C232,'Policy Characteristics'!$C:$C,0))),"",INDEX('Policy Characteristics'!F:F,MATCH($C232,'Policy Characteristics'!$C:$C,0)))</f>
        <v>0</v>
      </c>
      <c r="M232" s="261">
        <f>IF(ISBLANK(INDEX('Policy Characteristics'!G:G,MATCH($C232,'Policy Characteristics'!$C:$C,0))),"",INDEX('Policy Characteristics'!G:G,MATCH($C232,'Policy Characteristics'!$C:$C,0)))</f>
        <v>0.5</v>
      </c>
      <c r="N232" s="261">
        <f>IF(ISBLANK(INDEX('Policy Characteristics'!H:H,MATCH($C232,'Policy Characteristics'!$C:$C,0))),"",INDEX('Policy Characteristics'!H:H,MATCH($C232,'Policy Characteristics'!$C:$C,0)))</f>
        <v>0.01</v>
      </c>
      <c r="O232" s="254" t="str">
        <f>IF(ISBLANK(INDEX('Policy Characteristics'!I:I,MATCH($C232,'Policy Characteristics'!$C:$C,0))),"",INDEX('Policy Characteristics'!I:I,MATCH($C232,'Policy Characteristics'!$C:$C,0)))</f>
        <v>% of existing buildings</v>
      </c>
      <c r="P232" s="254" t="str">
        <f>IF(ISBLANK(INDEX('Policy Characteristics'!J:J,MATCH($C232,'Policy Characteristics'!$C:$C,0))),"",INDEX('Policy Characteristics'!J:J,MATCH($C232,'Policy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32" s="254" t="str">
        <f>IF(ISBLANK(INDEX('Policy Characteristics'!K:K,MATCH($C232,'Policy Characteristics'!$C:$C,0))),"",INDEX('Policy Characteristics'!K:K,MATCH($C232,'Policy Characteristics'!$C:$C,0)))</f>
        <v>buildings-sector-main.html#retrofitting</v>
      </c>
      <c r="R232" s="254" t="str">
        <f>IF(ISBLANK(INDEX('Policy Characteristics'!L:L,MATCH($C232,'Policy Characteristics'!$C:$C,0))),"",INDEX('Policy Characteristics'!L:L,MATCH($C232,'Policy Characteristics'!$C:$C,0)))</f>
        <v>increased-retrofitting.html</v>
      </c>
    </row>
    <row r="233" spans="1:18" s="4" customFormat="1">
      <c r="A233" s="254" t="str">
        <f>IF(ISBLANK(INDEX('Policy Characteristics'!A:A,MATCH($C233,'Policy Characteristics'!$C:$C,0))),"",INDEX('Policy Characteristics'!A:A,MATCH($C233,'Policy Characteristics'!$C:$C,0)))</f>
        <v>Buildings and Appliances</v>
      </c>
      <c r="B233" s="262" t="str">
        <f>IF(ISBLANK(INDEX('Policy Characteristics'!B:B,MATCH($C233,'Policy Characteristics'!$C:$C,0))),"",INDEX('Policy Characteristics'!B:B,MATCH($C233,'Policy Characteristics'!$C:$C,0)))</f>
        <v>Rebate for Efficient Products</v>
      </c>
      <c r="C233" t="s">
        <v>6</v>
      </c>
      <c r="D233" s="45" t="s">
        <v>115</v>
      </c>
      <c r="E233" s="45"/>
      <c r="F233" s="45" t="s">
        <v>121</v>
      </c>
      <c r="G233" s="45"/>
      <c r="H233" s="43">
        <v>27</v>
      </c>
      <c r="I233" s="324" t="s">
        <v>43</v>
      </c>
      <c r="J233" s="255" t="str">
        <f>IF(ISBLANK(INDEX('Policy Characteristics'!D:D,MATCH($C233,'Policy Characteristics'!$C:$C,0))),"",INDEX('Policy Characteristics'!D:D,MATCH($C233,'Policy Characteristics'!$C:$C,0)))</f>
        <v>Rebate for Efficient Products</v>
      </c>
      <c r="K233" s="254" t="str">
        <f>IF(ISBLANK(INDEX('Policy Characteristics'!E:E,MATCH($C233,'Policy Characteristics'!$C:$C,0))),"",INDEX('Policy Characteristics'!E:E,MATCH($C233,'Policy Characteristics'!$C:$C,0)))</f>
        <v>bldgs rebate</v>
      </c>
      <c r="L233" s="254">
        <f>IF(ISBLANK(INDEX('Policy Characteristics'!F:F,MATCH($C233,'Policy Characteristics'!$C:$C,0))),"",INDEX('Policy Characteristics'!F:F,MATCH($C233,'Policy Characteristics'!$C:$C,0)))</f>
        <v>0</v>
      </c>
      <c r="M233" s="254">
        <f>IF(ISBLANK(INDEX('Policy Characteristics'!G:G,MATCH($C233,'Policy Characteristics'!$C:$C,0))),"",INDEX('Policy Characteristics'!G:G,MATCH($C233,'Policy Characteristics'!$C:$C,0)))</f>
        <v>1</v>
      </c>
      <c r="N233" s="254">
        <f>IF(ISBLANK(INDEX('Policy Characteristics'!H:H,MATCH($C233,'Policy Characteristics'!$C:$C,0))),"",INDEX('Policy Characteristics'!H:H,MATCH($C233,'Policy Characteristics'!$C:$C,0)))</f>
        <v>1</v>
      </c>
      <c r="O233" s="254" t="str">
        <f>IF(ISBLANK(INDEX('Policy Characteristics'!I:I,MATCH($C233,'Policy Characteristics'!$C:$C,0))),"",INDEX('Policy Characteristics'!I:I,MATCH($C233,'Policy Characteristics'!$C:$C,0)))</f>
        <v>on/off</v>
      </c>
      <c r="P233" s="254"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3" s="254" t="str">
        <f>IF(ISBLANK(INDEX('Policy Characteristics'!K:K,MATCH($C233,'Policy Characteristics'!$C:$C,0))),"",INDEX('Policy Characteristics'!K:K,MATCH($C233,'Policy Characteristics'!$C:$C,0)))</f>
        <v>buildings-sector-main.html#rebate</v>
      </c>
      <c r="R233" s="254" t="str">
        <f>IF(ISBLANK(INDEX('Policy Characteristics'!L:L,MATCH($C233,'Policy Characteristics'!$C:$C,0))),"",INDEX('Policy Characteristics'!L:L,MATCH($C233,'Policy Characteristics'!$C:$C,0)))</f>
        <v>rebate-for-efficient-products.html</v>
      </c>
    </row>
    <row r="234" spans="1:18" s="4" customFormat="1">
      <c r="A234" s="254" t="str">
        <f>IF(ISBLANK(INDEX('Policy Characteristics'!A:A,MATCH($C234,'Policy Characteristics'!$C:$C,0))),"",INDEX('Policy Characteristics'!A:A,MATCH($C234,'Policy Characteristics'!$C:$C,0)))</f>
        <v>Buildings and Appliances</v>
      </c>
      <c r="B234" s="262" t="str">
        <f>IF(ISBLANK(INDEX('Policy Characteristics'!B:B,MATCH($C234,'Policy Characteristics'!$C:$C,0))),"",INDEX('Policy Characteristics'!B:B,MATCH($C234,'Policy Characteristics'!$C:$C,0)))</f>
        <v>Rebate for Efficient Products</v>
      </c>
      <c r="C234" s="254" t="str">
        <f t="shared" ref="C234:C238" si="15">C$233</f>
        <v>Boolean Rebate Program for Efficient Components</v>
      </c>
      <c r="D234" s="45" t="s">
        <v>116</v>
      </c>
      <c r="E234" s="45"/>
      <c r="F234" s="45" t="s">
        <v>122</v>
      </c>
      <c r="G234" s="45"/>
      <c r="H234" s="43">
        <v>28</v>
      </c>
      <c r="I234" s="324" t="s">
        <v>43</v>
      </c>
      <c r="J234" s="255" t="str">
        <f>IF(ISBLANK(INDEX('Policy Characteristics'!D:D,MATCH($C234,'Policy Characteristics'!$C:$C,0))),"",INDEX('Policy Characteristics'!D:D,MATCH($C234,'Policy Characteristics'!$C:$C,0)))</f>
        <v>Rebate for Efficient Products</v>
      </c>
      <c r="K234" s="254" t="str">
        <f>IF(ISBLANK(INDEX('Policy Characteristics'!E:E,MATCH($C234,'Policy Characteristics'!$C:$C,0))),"",INDEX('Policy Characteristics'!E:E,MATCH($C234,'Policy Characteristics'!$C:$C,0)))</f>
        <v>bldgs rebate</v>
      </c>
      <c r="L234" s="254">
        <f>IF(ISBLANK(INDEX('Policy Characteristics'!F:F,MATCH($C234,'Policy Characteristics'!$C:$C,0))),"",INDEX('Policy Characteristics'!F:F,MATCH($C234,'Policy Characteristics'!$C:$C,0)))</f>
        <v>0</v>
      </c>
      <c r="M234" s="254">
        <f>IF(ISBLANK(INDEX('Policy Characteristics'!G:G,MATCH($C234,'Policy Characteristics'!$C:$C,0))),"",INDEX('Policy Characteristics'!G:G,MATCH($C234,'Policy Characteristics'!$C:$C,0)))</f>
        <v>1</v>
      </c>
      <c r="N234" s="254">
        <f>IF(ISBLANK(INDEX('Policy Characteristics'!H:H,MATCH($C234,'Policy Characteristics'!$C:$C,0))),"",INDEX('Policy Characteristics'!H:H,MATCH($C234,'Policy Characteristics'!$C:$C,0)))</f>
        <v>1</v>
      </c>
      <c r="O234" s="254" t="str">
        <f>IF(ISBLANK(INDEX('Policy Characteristics'!I:I,MATCH($C234,'Policy Characteristics'!$C:$C,0))),"",INDEX('Policy Characteristics'!I:I,MATCH($C234,'Policy Characteristics'!$C:$C,0)))</f>
        <v>on/off</v>
      </c>
      <c r="P234" s="254"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4" s="254" t="str">
        <f>IF(ISBLANK(INDEX('Policy Characteristics'!K:K,MATCH($C234,'Policy Characteristics'!$C:$C,0))),"",INDEX('Policy Characteristics'!K:K,MATCH($C234,'Policy Characteristics'!$C:$C,0)))</f>
        <v>buildings-sector-main.html#rebate</v>
      </c>
      <c r="R234" s="254" t="str">
        <f>IF(ISBLANK(INDEX('Policy Characteristics'!L:L,MATCH($C234,'Policy Characteristics'!$C:$C,0))),"",INDEX('Policy Characteristics'!L:L,MATCH($C234,'Policy Characteristics'!$C:$C,0)))</f>
        <v>rebate-for-efficient-products.html</v>
      </c>
    </row>
    <row r="235" spans="1:18" s="4" customFormat="1">
      <c r="A235" s="254" t="str">
        <f>IF(ISBLANK(INDEX('Policy Characteristics'!A:A,MATCH($C235,'Policy Characteristics'!$C:$C,0))),"",INDEX('Policy Characteristics'!A:A,MATCH($C235,'Policy Characteristics'!$C:$C,0)))</f>
        <v>Buildings and Appliances</v>
      </c>
      <c r="B235" s="262" t="str">
        <f>IF(ISBLANK(INDEX('Policy Characteristics'!B:B,MATCH($C235,'Policy Characteristics'!$C:$C,0))),"",INDEX('Policy Characteristics'!B:B,MATCH($C235,'Policy Characteristics'!$C:$C,0)))</f>
        <v>Rebate for Efficient Products</v>
      </c>
      <c r="C235" s="254" t="str">
        <f t="shared" si="15"/>
        <v>Boolean Rebate Program for Efficient Components</v>
      </c>
      <c r="D235" s="45" t="s">
        <v>117</v>
      </c>
      <c r="E235" s="45"/>
      <c r="F235" s="45" t="s">
        <v>123</v>
      </c>
      <c r="G235" s="45"/>
      <c r="H235" s="43">
        <v>605</v>
      </c>
      <c r="I235" s="324" t="s">
        <v>44</v>
      </c>
      <c r="J235" s="255" t="str">
        <f>IF(ISBLANK(INDEX('Policy Characteristics'!D:D,MATCH($C235,'Policy Characteristics'!$C:$C,0))),"",INDEX('Policy Characteristics'!D:D,MATCH($C235,'Policy Characteristics'!$C:$C,0)))</f>
        <v>Rebate for Efficient Products</v>
      </c>
      <c r="K235" s="254" t="str">
        <f>IF(ISBLANK(INDEX('Policy Characteristics'!E:E,MATCH($C235,'Policy Characteristics'!$C:$C,0))),"",INDEX('Policy Characteristics'!E:E,MATCH($C235,'Policy Characteristics'!$C:$C,0)))</f>
        <v>bldgs rebate</v>
      </c>
      <c r="L235" s="254">
        <f>IF(ISBLANK(INDEX('Policy Characteristics'!F:F,MATCH($C235,'Policy Characteristics'!$C:$C,0))),"",INDEX('Policy Characteristics'!F:F,MATCH($C235,'Policy Characteristics'!$C:$C,0)))</f>
        <v>0</v>
      </c>
      <c r="M235" s="254">
        <f>IF(ISBLANK(INDEX('Policy Characteristics'!G:G,MATCH($C235,'Policy Characteristics'!$C:$C,0))),"",INDEX('Policy Characteristics'!G:G,MATCH($C235,'Policy Characteristics'!$C:$C,0)))</f>
        <v>1</v>
      </c>
      <c r="N235" s="254">
        <f>IF(ISBLANK(INDEX('Policy Characteristics'!H:H,MATCH($C235,'Policy Characteristics'!$C:$C,0))),"",INDEX('Policy Characteristics'!H:H,MATCH($C235,'Policy Characteristics'!$C:$C,0)))</f>
        <v>1</v>
      </c>
      <c r="O235" s="254" t="str">
        <f>IF(ISBLANK(INDEX('Policy Characteristics'!I:I,MATCH($C235,'Policy Characteristics'!$C:$C,0))),"",INDEX('Policy Characteristics'!I:I,MATCH($C235,'Policy Characteristics'!$C:$C,0)))</f>
        <v>on/off</v>
      </c>
      <c r="P235" s="254" t="str">
        <f>IF(ISBLANK(INDEX('Policy Characteristics'!J:J,MATCH($C235,'Policy Characteristics'!$C:$C,0))),"",INDEX('Policy Characteristics'!J:J,MATCH($C235,'Policy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5" s="254" t="str">
        <f>IF(ISBLANK(INDEX('Policy Characteristics'!K:K,MATCH($C235,'Policy Characteristics'!$C:$C,0))),"",INDEX('Policy Characteristics'!K:K,MATCH($C235,'Policy Characteristics'!$C:$C,0)))</f>
        <v>buildings-sector-main.html#rebate</v>
      </c>
      <c r="R235" s="254" t="str">
        <f>IF(ISBLANK(INDEX('Policy Characteristics'!L:L,MATCH($C235,'Policy Characteristics'!$C:$C,0))),"",INDEX('Policy Characteristics'!L:L,MATCH($C235,'Policy Characteristics'!$C:$C,0)))</f>
        <v>rebate-for-efficient-products.html</v>
      </c>
    </row>
    <row r="236" spans="1:18" s="4" customFormat="1">
      <c r="A236" s="254" t="str">
        <f>IF(ISBLANK(INDEX('Policy Characteristics'!A:A,MATCH($C236,'Policy Characteristics'!$C:$C,0))),"",INDEX('Policy Characteristics'!A:A,MATCH($C236,'Policy Characteristics'!$C:$C,0)))</f>
        <v>Buildings and Appliances</v>
      </c>
      <c r="B236" s="262" t="str">
        <f>IF(ISBLANK(INDEX('Policy Characteristics'!B:B,MATCH($C236,'Policy Characteristics'!$C:$C,0))),"",INDEX('Policy Characteristics'!B:B,MATCH($C236,'Policy Characteristics'!$C:$C,0)))</f>
        <v>Rebate for Efficient Products</v>
      </c>
      <c r="C236" s="254" t="str">
        <f t="shared" si="15"/>
        <v>Boolean Rebate Program for Efficient Components</v>
      </c>
      <c r="D236" s="45" t="s">
        <v>118</v>
      </c>
      <c r="E236" s="45"/>
      <c r="F236" s="45" t="s">
        <v>124</v>
      </c>
      <c r="G236" s="45"/>
      <c r="H236" s="43">
        <v>606</v>
      </c>
      <c r="I236" s="324" t="s">
        <v>44</v>
      </c>
      <c r="J236" s="255" t="str">
        <f>IF(ISBLANK(INDEX('Policy Characteristics'!D:D,MATCH($C236,'Policy Characteristics'!$C:$C,0))),"",INDEX('Policy Characteristics'!D:D,MATCH($C236,'Policy Characteristics'!$C:$C,0)))</f>
        <v>Rebate for Efficient Products</v>
      </c>
      <c r="K236" s="254" t="str">
        <f>IF(ISBLANK(INDEX('Policy Characteristics'!E:E,MATCH($C236,'Policy Characteristics'!$C:$C,0))),"",INDEX('Policy Characteristics'!E:E,MATCH($C236,'Policy Characteristics'!$C:$C,0)))</f>
        <v>bldgs rebate</v>
      </c>
      <c r="L236" s="254">
        <f>IF(ISBLANK(INDEX('Policy Characteristics'!F:F,MATCH($C236,'Policy Characteristics'!$C:$C,0))),"",INDEX('Policy Characteristics'!F:F,MATCH($C236,'Policy Characteristics'!$C:$C,0)))</f>
        <v>0</v>
      </c>
      <c r="M236" s="254">
        <f>IF(ISBLANK(INDEX('Policy Characteristics'!G:G,MATCH($C236,'Policy Characteristics'!$C:$C,0))),"",INDEX('Policy Characteristics'!G:G,MATCH($C236,'Policy Characteristics'!$C:$C,0)))</f>
        <v>1</v>
      </c>
      <c r="N236" s="254">
        <f>IF(ISBLANK(INDEX('Policy Characteristics'!H:H,MATCH($C236,'Policy Characteristics'!$C:$C,0))),"",INDEX('Policy Characteristics'!H:H,MATCH($C236,'Policy Characteristics'!$C:$C,0)))</f>
        <v>1</v>
      </c>
      <c r="O236" s="254" t="str">
        <f>IF(ISBLANK(INDEX('Policy Characteristics'!I:I,MATCH($C236,'Policy Characteristics'!$C:$C,0))),"",INDEX('Policy Characteristics'!I:I,MATCH($C236,'Policy Characteristics'!$C:$C,0)))</f>
        <v>on/off</v>
      </c>
      <c r="P236" s="254" t="str">
        <f>IF(ISBLANK(INDEX('Policy Characteristics'!J:J,MATCH($C236,'Policy Characteristics'!$C:$C,0))),"",INDEX('Policy Characteristics'!J:J,MATCH($C236,'Policy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6" s="254" t="str">
        <f>IF(ISBLANK(INDEX('Policy Characteristics'!K:K,MATCH($C236,'Policy Characteristics'!$C:$C,0))),"",INDEX('Policy Characteristics'!K:K,MATCH($C236,'Policy Characteristics'!$C:$C,0)))</f>
        <v>buildings-sector-main.html#rebate</v>
      </c>
      <c r="R236" s="254" t="str">
        <f>IF(ISBLANK(INDEX('Policy Characteristics'!L:L,MATCH($C236,'Policy Characteristics'!$C:$C,0))),"",INDEX('Policy Characteristics'!L:L,MATCH($C236,'Policy Characteristics'!$C:$C,0)))</f>
        <v>rebate-for-efficient-products.html</v>
      </c>
    </row>
    <row r="237" spans="1:18" s="4" customFormat="1">
      <c r="A237" s="254" t="str">
        <f>IF(ISBLANK(INDEX('Policy Characteristics'!A:A,MATCH($C237,'Policy Characteristics'!$C:$C,0))),"",INDEX('Policy Characteristics'!A:A,MATCH($C237,'Policy Characteristics'!$C:$C,0)))</f>
        <v>Buildings and Appliances</v>
      </c>
      <c r="B237" s="262" t="str">
        <f>IF(ISBLANK(INDEX('Policy Characteristics'!B:B,MATCH($C237,'Policy Characteristics'!$C:$C,0))),"",INDEX('Policy Characteristics'!B:B,MATCH($C237,'Policy Characteristics'!$C:$C,0)))</f>
        <v>Rebate for Efficient Products</v>
      </c>
      <c r="C237" s="254" t="str">
        <f t="shared" si="15"/>
        <v>Boolean Rebate Program for Efficient Components</v>
      </c>
      <c r="D237" s="45" t="s">
        <v>119</v>
      </c>
      <c r="E237" s="45"/>
      <c r="F237" s="45" t="s">
        <v>125</v>
      </c>
      <c r="G237" s="45"/>
      <c r="H237" s="43">
        <v>29</v>
      </c>
      <c r="I237" s="324" t="s">
        <v>43</v>
      </c>
      <c r="J237" s="255" t="str">
        <f>IF(ISBLANK(INDEX('Policy Characteristics'!D:D,MATCH($C237,'Policy Characteristics'!$C:$C,0))),"",INDEX('Policy Characteristics'!D:D,MATCH($C237,'Policy Characteristics'!$C:$C,0)))</f>
        <v>Rebate for Efficient Products</v>
      </c>
      <c r="K237" s="254" t="str">
        <f>IF(ISBLANK(INDEX('Policy Characteristics'!E:E,MATCH($C237,'Policy Characteristics'!$C:$C,0))),"",INDEX('Policy Characteristics'!E:E,MATCH($C237,'Policy Characteristics'!$C:$C,0)))</f>
        <v>bldgs rebate</v>
      </c>
      <c r="L237" s="254">
        <f>IF(ISBLANK(INDEX('Policy Characteristics'!F:F,MATCH($C237,'Policy Characteristics'!$C:$C,0))),"",INDEX('Policy Characteristics'!F:F,MATCH($C237,'Policy Characteristics'!$C:$C,0)))</f>
        <v>0</v>
      </c>
      <c r="M237" s="254">
        <f>IF(ISBLANK(INDEX('Policy Characteristics'!G:G,MATCH($C237,'Policy Characteristics'!$C:$C,0))),"",INDEX('Policy Characteristics'!G:G,MATCH($C237,'Policy Characteristics'!$C:$C,0)))</f>
        <v>1</v>
      </c>
      <c r="N237" s="254">
        <f>IF(ISBLANK(INDEX('Policy Characteristics'!H:H,MATCH($C237,'Policy Characteristics'!$C:$C,0))),"",INDEX('Policy Characteristics'!H:H,MATCH($C237,'Policy Characteristics'!$C:$C,0)))</f>
        <v>1</v>
      </c>
      <c r="O237" s="254" t="str">
        <f>IF(ISBLANK(INDEX('Policy Characteristics'!I:I,MATCH($C237,'Policy Characteristics'!$C:$C,0))),"",INDEX('Policy Characteristics'!I:I,MATCH($C237,'Policy Characteristics'!$C:$C,0)))</f>
        <v>on/off</v>
      </c>
      <c r="P237" s="254" t="str">
        <f>IF(ISBLANK(INDEX('Policy Characteristics'!J:J,MATCH($C237,'Policy Characteristics'!$C:$C,0))),"",INDEX('Policy Characteristics'!J:J,MATCH($C237,'Policy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7" s="254" t="str">
        <f>IF(ISBLANK(INDEX('Policy Characteristics'!K:K,MATCH($C237,'Policy Characteristics'!$C:$C,0))),"",INDEX('Policy Characteristics'!K:K,MATCH($C237,'Policy Characteristics'!$C:$C,0)))</f>
        <v>buildings-sector-main.html#rebate</v>
      </c>
      <c r="R237" s="254" t="str">
        <f>IF(ISBLANK(INDEX('Policy Characteristics'!L:L,MATCH($C237,'Policy Characteristics'!$C:$C,0))),"",INDEX('Policy Characteristics'!L:L,MATCH($C237,'Policy Characteristics'!$C:$C,0)))</f>
        <v>rebate-for-efficient-products.html</v>
      </c>
    </row>
    <row r="238" spans="1:18" s="4" customFormat="1">
      <c r="A238" s="254" t="str">
        <f>IF(ISBLANK(INDEX('Policy Characteristics'!A:A,MATCH($C238,'Policy Characteristics'!$C:$C,0))),"",INDEX('Policy Characteristics'!A:A,MATCH($C238,'Policy Characteristics'!$C:$C,0)))</f>
        <v>Buildings and Appliances</v>
      </c>
      <c r="B238" s="262" t="str">
        <f>IF(ISBLANK(INDEX('Policy Characteristics'!B:B,MATCH($C238,'Policy Characteristics'!$C:$C,0))),"",INDEX('Policy Characteristics'!B:B,MATCH($C238,'Policy Characteristics'!$C:$C,0)))</f>
        <v>Rebate for Efficient Products</v>
      </c>
      <c r="C238" s="254" t="str">
        <f t="shared" si="15"/>
        <v>Boolean Rebate Program for Efficient Components</v>
      </c>
      <c r="D238" s="45" t="s">
        <v>120</v>
      </c>
      <c r="E238" s="45"/>
      <c r="F238" s="45" t="s">
        <v>126</v>
      </c>
      <c r="G238" s="45"/>
      <c r="H238" s="43">
        <v>607</v>
      </c>
      <c r="I238" s="324" t="s">
        <v>44</v>
      </c>
      <c r="J238" s="255" t="str">
        <f>IF(ISBLANK(INDEX('Policy Characteristics'!D:D,MATCH($C238,'Policy Characteristics'!$C:$C,0))),"",INDEX('Policy Characteristics'!D:D,MATCH($C238,'Policy Characteristics'!$C:$C,0)))</f>
        <v>Rebate for Efficient Products</v>
      </c>
      <c r="K238" s="254" t="str">
        <f>IF(ISBLANK(INDEX('Policy Characteristics'!E:E,MATCH($C238,'Policy Characteristics'!$C:$C,0))),"",INDEX('Policy Characteristics'!E:E,MATCH($C238,'Policy Characteristics'!$C:$C,0)))</f>
        <v>bldgs rebate</v>
      </c>
      <c r="L238" s="254">
        <f>IF(ISBLANK(INDEX('Policy Characteristics'!F:F,MATCH($C238,'Policy Characteristics'!$C:$C,0))),"",INDEX('Policy Characteristics'!F:F,MATCH($C238,'Policy Characteristics'!$C:$C,0)))</f>
        <v>0</v>
      </c>
      <c r="M238" s="254">
        <f>IF(ISBLANK(INDEX('Policy Characteristics'!G:G,MATCH($C238,'Policy Characteristics'!$C:$C,0))),"",INDEX('Policy Characteristics'!G:G,MATCH($C238,'Policy Characteristics'!$C:$C,0)))</f>
        <v>1</v>
      </c>
      <c r="N238" s="254">
        <f>IF(ISBLANK(INDEX('Policy Characteristics'!H:H,MATCH($C238,'Policy Characteristics'!$C:$C,0))),"",INDEX('Policy Characteristics'!H:H,MATCH($C238,'Policy Characteristics'!$C:$C,0)))</f>
        <v>1</v>
      </c>
      <c r="O238" s="254" t="str">
        <f>IF(ISBLANK(INDEX('Policy Characteristics'!I:I,MATCH($C238,'Policy Characteristics'!$C:$C,0))),"",INDEX('Policy Characteristics'!I:I,MATCH($C238,'Policy Characteristics'!$C:$C,0)))</f>
        <v>on/off</v>
      </c>
      <c r="P238" s="254" t="str">
        <f>IF(ISBLANK(INDEX('Policy Characteristics'!J:J,MATCH($C238,'Policy Characteristics'!$C:$C,0))),"",INDEX('Policy Characteristics'!J:J,MATCH($C238,'Policy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8" s="254" t="str">
        <f>IF(ISBLANK(INDEX('Policy Characteristics'!K:K,MATCH($C238,'Policy Characteristics'!$C:$C,0))),"",INDEX('Policy Characteristics'!K:K,MATCH($C238,'Policy Characteristics'!$C:$C,0)))</f>
        <v>buildings-sector-main.html#rebate</v>
      </c>
      <c r="R238" s="254" t="str">
        <f>IF(ISBLANK(INDEX('Policy Characteristics'!L:L,MATCH($C238,'Policy Characteristics'!$C:$C,0))),"",INDEX('Policy Characteristics'!L:L,MATCH($C238,'Policy Characteristics'!$C:$C,0)))</f>
        <v>rebate-for-efficient-products.html</v>
      </c>
    </row>
    <row r="239" spans="1:18" s="2" customFormat="1">
      <c r="A239" s="254" t="str">
        <f>IF(ISBLANK(INDEX('Policy Characteristics'!A:A,MATCH($C239,'Policy Characteristics'!$C:$C,0))),"",INDEX('Policy Characteristics'!A:A,MATCH($C239,'Policy Characteristics'!$C:$C,0)))</f>
        <v>Electricity Supply</v>
      </c>
      <c r="B239" s="262" t="str">
        <f>IF(ISBLANK(INDEX('Policy Characteristics'!B:B,MATCH($C239,'Policy Characteristics'!$C:$C,0))),"",INDEX('Policy Characteristics'!B:B,MATCH($C239,'Policy Characteristics'!$C:$C,0)))</f>
        <v>Ban New Power Plants</v>
      </c>
      <c r="C239" s="317" t="s">
        <v>329</v>
      </c>
      <c r="D239" s="45" t="s">
        <v>447</v>
      </c>
      <c r="E239" s="45"/>
      <c r="F239" s="45" t="s">
        <v>446</v>
      </c>
      <c r="G239" s="6"/>
      <c r="H239" s="47">
        <v>167</v>
      </c>
      <c r="I239" s="325" t="s">
        <v>43</v>
      </c>
      <c r="J239" s="255" t="str">
        <f>IF(ISBLANK(INDEX('Policy Characteristics'!D:D,MATCH($C239,'Policy Characteristics'!$C:$C,0))),"",INDEX('Policy Characteristics'!D:D,MATCH($C239,'Policy Characteristics'!$C:$C,0)))</f>
        <v>Ban New Power Plants</v>
      </c>
      <c r="K239" s="254" t="str">
        <f>IF(ISBLANK(INDEX('Policy Characteristics'!E:E,MATCH($C239,'Policy Characteristics'!$C:$C,0))),"",INDEX('Policy Characteristics'!E:E,MATCH($C239,'Policy Characteristics'!$C:$C,0)))</f>
        <v>elec ban new power plants</v>
      </c>
      <c r="L239" s="254">
        <f>IF(ISBLANK(INDEX('Policy Characteristics'!F:F,MATCH($C239,'Policy Characteristics'!$C:$C,0))),"",INDEX('Policy Characteristics'!F:F,MATCH($C239,'Policy Characteristics'!$C:$C,0)))</f>
        <v>0</v>
      </c>
      <c r="M239" s="254">
        <f>IF(ISBLANK(INDEX('Policy Characteristics'!G:G,MATCH($C239,'Policy Characteristics'!$C:$C,0))),"",INDEX('Policy Characteristics'!G:G,MATCH($C239,'Policy Characteristics'!$C:$C,0)))</f>
        <v>1</v>
      </c>
      <c r="N239" s="254">
        <f>IF(ISBLANK(INDEX('Policy Characteristics'!H:H,MATCH($C239,'Policy Characteristics'!$C:$C,0))),"",INDEX('Policy Characteristics'!H:H,MATCH($C239,'Policy Characteristics'!$C:$C,0)))</f>
        <v>1</v>
      </c>
      <c r="O239" s="254" t="str">
        <f>IF(ISBLANK(INDEX('Policy Characteristics'!I:I,MATCH($C239,'Policy Characteristics'!$C:$C,0))),"",INDEX('Policy Characteristics'!I:I,MATCH($C239,'Policy Characteristics'!$C:$C,0)))</f>
        <v>on/off</v>
      </c>
      <c r="P239" s="254" t="str">
        <f>IF(ISBLANK(INDEX('Policy Characteristics'!J:J,MATCH($C239,'Policy Characteristics'!$C:$C,0))),"",INDEX('Policy Characteristics'!J:J,MATCH($C239,'Policy Characteristics'!$C:$C,0)))</f>
        <v>**Description:** This policy prevents new capacity of the selected type(s) from being built or deployed.</v>
      </c>
      <c r="Q239" s="254" t="str">
        <f>IF(ISBLANK(INDEX('Policy Characteristics'!K:K,MATCH($C239,'Policy Characteristics'!$C:$C,0))),"",INDEX('Policy Characteristics'!K:K,MATCH($C239,'Policy Characteristics'!$C:$C,0)))</f>
        <v>electricity-sector-main.html#ban</v>
      </c>
      <c r="R239" s="254" t="str">
        <f>IF(ISBLANK(INDEX('Policy Characteristics'!L:L,MATCH($C239,'Policy Characteristics'!$C:$C,0))),"",INDEX('Policy Characteristics'!L:L,MATCH($C239,'Policy Characteristics'!$C:$C,0)))</f>
        <v>ban-new-capacity.html</v>
      </c>
    </row>
    <row r="240" spans="1:18" s="4" customFormat="1">
      <c r="A240" s="254" t="str">
        <f>IF(ISBLANK(INDEX('Policy Characteristics'!A:A,MATCH($C240,'Policy Characteristics'!$C:$C,0))),"",INDEX('Policy Characteristics'!A:A,MATCH($C240,'Policy Characteristics'!$C:$C,0)))</f>
        <v>Electricity Supply</v>
      </c>
      <c r="B240" s="262" t="str">
        <f>IF(ISBLANK(INDEX('Policy Characteristics'!B:B,MATCH($C240,'Policy Characteristics'!$C:$C,0))),"",INDEX('Policy Characteristics'!B:B,MATCH($C240,'Policy Characteristics'!$C:$C,0)))</f>
        <v>Ban New Power Plants</v>
      </c>
      <c r="C240" s="254" t="str">
        <f t="shared" ref="C240:C251" si="16">C$239</f>
        <v>Boolean Ban New Power Plants</v>
      </c>
      <c r="D240" s="6" t="s">
        <v>3490</v>
      </c>
      <c r="E240" s="45"/>
      <c r="F240" s="6" t="s">
        <v>3426</v>
      </c>
      <c r="G240" s="45"/>
      <c r="H240" s="43">
        <v>168</v>
      </c>
      <c r="I240" s="324" t="s">
        <v>43</v>
      </c>
      <c r="J240" s="255" t="str">
        <f>IF(ISBLANK(INDEX('Policy Characteristics'!D:D,MATCH($C240,'Policy Characteristics'!$C:$C,0))),"",INDEX('Policy Characteristics'!D:D,MATCH($C240,'Policy Characteristics'!$C:$C,0)))</f>
        <v>Ban New Power Plants</v>
      </c>
      <c r="K240" s="254" t="str">
        <f>IF(ISBLANK(INDEX('Policy Characteristics'!E:E,MATCH($C240,'Policy Characteristics'!$C:$C,0))),"",INDEX('Policy Characteristics'!E:E,MATCH($C240,'Policy Characteristics'!$C:$C,0)))</f>
        <v>elec ban new power plants</v>
      </c>
      <c r="L240" s="254">
        <f>IF(ISBLANK(INDEX('Policy Characteristics'!F:F,MATCH($C240,'Policy Characteristics'!$C:$C,0))),"",INDEX('Policy Characteristics'!F:F,MATCH($C240,'Policy Characteristics'!$C:$C,0)))</f>
        <v>0</v>
      </c>
      <c r="M240" s="254">
        <f>IF(ISBLANK(INDEX('Policy Characteristics'!G:G,MATCH($C240,'Policy Characteristics'!$C:$C,0))),"",INDEX('Policy Characteristics'!G:G,MATCH($C240,'Policy Characteristics'!$C:$C,0)))</f>
        <v>1</v>
      </c>
      <c r="N240" s="254">
        <f>IF(ISBLANK(INDEX('Policy Characteristics'!H:H,MATCH($C240,'Policy Characteristics'!$C:$C,0))),"",INDEX('Policy Characteristics'!H:H,MATCH($C240,'Policy Characteristics'!$C:$C,0)))</f>
        <v>1</v>
      </c>
      <c r="O240" s="254" t="str">
        <f>IF(ISBLANK(INDEX('Policy Characteristics'!I:I,MATCH($C240,'Policy Characteristics'!$C:$C,0))),"",INDEX('Policy Characteristics'!I:I,MATCH($C240,'Policy Characteristics'!$C:$C,0)))</f>
        <v>on/off</v>
      </c>
      <c r="P240" s="254" t="str">
        <f>IF(ISBLANK(INDEX('Policy Characteristics'!J:J,MATCH($C240,'Policy Characteristics'!$C:$C,0))),"",INDEX('Policy Characteristics'!J:J,MATCH($C240,'Policy Characteristics'!$C:$C,0)))</f>
        <v>**Description:** This policy prevents new capacity of the selected type(s) from being built or deployed.</v>
      </c>
      <c r="Q240" s="254" t="str">
        <f>IF(ISBLANK(INDEX('Policy Characteristics'!K:K,MATCH($C240,'Policy Characteristics'!$C:$C,0))),"",INDEX('Policy Characteristics'!K:K,MATCH($C240,'Policy Characteristics'!$C:$C,0)))</f>
        <v>electricity-sector-main.html#ban</v>
      </c>
      <c r="R240" s="254" t="str">
        <f>IF(ISBLANK(INDEX('Policy Characteristics'!L:L,MATCH($C240,'Policy Characteristics'!$C:$C,0))),"",INDEX('Policy Characteristics'!L:L,MATCH($C240,'Policy Characteristics'!$C:$C,0)))</f>
        <v>ban-new-capacity.html</v>
      </c>
    </row>
    <row r="241" spans="1:18" s="4" customFormat="1">
      <c r="A241" s="254" t="str">
        <f>IF(ISBLANK(INDEX('Policy Characteristics'!A:A,MATCH($C241,'Policy Characteristics'!$C:$C,0))),"",INDEX('Policy Characteristics'!A:A,MATCH($C241,'Policy Characteristics'!$C:$C,0)))</f>
        <v>Electricity Supply</v>
      </c>
      <c r="B241" s="262" t="str">
        <f>IF(ISBLANK(INDEX('Policy Characteristics'!B:B,MATCH($C241,'Policy Characteristics'!$C:$C,0))),"",INDEX('Policy Characteristics'!B:B,MATCH($C241,'Policy Characteristics'!$C:$C,0)))</f>
        <v>Ban New Power Plants</v>
      </c>
      <c r="C241" s="254" t="str">
        <f t="shared" si="16"/>
        <v>Boolean Ban New Power Plants</v>
      </c>
      <c r="D241" s="6" t="s">
        <v>3491</v>
      </c>
      <c r="E241" s="45"/>
      <c r="F241" s="6" t="s">
        <v>3427</v>
      </c>
      <c r="G241" s="45"/>
      <c r="H241" s="43">
        <v>1746</v>
      </c>
      <c r="I241" s="324" t="s">
        <v>43</v>
      </c>
      <c r="J241" s="255" t="str">
        <f>IF(ISBLANK(INDEX('Policy Characteristics'!D:D,MATCH($C241,'Policy Characteristics'!$C:$C,0))),"",INDEX('Policy Characteristics'!D:D,MATCH($C241,'Policy Characteristics'!$C:$C,0)))</f>
        <v>Ban New Power Plants</v>
      </c>
      <c r="K241" s="254" t="str">
        <f>IF(ISBLANK(INDEX('Policy Characteristics'!E:E,MATCH($C241,'Policy Characteristics'!$C:$C,0))),"",INDEX('Policy Characteristics'!E:E,MATCH($C241,'Policy Characteristics'!$C:$C,0)))</f>
        <v>elec ban new power plants</v>
      </c>
      <c r="L241" s="254">
        <f>IF(ISBLANK(INDEX('Policy Characteristics'!F:F,MATCH($C241,'Policy Characteristics'!$C:$C,0))),"",INDEX('Policy Characteristics'!F:F,MATCH($C241,'Policy Characteristics'!$C:$C,0)))</f>
        <v>0</v>
      </c>
      <c r="M241" s="254">
        <f>IF(ISBLANK(INDEX('Policy Characteristics'!G:G,MATCH($C241,'Policy Characteristics'!$C:$C,0))),"",INDEX('Policy Characteristics'!G:G,MATCH($C241,'Policy Characteristics'!$C:$C,0)))</f>
        <v>1</v>
      </c>
      <c r="N241" s="254">
        <f>IF(ISBLANK(INDEX('Policy Characteristics'!H:H,MATCH($C241,'Policy Characteristics'!$C:$C,0))),"",INDEX('Policy Characteristics'!H:H,MATCH($C241,'Policy Characteristics'!$C:$C,0)))</f>
        <v>1</v>
      </c>
      <c r="O241" s="254" t="str">
        <f>IF(ISBLANK(INDEX('Policy Characteristics'!I:I,MATCH($C241,'Policy Characteristics'!$C:$C,0))),"",INDEX('Policy Characteristics'!I:I,MATCH($C241,'Policy Characteristics'!$C:$C,0)))</f>
        <v>on/off</v>
      </c>
      <c r="P241" s="254" t="str">
        <f>IF(ISBLANK(INDEX('Policy Characteristics'!J:J,MATCH($C241,'Policy Characteristics'!$C:$C,0))),"",INDEX('Policy Characteristics'!J:J,MATCH($C241,'Policy Characteristics'!$C:$C,0)))</f>
        <v>**Description:** This policy prevents new capacity of the selected type(s) from being built or deployed.</v>
      </c>
      <c r="Q241" s="254" t="str">
        <f>IF(ISBLANK(INDEX('Policy Characteristics'!K:K,MATCH($C241,'Policy Characteristics'!$C:$C,0))),"",INDEX('Policy Characteristics'!K:K,MATCH($C241,'Policy Characteristics'!$C:$C,0)))</f>
        <v>electricity-sector-main.html#ban</v>
      </c>
      <c r="R241" s="254" t="str">
        <f>IF(ISBLANK(INDEX('Policy Characteristics'!L:L,MATCH($C241,'Policy Characteristics'!$C:$C,0))),"",INDEX('Policy Characteristics'!L:L,MATCH($C241,'Policy Characteristics'!$C:$C,0)))</f>
        <v>ban-new-capacity.html</v>
      </c>
    </row>
    <row r="242" spans="1:18" s="4" customFormat="1">
      <c r="A242" s="254" t="str">
        <f>IF(ISBLANK(INDEX('Policy Characteristics'!A:A,MATCH($C242,'Policy Characteristics'!$C:$C,0))),"",INDEX('Policy Characteristics'!A:A,MATCH($C242,'Policy Characteristics'!$C:$C,0)))</f>
        <v>Electricity Supply</v>
      </c>
      <c r="B242" s="262" t="str">
        <f>IF(ISBLANK(INDEX('Policy Characteristics'!B:B,MATCH($C242,'Policy Characteristics'!$C:$C,0))),"",INDEX('Policy Characteristics'!B:B,MATCH($C242,'Policy Characteristics'!$C:$C,0)))</f>
        <v>Ban New Power Plants</v>
      </c>
      <c r="C242" s="254" t="str">
        <f t="shared" si="16"/>
        <v>Boolean Ban New Power Plants</v>
      </c>
      <c r="D242" s="6" t="s">
        <v>76</v>
      </c>
      <c r="E242" s="45"/>
      <c r="F242" s="6" t="s">
        <v>3501</v>
      </c>
      <c r="G242" s="45"/>
      <c r="H242" s="47">
        <v>169</v>
      </c>
      <c r="I242" s="324" t="s">
        <v>43</v>
      </c>
      <c r="J242" s="255" t="str">
        <f>IF(ISBLANK(INDEX('Policy Characteristics'!D:D,MATCH($C242,'Policy Characteristics'!$C:$C,0))),"",INDEX('Policy Characteristics'!D:D,MATCH($C242,'Policy Characteristics'!$C:$C,0)))</f>
        <v>Ban New Power Plants</v>
      </c>
      <c r="K242" s="254" t="str">
        <f>IF(ISBLANK(INDEX('Policy Characteristics'!E:E,MATCH($C242,'Policy Characteristics'!$C:$C,0))),"",INDEX('Policy Characteristics'!E:E,MATCH($C242,'Policy Characteristics'!$C:$C,0)))</f>
        <v>elec ban new power plants</v>
      </c>
      <c r="L242" s="254">
        <f>IF(ISBLANK(INDEX('Policy Characteristics'!F:F,MATCH($C242,'Policy Characteristics'!$C:$C,0))),"",INDEX('Policy Characteristics'!F:F,MATCH($C242,'Policy Characteristics'!$C:$C,0)))</f>
        <v>0</v>
      </c>
      <c r="M242" s="254">
        <f>IF(ISBLANK(INDEX('Policy Characteristics'!G:G,MATCH($C242,'Policy Characteristics'!$C:$C,0))),"",INDEX('Policy Characteristics'!G:G,MATCH($C242,'Policy Characteristics'!$C:$C,0)))</f>
        <v>1</v>
      </c>
      <c r="N242" s="254">
        <f>IF(ISBLANK(INDEX('Policy Characteristics'!H:H,MATCH($C242,'Policy Characteristics'!$C:$C,0))),"",INDEX('Policy Characteristics'!H:H,MATCH($C242,'Policy Characteristics'!$C:$C,0)))</f>
        <v>1</v>
      </c>
      <c r="O242" s="254" t="str">
        <f>IF(ISBLANK(INDEX('Policy Characteristics'!I:I,MATCH($C242,'Policy Characteristics'!$C:$C,0))),"",INDEX('Policy Characteristics'!I:I,MATCH($C242,'Policy Characteristics'!$C:$C,0)))</f>
        <v>on/off</v>
      </c>
      <c r="P242" s="254" t="str">
        <f>IF(ISBLANK(INDEX('Policy Characteristics'!J:J,MATCH($C242,'Policy Characteristics'!$C:$C,0))),"",INDEX('Policy Characteristics'!J:J,MATCH($C242,'Policy Characteristics'!$C:$C,0)))</f>
        <v>**Description:** This policy prevents new capacity of the selected type(s) from being built or deployed.</v>
      </c>
      <c r="Q242" s="254" t="str">
        <f>IF(ISBLANK(INDEX('Policy Characteristics'!K:K,MATCH($C242,'Policy Characteristics'!$C:$C,0))),"",INDEX('Policy Characteristics'!K:K,MATCH($C242,'Policy Characteristics'!$C:$C,0)))</f>
        <v>electricity-sector-main.html#ban</v>
      </c>
      <c r="R242" s="254" t="str">
        <f>IF(ISBLANK(INDEX('Policy Characteristics'!L:L,MATCH($C242,'Policy Characteristics'!$C:$C,0))),"",INDEX('Policy Characteristics'!L:L,MATCH($C242,'Policy Characteristics'!$C:$C,0)))</f>
        <v>ban-new-capacity.html</v>
      </c>
    </row>
    <row r="243" spans="1:18" s="4" customFormat="1">
      <c r="A243" s="254" t="str">
        <f>IF(ISBLANK(INDEX('Policy Characteristics'!A:A,MATCH($C243,'Policy Characteristics'!$C:$C,0))),"",INDEX('Policy Characteristics'!A:A,MATCH($C243,'Policy Characteristics'!$C:$C,0)))</f>
        <v>Electricity Supply</v>
      </c>
      <c r="B243" s="262" t="str">
        <f>IF(ISBLANK(INDEX('Policy Characteristics'!B:B,MATCH($C243,'Policy Characteristics'!$C:$C,0))),"",INDEX('Policy Characteristics'!B:B,MATCH($C243,'Policy Characteristics'!$C:$C,0)))</f>
        <v>Ban New Power Plants</v>
      </c>
      <c r="C243" s="254" t="str">
        <f t="shared" si="16"/>
        <v>Boolean Ban New Power Plants</v>
      </c>
      <c r="D243" s="6" t="s">
        <v>77</v>
      </c>
      <c r="E243" s="45"/>
      <c r="F243" s="6" t="s">
        <v>89</v>
      </c>
      <c r="G243" s="45"/>
      <c r="H243" s="43">
        <v>170</v>
      </c>
      <c r="I243" s="324" t="s">
        <v>43</v>
      </c>
      <c r="J243" s="255" t="str">
        <f>IF(ISBLANK(INDEX('Policy Characteristics'!D:D,MATCH($C243,'Policy Characteristics'!$C:$C,0))),"",INDEX('Policy Characteristics'!D:D,MATCH($C243,'Policy Characteristics'!$C:$C,0)))</f>
        <v>Ban New Power Plants</v>
      </c>
      <c r="K243" s="254" t="str">
        <f>IF(ISBLANK(INDEX('Policy Characteristics'!E:E,MATCH($C243,'Policy Characteristics'!$C:$C,0))),"",INDEX('Policy Characteristics'!E:E,MATCH($C243,'Policy Characteristics'!$C:$C,0)))</f>
        <v>elec ban new power plants</v>
      </c>
      <c r="L243" s="254">
        <f>IF(ISBLANK(INDEX('Policy Characteristics'!F:F,MATCH($C243,'Policy Characteristics'!$C:$C,0))),"",INDEX('Policy Characteristics'!F:F,MATCH($C243,'Policy Characteristics'!$C:$C,0)))</f>
        <v>0</v>
      </c>
      <c r="M243" s="254">
        <f>IF(ISBLANK(INDEX('Policy Characteristics'!G:G,MATCH($C243,'Policy Characteristics'!$C:$C,0))),"",INDEX('Policy Characteristics'!G:G,MATCH($C243,'Policy Characteristics'!$C:$C,0)))</f>
        <v>1</v>
      </c>
      <c r="N243" s="254">
        <f>IF(ISBLANK(INDEX('Policy Characteristics'!H:H,MATCH($C243,'Policy Characteristics'!$C:$C,0))),"",INDEX('Policy Characteristics'!H:H,MATCH($C243,'Policy Characteristics'!$C:$C,0)))</f>
        <v>1</v>
      </c>
      <c r="O243" s="254" t="str">
        <f>IF(ISBLANK(INDEX('Policy Characteristics'!I:I,MATCH($C243,'Policy Characteristics'!$C:$C,0))),"",INDEX('Policy Characteristics'!I:I,MATCH($C243,'Policy Characteristics'!$C:$C,0)))</f>
        <v>on/off</v>
      </c>
      <c r="P243" s="254" t="str">
        <f>IF(ISBLANK(INDEX('Policy Characteristics'!J:J,MATCH($C243,'Policy Characteristics'!$C:$C,0))),"",INDEX('Policy Characteristics'!J:J,MATCH($C243,'Policy Characteristics'!$C:$C,0)))</f>
        <v>**Description:** This policy prevents new capacity of the selected type(s) from being built or deployed.</v>
      </c>
      <c r="Q243" s="254" t="str">
        <f>IF(ISBLANK(INDEX('Policy Characteristics'!K:K,MATCH($C243,'Policy Characteristics'!$C:$C,0))),"",INDEX('Policy Characteristics'!K:K,MATCH($C243,'Policy Characteristics'!$C:$C,0)))</f>
        <v>electricity-sector-main.html#ban</v>
      </c>
      <c r="R243" s="254" t="str">
        <f>IF(ISBLANK(INDEX('Policy Characteristics'!L:L,MATCH($C243,'Policy Characteristics'!$C:$C,0))),"",INDEX('Policy Characteristics'!L:L,MATCH($C243,'Policy Characteristics'!$C:$C,0)))</f>
        <v>ban-new-capacity.html</v>
      </c>
    </row>
    <row r="244" spans="1:18" s="4" customFormat="1">
      <c r="A244" s="254" t="str">
        <f>IF(ISBLANK(INDEX('Policy Characteristics'!A:A,MATCH($C244,'Policy Characteristics'!$C:$C,0))),"",INDEX('Policy Characteristics'!A:A,MATCH($C244,'Policy Characteristics'!$C:$C,0)))</f>
        <v>Electricity Supply</v>
      </c>
      <c r="B244" s="262" t="str">
        <f>IF(ISBLANK(INDEX('Policy Characteristics'!B:B,MATCH($C244,'Policy Characteristics'!$C:$C,0))),"",INDEX('Policy Characteristics'!B:B,MATCH($C244,'Policy Characteristics'!$C:$C,0)))</f>
        <v>Ban New Power Plants</v>
      </c>
      <c r="C244" s="254" t="str">
        <f t="shared" si="16"/>
        <v>Boolean Ban New Power Plants</v>
      </c>
      <c r="D244" s="6" t="s">
        <v>448</v>
      </c>
      <c r="E244" s="45"/>
      <c r="F244" s="6" t="s">
        <v>451</v>
      </c>
      <c r="G244" s="45"/>
      <c r="H244" s="43">
        <v>608</v>
      </c>
      <c r="I244" s="324" t="s">
        <v>44</v>
      </c>
      <c r="J244" s="255" t="str">
        <f>IF(ISBLANK(INDEX('Policy Characteristics'!D:D,MATCH($C244,'Policy Characteristics'!$C:$C,0))),"",INDEX('Policy Characteristics'!D:D,MATCH($C244,'Policy Characteristics'!$C:$C,0)))</f>
        <v>Ban New Power Plants</v>
      </c>
      <c r="K244" s="254" t="str">
        <f>IF(ISBLANK(INDEX('Policy Characteristics'!E:E,MATCH($C244,'Policy Characteristics'!$C:$C,0))),"",INDEX('Policy Characteristics'!E:E,MATCH($C244,'Policy Characteristics'!$C:$C,0)))</f>
        <v>elec ban new power plants</v>
      </c>
      <c r="L244" s="254">
        <f>IF(ISBLANK(INDEX('Policy Characteristics'!F:F,MATCH($C244,'Policy Characteristics'!$C:$C,0))),"",INDEX('Policy Characteristics'!F:F,MATCH($C244,'Policy Characteristics'!$C:$C,0)))</f>
        <v>0</v>
      </c>
      <c r="M244" s="254">
        <f>IF(ISBLANK(INDEX('Policy Characteristics'!G:G,MATCH($C244,'Policy Characteristics'!$C:$C,0))),"",INDEX('Policy Characteristics'!G:G,MATCH($C244,'Policy Characteristics'!$C:$C,0)))</f>
        <v>1</v>
      </c>
      <c r="N244" s="254">
        <f>IF(ISBLANK(INDEX('Policy Characteristics'!H:H,MATCH($C244,'Policy Characteristics'!$C:$C,0))),"",INDEX('Policy Characteristics'!H:H,MATCH($C244,'Policy Characteristics'!$C:$C,0)))</f>
        <v>1</v>
      </c>
      <c r="O244" s="254" t="str">
        <f>IF(ISBLANK(INDEX('Policy Characteristics'!I:I,MATCH($C244,'Policy Characteristics'!$C:$C,0))),"",INDEX('Policy Characteristics'!I:I,MATCH($C244,'Policy Characteristics'!$C:$C,0)))</f>
        <v>on/off</v>
      </c>
      <c r="P244" s="254" t="str">
        <f>IF(ISBLANK(INDEX('Policy Characteristics'!J:J,MATCH($C244,'Policy Characteristics'!$C:$C,0))),"",INDEX('Policy Characteristics'!J:J,MATCH($C244,'Policy Characteristics'!$C:$C,0)))</f>
        <v>**Description:** This policy prevents new capacity of the selected type(s) from being built or deployed.</v>
      </c>
      <c r="Q244" s="254" t="str">
        <f>IF(ISBLANK(INDEX('Policy Characteristics'!K:K,MATCH($C244,'Policy Characteristics'!$C:$C,0))),"",INDEX('Policy Characteristics'!K:K,MATCH($C244,'Policy Characteristics'!$C:$C,0)))</f>
        <v>electricity-sector-main.html#ban</v>
      </c>
      <c r="R244" s="254" t="str">
        <f>IF(ISBLANK(INDEX('Policy Characteristics'!L:L,MATCH($C244,'Policy Characteristics'!$C:$C,0))),"",INDEX('Policy Characteristics'!L:L,MATCH($C244,'Policy Characteristics'!$C:$C,0)))</f>
        <v>ban-new-capacity.html</v>
      </c>
    </row>
    <row r="245" spans="1:18" s="4" customFormat="1">
      <c r="A245" s="254" t="str">
        <f>IF(ISBLANK(INDEX('Policy Characteristics'!A:A,MATCH($C245,'Policy Characteristics'!$C:$C,0))),"",INDEX('Policy Characteristics'!A:A,MATCH($C245,'Policy Characteristics'!$C:$C,0)))</f>
        <v>Electricity Supply</v>
      </c>
      <c r="B245" s="262" t="str">
        <f>IF(ISBLANK(INDEX('Policy Characteristics'!B:B,MATCH($C245,'Policy Characteristics'!$C:$C,0))),"",INDEX('Policy Characteristics'!B:B,MATCH($C245,'Policy Characteristics'!$C:$C,0)))</f>
        <v>Ban New Power Plants</v>
      </c>
      <c r="C245" s="254" t="str">
        <f t="shared" si="16"/>
        <v>Boolean Ban New Power Plants</v>
      </c>
      <c r="D245" s="6" t="s">
        <v>78</v>
      </c>
      <c r="E245" s="45"/>
      <c r="F245" s="6" t="s">
        <v>90</v>
      </c>
      <c r="G245" s="45"/>
      <c r="H245" s="43">
        <v>609</v>
      </c>
      <c r="I245" s="324" t="s">
        <v>44</v>
      </c>
      <c r="J245" s="255" t="str">
        <f>IF(ISBLANK(INDEX('Policy Characteristics'!D:D,MATCH($C245,'Policy Characteristics'!$C:$C,0))),"",INDEX('Policy Characteristics'!D:D,MATCH($C245,'Policy Characteristics'!$C:$C,0)))</f>
        <v>Ban New Power Plants</v>
      </c>
      <c r="K245" s="254" t="str">
        <f>IF(ISBLANK(INDEX('Policy Characteristics'!E:E,MATCH($C245,'Policy Characteristics'!$C:$C,0))),"",INDEX('Policy Characteristics'!E:E,MATCH($C245,'Policy Characteristics'!$C:$C,0)))</f>
        <v>elec ban new power plants</v>
      </c>
      <c r="L245" s="254">
        <f>IF(ISBLANK(INDEX('Policy Characteristics'!F:F,MATCH($C245,'Policy Characteristics'!$C:$C,0))),"",INDEX('Policy Characteristics'!F:F,MATCH($C245,'Policy Characteristics'!$C:$C,0)))</f>
        <v>0</v>
      </c>
      <c r="M245" s="254">
        <f>IF(ISBLANK(INDEX('Policy Characteristics'!G:G,MATCH($C245,'Policy Characteristics'!$C:$C,0))),"",INDEX('Policy Characteristics'!G:G,MATCH($C245,'Policy Characteristics'!$C:$C,0)))</f>
        <v>1</v>
      </c>
      <c r="N245" s="254">
        <f>IF(ISBLANK(INDEX('Policy Characteristics'!H:H,MATCH($C245,'Policy Characteristics'!$C:$C,0))),"",INDEX('Policy Characteristics'!H:H,MATCH($C245,'Policy Characteristics'!$C:$C,0)))</f>
        <v>1</v>
      </c>
      <c r="O245" s="254" t="str">
        <f>IF(ISBLANK(INDEX('Policy Characteristics'!I:I,MATCH($C245,'Policy Characteristics'!$C:$C,0))),"",INDEX('Policy Characteristics'!I:I,MATCH($C245,'Policy Characteristics'!$C:$C,0)))</f>
        <v>on/off</v>
      </c>
      <c r="P245" s="254" t="str">
        <f>IF(ISBLANK(INDEX('Policy Characteristics'!J:J,MATCH($C245,'Policy Characteristics'!$C:$C,0))),"",INDEX('Policy Characteristics'!J:J,MATCH($C245,'Policy Characteristics'!$C:$C,0)))</f>
        <v>**Description:** This policy prevents new capacity of the selected type(s) from being built or deployed.</v>
      </c>
      <c r="Q245" s="254" t="str">
        <f>IF(ISBLANK(INDEX('Policy Characteristics'!K:K,MATCH($C245,'Policy Characteristics'!$C:$C,0))),"",INDEX('Policy Characteristics'!K:K,MATCH($C245,'Policy Characteristics'!$C:$C,0)))</f>
        <v>electricity-sector-main.html#ban</v>
      </c>
      <c r="R245" s="254" t="str">
        <f>IF(ISBLANK(INDEX('Policy Characteristics'!L:L,MATCH($C245,'Policy Characteristics'!$C:$C,0))),"",INDEX('Policy Characteristics'!L:L,MATCH($C245,'Policy Characteristics'!$C:$C,0)))</f>
        <v>ban-new-capacity.html</v>
      </c>
    </row>
    <row r="246" spans="1:18" s="4" customFormat="1">
      <c r="A246" s="254" t="str">
        <f>IF(ISBLANK(INDEX('Policy Characteristics'!A:A,MATCH($C246,'Policy Characteristics'!$C:$C,0))),"",INDEX('Policy Characteristics'!A:A,MATCH($C246,'Policy Characteristics'!$C:$C,0)))</f>
        <v>Electricity Supply</v>
      </c>
      <c r="B246" s="262" t="str">
        <f>IF(ISBLANK(INDEX('Policy Characteristics'!B:B,MATCH($C246,'Policy Characteristics'!$C:$C,0))),"",INDEX('Policy Characteristics'!B:B,MATCH($C246,'Policy Characteristics'!$C:$C,0)))</f>
        <v>Ban New Power Plants</v>
      </c>
      <c r="C246" s="254" t="str">
        <f t="shared" si="16"/>
        <v>Boolean Ban New Power Plants</v>
      </c>
      <c r="D246" s="6" t="s">
        <v>79</v>
      </c>
      <c r="E246" s="45"/>
      <c r="F246" s="6" t="s">
        <v>91</v>
      </c>
      <c r="G246" s="45"/>
      <c r="H246" s="43">
        <v>610</v>
      </c>
      <c r="I246" s="324" t="s">
        <v>44</v>
      </c>
      <c r="J246" s="255" t="str">
        <f>IF(ISBLANK(INDEX('Policy Characteristics'!D:D,MATCH($C246,'Policy Characteristics'!$C:$C,0))),"",INDEX('Policy Characteristics'!D:D,MATCH($C246,'Policy Characteristics'!$C:$C,0)))</f>
        <v>Ban New Power Plants</v>
      </c>
      <c r="K246" s="254" t="str">
        <f>IF(ISBLANK(INDEX('Policy Characteristics'!E:E,MATCH($C246,'Policy Characteristics'!$C:$C,0))),"",INDEX('Policy Characteristics'!E:E,MATCH($C246,'Policy Characteristics'!$C:$C,0)))</f>
        <v>elec ban new power plants</v>
      </c>
      <c r="L246" s="254">
        <f>IF(ISBLANK(INDEX('Policy Characteristics'!F:F,MATCH($C246,'Policy Characteristics'!$C:$C,0))),"",INDEX('Policy Characteristics'!F:F,MATCH($C246,'Policy Characteristics'!$C:$C,0)))</f>
        <v>0</v>
      </c>
      <c r="M246" s="254">
        <f>IF(ISBLANK(INDEX('Policy Characteristics'!G:G,MATCH($C246,'Policy Characteristics'!$C:$C,0))),"",INDEX('Policy Characteristics'!G:G,MATCH($C246,'Policy Characteristics'!$C:$C,0)))</f>
        <v>1</v>
      </c>
      <c r="N246" s="254">
        <f>IF(ISBLANK(INDEX('Policy Characteristics'!H:H,MATCH($C246,'Policy Characteristics'!$C:$C,0))),"",INDEX('Policy Characteristics'!H:H,MATCH($C246,'Policy Characteristics'!$C:$C,0)))</f>
        <v>1</v>
      </c>
      <c r="O246" s="254" t="str">
        <f>IF(ISBLANK(INDEX('Policy Characteristics'!I:I,MATCH($C246,'Policy Characteristics'!$C:$C,0))),"",INDEX('Policy Characteristics'!I:I,MATCH($C246,'Policy Characteristics'!$C:$C,0)))</f>
        <v>on/off</v>
      </c>
      <c r="P246" s="254" t="str">
        <f>IF(ISBLANK(INDEX('Policy Characteristics'!J:J,MATCH($C246,'Policy Characteristics'!$C:$C,0))),"",INDEX('Policy Characteristics'!J:J,MATCH($C246,'Policy Characteristics'!$C:$C,0)))</f>
        <v>**Description:** This policy prevents new capacity of the selected type(s) from being built or deployed.</v>
      </c>
      <c r="Q246" s="254" t="str">
        <f>IF(ISBLANK(INDEX('Policy Characteristics'!K:K,MATCH($C246,'Policy Characteristics'!$C:$C,0))),"",INDEX('Policy Characteristics'!K:K,MATCH($C246,'Policy Characteristics'!$C:$C,0)))</f>
        <v>electricity-sector-main.html#ban</v>
      </c>
      <c r="R246" s="254" t="str">
        <f>IF(ISBLANK(INDEX('Policy Characteristics'!L:L,MATCH($C246,'Policy Characteristics'!$C:$C,0))),"",INDEX('Policy Characteristics'!L:L,MATCH($C246,'Policy Characteristics'!$C:$C,0)))</f>
        <v>ban-new-capacity.html</v>
      </c>
    </row>
    <row r="247" spans="1:18" s="4" customFormat="1">
      <c r="A247" s="254" t="str">
        <f>IF(ISBLANK(INDEX('Policy Characteristics'!A:A,MATCH($C247,'Policy Characteristics'!$C:$C,0))),"",INDEX('Policy Characteristics'!A:A,MATCH($C247,'Policy Characteristics'!$C:$C,0)))</f>
        <v>Electricity Supply</v>
      </c>
      <c r="B247" s="262" t="str">
        <f>IF(ISBLANK(INDEX('Policy Characteristics'!B:B,MATCH($C247,'Policy Characteristics'!$C:$C,0))),"",INDEX('Policy Characteristics'!B:B,MATCH($C247,'Policy Characteristics'!$C:$C,0)))</f>
        <v>Ban New Power Plants</v>
      </c>
      <c r="C247" s="254" t="str">
        <f t="shared" si="16"/>
        <v>Boolean Ban New Power Plants</v>
      </c>
      <c r="D247" s="6" t="s">
        <v>80</v>
      </c>
      <c r="E247" s="45"/>
      <c r="F247" s="6" t="s">
        <v>92</v>
      </c>
      <c r="G247" s="45"/>
      <c r="H247" s="43">
        <v>611</v>
      </c>
      <c r="I247" s="324" t="s">
        <v>44</v>
      </c>
      <c r="J247" s="255" t="str">
        <f>IF(ISBLANK(INDEX('Policy Characteristics'!D:D,MATCH($C247,'Policy Characteristics'!$C:$C,0))),"",INDEX('Policy Characteristics'!D:D,MATCH($C247,'Policy Characteristics'!$C:$C,0)))</f>
        <v>Ban New Power Plants</v>
      </c>
      <c r="K247" s="254" t="str">
        <f>IF(ISBLANK(INDEX('Policy Characteristics'!E:E,MATCH($C247,'Policy Characteristics'!$C:$C,0))),"",INDEX('Policy Characteristics'!E:E,MATCH($C247,'Policy Characteristics'!$C:$C,0)))</f>
        <v>elec ban new power plants</v>
      </c>
      <c r="L247" s="254">
        <f>IF(ISBLANK(INDEX('Policy Characteristics'!F:F,MATCH($C247,'Policy Characteristics'!$C:$C,0))),"",INDEX('Policy Characteristics'!F:F,MATCH($C247,'Policy Characteristics'!$C:$C,0)))</f>
        <v>0</v>
      </c>
      <c r="M247" s="254">
        <f>IF(ISBLANK(INDEX('Policy Characteristics'!G:G,MATCH($C247,'Policy Characteristics'!$C:$C,0))),"",INDEX('Policy Characteristics'!G:G,MATCH($C247,'Policy Characteristics'!$C:$C,0)))</f>
        <v>1</v>
      </c>
      <c r="N247" s="254">
        <f>IF(ISBLANK(INDEX('Policy Characteristics'!H:H,MATCH($C247,'Policy Characteristics'!$C:$C,0))),"",INDEX('Policy Characteristics'!H:H,MATCH($C247,'Policy Characteristics'!$C:$C,0)))</f>
        <v>1</v>
      </c>
      <c r="O247" s="254" t="str">
        <f>IF(ISBLANK(INDEX('Policy Characteristics'!I:I,MATCH($C247,'Policy Characteristics'!$C:$C,0))),"",INDEX('Policy Characteristics'!I:I,MATCH($C247,'Policy Characteristics'!$C:$C,0)))</f>
        <v>on/off</v>
      </c>
      <c r="P247" s="254" t="str">
        <f>IF(ISBLANK(INDEX('Policy Characteristics'!J:J,MATCH($C247,'Policy Characteristics'!$C:$C,0))),"",INDEX('Policy Characteristics'!J:J,MATCH($C247,'Policy Characteristics'!$C:$C,0)))</f>
        <v>**Description:** This policy prevents new capacity of the selected type(s) from being built or deployed.</v>
      </c>
      <c r="Q247" s="254" t="str">
        <f>IF(ISBLANK(INDEX('Policy Characteristics'!K:K,MATCH($C247,'Policy Characteristics'!$C:$C,0))),"",INDEX('Policy Characteristics'!K:K,MATCH($C247,'Policy Characteristics'!$C:$C,0)))</f>
        <v>electricity-sector-main.html#ban</v>
      </c>
      <c r="R247" s="254" t="str">
        <f>IF(ISBLANK(INDEX('Policy Characteristics'!L:L,MATCH($C247,'Policy Characteristics'!$C:$C,0))),"",INDEX('Policy Characteristics'!L:L,MATCH($C247,'Policy Characteristics'!$C:$C,0)))</f>
        <v>ban-new-capacity.html</v>
      </c>
    </row>
    <row r="248" spans="1:18" s="4" customFormat="1">
      <c r="A248" s="254" t="str">
        <f>IF(ISBLANK(INDEX('Policy Characteristics'!A:A,MATCH($C248,'Policy Characteristics'!$C:$C,0))),"",INDEX('Policy Characteristics'!A:A,MATCH($C248,'Policy Characteristics'!$C:$C,0)))</f>
        <v>Electricity Supply</v>
      </c>
      <c r="B248" s="262" t="str">
        <f>IF(ISBLANK(INDEX('Policy Characteristics'!B:B,MATCH($C248,'Policy Characteristics'!$C:$C,0))),"",INDEX('Policy Characteristics'!B:B,MATCH($C248,'Policy Characteristics'!$C:$C,0)))</f>
        <v>Ban New Power Plants</v>
      </c>
      <c r="C248" s="254" t="str">
        <f t="shared" ref="C248:C262" si="17">C$239</f>
        <v>Boolean Ban New Power Plants</v>
      </c>
      <c r="D248" s="6" t="s">
        <v>2425</v>
      </c>
      <c r="E248" s="45"/>
      <c r="F248" s="6" t="s">
        <v>436</v>
      </c>
      <c r="G248" s="45"/>
      <c r="H248" s="43">
        <v>612</v>
      </c>
      <c r="I248" s="324" t="s">
        <v>44</v>
      </c>
      <c r="J248" s="255" t="str">
        <f>IF(ISBLANK(INDEX('Policy Characteristics'!D:D,MATCH($C248,'Policy Characteristics'!$C:$C,0))),"",INDEX('Policy Characteristics'!D:D,MATCH($C248,'Policy Characteristics'!$C:$C,0)))</f>
        <v>Ban New Power Plants</v>
      </c>
      <c r="K248" s="254" t="str">
        <f>IF(ISBLANK(INDEX('Policy Characteristics'!E:E,MATCH($C248,'Policy Characteristics'!$C:$C,0))),"",INDEX('Policy Characteristics'!E:E,MATCH($C248,'Policy Characteristics'!$C:$C,0)))</f>
        <v>elec ban new power plants</v>
      </c>
      <c r="L248" s="254">
        <f>IF(ISBLANK(INDEX('Policy Characteristics'!F:F,MATCH($C248,'Policy Characteristics'!$C:$C,0))),"",INDEX('Policy Characteristics'!F:F,MATCH($C248,'Policy Characteristics'!$C:$C,0)))</f>
        <v>0</v>
      </c>
      <c r="M248" s="254">
        <f>IF(ISBLANK(INDEX('Policy Characteristics'!G:G,MATCH($C248,'Policy Characteristics'!$C:$C,0))),"",INDEX('Policy Characteristics'!G:G,MATCH($C248,'Policy Characteristics'!$C:$C,0)))</f>
        <v>1</v>
      </c>
      <c r="N248" s="254">
        <f>IF(ISBLANK(INDEX('Policy Characteristics'!H:H,MATCH($C248,'Policy Characteristics'!$C:$C,0))),"",INDEX('Policy Characteristics'!H:H,MATCH($C248,'Policy Characteristics'!$C:$C,0)))</f>
        <v>1</v>
      </c>
      <c r="O248" s="254" t="str">
        <f>IF(ISBLANK(INDEX('Policy Characteristics'!I:I,MATCH($C248,'Policy Characteristics'!$C:$C,0))),"",INDEX('Policy Characteristics'!I:I,MATCH($C248,'Policy Characteristics'!$C:$C,0)))</f>
        <v>on/off</v>
      </c>
      <c r="P248" s="254" t="str">
        <f>IF(ISBLANK(INDEX('Policy Characteristics'!J:J,MATCH($C248,'Policy Characteristics'!$C:$C,0))),"",INDEX('Policy Characteristics'!J:J,MATCH($C248,'Policy Characteristics'!$C:$C,0)))</f>
        <v>**Description:** This policy prevents new capacity of the selected type(s) from being built or deployed.</v>
      </c>
      <c r="Q248" s="254" t="str">
        <f>IF(ISBLANK(INDEX('Policy Characteristics'!K:K,MATCH($C248,'Policy Characteristics'!$C:$C,0))),"",INDEX('Policy Characteristics'!K:K,MATCH($C248,'Policy Characteristics'!$C:$C,0)))</f>
        <v>electricity-sector-main.html#ban</v>
      </c>
      <c r="R248" s="254" t="str">
        <f>IF(ISBLANK(INDEX('Policy Characteristics'!L:L,MATCH($C248,'Policy Characteristics'!$C:$C,0))),"",INDEX('Policy Characteristics'!L:L,MATCH($C248,'Policy Characteristics'!$C:$C,0)))</f>
        <v>ban-new-capacity.html</v>
      </c>
    </row>
    <row r="249" spans="1:18" s="4" customFormat="1">
      <c r="A249" s="254" t="str">
        <f>IF(ISBLANK(INDEX('Policy Characteristics'!A:A,MATCH($C249,'Policy Characteristics'!$C:$C,0))),"",INDEX('Policy Characteristics'!A:A,MATCH($C249,'Policy Characteristics'!$C:$C,0)))</f>
        <v>Electricity Supply</v>
      </c>
      <c r="B249" s="262" t="str">
        <f>IF(ISBLANK(INDEX('Policy Characteristics'!B:B,MATCH($C249,'Policy Characteristics'!$C:$C,0))),"",INDEX('Policy Characteristics'!B:B,MATCH($C249,'Policy Characteristics'!$C:$C,0)))</f>
        <v>Ban New Power Plants</v>
      </c>
      <c r="C249" s="254" t="str">
        <f t="shared" si="16"/>
        <v>Boolean Ban New Power Plants</v>
      </c>
      <c r="D249" s="6" t="s">
        <v>308</v>
      </c>
      <c r="E249" s="45"/>
      <c r="F249" s="6" t="s">
        <v>310</v>
      </c>
      <c r="G249" s="45"/>
      <c r="H249" s="43">
        <v>613</v>
      </c>
      <c r="I249" s="324" t="s">
        <v>43</v>
      </c>
      <c r="J249" s="255" t="str">
        <f>IF(ISBLANK(INDEX('Policy Characteristics'!D:D,MATCH($C249,'Policy Characteristics'!$C:$C,0))),"",INDEX('Policy Characteristics'!D:D,MATCH($C249,'Policy Characteristics'!$C:$C,0)))</f>
        <v>Ban New Power Plants</v>
      </c>
      <c r="K249" s="254" t="str">
        <f>IF(ISBLANK(INDEX('Policy Characteristics'!E:E,MATCH($C249,'Policy Characteristics'!$C:$C,0))),"",INDEX('Policy Characteristics'!E:E,MATCH($C249,'Policy Characteristics'!$C:$C,0)))</f>
        <v>elec ban new power plants</v>
      </c>
      <c r="L249" s="254">
        <f>IF(ISBLANK(INDEX('Policy Characteristics'!F:F,MATCH($C249,'Policy Characteristics'!$C:$C,0))),"",INDEX('Policy Characteristics'!F:F,MATCH($C249,'Policy Characteristics'!$C:$C,0)))</f>
        <v>0</v>
      </c>
      <c r="M249" s="254">
        <f>IF(ISBLANK(INDEX('Policy Characteristics'!G:G,MATCH($C249,'Policy Characteristics'!$C:$C,0))),"",INDEX('Policy Characteristics'!G:G,MATCH($C249,'Policy Characteristics'!$C:$C,0)))</f>
        <v>1</v>
      </c>
      <c r="N249" s="254">
        <f>IF(ISBLANK(INDEX('Policy Characteristics'!H:H,MATCH($C249,'Policy Characteristics'!$C:$C,0))),"",INDEX('Policy Characteristics'!H:H,MATCH($C249,'Policy Characteristics'!$C:$C,0)))</f>
        <v>1</v>
      </c>
      <c r="O249" s="254" t="str">
        <f>IF(ISBLANK(INDEX('Policy Characteristics'!I:I,MATCH($C249,'Policy Characteristics'!$C:$C,0))),"",INDEX('Policy Characteristics'!I:I,MATCH($C249,'Policy Characteristics'!$C:$C,0)))</f>
        <v>on/off</v>
      </c>
      <c r="P249" s="254" t="str">
        <f>IF(ISBLANK(INDEX('Policy Characteristics'!J:J,MATCH($C249,'Policy Characteristics'!$C:$C,0))),"",INDEX('Policy Characteristics'!J:J,MATCH($C249,'Policy Characteristics'!$C:$C,0)))</f>
        <v>**Description:** This policy prevents new capacity of the selected type(s) from being built or deployed.</v>
      </c>
      <c r="Q249" s="254" t="str">
        <f>IF(ISBLANK(INDEX('Policy Characteristics'!K:K,MATCH($C249,'Policy Characteristics'!$C:$C,0))),"",INDEX('Policy Characteristics'!K:K,MATCH($C249,'Policy Characteristics'!$C:$C,0)))</f>
        <v>electricity-sector-main.html#ban</v>
      </c>
      <c r="R249" s="254" t="str">
        <f>IF(ISBLANK(INDEX('Policy Characteristics'!L:L,MATCH($C249,'Policy Characteristics'!$C:$C,0))),"",INDEX('Policy Characteristics'!L:L,MATCH($C249,'Policy Characteristics'!$C:$C,0)))</f>
        <v>ban-new-capacity.html</v>
      </c>
    </row>
    <row r="250" spans="1:18" s="4" customFormat="1">
      <c r="A250" s="254" t="str">
        <f>IF(ISBLANK(INDEX('Policy Characteristics'!A:A,MATCH($C250,'Policy Characteristics'!$C:$C,0))),"",INDEX('Policy Characteristics'!A:A,MATCH($C250,'Policy Characteristics'!$C:$C,0)))</f>
        <v>Electricity Supply</v>
      </c>
      <c r="B250" s="262" t="str">
        <f>IF(ISBLANK(INDEX('Policy Characteristics'!B:B,MATCH($C250,'Policy Characteristics'!$C:$C,0))),"",INDEX('Policy Characteristics'!B:B,MATCH($C250,'Policy Characteristics'!$C:$C,0)))</f>
        <v>Ban New Power Plants</v>
      </c>
      <c r="C250" s="254" t="str">
        <f t="shared" si="16"/>
        <v>Boolean Ban New Power Plants</v>
      </c>
      <c r="D250" s="6" t="s">
        <v>309</v>
      </c>
      <c r="E250" s="45"/>
      <c r="F250" s="6" t="s">
        <v>311</v>
      </c>
      <c r="G250" s="45"/>
      <c r="H250" s="43">
        <v>614</v>
      </c>
      <c r="I250" s="324" t="s">
        <v>43</v>
      </c>
      <c r="J250" s="255" t="str">
        <f>IF(ISBLANK(INDEX('Policy Characteristics'!D:D,MATCH($C250,'Policy Characteristics'!$C:$C,0))),"",INDEX('Policy Characteristics'!D:D,MATCH($C250,'Policy Characteristics'!$C:$C,0)))</f>
        <v>Ban New Power Plants</v>
      </c>
      <c r="K250" s="254" t="str">
        <f>IF(ISBLANK(INDEX('Policy Characteristics'!E:E,MATCH($C250,'Policy Characteristics'!$C:$C,0))),"",INDEX('Policy Characteristics'!E:E,MATCH($C250,'Policy Characteristics'!$C:$C,0)))</f>
        <v>elec ban new power plants</v>
      </c>
      <c r="L250" s="254">
        <f>IF(ISBLANK(INDEX('Policy Characteristics'!F:F,MATCH($C250,'Policy Characteristics'!$C:$C,0))),"",INDEX('Policy Characteristics'!F:F,MATCH($C250,'Policy Characteristics'!$C:$C,0)))</f>
        <v>0</v>
      </c>
      <c r="M250" s="254">
        <f>IF(ISBLANK(INDEX('Policy Characteristics'!G:G,MATCH($C250,'Policy Characteristics'!$C:$C,0))),"",INDEX('Policy Characteristics'!G:G,MATCH($C250,'Policy Characteristics'!$C:$C,0)))</f>
        <v>1</v>
      </c>
      <c r="N250" s="254">
        <f>IF(ISBLANK(INDEX('Policy Characteristics'!H:H,MATCH($C250,'Policy Characteristics'!$C:$C,0))),"",INDEX('Policy Characteristics'!H:H,MATCH($C250,'Policy Characteristics'!$C:$C,0)))</f>
        <v>1</v>
      </c>
      <c r="O250" s="254" t="str">
        <f>IF(ISBLANK(INDEX('Policy Characteristics'!I:I,MATCH($C250,'Policy Characteristics'!$C:$C,0))),"",INDEX('Policy Characteristics'!I:I,MATCH($C250,'Policy Characteristics'!$C:$C,0)))</f>
        <v>on/off</v>
      </c>
      <c r="P250" s="254" t="str">
        <f>IF(ISBLANK(INDEX('Policy Characteristics'!J:J,MATCH($C250,'Policy Characteristics'!$C:$C,0))),"",INDEX('Policy Characteristics'!J:J,MATCH($C250,'Policy Characteristics'!$C:$C,0)))</f>
        <v>**Description:** This policy prevents new capacity of the selected type(s) from being built or deployed.</v>
      </c>
      <c r="Q250" s="254" t="str">
        <f>IF(ISBLANK(INDEX('Policy Characteristics'!K:K,MATCH($C250,'Policy Characteristics'!$C:$C,0))),"",INDEX('Policy Characteristics'!K:K,MATCH($C250,'Policy Characteristics'!$C:$C,0)))</f>
        <v>electricity-sector-main.html#ban</v>
      </c>
      <c r="R250" s="254" t="str">
        <f>IF(ISBLANK(INDEX('Policy Characteristics'!L:L,MATCH($C250,'Policy Characteristics'!$C:$C,0))),"",INDEX('Policy Characteristics'!L:L,MATCH($C250,'Policy Characteristics'!$C:$C,0)))</f>
        <v>ban-new-capacity.html</v>
      </c>
    </row>
    <row r="251" spans="1:18" s="4" customFormat="1">
      <c r="A251" s="254" t="str">
        <f>IF(ISBLANK(INDEX('Policy Characteristics'!A:A,MATCH($C251,'Policy Characteristics'!$C:$C,0))),"",INDEX('Policy Characteristics'!A:A,MATCH($C251,'Policy Characteristics'!$C:$C,0)))</f>
        <v>Electricity Supply</v>
      </c>
      <c r="B251" s="262" t="str">
        <f>IF(ISBLANK(INDEX('Policy Characteristics'!B:B,MATCH($C251,'Policy Characteristics'!$C:$C,0))),"",INDEX('Policy Characteristics'!B:B,MATCH($C251,'Policy Characteristics'!$C:$C,0)))</f>
        <v>Ban New Power Plants</v>
      </c>
      <c r="C251" s="254" t="str">
        <f t="shared" si="16"/>
        <v>Boolean Ban New Power Plants</v>
      </c>
      <c r="D251" s="6" t="s">
        <v>444</v>
      </c>
      <c r="E251" s="45"/>
      <c r="F251" s="6" t="s">
        <v>443</v>
      </c>
      <c r="G251" s="45"/>
      <c r="H251" s="43">
        <v>116</v>
      </c>
      <c r="I251" s="324" t="s">
        <v>43</v>
      </c>
      <c r="J251" s="255" t="str">
        <f>IF(ISBLANK(INDEX('Policy Characteristics'!D:D,MATCH($C251,'Policy Characteristics'!$C:$C,0))),"",INDEX('Policy Characteristics'!D:D,MATCH($C251,'Policy Characteristics'!$C:$C,0)))</f>
        <v>Ban New Power Plants</v>
      </c>
      <c r="K251" s="254" t="str">
        <f>IF(ISBLANK(INDEX('Policy Characteristics'!E:E,MATCH($C251,'Policy Characteristics'!$C:$C,0))),"",INDEX('Policy Characteristics'!E:E,MATCH($C251,'Policy Characteristics'!$C:$C,0)))</f>
        <v>elec ban new power plants</v>
      </c>
      <c r="L251" s="254">
        <f>IF(ISBLANK(INDEX('Policy Characteristics'!F:F,MATCH($C251,'Policy Characteristics'!$C:$C,0))),"",INDEX('Policy Characteristics'!F:F,MATCH($C251,'Policy Characteristics'!$C:$C,0)))</f>
        <v>0</v>
      </c>
      <c r="M251" s="254">
        <f>IF(ISBLANK(INDEX('Policy Characteristics'!G:G,MATCH($C251,'Policy Characteristics'!$C:$C,0))),"",INDEX('Policy Characteristics'!G:G,MATCH($C251,'Policy Characteristics'!$C:$C,0)))</f>
        <v>1</v>
      </c>
      <c r="N251" s="254">
        <f>IF(ISBLANK(INDEX('Policy Characteristics'!H:H,MATCH($C251,'Policy Characteristics'!$C:$C,0))),"",INDEX('Policy Characteristics'!H:H,MATCH($C251,'Policy Characteristics'!$C:$C,0)))</f>
        <v>1</v>
      </c>
      <c r="O251" s="254" t="str">
        <f>IF(ISBLANK(INDEX('Policy Characteristics'!I:I,MATCH($C251,'Policy Characteristics'!$C:$C,0))),"",INDEX('Policy Characteristics'!I:I,MATCH($C251,'Policy Characteristics'!$C:$C,0)))</f>
        <v>on/off</v>
      </c>
      <c r="P251" s="254" t="str">
        <f>IF(ISBLANK(INDEX('Policy Characteristics'!J:J,MATCH($C251,'Policy Characteristics'!$C:$C,0))),"",INDEX('Policy Characteristics'!J:J,MATCH($C251,'Policy Characteristics'!$C:$C,0)))</f>
        <v>**Description:** This policy prevents new capacity of the selected type(s) from being built or deployed.</v>
      </c>
      <c r="Q251" s="254" t="str">
        <f>IF(ISBLANK(INDEX('Policy Characteristics'!K:K,MATCH($C251,'Policy Characteristics'!$C:$C,0))),"",INDEX('Policy Characteristics'!K:K,MATCH($C251,'Policy Characteristics'!$C:$C,0)))</f>
        <v>electricity-sector-main.html#ban</v>
      </c>
      <c r="R251" s="254" t="str">
        <f>IF(ISBLANK(INDEX('Policy Characteristics'!L:L,MATCH($C251,'Policy Characteristics'!$C:$C,0))),"",INDEX('Policy Characteristics'!L:L,MATCH($C251,'Policy Characteristics'!$C:$C,0)))</f>
        <v>ban-new-capacity.html</v>
      </c>
    </row>
    <row r="252" spans="1:18" s="4" customFormat="1">
      <c r="A252" s="254" t="str">
        <f>IF(ISBLANK(INDEX('Policy Characteristics'!A:A,MATCH($C252,'Policy Characteristics'!$C:$C,0))),"",INDEX('Policy Characteristics'!A:A,MATCH($C252,'Policy Characteristics'!$C:$C,0)))</f>
        <v>Electricity Supply</v>
      </c>
      <c r="B252" s="262" t="str">
        <f>IF(ISBLANK(INDEX('Policy Characteristics'!B:B,MATCH($C252,'Policy Characteristics'!$C:$C,0))),"",INDEX('Policy Characteristics'!B:B,MATCH($C252,'Policy Characteristics'!$C:$C,0)))</f>
        <v>Ban New Power Plants</v>
      </c>
      <c r="C252" s="254" t="str">
        <f t="shared" si="17"/>
        <v>Boolean Ban New Power Plants</v>
      </c>
      <c r="D252" s="6" t="s">
        <v>453</v>
      </c>
      <c r="E252" s="45"/>
      <c r="F252" s="6" t="s">
        <v>454</v>
      </c>
      <c r="G252" s="45"/>
      <c r="H252" s="43">
        <v>615</v>
      </c>
      <c r="I252" s="324" t="s">
        <v>44</v>
      </c>
      <c r="J252" s="255" t="str">
        <f>IF(ISBLANK(INDEX('Policy Characteristics'!D:D,MATCH($C252,'Policy Characteristics'!$C:$C,0))),"",INDEX('Policy Characteristics'!D:D,MATCH($C252,'Policy Characteristics'!$C:$C,0)))</f>
        <v>Ban New Power Plants</v>
      </c>
      <c r="K252" s="254" t="str">
        <f>IF(ISBLANK(INDEX('Policy Characteristics'!E:E,MATCH($C252,'Policy Characteristics'!$C:$C,0))),"",INDEX('Policy Characteristics'!E:E,MATCH($C252,'Policy Characteristics'!$C:$C,0)))</f>
        <v>elec ban new power plants</v>
      </c>
      <c r="L252" s="254">
        <f>IF(ISBLANK(INDEX('Policy Characteristics'!F:F,MATCH($C252,'Policy Characteristics'!$C:$C,0))),"",INDEX('Policy Characteristics'!F:F,MATCH($C252,'Policy Characteristics'!$C:$C,0)))</f>
        <v>0</v>
      </c>
      <c r="M252" s="254">
        <f>IF(ISBLANK(INDEX('Policy Characteristics'!G:G,MATCH($C252,'Policy Characteristics'!$C:$C,0))),"",INDEX('Policy Characteristics'!G:G,MATCH($C252,'Policy Characteristics'!$C:$C,0)))</f>
        <v>1</v>
      </c>
      <c r="N252" s="254">
        <f>IF(ISBLANK(INDEX('Policy Characteristics'!H:H,MATCH($C252,'Policy Characteristics'!$C:$C,0))),"",INDEX('Policy Characteristics'!H:H,MATCH($C252,'Policy Characteristics'!$C:$C,0)))</f>
        <v>1</v>
      </c>
      <c r="O252" s="254" t="str">
        <f>IF(ISBLANK(INDEX('Policy Characteristics'!I:I,MATCH($C252,'Policy Characteristics'!$C:$C,0))),"",INDEX('Policy Characteristics'!I:I,MATCH($C252,'Policy Characteristics'!$C:$C,0)))</f>
        <v>on/off</v>
      </c>
      <c r="P252" s="254" t="str">
        <f>IF(ISBLANK(INDEX('Policy Characteristics'!J:J,MATCH($C252,'Policy Characteristics'!$C:$C,0))),"",INDEX('Policy Characteristics'!J:J,MATCH($C252,'Policy Characteristics'!$C:$C,0)))</f>
        <v>**Description:** This policy prevents new capacity of the selected type(s) from being built or deployed.</v>
      </c>
      <c r="Q252" s="254" t="str">
        <f>IF(ISBLANK(INDEX('Policy Characteristics'!K:K,MATCH($C252,'Policy Characteristics'!$C:$C,0))),"",INDEX('Policy Characteristics'!K:K,MATCH($C252,'Policy Characteristics'!$C:$C,0)))</f>
        <v>electricity-sector-main.html#ban</v>
      </c>
      <c r="R252" s="254" t="str">
        <f>IF(ISBLANK(INDEX('Policy Characteristics'!L:L,MATCH($C252,'Policy Characteristics'!$C:$C,0))),"",INDEX('Policy Characteristics'!L:L,MATCH($C252,'Policy Characteristics'!$C:$C,0)))</f>
        <v>ban-new-capacity.html</v>
      </c>
    </row>
    <row r="253" spans="1:18" s="4" customFormat="1">
      <c r="A253" s="254" t="str">
        <f>IF(ISBLANK(INDEX('Policy Characteristics'!A:A,MATCH($C253,'Policy Characteristics'!$C:$C,0))),"",INDEX('Policy Characteristics'!A:A,MATCH($C253,'Policy Characteristics'!$C:$C,0)))</f>
        <v>Electricity Supply</v>
      </c>
      <c r="B253" s="262" t="str">
        <f>IF(ISBLANK(INDEX('Policy Characteristics'!B:B,MATCH($C253,'Policy Characteristics'!$C:$C,0))),"",INDEX('Policy Characteristics'!B:B,MATCH($C253,'Policy Characteristics'!$C:$C,0)))</f>
        <v>Ban New Power Plants</v>
      </c>
      <c r="C253" s="254" t="str">
        <f t="shared" si="17"/>
        <v>Boolean Ban New Power Plants</v>
      </c>
      <c r="D253" s="6" t="s">
        <v>2748</v>
      </c>
      <c r="E253" s="45"/>
      <c r="F253" s="6" t="s">
        <v>2469</v>
      </c>
      <c r="G253" s="45"/>
      <c r="H253" s="43">
        <v>616</v>
      </c>
      <c r="I253" s="324" t="s">
        <v>44</v>
      </c>
      <c r="J253" s="255" t="str">
        <f>IF(ISBLANK(INDEX('Policy Characteristics'!D:D,MATCH($C253,'Policy Characteristics'!$C:$C,0))),"",INDEX('Policy Characteristics'!D:D,MATCH($C253,'Policy Characteristics'!$C:$C,0)))</f>
        <v>Ban New Power Plants</v>
      </c>
      <c r="K253" s="254" t="str">
        <f>IF(ISBLANK(INDEX('Policy Characteristics'!E:E,MATCH($C253,'Policy Characteristics'!$C:$C,0))),"",INDEX('Policy Characteristics'!E:E,MATCH($C253,'Policy Characteristics'!$C:$C,0)))</f>
        <v>elec ban new power plants</v>
      </c>
      <c r="L253" s="254">
        <f>IF(ISBLANK(INDEX('Policy Characteristics'!F:F,MATCH($C253,'Policy Characteristics'!$C:$C,0))),"",INDEX('Policy Characteristics'!F:F,MATCH($C253,'Policy Characteristics'!$C:$C,0)))</f>
        <v>0</v>
      </c>
      <c r="M253" s="254">
        <f>IF(ISBLANK(INDEX('Policy Characteristics'!G:G,MATCH($C253,'Policy Characteristics'!$C:$C,0))),"",INDEX('Policy Characteristics'!G:G,MATCH($C253,'Policy Characteristics'!$C:$C,0)))</f>
        <v>1</v>
      </c>
      <c r="N253" s="254">
        <f>IF(ISBLANK(INDEX('Policy Characteristics'!H:H,MATCH($C253,'Policy Characteristics'!$C:$C,0))),"",INDEX('Policy Characteristics'!H:H,MATCH($C253,'Policy Characteristics'!$C:$C,0)))</f>
        <v>1</v>
      </c>
      <c r="O253" s="254" t="str">
        <f>IF(ISBLANK(INDEX('Policy Characteristics'!I:I,MATCH($C253,'Policy Characteristics'!$C:$C,0))),"",INDEX('Policy Characteristics'!I:I,MATCH($C253,'Policy Characteristics'!$C:$C,0)))</f>
        <v>on/off</v>
      </c>
      <c r="P253" s="254" t="str">
        <f>IF(ISBLANK(INDEX('Policy Characteristics'!J:J,MATCH($C253,'Policy Characteristics'!$C:$C,0))),"",INDEX('Policy Characteristics'!J:J,MATCH($C253,'Policy Characteristics'!$C:$C,0)))</f>
        <v>**Description:** This policy prevents new capacity of the selected type(s) from being built or deployed.</v>
      </c>
      <c r="Q253" s="254" t="str">
        <f>IF(ISBLANK(INDEX('Policy Characteristics'!K:K,MATCH($C253,'Policy Characteristics'!$C:$C,0))),"",INDEX('Policy Characteristics'!K:K,MATCH($C253,'Policy Characteristics'!$C:$C,0)))</f>
        <v>electricity-sector-main.html#ban</v>
      </c>
      <c r="R253" s="254" t="str">
        <f>IF(ISBLANK(INDEX('Policy Characteristics'!L:L,MATCH($C253,'Policy Characteristics'!$C:$C,0))),"",INDEX('Policy Characteristics'!L:L,MATCH($C253,'Policy Characteristics'!$C:$C,0)))</f>
        <v>ban-new-capacity.html</v>
      </c>
    </row>
    <row r="254" spans="1:18" s="4" customFormat="1">
      <c r="A254" s="254" t="str">
        <f>IF(ISBLANK(INDEX('Policy Characteristics'!A:A,MATCH($C254,'Policy Characteristics'!$C:$C,0))),"",INDEX('Policy Characteristics'!A:A,MATCH($C254,'Policy Characteristics'!$C:$C,0)))</f>
        <v>Electricity Supply</v>
      </c>
      <c r="B254" s="262" t="str">
        <f>IF(ISBLANK(INDEX('Policy Characteristics'!B:B,MATCH($C254,'Policy Characteristics'!$C:$C,0))),"",INDEX('Policy Characteristics'!B:B,MATCH($C254,'Policy Characteristics'!$C:$C,0)))</f>
        <v>Ban New Power Plants</v>
      </c>
      <c r="C254" s="254" t="str">
        <f t="shared" si="17"/>
        <v>Boolean Ban New Power Plants</v>
      </c>
      <c r="D254" s="6" t="s">
        <v>2749</v>
      </c>
      <c r="E254" s="45"/>
      <c r="F254" s="6" t="s">
        <v>2592</v>
      </c>
      <c r="G254" s="45"/>
      <c r="H254" s="43">
        <v>617</v>
      </c>
      <c r="I254" s="324" t="s">
        <v>44</v>
      </c>
      <c r="J254" s="255" t="str">
        <f>IF(ISBLANK(INDEX('Policy Characteristics'!D:D,MATCH($C254,'Policy Characteristics'!$C:$C,0))),"",INDEX('Policy Characteristics'!D:D,MATCH($C254,'Policy Characteristics'!$C:$C,0)))</f>
        <v>Ban New Power Plants</v>
      </c>
      <c r="K254" s="254" t="str">
        <f>IF(ISBLANK(INDEX('Policy Characteristics'!E:E,MATCH($C254,'Policy Characteristics'!$C:$C,0))),"",INDEX('Policy Characteristics'!E:E,MATCH($C254,'Policy Characteristics'!$C:$C,0)))</f>
        <v>elec ban new power plants</v>
      </c>
      <c r="L254" s="254">
        <f>IF(ISBLANK(INDEX('Policy Characteristics'!F:F,MATCH($C254,'Policy Characteristics'!$C:$C,0))),"",INDEX('Policy Characteristics'!F:F,MATCH($C254,'Policy Characteristics'!$C:$C,0)))</f>
        <v>0</v>
      </c>
      <c r="M254" s="254">
        <f>IF(ISBLANK(INDEX('Policy Characteristics'!G:G,MATCH($C254,'Policy Characteristics'!$C:$C,0))),"",INDEX('Policy Characteristics'!G:G,MATCH($C254,'Policy Characteristics'!$C:$C,0)))</f>
        <v>1</v>
      </c>
      <c r="N254" s="254">
        <f>IF(ISBLANK(INDEX('Policy Characteristics'!H:H,MATCH($C254,'Policy Characteristics'!$C:$C,0))),"",INDEX('Policy Characteristics'!H:H,MATCH($C254,'Policy Characteristics'!$C:$C,0)))</f>
        <v>1</v>
      </c>
      <c r="O254" s="254" t="str">
        <f>IF(ISBLANK(INDEX('Policy Characteristics'!I:I,MATCH($C254,'Policy Characteristics'!$C:$C,0))),"",INDEX('Policy Characteristics'!I:I,MATCH($C254,'Policy Characteristics'!$C:$C,0)))</f>
        <v>on/off</v>
      </c>
      <c r="P254" s="254" t="str">
        <f>IF(ISBLANK(INDEX('Policy Characteristics'!J:J,MATCH($C254,'Policy Characteristics'!$C:$C,0))),"",INDEX('Policy Characteristics'!J:J,MATCH($C254,'Policy Characteristics'!$C:$C,0)))</f>
        <v>**Description:** This policy prevents new capacity of the selected type(s) from being built or deployed.</v>
      </c>
      <c r="Q254" s="254" t="str">
        <f>IF(ISBLANK(INDEX('Policy Characteristics'!K:K,MATCH($C254,'Policy Characteristics'!$C:$C,0))),"",INDEX('Policy Characteristics'!K:K,MATCH($C254,'Policy Characteristics'!$C:$C,0)))</f>
        <v>electricity-sector-main.html#ban</v>
      </c>
      <c r="R254" s="254" t="str">
        <f>IF(ISBLANK(INDEX('Policy Characteristics'!L:L,MATCH($C254,'Policy Characteristics'!$C:$C,0))),"",INDEX('Policy Characteristics'!L:L,MATCH($C254,'Policy Characteristics'!$C:$C,0)))</f>
        <v>ban-new-capacity.html</v>
      </c>
    </row>
    <row r="255" spans="1:18" s="4" customFormat="1">
      <c r="A255" s="254" t="str">
        <f>IF(ISBLANK(INDEX('Policy Characteristics'!A:A,MATCH($C255,'Policy Characteristics'!$C:$C,0))),"",INDEX('Policy Characteristics'!A:A,MATCH($C255,'Policy Characteristics'!$C:$C,0)))</f>
        <v>Electricity Supply</v>
      </c>
      <c r="B255" s="262" t="str">
        <f>IF(ISBLANK(INDEX('Policy Characteristics'!B:B,MATCH($C255,'Policy Characteristics'!$C:$C,0))),"",INDEX('Policy Characteristics'!B:B,MATCH($C255,'Policy Characteristics'!$C:$C,0)))</f>
        <v>Ban New Power Plants</v>
      </c>
      <c r="C255" s="254" t="str">
        <f t="shared" si="17"/>
        <v>Boolean Ban New Power Plants</v>
      </c>
      <c r="D255" s="6" t="s">
        <v>2750</v>
      </c>
      <c r="E255" s="45"/>
      <c r="F255" s="6" t="s">
        <v>2471</v>
      </c>
      <c r="G255" s="45"/>
      <c r="H255" s="43">
        <v>618</v>
      </c>
      <c r="I255" s="324" t="s">
        <v>43</v>
      </c>
      <c r="J255" s="255" t="str">
        <f>IF(ISBLANK(INDEX('Policy Characteristics'!D:D,MATCH($C255,'Policy Characteristics'!$C:$C,0))),"",INDEX('Policy Characteristics'!D:D,MATCH($C255,'Policy Characteristics'!$C:$C,0)))</f>
        <v>Ban New Power Plants</v>
      </c>
      <c r="K255" s="254" t="str">
        <f>IF(ISBLANK(INDEX('Policy Characteristics'!E:E,MATCH($C255,'Policy Characteristics'!$C:$C,0))),"",INDEX('Policy Characteristics'!E:E,MATCH($C255,'Policy Characteristics'!$C:$C,0)))</f>
        <v>elec ban new power plants</v>
      </c>
      <c r="L255" s="254">
        <f>IF(ISBLANK(INDEX('Policy Characteristics'!F:F,MATCH($C255,'Policy Characteristics'!$C:$C,0))),"",INDEX('Policy Characteristics'!F:F,MATCH($C255,'Policy Characteristics'!$C:$C,0)))</f>
        <v>0</v>
      </c>
      <c r="M255" s="254">
        <f>IF(ISBLANK(INDEX('Policy Characteristics'!G:G,MATCH($C255,'Policy Characteristics'!$C:$C,0))),"",INDEX('Policy Characteristics'!G:G,MATCH($C255,'Policy Characteristics'!$C:$C,0)))</f>
        <v>1</v>
      </c>
      <c r="N255" s="254">
        <f>IF(ISBLANK(INDEX('Policy Characteristics'!H:H,MATCH($C255,'Policy Characteristics'!$C:$C,0))),"",INDEX('Policy Characteristics'!H:H,MATCH($C255,'Policy Characteristics'!$C:$C,0)))</f>
        <v>1</v>
      </c>
      <c r="O255" s="254" t="str">
        <f>IF(ISBLANK(INDEX('Policy Characteristics'!I:I,MATCH($C255,'Policy Characteristics'!$C:$C,0))),"",INDEX('Policy Characteristics'!I:I,MATCH($C255,'Policy Characteristics'!$C:$C,0)))</f>
        <v>on/off</v>
      </c>
      <c r="P255" s="254" t="str">
        <f>IF(ISBLANK(INDEX('Policy Characteristics'!J:J,MATCH($C255,'Policy Characteristics'!$C:$C,0))),"",INDEX('Policy Characteristics'!J:J,MATCH($C255,'Policy Characteristics'!$C:$C,0)))</f>
        <v>**Description:** This policy prevents new capacity of the selected type(s) from being built or deployed.</v>
      </c>
      <c r="Q255" s="254" t="str">
        <f>IF(ISBLANK(INDEX('Policy Characteristics'!K:K,MATCH($C255,'Policy Characteristics'!$C:$C,0))),"",INDEX('Policy Characteristics'!K:K,MATCH($C255,'Policy Characteristics'!$C:$C,0)))</f>
        <v>electricity-sector-main.html#ban</v>
      </c>
      <c r="R255" s="254" t="str">
        <f>IF(ISBLANK(INDEX('Policy Characteristics'!L:L,MATCH($C255,'Policy Characteristics'!$C:$C,0))),"",INDEX('Policy Characteristics'!L:L,MATCH($C255,'Policy Characteristics'!$C:$C,0)))</f>
        <v>ban-new-capacity.html</v>
      </c>
    </row>
    <row r="256" spans="1:18" s="4" customFormat="1">
      <c r="A256" s="254" t="str">
        <f>IF(ISBLANK(INDEX('Policy Characteristics'!A:A,MATCH($C256,'Policy Characteristics'!$C:$C,0))),"",INDEX('Policy Characteristics'!A:A,MATCH($C256,'Policy Characteristics'!$C:$C,0)))</f>
        <v>Electricity Supply</v>
      </c>
      <c r="B256" s="262" t="str">
        <f>IF(ISBLANK(INDEX('Policy Characteristics'!B:B,MATCH($C256,'Policy Characteristics'!$C:$C,0))),"",INDEX('Policy Characteristics'!B:B,MATCH($C256,'Policy Characteristics'!$C:$C,0)))</f>
        <v>Ban New Power Plants</v>
      </c>
      <c r="C256" s="254" t="str">
        <f t="shared" si="17"/>
        <v>Boolean Ban New Power Plants</v>
      </c>
      <c r="D256" s="6" t="s">
        <v>3489</v>
      </c>
      <c r="E256" s="45"/>
      <c r="F256" s="6" t="s">
        <v>3496</v>
      </c>
      <c r="G256" s="45"/>
      <c r="H256" s="43">
        <v>1747</v>
      </c>
      <c r="I256" s="324" t="s">
        <v>43</v>
      </c>
      <c r="J256" s="255" t="str">
        <f>IF(ISBLANK(INDEX('Policy Characteristics'!D:D,MATCH($C256,'Policy Characteristics'!$C:$C,0))),"",INDEX('Policy Characteristics'!D:D,MATCH($C256,'Policy Characteristics'!$C:$C,0)))</f>
        <v>Ban New Power Plants</v>
      </c>
      <c r="K256" s="254" t="str">
        <f>IF(ISBLANK(INDEX('Policy Characteristics'!E:E,MATCH($C256,'Policy Characteristics'!$C:$C,0))),"",INDEX('Policy Characteristics'!E:E,MATCH($C256,'Policy Characteristics'!$C:$C,0)))</f>
        <v>elec ban new power plants</v>
      </c>
      <c r="L256" s="254">
        <f>IF(ISBLANK(INDEX('Policy Characteristics'!F:F,MATCH($C256,'Policy Characteristics'!$C:$C,0))),"",INDEX('Policy Characteristics'!F:F,MATCH($C256,'Policy Characteristics'!$C:$C,0)))</f>
        <v>0</v>
      </c>
      <c r="M256" s="254">
        <f>IF(ISBLANK(INDEX('Policy Characteristics'!G:G,MATCH($C256,'Policy Characteristics'!$C:$C,0))),"",INDEX('Policy Characteristics'!G:G,MATCH($C256,'Policy Characteristics'!$C:$C,0)))</f>
        <v>1</v>
      </c>
      <c r="N256" s="254">
        <f>IF(ISBLANK(INDEX('Policy Characteristics'!H:H,MATCH($C256,'Policy Characteristics'!$C:$C,0))),"",INDEX('Policy Characteristics'!H:H,MATCH($C256,'Policy Characteristics'!$C:$C,0)))</f>
        <v>1</v>
      </c>
      <c r="O256" s="254" t="str">
        <f>IF(ISBLANK(INDEX('Policy Characteristics'!I:I,MATCH($C256,'Policy Characteristics'!$C:$C,0))),"",INDEX('Policy Characteristics'!I:I,MATCH($C256,'Policy Characteristics'!$C:$C,0)))</f>
        <v>on/off</v>
      </c>
      <c r="P256" s="254" t="str">
        <f>IF(ISBLANK(INDEX('Policy Characteristics'!J:J,MATCH($C256,'Policy Characteristics'!$C:$C,0))),"",INDEX('Policy Characteristics'!J:J,MATCH($C256,'Policy Characteristics'!$C:$C,0)))</f>
        <v>**Description:** This policy prevents new capacity of the selected type(s) from being built or deployed.</v>
      </c>
      <c r="Q256" s="254" t="str">
        <f>IF(ISBLANK(INDEX('Policy Characteristics'!K:K,MATCH($C256,'Policy Characteristics'!$C:$C,0))),"",INDEX('Policy Characteristics'!K:K,MATCH($C256,'Policy Characteristics'!$C:$C,0)))</f>
        <v>electricity-sector-main.html#ban</v>
      </c>
      <c r="R256" s="254" t="str">
        <f>IF(ISBLANK(INDEX('Policy Characteristics'!L:L,MATCH($C256,'Policy Characteristics'!$C:$C,0))),"",INDEX('Policy Characteristics'!L:L,MATCH($C256,'Policy Characteristics'!$C:$C,0)))</f>
        <v>ban-new-capacity.html</v>
      </c>
    </row>
    <row r="257" spans="1:18" s="4" customFormat="1">
      <c r="A257" s="254" t="str">
        <f>IF(ISBLANK(INDEX('Policy Characteristics'!A:A,MATCH($C257,'Policy Characteristics'!$C:$C,0))),"",INDEX('Policy Characteristics'!A:A,MATCH($C257,'Policy Characteristics'!$C:$C,0)))</f>
        <v>Electricity Supply</v>
      </c>
      <c r="B257" s="262" t="str">
        <f>IF(ISBLANK(INDEX('Policy Characteristics'!B:B,MATCH($C257,'Policy Characteristics'!$C:$C,0))),"",INDEX('Policy Characteristics'!B:B,MATCH($C257,'Policy Characteristics'!$C:$C,0)))</f>
        <v>Ban New Power Plants</v>
      </c>
      <c r="C257" s="254" t="str">
        <f t="shared" si="17"/>
        <v>Boolean Ban New Power Plants</v>
      </c>
      <c r="D257" s="6" t="s">
        <v>3492</v>
      </c>
      <c r="E257" s="45"/>
      <c r="F257" s="6" t="s">
        <v>3497</v>
      </c>
      <c r="G257" s="45"/>
      <c r="H257" s="43">
        <v>1748</v>
      </c>
      <c r="I257" s="324" t="s">
        <v>43</v>
      </c>
      <c r="J257" s="255" t="str">
        <f>IF(ISBLANK(INDEX('Policy Characteristics'!D:D,MATCH($C257,'Policy Characteristics'!$C:$C,0))),"",INDEX('Policy Characteristics'!D:D,MATCH($C257,'Policy Characteristics'!$C:$C,0)))</f>
        <v>Ban New Power Plants</v>
      </c>
      <c r="K257" s="254" t="str">
        <f>IF(ISBLANK(INDEX('Policy Characteristics'!E:E,MATCH($C257,'Policy Characteristics'!$C:$C,0))),"",INDEX('Policy Characteristics'!E:E,MATCH($C257,'Policy Characteristics'!$C:$C,0)))</f>
        <v>elec ban new power plants</v>
      </c>
      <c r="L257" s="254">
        <f>IF(ISBLANK(INDEX('Policy Characteristics'!F:F,MATCH($C257,'Policy Characteristics'!$C:$C,0))),"",INDEX('Policy Characteristics'!F:F,MATCH($C257,'Policy Characteristics'!$C:$C,0)))</f>
        <v>0</v>
      </c>
      <c r="M257" s="254">
        <f>IF(ISBLANK(INDEX('Policy Characteristics'!G:G,MATCH($C257,'Policy Characteristics'!$C:$C,0))),"",INDEX('Policy Characteristics'!G:G,MATCH($C257,'Policy Characteristics'!$C:$C,0)))</f>
        <v>1</v>
      </c>
      <c r="N257" s="254">
        <f>IF(ISBLANK(INDEX('Policy Characteristics'!H:H,MATCH($C257,'Policy Characteristics'!$C:$C,0))),"",INDEX('Policy Characteristics'!H:H,MATCH($C257,'Policy Characteristics'!$C:$C,0)))</f>
        <v>1</v>
      </c>
      <c r="O257" s="254" t="str">
        <f>IF(ISBLANK(INDEX('Policy Characteristics'!I:I,MATCH($C257,'Policy Characteristics'!$C:$C,0))),"",INDEX('Policy Characteristics'!I:I,MATCH($C257,'Policy Characteristics'!$C:$C,0)))</f>
        <v>on/off</v>
      </c>
      <c r="P257" s="254" t="str">
        <f>IF(ISBLANK(INDEX('Policy Characteristics'!J:J,MATCH($C257,'Policy Characteristics'!$C:$C,0))),"",INDEX('Policy Characteristics'!J:J,MATCH($C257,'Policy Characteristics'!$C:$C,0)))</f>
        <v>**Description:** This policy prevents new capacity of the selected type(s) from being built or deployed.</v>
      </c>
      <c r="Q257" s="254" t="str">
        <f>IF(ISBLANK(INDEX('Policy Characteristics'!K:K,MATCH($C257,'Policy Characteristics'!$C:$C,0))),"",INDEX('Policy Characteristics'!K:K,MATCH($C257,'Policy Characteristics'!$C:$C,0)))</f>
        <v>electricity-sector-main.html#ban</v>
      </c>
      <c r="R257" s="254" t="str">
        <f>IF(ISBLANK(INDEX('Policy Characteristics'!L:L,MATCH($C257,'Policy Characteristics'!$C:$C,0))),"",INDEX('Policy Characteristics'!L:L,MATCH($C257,'Policy Characteristics'!$C:$C,0)))</f>
        <v>ban-new-capacity.html</v>
      </c>
    </row>
    <row r="258" spans="1:18" s="4" customFormat="1">
      <c r="A258" s="254" t="str">
        <f>IF(ISBLANK(INDEX('Policy Characteristics'!A:A,MATCH($C258,'Policy Characteristics'!$C:$C,0))),"",INDEX('Policy Characteristics'!A:A,MATCH($C258,'Policy Characteristics'!$C:$C,0)))</f>
        <v>Electricity Supply</v>
      </c>
      <c r="B258" s="262" t="str">
        <f>IF(ISBLANK(INDEX('Policy Characteristics'!B:B,MATCH($C258,'Policy Characteristics'!$C:$C,0))),"",INDEX('Policy Characteristics'!B:B,MATCH($C258,'Policy Characteristics'!$C:$C,0)))</f>
        <v>Ban New Power Plants</v>
      </c>
      <c r="C258" s="254" t="str">
        <f t="shared" si="17"/>
        <v>Boolean Ban New Power Plants</v>
      </c>
      <c r="D258" s="6" t="s">
        <v>3493</v>
      </c>
      <c r="E258" s="45"/>
      <c r="F258" s="6" t="s">
        <v>3498</v>
      </c>
      <c r="G258" s="45"/>
      <c r="H258" s="43">
        <v>1749</v>
      </c>
      <c r="I258" s="324" t="s">
        <v>43</v>
      </c>
      <c r="J258" s="255" t="str">
        <f>IF(ISBLANK(INDEX('Policy Characteristics'!D:D,MATCH($C258,'Policy Characteristics'!$C:$C,0))),"",INDEX('Policy Characteristics'!D:D,MATCH($C258,'Policy Characteristics'!$C:$C,0)))</f>
        <v>Ban New Power Plants</v>
      </c>
      <c r="K258" s="254" t="str">
        <f>IF(ISBLANK(INDEX('Policy Characteristics'!E:E,MATCH($C258,'Policy Characteristics'!$C:$C,0))),"",INDEX('Policy Characteristics'!E:E,MATCH($C258,'Policy Characteristics'!$C:$C,0)))</f>
        <v>elec ban new power plants</v>
      </c>
      <c r="L258" s="254">
        <f>IF(ISBLANK(INDEX('Policy Characteristics'!F:F,MATCH($C258,'Policy Characteristics'!$C:$C,0))),"",INDEX('Policy Characteristics'!F:F,MATCH($C258,'Policy Characteristics'!$C:$C,0)))</f>
        <v>0</v>
      </c>
      <c r="M258" s="254">
        <f>IF(ISBLANK(INDEX('Policy Characteristics'!G:G,MATCH($C258,'Policy Characteristics'!$C:$C,0))),"",INDEX('Policy Characteristics'!G:G,MATCH($C258,'Policy Characteristics'!$C:$C,0)))</f>
        <v>1</v>
      </c>
      <c r="N258" s="254">
        <f>IF(ISBLANK(INDEX('Policy Characteristics'!H:H,MATCH($C258,'Policy Characteristics'!$C:$C,0))),"",INDEX('Policy Characteristics'!H:H,MATCH($C258,'Policy Characteristics'!$C:$C,0)))</f>
        <v>1</v>
      </c>
      <c r="O258" s="254" t="str">
        <f>IF(ISBLANK(INDEX('Policy Characteristics'!I:I,MATCH($C258,'Policy Characteristics'!$C:$C,0))),"",INDEX('Policy Characteristics'!I:I,MATCH($C258,'Policy Characteristics'!$C:$C,0)))</f>
        <v>on/off</v>
      </c>
      <c r="P258" s="254" t="str">
        <f>IF(ISBLANK(INDEX('Policy Characteristics'!J:J,MATCH($C258,'Policy Characteristics'!$C:$C,0))),"",INDEX('Policy Characteristics'!J:J,MATCH($C258,'Policy Characteristics'!$C:$C,0)))</f>
        <v>**Description:** This policy prevents new capacity of the selected type(s) from being built or deployed.</v>
      </c>
      <c r="Q258" s="254" t="str">
        <f>IF(ISBLANK(INDEX('Policy Characteristics'!K:K,MATCH($C258,'Policy Characteristics'!$C:$C,0))),"",INDEX('Policy Characteristics'!K:K,MATCH($C258,'Policy Characteristics'!$C:$C,0)))</f>
        <v>electricity-sector-main.html#ban</v>
      </c>
      <c r="R258" s="254" t="str">
        <f>IF(ISBLANK(INDEX('Policy Characteristics'!L:L,MATCH($C258,'Policy Characteristics'!$C:$C,0))),"",INDEX('Policy Characteristics'!L:L,MATCH($C258,'Policy Characteristics'!$C:$C,0)))</f>
        <v>ban-new-capacity.html</v>
      </c>
    </row>
    <row r="259" spans="1:18" s="4" customFormat="1">
      <c r="A259" s="254" t="str">
        <f>IF(ISBLANK(INDEX('Policy Characteristics'!A:A,MATCH($C259,'Policy Characteristics'!$C:$C,0))),"",INDEX('Policy Characteristics'!A:A,MATCH($C259,'Policy Characteristics'!$C:$C,0)))</f>
        <v>Electricity Supply</v>
      </c>
      <c r="B259" s="262" t="str">
        <f>IF(ISBLANK(INDEX('Policy Characteristics'!B:B,MATCH($C259,'Policy Characteristics'!$C:$C,0))),"",INDEX('Policy Characteristics'!B:B,MATCH($C259,'Policy Characteristics'!$C:$C,0)))</f>
        <v>Ban New Power Plants</v>
      </c>
      <c r="C259" s="254" t="str">
        <f t="shared" si="17"/>
        <v>Boolean Ban New Power Plants</v>
      </c>
      <c r="D259" s="6" t="s">
        <v>3494</v>
      </c>
      <c r="E259" s="45"/>
      <c r="F259" s="6" t="s">
        <v>3499</v>
      </c>
      <c r="G259" s="45"/>
      <c r="H259" s="43">
        <v>1750</v>
      </c>
      <c r="I259" s="324" t="s">
        <v>43</v>
      </c>
      <c r="J259" s="255" t="str">
        <f>IF(ISBLANK(INDEX('Policy Characteristics'!D:D,MATCH($C259,'Policy Characteristics'!$C:$C,0))),"",INDEX('Policy Characteristics'!D:D,MATCH($C259,'Policy Characteristics'!$C:$C,0)))</f>
        <v>Ban New Power Plants</v>
      </c>
      <c r="K259" s="254" t="str">
        <f>IF(ISBLANK(INDEX('Policy Characteristics'!E:E,MATCH($C259,'Policy Characteristics'!$C:$C,0))),"",INDEX('Policy Characteristics'!E:E,MATCH($C259,'Policy Characteristics'!$C:$C,0)))</f>
        <v>elec ban new power plants</v>
      </c>
      <c r="L259" s="254">
        <f>IF(ISBLANK(INDEX('Policy Characteristics'!F:F,MATCH($C259,'Policy Characteristics'!$C:$C,0))),"",INDEX('Policy Characteristics'!F:F,MATCH($C259,'Policy Characteristics'!$C:$C,0)))</f>
        <v>0</v>
      </c>
      <c r="M259" s="254">
        <f>IF(ISBLANK(INDEX('Policy Characteristics'!G:G,MATCH($C259,'Policy Characteristics'!$C:$C,0))),"",INDEX('Policy Characteristics'!G:G,MATCH($C259,'Policy Characteristics'!$C:$C,0)))</f>
        <v>1</v>
      </c>
      <c r="N259" s="254">
        <f>IF(ISBLANK(INDEX('Policy Characteristics'!H:H,MATCH($C259,'Policy Characteristics'!$C:$C,0))),"",INDEX('Policy Characteristics'!H:H,MATCH($C259,'Policy Characteristics'!$C:$C,0)))</f>
        <v>1</v>
      </c>
      <c r="O259" s="254" t="str">
        <f>IF(ISBLANK(INDEX('Policy Characteristics'!I:I,MATCH($C259,'Policy Characteristics'!$C:$C,0))),"",INDEX('Policy Characteristics'!I:I,MATCH($C259,'Policy Characteristics'!$C:$C,0)))</f>
        <v>on/off</v>
      </c>
      <c r="P259" s="254" t="str">
        <f>IF(ISBLANK(INDEX('Policy Characteristics'!J:J,MATCH($C259,'Policy Characteristics'!$C:$C,0))),"",INDEX('Policy Characteristics'!J:J,MATCH($C259,'Policy Characteristics'!$C:$C,0)))</f>
        <v>**Description:** This policy prevents new capacity of the selected type(s) from being built or deployed.</v>
      </c>
      <c r="Q259" s="254" t="str">
        <f>IF(ISBLANK(INDEX('Policy Characteristics'!K:K,MATCH($C259,'Policy Characteristics'!$C:$C,0))),"",INDEX('Policy Characteristics'!K:K,MATCH($C259,'Policy Characteristics'!$C:$C,0)))</f>
        <v>electricity-sector-main.html#ban</v>
      </c>
      <c r="R259" s="254" t="str">
        <f>IF(ISBLANK(INDEX('Policy Characteristics'!L:L,MATCH($C259,'Policy Characteristics'!$C:$C,0))),"",INDEX('Policy Characteristics'!L:L,MATCH($C259,'Policy Characteristics'!$C:$C,0)))</f>
        <v>ban-new-capacity.html</v>
      </c>
    </row>
    <row r="260" spans="1:18" s="4" customFormat="1">
      <c r="A260" s="254" t="str">
        <f>IF(ISBLANK(INDEX('Policy Characteristics'!A:A,MATCH($C260,'Policy Characteristics'!$C:$C,0))),"",INDEX('Policy Characteristics'!A:A,MATCH($C260,'Policy Characteristics'!$C:$C,0)))</f>
        <v>Electricity Supply</v>
      </c>
      <c r="B260" s="262" t="str">
        <f>IF(ISBLANK(INDEX('Policy Characteristics'!B:B,MATCH($C260,'Policy Characteristics'!$C:$C,0))),"",INDEX('Policy Characteristics'!B:B,MATCH($C260,'Policy Characteristics'!$C:$C,0)))</f>
        <v>Ban New Power Plants</v>
      </c>
      <c r="C260" s="254" t="str">
        <f t="shared" si="17"/>
        <v>Boolean Ban New Power Plants</v>
      </c>
      <c r="D260" s="6" t="s">
        <v>3495</v>
      </c>
      <c r="E260" s="45"/>
      <c r="F260" s="6" t="s">
        <v>3500</v>
      </c>
      <c r="G260" s="45"/>
      <c r="H260" s="43">
        <v>1751</v>
      </c>
      <c r="I260" s="324" t="s">
        <v>43</v>
      </c>
      <c r="J260" s="255" t="str">
        <f>IF(ISBLANK(INDEX('Policy Characteristics'!D:D,MATCH($C260,'Policy Characteristics'!$C:$C,0))),"",INDEX('Policy Characteristics'!D:D,MATCH($C260,'Policy Characteristics'!$C:$C,0)))</f>
        <v>Ban New Power Plants</v>
      </c>
      <c r="K260" s="254" t="str">
        <f>IF(ISBLANK(INDEX('Policy Characteristics'!E:E,MATCH($C260,'Policy Characteristics'!$C:$C,0))),"",INDEX('Policy Characteristics'!E:E,MATCH($C260,'Policy Characteristics'!$C:$C,0)))</f>
        <v>elec ban new power plants</v>
      </c>
      <c r="L260" s="254">
        <f>IF(ISBLANK(INDEX('Policy Characteristics'!F:F,MATCH($C260,'Policy Characteristics'!$C:$C,0))),"",INDEX('Policy Characteristics'!F:F,MATCH($C260,'Policy Characteristics'!$C:$C,0)))</f>
        <v>0</v>
      </c>
      <c r="M260" s="254">
        <f>IF(ISBLANK(INDEX('Policy Characteristics'!G:G,MATCH($C260,'Policy Characteristics'!$C:$C,0))),"",INDEX('Policy Characteristics'!G:G,MATCH($C260,'Policy Characteristics'!$C:$C,0)))</f>
        <v>1</v>
      </c>
      <c r="N260" s="254">
        <f>IF(ISBLANK(INDEX('Policy Characteristics'!H:H,MATCH($C260,'Policy Characteristics'!$C:$C,0))),"",INDEX('Policy Characteristics'!H:H,MATCH($C260,'Policy Characteristics'!$C:$C,0)))</f>
        <v>1</v>
      </c>
      <c r="O260" s="254" t="str">
        <f>IF(ISBLANK(INDEX('Policy Characteristics'!I:I,MATCH($C260,'Policy Characteristics'!$C:$C,0))),"",INDEX('Policy Characteristics'!I:I,MATCH($C260,'Policy Characteristics'!$C:$C,0)))</f>
        <v>on/off</v>
      </c>
      <c r="P260" s="254" t="str">
        <f>IF(ISBLANK(INDEX('Policy Characteristics'!J:J,MATCH($C260,'Policy Characteristics'!$C:$C,0))),"",INDEX('Policy Characteristics'!J:J,MATCH($C260,'Policy Characteristics'!$C:$C,0)))</f>
        <v>**Description:** This policy prevents new capacity of the selected type(s) from being built or deployed.</v>
      </c>
      <c r="Q260" s="254" t="str">
        <f>IF(ISBLANK(INDEX('Policy Characteristics'!K:K,MATCH($C260,'Policy Characteristics'!$C:$C,0))),"",INDEX('Policy Characteristics'!K:K,MATCH($C260,'Policy Characteristics'!$C:$C,0)))</f>
        <v>electricity-sector-main.html#ban</v>
      </c>
      <c r="R260" s="254" t="str">
        <f>IF(ISBLANK(INDEX('Policy Characteristics'!L:L,MATCH($C260,'Policy Characteristics'!$C:$C,0))),"",INDEX('Policy Characteristics'!L:L,MATCH($C260,'Policy Characteristics'!$C:$C,0)))</f>
        <v>ban-new-capacity.html</v>
      </c>
    </row>
    <row r="261" spans="1:18" s="4" customFormat="1">
      <c r="A261" s="254" t="str">
        <f>IF(ISBLANK(INDEX('Policy Characteristics'!A:A,MATCH($C261,'Policy Characteristics'!$C:$C,0))),"",INDEX('Policy Characteristics'!A:A,MATCH($C261,'Policy Characteristics'!$C:$C,0)))</f>
        <v>Electricity Supply</v>
      </c>
      <c r="B261" s="262" t="str">
        <f>IF(ISBLANK(INDEX('Policy Characteristics'!B:B,MATCH($C261,'Policy Characteristics'!$C:$C,0))),"",INDEX('Policy Characteristics'!B:B,MATCH($C261,'Policy Characteristics'!$C:$C,0)))</f>
        <v>Ban New Power Plants</v>
      </c>
      <c r="C261" s="254" t="str">
        <f t="shared" si="17"/>
        <v>Boolean Ban New Power Plants</v>
      </c>
      <c r="D261" s="6" t="s">
        <v>3584</v>
      </c>
      <c r="E261" s="45"/>
      <c r="F261" s="6" t="s">
        <v>3582</v>
      </c>
      <c r="G261" s="45"/>
      <c r="H261" s="43">
        <v>1752</v>
      </c>
      <c r="I261" s="324" t="s">
        <v>43</v>
      </c>
      <c r="J261" s="255" t="str">
        <f>IF(ISBLANK(INDEX('Policy Characteristics'!D:D,MATCH($C261,'Policy Characteristics'!$C:$C,0))),"",INDEX('Policy Characteristics'!D:D,MATCH($C261,'Policy Characteristics'!$C:$C,0)))</f>
        <v>Ban New Power Plants</v>
      </c>
      <c r="K261" s="254" t="str">
        <f>IF(ISBLANK(INDEX('Policy Characteristics'!E:E,MATCH($C261,'Policy Characteristics'!$C:$C,0))),"",INDEX('Policy Characteristics'!E:E,MATCH($C261,'Policy Characteristics'!$C:$C,0)))</f>
        <v>elec ban new power plants</v>
      </c>
      <c r="L261" s="254">
        <f>IF(ISBLANK(INDEX('Policy Characteristics'!F:F,MATCH($C261,'Policy Characteristics'!$C:$C,0))),"",INDEX('Policy Characteristics'!F:F,MATCH($C261,'Policy Characteristics'!$C:$C,0)))</f>
        <v>0</v>
      </c>
      <c r="M261" s="254">
        <f>IF(ISBLANK(INDEX('Policy Characteristics'!G:G,MATCH($C261,'Policy Characteristics'!$C:$C,0))),"",INDEX('Policy Characteristics'!G:G,MATCH($C261,'Policy Characteristics'!$C:$C,0)))</f>
        <v>1</v>
      </c>
      <c r="N261" s="254">
        <f>IF(ISBLANK(INDEX('Policy Characteristics'!H:H,MATCH($C261,'Policy Characteristics'!$C:$C,0))),"",INDEX('Policy Characteristics'!H:H,MATCH($C261,'Policy Characteristics'!$C:$C,0)))</f>
        <v>1</v>
      </c>
      <c r="O261" s="254" t="str">
        <f>IF(ISBLANK(INDEX('Policy Characteristics'!I:I,MATCH($C261,'Policy Characteristics'!$C:$C,0))),"",INDEX('Policy Characteristics'!I:I,MATCH($C261,'Policy Characteristics'!$C:$C,0)))</f>
        <v>on/off</v>
      </c>
      <c r="P261" s="254" t="str">
        <f>IF(ISBLANK(INDEX('Policy Characteristics'!J:J,MATCH($C261,'Policy Characteristics'!$C:$C,0))),"",INDEX('Policy Characteristics'!J:J,MATCH($C261,'Policy Characteristics'!$C:$C,0)))</f>
        <v>**Description:** This policy prevents new capacity of the selected type(s) from being built or deployed.</v>
      </c>
      <c r="Q261" s="254" t="str">
        <f>IF(ISBLANK(INDEX('Policy Characteristics'!K:K,MATCH($C261,'Policy Characteristics'!$C:$C,0))),"",INDEX('Policy Characteristics'!K:K,MATCH($C261,'Policy Characteristics'!$C:$C,0)))</f>
        <v>electricity-sector-main.html#ban</v>
      </c>
      <c r="R261" s="254" t="str">
        <f>IF(ISBLANK(INDEX('Policy Characteristics'!L:L,MATCH($C261,'Policy Characteristics'!$C:$C,0))),"",INDEX('Policy Characteristics'!L:L,MATCH($C261,'Policy Characteristics'!$C:$C,0)))</f>
        <v>ban-new-capacity.html</v>
      </c>
    </row>
    <row r="262" spans="1:18" s="4" customFormat="1">
      <c r="A262" s="254" t="str">
        <f>IF(ISBLANK(INDEX('Policy Characteristics'!A:A,MATCH($C262,'Policy Characteristics'!$C:$C,0))),"",INDEX('Policy Characteristics'!A:A,MATCH($C262,'Policy Characteristics'!$C:$C,0)))</f>
        <v>Electricity Supply</v>
      </c>
      <c r="B262" s="262" t="str">
        <f>IF(ISBLANK(INDEX('Policy Characteristics'!B:B,MATCH($C262,'Policy Characteristics'!$C:$C,0))),"",INDEX('Policy Characteristics'!B:B,MATCH($C262,'Policy Characteristics'!$C:$C,0)))</f>
        <v>Ban New Power Plants</v>
      </c>
      <c r="C262" s="254" t="str">
        <f t="shared" si="17"/>
        <v>Boolean Ban New Power Plants</v>
      </c>
      <c r="D262" s="6" t="s">
        <v>3585</v>
      </c>
      <c r="E262" s="45"/>
      <c r="F262" s="6" t="s">
        <v>3583</v>
      </c>
      <c r="G262" s="45"/>
      <c r="H262" s="43">
        <v>2236</v>
      </c>
      <c r="I262" s="324" t="s">
        <v>43</v>
      </c>
      <c r="J262" s="255" t="str">
        <f>IF(ISBLANK(INDEX('Policy Characteristics'!D:D,MATCH($C262,'Policy Characteristics'!$C:$C,0))),"",INDEX('Policy Characteristics'!D:D,MATCH($C262,'Policy Characteristics'!$C:$C,0)))</f>
        <v>Ban New Power Plants</v>
      </c>
      <c r="K262" s="254" t="str">
        <f>IF(ISBLANK(INDEX('Policy Characteristics'!E:E,MATCH($C262,'Policy Characteristics'!$C:$C,0))),"",INDEX('Policy Characteristics'!E:E,MATCH($C262,'Policy Characteristics'!$C:$C,0)))</f>
        <v>elec ban new power plants</v>
      </c>
      <c r="L262" s="254">
        <f>IF(ISBLANK(INDEX('Policy Characteristics'!F:F,MATCH($C262,'Policy Characteristics'!$C:$C,0))),"",INDEX('Policy Characteristics'!F:F,MATCH($C262,'Policy Characteristics'!$C:$C,0)))</f>
        <v>0</v>
      </c>
      <c r="M262" s="254">
        <f>IF(ISBLANK(INDEX('Policy Characteristics'!G:G,MATCH($C262,'Policy Characteristics'!$C:$C,0))),"",INDEX('Policy Characteristics'!G:G,MATCH($C262,'Policy Characteristics'!$C:$C,0)))</f>
        <v>1</v>
      </c>
      <c r="N262" s="254">
        <f>IF(ISBLANK(INDEX('Policy Characteristics'!H:H,MATCH($C262,'Policy Characteristics'!$C:$C,0))),"",INDEX('Policy Characteristics'!H:H,MATCH($C262,'Policy Characteristics'!$C:$C,0)))</f>
        <v>1</v>
      </c>
      <c r="O262" s="254" t="str">
        <f>IF(ISBLANK(INDEX('Policy Characteristics'!I:I,MATCH($C262,'Policy Characteristics'!$C:$C,0))),"",INDEX('Policy Characteristics'!I:I,MATCH($C262,'Policy Characteristics'!$C:$C,0)))</f>
        <v>on/off</v>
      </c>
      <c r="P262" s="254" t="str">
        <f>IF(ISBLANK(INDEX('Policy Characteristics'!J:J,MATCH($C262,'Policy Characteristics'!$C:$C,0))),"",INDEX('Policy Characteristics'!J:J,MATCH($C262,'Policy Characteristics'!$C:$C,0)))</f>
        <v>**Description:** This policy prevents new capacity of the selected type(s) from being built or deployed.</v>
      </c>
      <c r="Q262" s="254" t="str">
        <f>IF(ISBLANK(INDEX('Policy Characteristics'!K:K,MATCH($C262,'Policy Characteristics'!$C:$C,0))),"",INDEX('Policy Characteristics'!K:K,MATCH($C262,'Policy Characteristics'!$C:$C,0)))</f>
        <v>electricity-sector-main.html#ban</v>
      </c>
      <c r="R262" s="254" t="str">
        <f>IF(ISBLANK(INDEX('Policy Characteristics'!L:L,MATCH($C262,'Policy Characteristics'!$C:$C,0))),"",INDEX('Policy Characteristics'!L:L,MATCH($C262,'Policy Characteristics'!$C:$C,0)))</f>
        <v>ban-new-capacity.html</v>
      </c>
    </row>
    <row r="263" spans="1:18" s="4" customFormat="1">
      <c r="A263" s="254" t="str">
        <f>IF(ISBLANK(INDEX('Policy Characteristics'!A:A,MATCH($C263,'Policy Characteristics'!$C:$C,0))),"",INDEX('Policy Characteristics'!A:A,MATCH($C263,'Policy Characteristics'!$C:$C,0)))</f>
        <v>Electricity Supply</v>
      </c>
      <c r="B263" s="262" t="str">
        <f>IF(ISBLANK(INDEX('Policy Characteristics'!B:B,MATCH($C263,'Policy Characteristics'!$C:$C,0))),"",INDEX('Policy Characteristics'!B:B,MATCH($C263,'Policy Characteristics'!$C:$C,0)))</f>
        <v>Ban New Power Plant Retrofits</v>
      </c>
      <c r="C263" s="317" t="s">
        <v>3789</v>
      </c>
      <c r="D263" s="45" t="s">
        <v>447</v>
      </c>
      <c r="E263" s="45"/>
      <c r="F263" s="45" t="s">
        <v>446</v>
      </c>
      <c r="G263" s="45"/>
      <c r="H263" s="43">
        <v>2436</v>
      </c>
      <c r="I263" s="324" t="s">
        <v>44</v>
      </c>
      <c r="J263" s="255" t="str">
        <f>IF(ISBLANK(INDEX('Policy Characteristics'!D:D,MATCH($C263,'Policy Characteristics'!$C:$C,0))),"",INDEX('Policy Characteristics'!D:D,MATCH($C263,'Policy Characteristics'!$C:$C,0)))</f>
        <v>Ban New Power Plant Retrofits</v>
      </c>
      <c r="K263" s="254" t="str">
        <f>IF(ISBLANK(INDEX('Policy Characteristics'!E:E,MATCH($C263,'Policy Characteristics'!$C:$C,0))),"",INDEX('Policy Characteristics'!E:E,MATCH($C263,'Policy Characteristics'!$C:$C,0)))</f>
        <v>elec ban new power plant retrofits</v>
      </c>
      <c r="L263" s="254">
        <f>IF(ISBLANK(INDEX('Policy Characteristics'!F:F,MATCH($C263,'Policy Characteristics'!$C:$C,0))),"",INDEX('Policy Characteristics'!F:F,MATCH($C263,'Policy Characteristics'!$C:$C,0)))</f>
        <v>0</v>
      </c>
      <c r="M263" s="254">
        <f>IF(ISBLANK(INDEX('Policy Characteristics'!G:G,MATCH($C263,'Policy Characteristics'!$C:$C,0))),"",INDEX('Policy Characteristics'!G:G,MATCH($C263,'Policy Characteristics'!$C:$C,0)))</f>
        <v>1</v>
      </c>
      <c r="N263" s="254">
        <f>IF(ISBLANK(INDEX('Policy Characteristics'!H:H,MATCH($C263,'Policy Characteristics'!$C:$C,0))),"",INDEX('Policy Characteristics'!H:H,MATCH($C263,'Policy Characteristics'!$C:$C,0)))</f>
        <v>1</v>
      </c>
      <c r="O263" s="254" t="str">
        <f>IF(ISBLANK(INDEX('Policy Characteristics'!I:I,MATCH($C263,'Policy Characteristics'!$C:$C,0))),"",INDEX('Policy Characteristics'!I:I,MATCH($C263,'Policy Characteristics'!$C:$C,0)))</f>
        <v>on/off</v>
      </c>
      <c r="P263" s="254" t="str">
        <f>IF(ISBLANK(INDEX('Policy Characteristics'!J:J,MATCH($C263,'Policy Characteristics'!$C:$C,0))),"",INDEX('Policy Characteristics'!J:J,MATCH($C263,'Policy Characteristics'!$C:$C,0)))</f>
        <v>**Description:** This policy prevents new capacity of the selected CCS plant type(s) from being built to replace existing non-CCS plants.</v>
      </c>
      <c r="Q263" s="254" t="str">
        <f>IF(ISBLANK(INDEX('Policy Characteristics'!K:K,MATCH($C263,'Policy Characteristics'!$C:$C,0))),"",INDEX('Policy Characteristics'!K:K,MATCH($C263,'Policy Characteristics'!$C:$C,0)))</f>
        <v/>
      </c>
      <c r="R263" s="254" t="str">
        <f>IF(ISBLANK(INDEX('Policy Characteristics'!L:L,MATCH($C263,'Policy Characteristics'!$C:$C,0))),"",INDEX('Policy Characteristics'!L:L,MATCH($C263,'Policy Characteristics'!$C:$C,0)))</f>
        <v/>
      </c>
    </row>
    <row r="264" spans="1:18" s="4" customFormat="1">
      <c r="A264" s="254" t="str">
        <f>IF(ISBLANK(INDEX('Policy Characteristics'!A:A,MATCH($C264,'Policy Characteristics'!$C:$C,0))),"",INDEX('Policy Characteristics'!A:A,MATCH($C264,'Policy Characteristics'!$C:$C,0)))</f>
        <v>Electricity Supply</v>
      </c>
      <c r="B264" s="262" t="str">
        <f>IF(ISBLANK(INDEX('Policy Characteristics'!B:B,MATCH($C264,'Policy Characteristics'!$C:$C,0))),"",INDEX('Policy Characteristics'!B:B,MATCH($C264,'Policy Characteristics'!$C:$C,0)))</f>
        <v>Ban New Power Plant Retrofits</v>
      </c>
      <c r="C264" s="254" t="str">
        <f>C$263</f>
        <v>Boolean Ban New Power Plant Retrofits</v>
      </c>
      <c r="D264" s="6" t="s">
        <v>3490</v>
      </c>
      <c r="E264" s="45"/>
      <c r="F264" s="6" t="s">
        <v>3426</v>
      </c>
      <c r="G264" s="45"/>
      <c r="H264" s="43">
        <v>2437</v>
      </c>
      <c r="I264" s="324" t="s">
        <v>44</v>
      </c>
      <c r="J264" s="255" t="str">
        <f>IF(ISBLANK(INDEX('Policy Characteristics'!D:D,MATCH($C264,'Policy Characteristics'!$C:$C,0))),"",INDEX('Policy Characteristics'!D:D,MATCH($C264,'Policy Characteristics'!$C:$C,0)))</f>
        <v>Ban New Power Plant Retrofits</v>
      </c>
      <c r="K264" s="254" t="str">
        <f>IF(ISBLANK(INDEX('Policy Characteristics'!E:E,MATCH($C264,'Policy Characteristics'!$C:$C,0))),"",INDEX('Policy Characteristics'!E:E,MATCH($C264,'Policy Characteristics'!$C:$C,0)))</f>
        <v>elec ban new power plant retrofits</v>
      </c>
      <c r="L264" s="254">
        <f>IF(ISBLANK(INDEX('Policy Characteristics'!F:F,MATCH($C264,'Policy Characteristics'!$C:$C,0))),"",INDEX('Policy Characteristics'!F:F,MATCH($C264,'Policy Characteristics'!$C:$C,0)))</f>
        <v>0</v>
      </c>
      <c r="M264" s="254">
        <f>IF(ISBLANK(INDEX('Policy Characteristics'!G:G,MATCH($C264,'Policy Characteristics'!$C:$C,0))),"",INDEX('Policy Characteristics'!G:G,MATCH($C264,'Policy Characteristics'!$C:$C,0)))</f>
        <v>1</v>
      </c>
      <c r="N264" s="254">
        <f>IF(ISBLANK(INDEX('Policy Characteristics'!H:H,MATCH($C264,'Policy Characteristics'!$C:$C,0))),"",INDEX('Policy Characteristics'!H:H,MATCH($C264,'Policy Characteristics'!$C:$C,0)))</f>
        <v>1</v>
      </c>
      <c r="O264" s="254" t="str">
        <f>IF(ISBLANK(INDEX('Policy Characteristics'!I:I,MATCH($C264,'Policy Characteristics'!$C:$C,0))),"",INDEX('Policy Characteristics'!I:I,MATCH($C264,'Policy Characteristics'!$C:$C,0)))</f>
        <v>on/off</v>
      </c>
      <c r="P264" s="254" t="str">
        <f>IF(ISBLANK(INDEX('Policy Characteristics'!J:J,MATCH($C264,'Policy Characteristics'!$C:$C,0))),"",INDEX('Policy Characteristics'!J:J,MATCH($C264,'Policy Characteristics'!$C:$C,0)))</f>
        <v>**Description:** This policy prevents new capacity of the selected CCS plant type(s) from being built to replace existing non-CCS plants.</v>
      </c>
      <c r="Q264" s="254" t="str">
        <f>IF(ISBLANK(INDEX('Policy Characteristics'!K:K,MATCH($C264,'Policy Characteristics'!$C:$C,0))),"",INDEX('Policy Characteristics'!K:K,MATCH($C264,'Policy Characteristics'!$C:$C,0)))</f>
        <v/>
      </c>
      <c r="R264" s="254" t="str">
        <f>IF(ISBLANK(INDEX('Policy Characteristics'!L:L,MATCH($C264,'Policy Characteristics'!$C:$C,0))),"",INDEX('Policy Characteristics'!L:L,MATCH($C264,'Policy Characteristics'!$C:$C,0)))</f>
        <v/>
      </c>
    </row>
    <row r="265" spans="1:18" s="4" customFormat="1">
      <c r="A265" s="254" t="str">
        <f>IF(ISBLANK(INDEX('Policy Characteristics'!A:A,MATCH($C265,'Policy Characteristics'!$C:$C,0))),"",INDEX('Policy Characteristics'!A:A,MATCH($C265,'Policy Characteristics'!$C:$C,0)))</f>
        <v>Electricity Supply</v>
      </c>
      <c r="B265" s="262" t="str">
        <f>IF(ISBLANK(INDEX('Policy Characteristics'!B:B,MATCH($C265,'Policy Characteristics'!$C:$C,0))),"",INDEX('Policy Characteristics'!B:B,MATCH($C265,'Policy Characteristics'!$C:$C,0)))</f>
        <v>Ban New Power Plant Retrofits</v>
      </c>
      <c r="C265" s="254" t="str">
        <f t="shared" ref="C265:C286" si="18">C$263</f>
        <v>Boolean Ban New Power Plant Retrofits</v>
      </c>
      <c r="D265" s="6" t="s">
        <v>3491</v>
      </c>
      <c r="E265" s="45"/>
      <c r="F265" s="6" t="s">
        <v>3427</v>
      </c>
      <c r="G265" s="45"/>
      <c r="H265" s="43">
        <v>2438</v>
      </c>
      <c r="I265" s="324" t="s">
        <v>44</v>
      </c>
      <c r="J265" s="255" t="str">
        <f>IF(ISBLANK(INDEX('Policy Characteristics'!D:D,MATCH($C265,'Policy Characteristics'!$C:$C,0))),"",INDEX('Policy Characteristics'!D:D,MATCH($C265,'Policy Characteristics'!$C:$C,0)))</f>
        <v>Ban New Power Plant Retrofits</v>
      </c>
      <c r="K265" s="254" t="str">
        <f>IF(ISBLANK(INDEX('Policy Characteristics'!E:E,MATCH($C265,'Policy Characteristics'!$C:$C,0))),"",INDEX('Policy Characteristics'!E:E,MATCH($C265,'Policy Characteristics'!$C:$C,0)))</f>
        <v>elec ban new power plant retrofits</v>
      </c>
      <c r="L265" s="254">
        <f>IF(ISBLANK(INDEX('Policy Characteristics'!F:F,MATCH($C265,'Policy Characteristics'!$C:$C,0))),"",INDEX('Policy Characteristics'!F:F,MATCH($C265,'Policy Characteristics'!$C:$C,0)))</f>
        <v>0</v>
      </c>
      <c r="M265" s="254">
        <f>IF(ISBLANK(INDEX('Policy Characteristics'!G:G,MATCH($C265,'Policy Characteristics'!$C:$C,0))),"",INDEX('Policy Characteristics'!G:G,MATCH($C265,'Policy Characteristics'!$C:$C,0)))</f>
        <v>1</v>
      </c>
      <c r="N265" s="254">
        <f>IF(ISBLANK(INDEX('Policy Characteristics'!H:H,MATCH($C265,'Policy Characteristics'!$C:$C,0))),"",INDEX('Policy Characteristics'!H:H,MATCH($C265,'Policy Characteristics'!$C:$C,0)))</f>
        <v>1</v>
      </c>
      <c r="O265" s="254" t="str">
        <f>IF(ISBLANK(INDEX('Policy Characteristics'!I:I,MATCH($C265,'Policy Characteristics'!$C:$C,0))),"",INDEX('Policy Characteristics'!I:I,MATCH($C265,'Policy Characteristics'!$C:$C,0)))</f>
        <v>on/off</v>
      </c>
      <c r="P265" s="254" t="str">
        <f>IF(ISBLANK(INDEX('Policy Characteristics'!J:J,MATCH($C265,'Policy Characteristics'!$C:$C,0))),"",INDEX('Policy Characteristics'!J:J,MATCH($C265,'Policy Characteristics'!$C:$C,0)))</f>
        <v>**Description:** This policy prevents new capacity of the selected CCS plant type(s) from being built to replace existing non-CCS plants.</v>
      </c>
      <c r="Q265" s="254" t="str">
        <f>IF(ISBLANK(INDEX('Policy Characteristics'!K:K,MATCH($C265,'Policy Characteristics'!$C:$C,0))),"",INDEX('Policy Characteristics'!K:K,MATCH($C265,'Policy Characteristics'!$C:$C,0)))</f>
        <v/>
      </c>
      <c r="R265" s="254" t="str">
        <f>IF(ISBLANK(INDEX('Policy Characteristics'!L:L,MATCH($C265,'Policy Characteristics'!$C:$C,0))),"",INDEX('Policy Characteristics'!L:L,MATCH($C265,'Policy Characteristics'!$C:$C,0)))</f>
        <v/>
      </c>
    </row>
    <row r="266" spans="1:18" s="4" customFormat="1">
      <c r="A266" s="254" t="str">
        <f>IF(ISBLANK(INDEX('Policy Characteristics'!A:A,MATCH($C266,'Policy Characteristics'!$C:$C,0))),"",INDEX('Policy Characteristics'!A:A,MATCH($C266,'Policy Characteristics'!$C:$C,0)))</f>
        <v>Electricity Supply</v>
      </c>
      <c r="B266" s="262" t="str">
        <f>IF(ISBLANK(INDEX('Policy Characteristics'!B:B,MATCH($C266,'Policy Characteristics'!$C:$C,0))),"",INDEX('Policy Characteristics'!B:B,MATCH($C266,'Policy Characteristics'!$C:$C,0)))</f>
        <v>Ban New Power Plant Retrofits</v>
      </c>
      <c r="C266" s="254" t="str">
        <f t="shared" si="18"/>
        <v>Boolean Ban New Power Plant Retrofits</v>
      </c>
      <c r="D266" s="6" t="s">
        <v>76</v>
      </c>
      <c r="E266" s="45"/>
      <c r="F266" s="6" t="s">
        <v>3501</v>
      </c>
      <c r="G266" s="45"/>
      <c r="H266" s="43">
        <v>2439</v>
      </c>
      <c r="I266" s="324" t="s">
        <v>44</v>
      </c>
      <c r="J266" s="255" t="str">
        <f>IF(ISBLANK(INDEX('Policy Characteristics'!D:D,MATCH($C266,'Policy Characteristics'!$C:$C,0))),"",INDEX('Policy Characteristics'!D:D,MATCH($C266,'Policy Characteristics'!$C:$C,0)))</f>
        <v>Ban New Power Plant Retrofits</v>
      </c>
      <c r="K266" s="254" t="str">
        <f>IF(ISBLANK(INDEX('Policy Characteristics'!E:E,MATCH($C266,'Policy Characteristics'!$C:$C,0))),"",INDEX('Policy Characteristics'!E:E,MATCH($C266,'Policy Characteristics'!$C:$C,0)))</f>
        <v>elec ban new power plant retrofits</v>
      </c>
      <c r="L266" s="254">
        <f>IF(ISBLANK(INDEX('Policy Characteristics'!F:F,MATCH($C266,'Policy Characteristics'!$C:$C,0))),"",INDEX('Policy Characteristics'!F:F,MATCH($C266,'Policy Characteristics'!$C:$C,0)))</f>
        <v>0</v>
      </c>
      <c r="M266" s="254">
        <f>IF(ISBLANK(INDEX('Policy Characteristics'!G:G,MATCH($C266,'Policy Characteristics'!$C:$C,0))),"",INDEX('Policy Characteristics'!G:G,MATCH($C266,'Policy Characteristics'!$C:$C,0)))</f>
        <v>1</v>
      </c>
      <c r="N266" s="254">
        <f>IF(ISBLANK(INDEX('Policy Characteristics'!H:H,MATCH($C266,'Policy Characteristics'!$C:$C,0))),"",INDEX('Policy Characteristics'!H:H,MATCH($C266,'Policy Characteristics'!$C:$C,0)))</f>
        <v>1</v>
      </c>
      <c r="O266" s="254" t="str">
        <f>IF(ISBLANK(INDEX('Policy Characteristics'!I:I,MATCH($C266,'Policy Characteristics'!$C:$C,0))),"",INDEX('Policy Characteristics'!I:I,MATCH($C266,'Policy Characteristics'!$C:$C,0)))</f>
        <v>on/off</v>
      </c>
      <c r="P266" s="254" t="str">
        <f>IF(ISBLANK(INDEX('Policy Characteristics'!J:J,MATCH($C266,'Policy Characteristics'!$C:$C,0))),"",INDEX('Policy Characteristics'!J:J,MATCH($C266,'Policy Characteristics'!$C:$C,0)))</f>
        <v>**Description:** This policy prevents new capacity of the selected CCS plant type(s) from being built to replace existing non-CCS plants.</v>
      </c>
      <c r="Q266" s="254" t="str">
        <f>IF(ISBLANK(INDEX('Policy Characteristics'!K:K,MATCH($C266,'Policy Characteristics'!$C:$C,0))),"",INDEX('Policy Characteristics'!K:K,MATCH($C266,'Policy Characteristics'!$C:$C,0)))</f>
        <v/>
      </c>
      <c r="R266" s="254" t="str">
        <f>IF(ISBLANK(INDEX('Policy Characteristics'!L:L,MATCH($C266,'Policy Characteristics'!$C:$C,0))),"",INDEX('Policy Characteristics'!L:L,MATCH($C266,'Policy Characteristics'!$C:$C,0)))</f>
        <v/>
      </c>
    </row>
    <row r="267" spans="1:18" s="4" customFormat="1">
      <c r="A267" s="254" t="str">
        <f>IF(ISBLANK(INDEX('Policy Characteristics'!A:A,MATCH($C267,'Policy Characteristics'!$C:$C,0))),"",INDEX('Policy Characteristics'!A:A,MATCH($C267,'Policy Characteristics'!$C:$C,0)))</f>
        <v>Electricity Supply</v>
      </c>
      <c r="B267" s="262" t="str">
        <f>IF(ISBLANK(INDEX('Policy Characteristics'!B:B,MATCH($C267,'Policy Characteristics'!$C:$C,0))),"",INDEX('Policy Characteristics'!B:B,MATCH($C267,'Policy Characteristics'!$C:$C,0)))</f>
        <v>Ban New Power Plant Retrofits</v>
      </c>
      <c r="C267" s="254" t="str">
        <f t="shared" si="18"/>
        <v>Boolean Ban New Power Plant Retrofits</v>
      </c>
      <c r="D267" s="6" t="s">
        <v>77</v>
      </c>
      <c r="E267" s="45"/>
      <c r="F267" s="6" t="s">
        <v>89</v>
      </c>
      <c r="G267" s="45"/>
      <c r="H267" s="43">
        <v>2440</v>
      </c>
      <c r="I267" s="324" t="s">
        <v>44</v>
      </c>
      <c r="J267" s="255" t="str">
        <f>IF(ISBLANK(INDEX('Policy Characteristics'!D:D,MATCH($C267,'Policy Characteristics'!$C:$C,0))),"",INDEX('Policy Characteristics'!D:D,MATCH($C267,'Policy Characteristics'!$C:$C,0)))</f>
        <v>Ban New Power Plant Retrofits</v>
      </c>
      <c r="K267" s="254" t="str">
        <f>IF(ISBLANK(INDEX('Policy Characteristics'!E:E,MATCH($C267,'Policy Characteristics'!$C:$C,0))),"",INDEX('Policy Characteristics'!E:E,MATCH($C267,'Policy Characteristics'!$C:$C,0)))</f>
        <v>elec ban new power plant retrofits</v>
      </c>
      <c r="L267" s="254">
        <f>IF(ISBLANK(INDEX('Policy Characteristics'!F:F,MATCH($C267,'Policy Characteristics'!$C:$C,0))),"",INDEX('Policy Characteristics'!F:F,MATCH($C267,'Policy Characteristics'!$C:$C,0)))</f>
        <v>0</v>
      </c>
      <c r="M267" s="254">
        <f>IF(ISBLANK(INDEX('Policy Characteristics'!G:G,MATCH($C267,'Policy Characteristics'!$C:$C,0))),"",INDEX('Policy Characteristics'!G:G,MATCH($C267,'Policy Characteristics'!$C:$C,0)))</f>
        <v>1</v>
      </c>
      <c r="N267" s="254">
        <f>IF(ISBLANK(INDEX('Policy Characteristics'!H:H,MATCH($C267,'Policy Characteristics'!$C:$C,0))),"",INDEX('Policy Characteristics'!H:H,MATCH($C267,'Policy Characteristics'!$C:$C,0)))</f>
        <v>1</v>
      </c>
      <c r="O267" s="254" t="str">
        <f>IF(ISBLANK(INDEX('Policy Characteristics'!I:I,MATCH($C267,'Policy Characteristics'!$C:$C,0))),"",INDEX('Policy Characteristics'!I:I,MATCH($C267,'Policy Characteristics'!$C:$C,0)))</f>
        <v>on/off</v>
      </c>
      <c r="P267" s="254" t="str">
        <f>IF(ISBLANK(INDEX('Policy Characteristics'!J:J,MATCH($C267,'Policy Characteristics'!$C:$C,0))),"",INDEX('Policy Characteristics'!J:J,MATCH($C267,'Policy Characteristics'!$C:$C,0)))</f>
        <v>**Description:** This policy prevents new capacity of the selected CCS plant type(s) from being built to replace existing non-CCS plants.</v>
      </c>
      <c r="Q267" s="254" t="str">
        <f>IF(ISBLANK(INDEX('Policy Characteristics'!K:K,MATCH($C267,'Policy Characteristics'!$C:$C,0))),"",INDEX('Policy Characteristics'!K:K,MATCH($C267,'Policy Characteristics'!$C:$C,0)))</f>
        <v/>
      </c>
      <c r="R267" s="254" t="str">
        <f>IF(ISBLANK(INDEX('Policy Characteristics'!L:L,MATCH($C267,'Policy Characteristics'!$C:$C,0))),"",INDEX('Policy Characteristics'!L:L,MATCH($C267,'Policy Characteristics'!$C:$C,0)))</f>
        <v/>
      </c>
    </row>
    <row r="268" spans="1:18" s="4" customFormat="1">
      <c r="A268" s="254" t="str">
        <f>IF(ISBLANK(INDEX('Policy Characteristics'!A:A,MATCH($C268,'Policy Characteristics'!$C:$C,0))),"",INDEX('Policy Characteristics'!A:A,MATCH($C268,'Policy Characteristics'!$C:$C,0)))</f>
        <v>Electricity Supply</v>
      </c>
      <c r="B268" s="262" t="str">
        <f>IF(ISBLANK(INDEX('Policy Characteristics'!B:B,MATCH($C268,'Policy Characteristics'!$C:$C,0))),"",INDEX('Policy Characteristics'!B:B,MATCH($C268,'Policy Characteristics'!$C:$C,0)))</f>
        <v>Ban New Power Plant Retrofits</v>
      </c>
      <c r="C268" s="254" t="str">
        <f t="shared" si="18"/>
        <v>Boolean Ban New Power Plant Retrofits</v>
      </c>
      <c r="D268" s="6" t="s">
        <v>448</v>
      </c>
      <c r="E268" s="45"/>
      <c r="F268" s="6" t="s">
        <v>451</v>
      </c>
      <c r="G268" s="45"/>
      <c r="H268" s="43">
        <v>2441</v>
      </c>
      <c r="I268" s="324" t="s">
        <v>44</v>
      </c>
      <c r="J268" s="255" t="str">
        <f>IF(ISBLANK(INDEX('Policy Characteristics'!D:D,MATCH($C268,'Policy Characteristics'!$C:$C,0))),"",INDEX('Policy Characteristics'!D:D,MATCH($C268,'Policy Characteristics'!$C:$C,0)))</f>
        <v>Ban New Power Plant Retrofits</v>
      </c>
      <c r="K268" s="254" t="str">
        <f>IF(ISBLANK(INDEX('Policy Characteristics'!E:E,MATCH($C268,'Policy Characteristics'!$C:$C,0))),"",INDEX('Policy Characteristics'!E:E,MATCH($C268,'Policy Characteristics'!$C:$C,0)))</f>
        <v>elec ban new power plant retrofits</v>
      </c>
      <c r="L268" s="254">
        <f>IF(ISBLANK(INDEX('Policy Characteristics'!F:F,MATCH($C268,'Policy Characteristics'!$C:$C,0))),"",INDEX('Policy Characteristics'!F:F,MATCH($C268,'Policy Characteristics'!$C:$C,0)))</f>
        <v>0</v>
      </c>
      <c r="M268" s="254">
        <f>IF(ISBLANK(INDEX('Policy Characteristics'!G:G,MATCH($C268,'Policy Characteristics'!$C:$C,0))),"",INDEX('Policy Characteristics'!G:G,MATCH($C268,'Policy Characteristics'!$C:$C,0)))</f>
        <v>1</v>
      </c>
      <c r="N268" s="254">
        <f>IF(ISBLANK(INDEX('Policy Characteristics'!H:H,MATCH($C268,'Policy Characteristics'!$C:$C,0))),"",INDEX('Policy Characteristics'!H:H,MATCH($C268,'Policy Characteristics'!$C:$C,0)))</f>
        <v>1</v>
      </c>
      <c r="O268" s="254" t="str">
        <f>IF(ISBLANK(INDEX('Policy Characteristics'!I:I,MATCH($C268,'Policy Characteristics'!$C:$C,0))),"",INDEX('Policy Characteristics'!I:I,MATCH($C268,'Policy Characteristics'!$C:$C,0)))</f>
        <v>on/off</v>
      </c>
      <c r="P268" s="254" t="str">
        <f>IF(ISBLANK(INDEX('Policy Characteristics'!J:J,MATCH($C268,'Policy Characteristics'!$C:$C,0))),"",INDEX('Policy Characteristics'!J:J,MATCH($C268,'Policy Characteristics'!$C:$C,0)))</f>
        <v>**Description:** This policy prevents new capacity of the selected CCS plant type(s) from being built to replace existing non-CCS plants.</v>
      </c>
      <c r="Q268" s="254" t="str">
        <f>IF(ISBLANK(INDEX('Policy Characteristics'!K:K,MATCH($C268,'Policy Characteristics'!$C:$C,0))),"",INDEX('Policy Characteristics'!K:K,MATCH($C268,'Policy Characteristics'!$C:$C,0)))</f>
        <v/>
      </c>
      <c r="R268" s="254" t="str">
        <f>IF(ISBLANK(INDEX('Policy Characteristics'!L:L,MATCH($C268,'Policy Characteristics'!$C:$C,0))),"",INDEX('Policy Characteristics'!L:L,MATCH($C268,'Policy Characteristics'!$C:$C,0)))</f>
        <v/>
      </c>
    </row>
    <row r="269" spans="1:18" s="4" customFormat="1">
      <c r="A269" s="254" t="str">
        <f>IF(ISBLANK(INDEX('Policy Characteristics'!A:A,MATCH($C269,'Policy Characteristics'!$C:$C,0))),"",INDEX('Policy Characteristics'!A:A,MATCH($C269,'Policy Characteristics'!$C:$C,0)))</f>
        <v>Electricity Supply</v>
      </c>
      <c r="B269" s="262" t="str">
        <f>IF(ISBLANK(INDEX('Policy Characteristics'!B:B,MATCH($C269,'Policy Characteristics'!$C:$C,0))),"",INDEX('Policy Characteristics'!B:B,MATCH($C269,'Policy Characteristics'!$C:$C,0)))</f>
        <v>Ban New Power Plant Retrofits</v>
      </c>
      <c r="C269" s="254" t="str">
        <f t="shared" si="18"/>
        <v>Boolean Ban New Power Plant Retrofits</v>
      </c>
      <c r="D269" s="6" t="s">
        <v>78</v>
      </c>
      <c r="E269" s="45"/>
      <c r="F269" s="6" t="s">
        <v>90</v>
      </c>
      <c r="G269" s="45"/>
      <c r="H269" s="43">
        <v>2442</v>
      </c>
      <c r="I269" s="324" t="s">
        <v>44</v>
      </c>
      <c r="J269" s="255" t="str">
        <f>IF(ISBLANK(INDEX('Policy Characteristics'!D:D,MATCH($C269,'Policy Characteristics'!$C:$C,0))),"",INDEX('Policy Characteristics'!D:D,MATCH($C269,'Policy Characteristics'!$C:$C,0)))</f>
        <v>Ban New Power Plant Retrofits</v>
      </c>
      <c r="K269" s="254" t="str">
        <f>IF(ISBLANK(INDEX('Policy Characteristics'!E:E,MATCH($C269,'Policy Characteristics'!$C:$C,0))),"",INDEX('Policy Characteristics'!E:E,MATCH($C269,'Policy Characteristics'!$C:$C,0)))</f>
        <v>elec ban new power plant retrofits</v>
      </c>
      <c r="L269" s="254">
        <f>IF(ISBLANK(INDEX('Policy Characteristics'!F:F,MATCH($C269,'Policy Characteristics'!$C:$C,0))),"",INDEX('Policy Characteristics'!F:F,MATCH($C269,'Policy Characteristics'!$C:$C,0)))</f>
        <v>0</v>
      </c>
      <c r="M269" s="254">
        <f>IF(ISBLANK(INDEX('Policy Characteristics'!G:G,MATCH($C269,'Policy Characteristics'!$C:$C,0))),"",INDEX('Policy Characteristics'!G:G,MATCH($C269,'Policy Characteristics'!$C:$C,0)))</f>
        <v>1</v>
      </c>
      <c r="N269" s="254">
        <f>IF(ISBLANK(INDEX('Policy Characteristics'!H:H,MATCH($C269,'Policy Characteristics'!$C:$C,0))),"",INDEX('Policy Characteristics'!H:H,MATCH($C269,'Policy Characteristics'!$C:$C,0)))</f>
        <v>1</v>
      </c>
      <c r="O269" s="254" t="str">
        <f>IF(ISBLANK(INDEX('Policy Characteristics'!I:I,MATCH($C269,'Policy Characteristics'!$C:$C,0))),"",INDEX('Policy Characteristics'!I:I,MATCH($C269,'Policy Characteristics'!$C:$C,0)))</f>
        <v>on/off</v>
      </c>
      <c r="P269" s="254" t="str">
        <f>IF(ISBLANK(INDEX('Policy Characteristics'!J:J,MATCH($C269,'Policy Characteristics'!$C:$C,0))),"",INDEX('Policy Characteristics'!J:J,MATCH($C269,'Policy Characteristics'!$C:$C,0)))</f>
        <v>**Description:** This policy prevents new capacity of the selected CCS plant type(s) from being built to replace existing non-CCS plants.</v>
      </c>
      <c r="Q269" s="254" t="str">
        <f>IF(ISBLANK(INDEX('Policy Characteristics'!K:K,MATCH($C269,'Policy Characteristics'!$C:$C,0))),"",INDEX('Policy Characteristics'!K:K,MATCH($C269,'Policy Characteristics'!$C:$C,0)))</f>
        <v/>
      </c>
      <c r="R269" s="254" t="str">
        <f>IF(ISBLANK(INDEX('Policy Characteristics'!L:L,MATCH($C269,'Policy Characteristics'!$C:$C,0))),"",INDEX('Policy Characteristics'!L:L,MATCH($C269,'Policy Characteristics'!$C:$C,0)))</f>
        <v/>
      </c>
    </row>
    <row r="270" spans="1:18" s="4" customFormat="1">
      <c r="A270" s="254" t="str">
        <f>IF(ISBLANK(INDEX('Policy Characteristics'!A:A,MATCH($C270,'Policy Characteristics'!$C:$C,0))),"",INDEX('Policy Characteristics'!A:A,MATCH($C270,'Policy Characteristics'!$C:$C,0)))</f>
        <v>Electricity Supply</v>
      </c>
      <c r="B270" s="262" t="str">
        <f>IF(ISBLANK(INDEX('Policy Characteristics'!B:B,MATCH($C270,'Policy Characteristics'!$C:$C,0))),"",INDEX('Policy Characteristics'!B:B,MATCH($C270,'Policy Characteristics'!$C:$C,0)))</f>
        <v>Ban New Power Plant Retrofits</v>
      </c>
      <c r="C270" s="254" t="str">
        <f t="shared" si="18"/>
        <v>Boolean Ban New Power Plant Retrofits</v>
      </c>
      <c r="D270" s="6" t="s">
        <v>79</v>
      </c>
      <c r="E270" s="45"/>
      <c r="F270" s="6" t="s">
        <v>91</v>
      </c>
      <c r="G270" s="45"/>
      <c r="H270" s="43">
        <v>2443</v>
      </c>
      <c r="I270" s="324" t="s">
        <v>44</v>
      </c>
      <c r="J270" s="255" t="str">
        <f>IF(ISBLANK(INDEX('Policy Characteristics'!D:D,MATCH($C270,'Policy Characteristics'!$C:$C,0))),"",INDEX('Policy Characteristics'!D:D,MATCH($C270,'Policy Characteristics'!$C:$C,0)))</f>
        <v>Ban New Power Plant Retrofits</v>
      </c>
      <c r="K270" s="254" t="str">
        <f>IF(ISBLANK(INDEX('Policy Characteristics'!E:E,MATCH($C270,'Policy Characteristics'!$C:$C,0))),"",INDEX('Policy Characteristics'!E:E,MATCH($C270,'Policy Characteristics'!$C:$C,0)))</f>
        <v>elec ban new power plant retrofits</v>
      </c>
      <c r="L270" s="254">
        <f>IF(ISBLANK(INDEX('Policy Characteristics'!F:F,MATCH($C270,'Policy Characteristics'!$C:$C,0))),"",INDEX('Policy Characteristics'!F:F,MATCH($C270,'Policy Characteristics'!$C:$C,0)))</f>
        <v>0</v>
      </c>
      <c r="M270" s="254">
        <f>IF(ISBLANK(INDEX('Policy Characteristics'!G:G,MATCH($C270,'Policy Characteristics'!$C:$C,0))),"",INDEX('Policy Characteristics'!G:G,MATCH($C270,'Policy Characteristics'!$C:$C,0)))</f>
        <v>1</v>
      </c>
      <c r="N270" s="254">
        <f>IF(ISBLANK(INDEX('Policy Characteristics'!H:H,MATCH($C270,'Policy Characteristics'!$C:$C,0))),"",INDEX('Policy Characteristics'!H:H,MATCH($C270,'Policy Characteristics'!$C:$C,0)))</f>
        <v>1</v>
      </c>
      <c r="O270" s="254" t="str">
        <f>IF(ISBLANK(INDEX('Policy Characteristics'!I:I,MATCH($C270,'Policy Characteristics'!$C:$C,0))),"",INDEX('Policy Characteristics'!I:I,MATCH($C270,'Policy Characteristics'!$C:$C,0)))</f>
        <v>on/off</v>
      </c>
      <c r="P270" s="254" t="str">
        <f>IF(ISBLANK(INDEX('Policy Characteristics'!J:J,MATCH($C270,'Policy Characteristics'!$C:$C,0))),"",INDEX('Policy Characteristics'!J:J,MATCH($C270,'Policy Characteristics'!$C:$C,0)))</f>
        <v>**Description:** This policy prevents new capacity of the selected CCS plant type(s) from being built to replace existing non-CCS plants.</v>
      </c>
      <c r="Q270" s="254" t="str">
        <f>IF(ISBLANK(INDEX('Policy Characteristics'!K:K,MATCH($C270,'Policy Characteristics'!$C:$C,0))),"",INDEX('Policy Characteristics'!K:K,MATCH($C270,'Policy Characteristics'!$C:$C,0)))</f>
        <v/>
      </c>
      <c r="R270" s="254" t="str">
        <f>IF(ISBLANK(INDEX('Policy Characteristics'!L:L,MATCH($C270,'Policy Characteristics'!$C:$C,0))),"",INDEX('Policy Characteristics'!L:L,MATCH($C270,'Policy Characteristics'!$C:$C,0)))</f>
        <v/>
      </c>
    </row>
    <row r="271" spans="1:18" s="4" customFormat="1">
      <c r="A271" s="254" t="str">
        <f>IF(ISBLANK(INDEX('Policy Characteristics'!A:A,MATCH($C271,'Policy Characteristics'!$C:$C,0))),"",INDEX('Policy Characteristics'!A:A,MATCH($C271,'Policy Characteristics'!$C:$C,0)))</f>
        <v>Electricity Supply</v>
      </c>
      <c r="B271" s="262" t="str">
        <f>IF(ISBLANK(INDEX('Policy Characteristics'!B:B,MATCH($C271,'Policy Characteristics'!$C:$C,0))),"",INDEX('Policy Characteristics'!B:B,MATCH($C271,'Policy Characteristics'!$C:$C,0)))</f>
        <v>Ban New Power Plant Retrofits</v>
      </c>
      <c r="C271" s="254" t="str">
        <f t="shared" si="18"/>
        <v>Boolean Ban New Power Plant Retrofits</v>
      </c>
      <c r="D271" s="6" t="s">
        <v>80</v>
      </c>
      <c r="E271" s="45"/>
      <c r="F271" s="6" t="s">
        <v>92</v>
      </c>
      <c r="G271" s="45"/>
      <c r="H271" s="43">
        <v>2444</v>
      </c>
      <c r="I271" s="324" t="s">
        <v>44</v>
      </c>
      <c r="J271" s="255" t="str">
        <f>IF(ISBLANK(INDEX('Policy Characteristics'!D:D,MATCH($C271,'Policy Characteristics'!$C:$C,0))),"",INDEX('Policy Characteristics'!D:D,MATCH($C271,'Policy Characteristics'!$C:$C,0)))</f>
        <v>Ban New Power Plant Retrofits</v>
      </c>
      <c r="K271" s="254" t="str">
        <f>IF(ISBLANK(INDEX('Policy Characteristics'!E:E,MATCH($C271,'Policy Characteristics'!$C:$C,0))),"",INDEX('Policy Characteristics'!E:E,MATCH($C271,'Policy Characteristics'!$C:$C,0)))</f>
        <v>elec ban new power plant retrofits</v>
      </c>
      <c r="L271" s="254">
        <f>IF(ISBLANK(INDEX('Policy Characteristics'!F:F,MATCH($C271,'Policy Characteristics'!$C:$C,0))),"",INDEX('Policy Characteristics'!F:F,MATCH($C271,'Policy Characteristics'!$C:$C,0)))</f>
        <v>0</v>
      </c>
      <c r="M271" s="254">
        <f>IF(ISBLANK(INDEX('Policy Characteristics'!G:G,MATCH($C271,'Policy Characteristics'!$C:$C,0))),"",INDEX('Policy Characteristics'!G:G,MATCH($C271,'Policy Characteristics'!$C:$C,0)))</f>
        <v>1</v>
      </c>
      <c r="N271" s="254">
        <f>IF(ISBLANK(INDEX('Policy Characteristics'!H:H,MATCH($C271,'Policy Characteristics'!$C:$C,0))),"",INDEX('Policy Characteristics'!H:H,MATCH($C271,'Policy Characteristics'!$C:$C,0)))</f>
        <v>1</v>
      </c>
      <c r="O271" s="254" t="str">
        <f>IF(ISBLANK(INDEX('Policy Characteristics'!I:I,MATCH($C271,'Policy Characteristics'!$C:$C,0))),"",INDEX('Policy Characteristics'!I:I,MATCH($C271,'Policy Characteristics'!$C:$C,0)))</f>
        <v>on/off</v>
      </c>
      <c r="P271" s="254" t="str">
        <f>IF(ISBLANK(INDEX('Policy Characteristics'!J:J,MATCH($C271,'Policy Characteristics'!$C:$C,0))),"",INDEX('Policy Characteristics'!J:J,MATCH($C271,'Policy Characteristics'!$C:$C,0)))</f>
        <v>**Description:** This policy prevents new capacity of the selected CCS plant type(s) from being built to replace existing non-CCS plants.</v>
      </c>
      <c r="Q271" s="254" t="str">
        <f>IF(ISBLANK(INDEX('Policy Characteristics'!K:K,MATCH($C271,'Policy Characteristics'!$C:$C,0))),"",INDEX('Policy Characteristics'!K:K,MATCH($C271,'Policy Characteristics'!$C:$C,0)))</f>
        <v/>
      </c>
      <c r="R271" s="254" t="str">
        <f>IF(ISBLANK(INDEX('Policy Characteristics'!L:L,MATCH($C271,'Policy Characteristics'!$C:$C,0))),"",INDEX('Policy Characteristics'!L:L,MATCH($C271,'Policy Characteristics'!$C:$C,0)))</f>
        <v/>
      </c>
    </row>
    <row r="272" spans="1:18" s="4" customFormat="1">
      <c r="A272" s="254" t="str">
        <f>IF(ISBLANK(INDEX('Policy Characteristics'!A:A,MATCH($C272,'Policy Characteristics'!$C:$C,0))),"",INDEX('Policy Characteristics'!A:A,MATCH($C272,'Policy Characteristics'!$C:$C,0)))</f>
        <v>Electricity Supply</v>
      </c>
      <c r="B272" s="262" t="str">
        <f>IF(ISBLANK(INDEX('Policy Characteristics'!B:B,MATCH($C272,'Policy Characteristics'!$C:$C,0))),"",INDEX('Policy Characteristics'!B:B,MATCH($C272,'Policy Characteristics'!$C:$C,0)))</f>
        <v>Ban New Power Plant Retrofits</v>
      </c>
      <c r="C272" s="254" t="str">
        <f t="shared" si="18"/>
        <v>Boolean Ban New Power Plant Retrofits</v>
      </c>
      <c r="D272" s="6" t="s">
        <v>2425</v>
      </c>
      <c r="E272" s="45"/>
      <c r="F272" s="6" t="s">
        <v>436</v>
      </c>
      <c r="G272" s="45"/>
      <c r="H272" s="43">
        <v>2445</v>
      </c>
      <c r="I272" s="324" t="s">
        <v>44</v>
      </c>
      <c r="J272" s="255" t="str">
        <f>IF(ISBLANK(INDEX('Policy Characteristics'!D:D,MATCH($C272,'Policy Characteristics'!$C:$C,0))),"",INDEX('Policy Characteristics'!D:D,MATCH($C272,'Policy Characteristics'!$C:$C,0)))</f>
        <v>Ban New Power Plant Retrofits</v>
      </c>
      <c r="K272" s="254" t="str">
        <f>IF(ISBLANK(INDEX('Policy Characteristics'!E:E,MATCH($C272,'Policy Characteristics'!$C:$C,0))),"",INDEX('Policy Characteristics'!E:E,MATCH($C272,'Policy Characteristics'!$C:$C,0)))</f>
        <v>elec ban new power plant retrofits</v>
      </c>
      <c r="L272" s="254">
        <f>IF(ISBLANK(INDEX('Policy Characteristics'!F:F,MATCH($C272,'Policy Characteristics'!$C:$C,0))),"",INDEX('Policy Characteristics'!F:F,MATCH($C272,'Policy Characteristics'!$C:$C,0)))</f>
        <v>0</v>
      </c>
      <c r="M272" s="254">
        <f>IF(ISBLANK(INDEX('Policy Characteristics'!G:G,MATCH($C272,'Policy Characteristics'!$C:$C,0))),"",INDEX('Policy Characteristics'!G:G,MATCH($C272,'Policy Characteristics'!$C:$C,0)))</f>
        <v>1</v>
      </c>
      <c r="N272" s="254">
        <f>IF(ISBLANK(INDEX('Policy Characteristics'!H:H,MATCH($C272,'Policy Characteristics'!$C:$C,0))),"",INDEX('Policy Characteristics'!H:H,MATCH($C272,'Policy Characteristics'!$C:$C,0)))</f>
        <v>1</v>
      </c>
      <c r="O272" s="254" t="str">
        <f>IF(ISBLANK(INDEX('Policy Characteristics'!I:I,MATCH($C272,'Policy Characteristics'!$C:$C,0))),"",INDEX('Policy Characteristics'!I:I,MATCH($C272,'Policy Characteristics'!$C:$C,0)))</f>
        <v>on/off</v>
      </c>
      <c r="P272" s="254" t="str">
        <f>IF(ISBLANK(INDEX('Policy Characteristics'!J:J,MATCH($C272,'Policy Characteristics'!$C:$C,0))),"",INDEX('Policy Characteristics'!J:J,MATCH($C272,'Policy Characteristics'!$C:$C,0)))</f>
        <v>**Description:** This policy prevents new capacity of the selected CCS plant type(s) from being built to replace existing non-CCS plants.</v>
      </c>
      <c r="Q272" s="254" t="str">
        <f>IF(ISBLANK(INDEX('Policy Characteristics'!K:K,MATCH($C272,'Policy Characteristics'!$C:$C,0))),"",INDEX('Policy Characteristics'!K:K,MATCH($C272,'Policy Characteristics'!$C:$C,0)))</f>
        <v/>
      </c>
      <c r="R272" s="254" t="str">
        <f>IF(ISBLANK(INDEX('Policy Characteristics'!L:L,MATCH($C272,'Policy Characteristics'!$C:$C,0))),"",INDEX('Policy Characteristics'!L:L,MATCH($C272,'Policy Characteristics'!$C:$C,0)))</f>
        <v/>
      </c>
    </row>
    <row r="273" spans="1:18" s="4" customFormat="1">
      <c r="A273" s="254" t="str">
        <f>IF(ISBLANK(INDEX('Policy Characteristics'!A:A,MATCH($C273,'Policy Characteristics'!$C:$C,0))),"",INDEX('Policy Characteristics'!A:A,MATCH($C273,'Policy Characteristics'!$C:$C,0)))</f>
        <v>Electricity Supply</v>
      </c>
      <c r="B273" s="262" t="str">
        <f>IF(ISBLANK(INDEX('Policy Characteristics'!B:B,MATCH($C273,'Policy Characteristics'!$C:$C,0))),"",INDEX('Policy Characteristics'!B:B,MATCH($C273,'Policy Characteristics'!$C:$C,0)))</f>
        <v>Ban New Power Plant Retrofits</v>
      </c>
      <c r="C273" s="254" t="str">
        <f t="shared" si="18"/>
        <v>Boolean Ban New Power Plant Retrofits</v>
      </c>
      <c r="D273" s="6" t="s">
        <v>308</v>
      </c>
      <c r="E273" s="45"/>
      <c r="F273" s="6" t="s">
        <v>310</v>
      </c>
      <c r="G273" s="45"/>
      <c r="H273" s="43">
        <v>2446</v>
      </c>
      <c r="I273" s="324" t="s">
        <v>44</v>
      </c>
      <c r="J273" s="255" t="str">
        <f>IF(ISBLANK(INDEX('Policy Characteristics'!D:D,MATCH($C273,'Policy Characteristics'!$C:$C,0))),"",INDEX('Policy Characteristics'!D:D,MATCH($C273,'Policy Characteristics'!$C:$C,0)))</f>
        <v>Ban New Power Plant Retrofits</v>
      </c>
      <c r="K273" s="254" t="str">
        <f>IF(ISBLANK(INDEX('Policy Characteristics'!E:E,MATCH($C273,'Policy Characteristics'!$C:$C,0))),"",INDEX('Policy Characteristics'!E:E,MATCH($C273,'Policy Characteristics'!$C:$C,0)))</f>
        <v>elec ban new power plant retrofits</v>
      </c>
      <c r="L273" s="254">
        <f>IF(ISBLANK(INDEX('Policy Characteristics'!F:F,MATCH($C273,'Policy Characteristics'!$C:$C,0))),"",INDEX('Policy Characteristics'!F:F,MATCH($C273,'Policy Characteristics'!$C:$C,0)))</f>
        <v>0</v>
      </c>
      <c r="M273" s="254">
        <f>IF(ISBLANK(INDEX('Policy Characteristics'!G:G,MATCH($C273,'Policy Characteristics'!$C:$C,0))),"",INDEX('Policy Characteristics'!G:G,MATCH($C273,'Policy Characteristics'!$C:$C,0)))</f>
        <v>1</v>
      </c>
      <c r="N273" s="254">
        <f>IF(ISBLANK(INDEX('Policy Characteristics'!H:H,MATCH($C273,'Policy Characteristics'!$C:$C,0))),"",INDEX('Policy Characteristics'!H:H,MATCH($C273,'Policy Characteristics'!$C:$C,0)))</f>
        <v>1</v>
      </c>
      <c r="O273" s="254" t="str">
        <f>IF(ISBLANK(INDEX('Policy Characteristics'!I:I,MATCH($C273,'Policy Characteristics'!$C:$C,0))),"",INDEX('Policy Characteristics'!I:I,MATCH($C273,'Policy Characteristics'!$C:$C,0)))</f>
        <v>on/off</v>
      </c>
      <c r="P273" s="254" t="str">
        <f>IF(ISBLANK(INDEX('Policy Characteristics'!J:J,MATCH($C273,'Policy Characteristics'!$C:$C,0))),"",INDEX('Policy Characteristics'!J:J,MATCH($C273,'Policy Characteristics'!$C:$C,0)))</f>
        <v>**Description:** This policy prevents new capacity of the selected CCS plant type(s) from being built to replace existing non-CCS plants.</v>
      </c>
      <c r="Q273" s="254" t="str">
        <f>IF(ISBLANK(INDEX('Policy Characteristics'!K:K,MATCH($C273,'Policy Characteristics'!$C:$C,0))),"",INDEX('Policy Characteristics'!K:K,MATCH($C273,'Policy Characteristics'!$C:$C,0)))</f>
        <v/>
      </c>
      <c r="R273" s="254" t="str">
        <f>IF(ISBLANK(INDEX('Policy Characteristics'!L:L,MATCH($C273,'Policy Characteristics'!$C:$C,0))),"",INDEX('Policy Characteristics'!L:L,MATCH($C273,'Policy Characteristics'!$C:$C,0)))</f>
        <v/>
      </c>
    </row>
    <row r="274" spans="1:18" s="4" customFormat="1">
      <c r="A274" s="254" t="str">
        <f>IF(ISBLANK(INDEX('Policy Characteristics'!A:A,MATCH($C274,'Policy Characteristics'!$C:$C,0))),"",INDEX('Policy Characteristics'!A:A,MATCH($C274,'Policy Characteristics'!$C:$C,0)))</f>
        <v>Electricity Supply</v>
      </c>
      <c r="B274" s="262" t="str">
        <f>IF(ISBLANK(INDEX('Policy Characteristics'!B:B,MATCH($C274,'Policy Characteristics'!$C:$C,0))),"",INDEX('Policy Characteristics'!B:B,MATCH($C274,'Policy Characteristics'!$C:$C,0)))</f>
        <v>Ban New Power Plant Retrofits</v>
      </c>
      <c r="C274" s="254" t="str">
        <f t="shared" si="18"/>
        <v>Boolean Ban New Power Plant Retrofits</v>
      </c>
      <c r="D274" s="6" t="s">
        <v>309</v>
      </c>
      <c r="E274" s="45"/>
      <c r="F274" s="6" t="s">
        <v>311</v>
      </c>
      <c r="G274" s="45"/>
      <c r="H274" s="43">
        <v>2447</v>
      </c>
      <c r="I274" s="324" t="s">
        <v>44</v>
      </c>
      <c r="J274" s="255" t="str">
        <f>IF(ISBLANK(INDEX('Policy Characteristics'!D:D,MATCH($C274,'Policy Characteristics'!$C:$C,0))),"",INDEX('Policy Characteristics'!D:D,MATCH($C274,'Policy Characteristics'!$C:$C,0)))</f>
        <v>Ban New Power Plant Retrofits</v>
      </c>
      <c r="K274" s="254" t="str">
        <f>IF(ISBLANK(INDEX('Policy Characteristics'!E:E,MATCH($C274,'Policy Characteristics'!$C:$C,0))),"",INDEX('Policy Characteristics'!E:E,MATCH($C274,'Policy Characteristics'!$C:$C,0)))</f>
        <v>elec ban new power plant retrofits</v>
      </c>
      <c r="L274" s="254">
        <f>IF(ISBLANK(INDEX('Policy Characteristics'!F:F,MATCH($C274,'Policy Characteristics'!$C:$C,0))),"",INDEX('Policy Characteristics'!F:F,MATCH($C274,'Policy Characteristics'!$C:$C,0)))</f>
        <v>0</v>
      </c>
      <c r="M274" s="254">
        <f>IF(ISBLANK(INDEX('Policy Characteristics'!G:G,MATCH($C274,'Policy Characteristics'!$C:$C,0))),"",INDEX('Policy Characteristics'!G:G,MATCH($C274,'Policy Characteristics'!$C:$C,0)))</f>
        <v>1</v>
      </c>
      <c r="N274" s="254">
        <f>IF(ISBLANK(INDEX('Policy Characteristics'!H:H,MATCH($C274,'Policy Characteristics'!$C:$C,0))),"",INDEX('Policy Characteristics'!H:H,MATCH($C274,'Policy Characteristics'!$C:$C,0)))</f>
        <v>1</v>
      </c>
      <c r="O274" s="254" t="str">
        <f>IF(ISBLANK(INDEX('Policy Characteristics'!I:I,MATCH($C274,'Policy Characteristics'!$C:$C,0))),"",INDEX('Policy Characteristics'!I:I,MATCH($C274,'Policy Characteristics'!$C:$C,0)))</f>
        <v>on/off</v>
      </c>
      <c r="P274" s="254" t="str">
        <f>IF(ISBLANK(INDEX('Policy Characteristics'!J:J,MATCH($C274,'Policy Characteristics'!$C:$C,0))),"",INDEX('Policy Characteristics'!J:J,MATCH($C274,'Policy Characteristics'!$C:$C,0)))</f>
        <v>**Description:** This policy prevents new capacity of the selected CCS plant type(s) from being built to replace existing non-CCS plants.</v>
      </c>
      <c r="Q274" s="254" t="str">
        <f>IF(ISBLANK(INDEX('Policy Characteristics'!K:K,MATCH($C274,'Policy Characteristics'!$C:$C,0))),"",INDEX('Policy Characteristics'!K:K,MATCH($C274,'Policy Characteristics'!$C:$C,0)))</f>
        <v/>
      </c>
      <c r="R274" s="254" t="str">
        <f>IF(ISBLANK(INDEX('Policy Characteristics'!L:L,MATCH($C274,'Policy Characteristics'!$C:$C,0))),"",INDEX('Policy Characteristics'!L:L,MATCH($C274,'Policy Characteristics'!$C:$C,0)))</f>
        <v/>
      </c>
    </row>
    <row r="275" spans="1:18" s="4" customFormat="1">
      <c r="A275" s="254" t="str">
        <f>IF(ISBLANK(INDEX('Policy Characteristics'!A:A,MATCH($C275,'Policy Characteristics'!$C:$C,0))),"",INDEX('Policy Characteristics'!A:A,MATCH($C275,'Policy Characteristics'!$C:$C,0)))</f>
        <v>Electricity Supply</v>
      </c>
      <c r="B275" s="262" t="str">
        <f>IF(ISBLANK(INDEX('Policy Characteristics'!B:B,MATCH($C275,'Policy Characteristics'!$C:$C,0))),"",INDEX('Policy Characteristics'!B:B,MATCH($C275,'Policy Characteristics'!$C:$C,0)))</f>
        <v>Ban New Power Plant Retrofits</v>
      </c>
      <c r="C275" s="254" t="str">
        <f t="shared" si="18"/>
        <v>Boolean Ban New Power Plant Retrofits</v>
      </c>
      <c r="D275" s="6" t="s">
        <v>444</v>
      </c>
      <c r="E275" s="45"/>
      <c r="F275" s="6" t="s">
        <v>443</v>
      </c>
      <c r="G275" s="45"/>
      <c r="H275" s="43">
        <v>2448</v>
      </c>
      <c r="I275" s="324" t="s">
        <v>44</v>
      </c>
      <c r="J275" s="255" t="str">
        <f>IF(ISBLANK(INDEX('Policy Characteristics'!D:D,MATCH($C275,'Policy Characteristics'!$C:$C,0))),"",INDEX('Policy Characteristics'!D:D,MATCH($C275,'Policy Characteristics'!$C:$C,0)))</f>
        <v>Ban New Power Plant Retrofits</v>
      </c>
      <c r="K275" s="254" t="str">
        <f>IF(ISBLANK(INDEX('Policy Characteristics'!E:E,MATCH($C275,'Policy Characteristics'!$C:$C,0))),"",INDEX('Policy Characteristics'!E:E,MATCH($C275,'Policy Characteristics'!$C:$C,0)))</f>
        <v>elec ban new power plant retrofits</v>
      </c>
      <c r="L275" s="254">
        <f>IF(ISBLANK(INDEX('Policy Characteristics'!F:F,MATCH($C275,'Policy Characteristics'!$C:$C,0))),"",INDEX('Policy Characteristics'!F:F,MATCH($C275,'Policy Characteristics'!$C:$C,0)))</f>
        <v>0</v>
      </c>
      <c r="M275" s="254">
        <f>IF(ISBLANK(INDEX('Policy Characteristics'!G:G,MATCH($C275,'Policy Characteristics'!$C:$C,0))),"",INDEX('Policy Characteristics'!G:G,MATCH($C275,'Policy Characteristics'!$C:$C,0)))</f>
        <v>1</v>
      </c>
      <c r="N275" s="254">
        <f>IF(ISBLANK(INDEX('Policy Characteristics'!H:H,MATCH($C275,'Policy Characteristics'!$C:$C,0))),"",INDEX('Policy Characteristics'!H:H,MATCH($C275,'Policy Characteristics'!$C:$C,0)))</f>
        <v>1</v>
      </c>
      <c r="O275" s="254" t="str">
        <f>IF(ISBLANK(INDEX('Policy Characteristics'!I:I,MATCH($C275,'Policy Characteristics'!$C:$C,0))),"",INDEX('Policy Characteristics'!I:I,MATCH($C275,'Policy Characteristics'!$C:$C,0)))</f>
        <v>on/off</v>
      </c>
      <c r="P275" s="254" t="str">
        <f>IF(ISBLANK(INDEX('Policy Characteristics'!J:J,MATCH($C275,'Policy Characteristics'!$C:$C,0))),"",INDEX('Policy Characteristics'!J:J,MATCH($C275,'Policy Characteristics'!$C:$C,0)))</f>
        <v>**Description:** This policy prevents new capacity of the selected CCS plant type(s) from being built to replace existing non-CCS plants.</v>
      </c>
      <c r="Q275" s="254" t="str">
        <f>IF(ISBLANK(INDEX('Policy Characteristics'!K:K,MATCH($C275,'Policy Characteristics'!$C:$C,0))),"",INDEX('Policy Characteristics'!K:K,MATCH($C275,'Policy Characteristics'!$C:$C,0)))</f>
        <v/>
      </c>
      <c r="R275" s="254" t="str">
        <f>IF(ISBLANK(INDEX('Policy Characteristics'!L:L,MATCH($C275,'Policy Characteristics'!$C:$C,0))),"",INDEX('Policy Characteristics'!L:L,MATCH($C275,'Policy Characteristics'!$C:$C,0)))</f>
        <v/>
      </c>
    </row>
    <row r="276" spans="1:18" s="4" customFormat="1">
      <c r="A276" s="254" t="str">
        <f>IF(ISBLANK(INDEX('Policy Characteristics'!A:A,MATCH($C276,'Policy Characteristics'!$C:$C,0))),"",INDEX('Policy Characteristics'!A:A,MATCH($C276,'Policy Characteristics'!$C:$C,0)))</f>
        <v>Electricity Supply</v>
      </c>
      <c r="B276" s="262" t="str">
        <f>IF(ISBLANK(INDEX('Policy Characteristics'!B:B,MATCH($C276,'Policy Characteristics'!$C:$C,0))),"",INDEX('Policy Characteristics'!B:B,MATCH($C276,'Policy Characteristics'!$C:$C,0)))</f>
        <v>Ban New Power Plant Retrofits</v>
      </c>
      <c r="C276" s="254" t="str">
        <f t="shared" si="18"/>
        <v>Boolean Ban New Power Plant Retrofits</v>
      </c>
      <c r="D276" s="6" t="s">
        <v>453</v>
      </c>
      <c r="E276" s="45"/>
      <c r="F276" s="6" t="s">
        <v>454</v>
      </c>
      <c r="G276" s="45"/>
      <c r="H276" s="43">
        <v>2449</v>
      </c>
      <c r="I276" s="324" t="s">
        <v>44</v>
      </c>
      <c r="J276" s="255" t="str">
        <f>IF(ISBLANK(INDEX('Policy Characteristics'!D:D,MATCH($C276,'Policy Characteristics'!$C:$C,0))),"",INDEX('Policy Characteristics'!D:D,MATCH($C276,'Policy Characteristics'!$C:$C,0)))</f>
        <v>Ban New Power Plant Retrofits</v>
      </c>
      <c r="K276" s="254" t="str">
        <f>IF(ISBLANK(INDEX('Policy Characteristics'!E:E,MATCH($C276,'Policy Characteristics'!$C:$C,0))),"",INDEX('Policy Characteristics'!E:E,MATCH($C276,'Policy Characteristics'!$C:$C,0)))</f>
        <v>elec ban new power plant retrofits</v>
      </c>
      <c r="L276" s="254">
        <f>IF(ISBLANK(INDEX('Policy Characteristics'!F:F,MATCH($C276,'Policy Characteristics'!$C:$C,0))),"",INDEX('Policy Characteristics'!F:F,MATCH($C276,'Policy Characteristics'!$C:$C,0)))</f>
        <v>0</v>
      </c>
      <c r="M276" s="254">
        <f>IF(ISBLANK(INDEX('Policy Characteristics'!G:G,MATCH($C276,'Policy Characteristics'!$C:$C,0))),"",INDEX('Policy Characteristics'!G:G,MATCH($C276,'Policy Characteristics'!$C:$C,0)))</f>
        <v>1</v>
      </c>
      <c r="N276" s="254">
        <f>IF(ISBLANK(INDEX('Policy Characteristics'!H:H,MATCH($C276,'Policy Characteristics'!$C:$C,0))),"",INDEX('Policy Characteristics'!H:H,MATCH($C276,'Policy Characteristics'!$C:$C,0)))</f>
        <v>1</v>
      </c>
      <c r="O276" s="254" t="str">
        <f>IF(ISBLANK(INDEX('Policy Characteristics'!I:I,MATCH($C276,'Policy Characteristics'!$C:$C,0))),"",INDEX('Policy Characteristics'!I:I,MATCH($C276,'Policy Characteristics'!$C:$C,0)))</f>
        <v>on/off</v>
      </c>
      <c r="P276" s="254" t="str">
        <f>IF(ISBLANK(INDEX('Policy Characteristics'!J:J,MATCH($C276,'Policy Characteristics'!$C:$C,0))),"",INDEX('Policy Characteristics'!J:J,MATCH($C276,'Policy Characteristics'!$C:$C,0)))</f>
        <v>**Description:** This policy prevents new capacity of the selected CCS plant type(s) from being built to replace existing non-CCS plants.</v>
      </c>
      <c r="Q276" s="254" t="str">
        <f>IF(ISBLANK(INDEX('Policy Characteristics'!K:K,MATCH($C276,'Policy Characteristics'!$C:$C,0))),"",INDEX('Policy Characteristics'!K:K,MATCH($C276,'Policy Characteristics'!$C:$C,0)))</f>
        <v/>
      </c>
      <c r="R276" s="254" t="str">
        <f>IF(ISBLANK(INDEX('Policy Characteristics'!L:L,MATCH($C276,'Policy Characteristics'!$C:$C,0))),"",INDEX('Policy Characteristics'!L:L,MATCH($C276,'Policy Characteristics'!$C:$C,0)))</f>
        <v/>
      </c>
    </row>
    <row r="277" spans="1:18" s="4" customFormat="1">
      <c r="A277" s="254" t="str">
        <f>IF(ISBLANK(INDEX('Policy Characteristics'!A:A,MATCH($C277,'Policy Characteristics'!$C:$C,0))),"",INDEX('Policy Characteristics'!A:A,MATCH($C277,'Policy Characteristics'!$C:$C,0)))</f>
        <v>Electricity Supply</v>
      </c>
      <c r="B277" s="262" t="str">
        <f>IF(ISBLANK(INDEX('Policy Characteristics'!B:B,MATCH($C277,'Policy Characteristics'!$C:$C,0))),"",INDEX('Policy Characteristics'!B:B,MATCH($C277,'Policy Characteristics'!$C:$C,0)))</f>
        <v>Ban New Power Plant Retrofits</v>
      </c>
      <c r="C277" s="254" t="str">
        <f t="shared" si="18"/>
        <v>Boolean Ban New Power Plant Retrofits</v>
      </c>
      <c r="D277" s="6" t="s">
        <v>2748</v>
      </c>
      <c r="E277" s="45"/>
      <c r="F277" s="6" t="s">
        <v>2469</v>
      </c>
      <c r="G277" s="45"/>
      <c r="H277" s="43">
        <v>2450</v>
      </c>
      <c r="I277" s="324" t="s">
        <v>44</v>
      </c>
      <c r="J277" s="255" t="str">
        <f>IF(ISBLANK(INDEX('Policy Characteristics'!D:D,MATCH($C277,'Policy Characteristics'!$C:$C,0))),"",INDEX('Policy Characteristics'!D:D,MATCH($C277,'Policy Characteristics'!$C:$C,0)))</f>
        <v>Ban New Power Plant Retrofits</v>
      </c>
      <c r="K277" s="254" t="str">
        <f>IF(ISBLANK(INDEX('Policy Characteristics'!E:E,MATCH($C277,'Policy Characteristics'!$C:$C,0))),"",INDEX('Policy Characteristics'!E:E,MATCH($C277,'Policy Characteristics'!$C:$C,0)))</f>
        <v>elec ban new power plant retrofits</v>
      </c>
      <c r="L277" s="254">
        <f>IF(ISBLANK(INDEX('Policy Characteristics'!F:F,MATCH($C277,'Policy Characteristics'!$C:$C,0))),"",INDEX('Policy Characteristics'!F:F,MATCH($C277,'Policy Characteristics'!$C:$C,0)))</f>
        <v>0</v>
      </c>
      <c r="M277" s="254">
        <f>IF(ISBLANK(INDEX('Policy Characteristics'!G:G,MATCH($C277,'Policy Characteristics'!$C:$C,0))),"",INDEX('Policy Characteristics'!G:G,MATCH($C277,'Policy Characteristics'!$C:$C,0)))</f>
        <v>1</v>
      </c>
      <c r="N277" s="254">
        <f>IF(ISBLANK(INDEX('Policy Characteristics'!H:H,MATCH($C277,'Policy Characteristics'!$C:$C,0))),"",INDEX('Policy Characteristics'!H:H,MATCH($C277,'Policy Characteristics'!$C:$C,0)))</f>
        <v>1</v>
      </c>
      <c r="O277" s="254" t="str">
        <f>IF(ISBLANK(INDEX('Policy Characteristics'!I:I,MATCH($C277,'Policy Characteristics'!$C:$C,0))),"",INDEX('Policy Characteristics'!I:I,MATCH($C277,'Policy Characteristics'!$C:$C,0)))</f>
        <v>on/off</v>
      </c>
      <c r="P277" s="254" t="str">
        <f>IF(ISBLANK(INDEX('Policy Characteristics'!J:J,MATCH($C277,'Policy Characteristics'!$C:$C,0))),"",INDEX('Policy Characteristics'!J:J,MATCH($C277,'Policy Characteristics'!$C:$C,0)))</f>
        <v>**Description:** This policy prevents new capacity of the selected CCS plant type(s) from being built to replace existing non-CCS plants.</v>
      </c>
      <c r="Q277" s="254" t="str">
        <f>IF(ISBLANK(INDEX('Policy Characteristics'!K:K,MATCH($C277,'Policy Characteristics'!$C:$C,0))),"",INDEX('Policy Characteristics'!K:K,MATCH($C277,'Policy Characteristics'!$C:$C,0)))</f>
        <v/>
      </c>
      <c r="R277" s="254" t="str">
        <f>IF(ISBLANK(INDEX('Policy Characteristics'!L:L,MATCH($C277,'Policy Characteristics'!$C:$C,0))),"",INDEX('Policy Characteristics'!L:L,MATCH($C277,'Policy Characteristics'!$C:$C,0)))</f>
        <v/>
      </c>
    </row>
    <row r="278" spans="1:18" s="4" customFormat="1">
      <c r="A278" s="254" t="str">
        <f>IF(ISBLANK(INDEX('Policy Characteristics'!A:A,MATCH($C278,'Policy Characteristics'!$C:$C,0))),"",INDEX('Policy Characteristics'!A:A,MATCH($C278,'Policy Characteristics'!$C:$C,0)))</f>
        <v>Electricity Supply</v>
      </c>
      <c r="B278" s="262" t="str">
        <f>IF(ISBLANK(INDEX('Policy Characteristics'!B:B,MATCH($C278,'Policy Characteristics'!$C:$C,0))),"",INDEX('Policy Characteristics'!B:B,MATCH($C278,'Policy Characteristics'!$C:$C,0)))</f>
        <v>Ban New Power Plant Retrofits</v>
      </c>
      <c r="C278" s="254" t="str">
        <f t="shared" si="18"/>
        <v>Boolean Ban New Power Plant Retrofits</v>
      </c>
      <c r="D278" s="6" t="s">
        <v>2749</v>
      </c>
      <c r="E278" s="45"/>
      <c r="F278" s="6" t="s">
        <v>2592</v>
      </c>
      <c r="G278" s="45"/>
      <c r="H278" s="43">
        <v>2451</v>
      </c>
      <c r="I278" s="324" t="s">
        <v>44</v>
      </c>
      <c r="J278" s="255" t="str">
        <f>IF(ISBLANK(INDEX('Policy Characteristics'!D:D,MATCH($C278,'Policy Characteristics'!$C:$C,0))),"",INDEX('Policy Characteristics'!D:D,MATCH($C278,'Policy Characteristics'!$C:$C,0)))</f>
        <v>Ban New Power Plant Retrofits</v>
      </c>
      <c r="K278" s="254" t="str">
        <f>IF(ISBLANK(INDEX('Policy Characteristics'!E:E,MATCH($C278,'Policy Characteristics'!$C:$C,0))),"",INDEX('Policy Characteristics'!E:E,MATCH($C278,'Policy Characteristics'!$C:$C,0)))</f>
        <v>elec ban new power plant retrofits</v>
      </c>
      <c r="L278" s="254">
        <f>IF(ISBLANK(INDEX('Policy Characteristics'!F:F,MATCH($C278,'Policy Characteristics'!$C:$C,0))),"",INDEX('Policy Characteristics'!F:F,MATCH($C278,'Policy Characteristics'!$C:$C,0)))</f>
        <v>0</v>
      </c>
      <c r="M278" s="254">
        <f>IF(ISBLANK(INDEX('Policy Characteristics'!G:G,MATCH($C278,'Policy Characteristics'!$C:$C,0))),"",INDEX('Policy Characteristics'!G:G,MATCH($C278,'Policy Characteristics'!$C:$C,0)))</f>
        <v>1</v>
      </c>
      <c r="N278" s="254">
        <f>IF(ISBLANK(INDEX('Policy Characteristics'!H:H,MATCH($C278,'Policy Characteristics'!$C:$C,0))),"",INDEX('Policy Characteristics'!H:H,MATCH($C278,'Policy Characteristics'!$C:$C,0)))</f>
        <v>1</v>
      </c>
      <c r="O278" s="254" t="str">
        <f>IF(ISBLANK(INDEX('Policy Characteristics'!I:I,MATCH($C278,'Policy Characteristics'!$C:$C,0))),"",INDEX('Policy Characteristics'!I:I,MATCH($C278,'Policy Characteristics'!$C:$C,0)))</f>
        <v>on/off</v>
      </c>
      <c r="P278" s="254" t="str">
        <f>IF(ISBLANK(INDEX('Policy Characteristics'!J:J,MATCH($C278,'Policy Characteristics'!$C:$C,0))),"",INDEX('Policy Characteristics'!J:J,MATCH($C278,'Policy Characteristics'!$C:$C,0)))</f>
        <v>**Description:** This policy prevents new capacity of the selected CCS plant type(s) from being built to replace existing non-CCS plants.</v>
      </c>
      <c r="Q278" s="254" t="str">
        <f>IF(ISBLANK(INDEX('Policy Characteristics'!K:K,MATCH($C278,'Policy Characteristics'!$C:$C,0))),"",INDEX('Policy Characteristics'!K:K,MATCH($C278,'Policy Characteristics'!$C:$C,0)))</f>
        <v/>
      </c>
      <c r="R278" s="254" t="str">
        <f>IF(ISBLANK(INDEX('Policy Characteristics'!L:L,MATCH($C278,'Policy Characteristics'!$C:$C,0))),"",INDEX('Policy Characteristics'!L:L,MATCH($C278,'Policy Characteristics'!$C:$C,0)))</f>
        <v/>
      </c>
    </row>
    <row r="279" spans="1:18" s="4" customFormat="1">
      <c r="A279" s="254" t="str">
        <f>IF(ISBLANK(INDEX('Policy Characteristics'!A:A,MATCH($C279,'Policy Characteristics'!$C:$C,0))),"",INDEX('Policy Characteristics'!A:A,MATCH($C279,'Policy Characteristics'!$C:$C,0)))</f>
        <v>Electricity Supply</v>
      </c>
      <c r="B279" s="262" t="str">
        <f>IF(ISBLANK(INDEX('Policy Characteristics'!B:B,MATCH($C279,'Policy Characteristics'!$C:$C,0))),"",INDEX('Policy Characteristics'!B:B,MATCH($C279,'Policy Characteristics'!$C:$C,0)))</f>
        <v>Ban New Power Plant Retrofits</v>
      </c>
      <c r="C279" s="254" t="str">
        <f t="shared" si="18"/>
        <v>Boolean Ban New Power Plant Retrofits</v>
      </c>
      <c r="D279" s="6" t="s">
        <v>2750</v>
      </c>
      <c r="E279" s="45"/>
      <c r="F279" s="6" t="s">
        <v>2471</v>
      </c>
      <c r="G279" s="45"/>
      <c r="H279" s="43">
        <v>2452</v>
      </c>
      <c r="I279" s="324" t="s">
        <v>44</v>
      </c>
      <c r="J279" s="255" t="str">
        <f>IF(ISBLANK(INDEX('Policy Characteristics'!D:D,MATCH($C279,'Policy Characteristics'!$C:$C,0))),"",INDEX('Policy Characteristics'!D:D,MATCH($C279,'Policy Characteristics'!$C:$C,0)))</f>
        <v>Ban New Power Plant Retrofits</v>
      </c>
      <c r="K279" s="254" t="str">
        <f>IF(ISBLANK(INDEX('Policy Characteristics'!E:E,MATCH($C279,'Policy Characteristics'!$C:$C,0))),"",INDEX('Policy Characteristics'!E:E,MATCH($C279,'Policy Characteristics'!$C:$C,0)))</f>
        <v>elec ban new power plant retrofits</v>
      </c>
      <c r="L279" s="254">
        <f>IF(ISBLANK(INDEX('Policy Characteristics'!F:F,MATCH($C279,'Policy Characteristics'!$C:$C,0))),"",INDEX('Policy Characteristics'!F:F,MATCH($C279,'Policy Characteristics'!$C:$C,0)))</f>
        <v>0</v>
      </c>
      <c r="M279" s="254">
        <f>IF(ISBLANK(INDEX('Policy Characteristics'!G:G,MATCH($C279,'Policy Characteristics'!$C:$C,0))),"",INDEX('Policy Characteristics'!G:G,MATCH($C279,'Policy Characteristics'!$C:$C,0)))</f>
        <v>1</v>
      </c>
      <c r="N279" s="254">
        <f>IF(ISBLANK(INDEX('Policy Characteristics'!H:H,MATCH($C279,'Policy Characteristics'!$C:$C,0))),"",INDEX('Policy Characteristics'!H:H,MATCH($C279,'Policy Characteristics'!$C:$C,0)))</f>
        <v>1</v>
      </c>
      <c r="O279" s="254" t="str">
        <f>IF(ISBLANK(INDEX('Policy Characteristics'!I:I,MATCH($C279,'Policy Characteristics'!$C:$C,0))),"",INDEX('Policy Characteristics'!I:I,MATCH($C279,'Policy Characteristics'!$C:$C,0)))</f>
        <v>on/off</v>
      </c>
      <c r="P279" s="254" t="str">
        <f>IF(ISBLANK(INDEX('Policy Characteristics'!J:J,MATCH($C279,'Policy Characteristics'!$C:$C,0))),"",INDEX('Policy Characteristics'!J:J,MATCH($C279,'Policy Characteristics'!$C:$C,0)))</f>
        <v>**Description:** This policy prevents new capacity of the selected CCS plant type(s) from being built to replace existing non-CCS plants.</v>
      </c>
      <c r="Q279" s="254" t="str">
        <f>IF(ISBLANK(INDEX('Policy Characteristics'!K:K,MATCH($C279,'Policy Characteristics'!$C:$C,0))),"",INDEX('Policy Characteristics'!K:K,MATCH($C279,'Policy Characteristics'!$C:$C,0)))</f>
        <v/>
      </c>
      <c r="R279" s="254" t="str">
        <f>IF(ISBLANK(INDEX('Policy Characteristics'!L:L,MATCH($C279,'Policy Characteristics'!$C:$C,0))),"",INDEX('Policy Characteristics'!L:L,MATCH($C279,'Policy Characteristics'!$C:$C,0)))</f>
        <v/>
      </c>
    </row>
    <row r="280" spans="1:18" s="4" customFormat="1">
      <c r="A280" s="254" t="str">
        <f>IF(ISBLANK(INDEX('Policy Characteristics'!A:A,MATCH($C280,'Policy Characteristics'!$C:$C,0))),"",INDEX('Policy Characteristics'!A:A,MATCH($C280,'Policy Characteristics'!$C:$C,0)))</f>
        <v>Electricity Supply</v>
      </c>
      <c r="B280" s="262" t="str">
        <f>IF(ISBLANK(INDEX('Policy Characteristics'!B:B,MATCH($C280,'Policy Characteristics'!$C:$C,0))),"",INDEX('Policy Characteristics'!B:B,MATCH($C280,'Policy Characteristics'!$C:$C,0)))</f>
        <v>Ban New Power Plant Retrofits</v>
      </c>
      <c r="C280" s="254" t="str">
        <f t="shared" si="18"/>
        <v>Boolean Ban New Power Plant Retrofits</v>
      </c>
      <c r="D280" s="6" t="s">
        <v>3489</v>
      </c>
      <c r="E280" s="45"/>
      <c r="F280" s="6" t="s">
        <v>3496</v>
      </c>
      <c r="G280" s="45"/>
      <c r="H280" s="43">
        <v>2453</v>
      </c>
      <c r="I280" s="324" t="s">
        <v>43</v>
      </c>
      <c r="J280" s="255" t="str">
        <f>IF(ISBLANK(INDEX('Policy Characteristics'!D:D,MATCH($C280,'Policy Characteristics'!$C:$C,0))),"",INDEX('Policy Characteristics'!D:D,MATCH($C280,'Policy Characteristics'!$C:$C,0)))</f>
        <v>Ban New Power Plant Retrofits</v>
      </c>
      <c r="K280" s="254" t="str">
        <f>IF(ISBLANK(INDEX('Policy Characteristics'!E:E,MATCH($C280,'Policy Characteristics'!$C:$C,0))),"",INDEX('Policy Characteristics'!E:E,MATCH($C280,'Policy Characteristics'!$C:$C,0)))</f>
        <v>elec ban new power plant retrofits</v>
      </c>
      <c r="L280" s="254">
        <f>IF(ISBLANK(INDEX('Policy Characteristics'!F:F,MATCH($C280,'Policy Characteristics'!$C:$C,0))),"",INDEX('Policy Characteristics'!F:F,MATCH($C280,'Policy Characteristics'!$C:$C,0)))</f>
        <v>0</v>
      </c>
      <c r="M280" s="254">
        <f>IF(ISBLANK(INDEX('Policy Characteristics'!G:G,MATCH($C280,'Policy Characteristics'!$C:$C,0))),"",INDEX('Policy Characteristics'!G:G,MATCH($C280,'Policy Characteristics'!$C:$C,0)))</f>
        <v>1</v>
      </c>
      <c r="N280" s="254">
        <f>IF(ISBLANK(INDEX('Policy Characteristics'!H:H,MATCH($C280,'Policy Characteristics'!$C:$C,0))),"",INDEX('Policy Characteristics'!H:H,MATCH($C280,'Policy Characteristics'!$C:$C,0)))</f>
        <v>1</v>
      </c>
      <c r="O280" s="254" t="str">
        <f>IF(ISBLANK(INDEX('Policy Characteristics'!I:I,MATCH($C280,'Policy Characteristics'!$C:$C,0))),"",INDEX('Policy Characteristics'!I:I,MATCH($C280,'Policy Characteristics'!$C:$C,0)))</f>
        <v>on/off</v>
      </c>
      <c r="P280" s="254" t="str">
        <f>IF(ISBLANK(INDEX('Policy Characteristics'!J:J,MATCH($C280,'Policy Characteristics'!$C:$C,0))),"",INDEX('Policy Characteristics'!J:J,MATCH($C280,'Policy Characteristics'!$C:$C,0)))</f>
        <v>**Description:** This policy prevents new capacity of the selected CCS plant type(s) from being built to replace existing non-CCS plants.</v>
      </c>
      <c r="Q280" s="254" t="str">
        <f>IF(ISBLANK(INDEX('Policy Characteristics'!K:K,MATCH($C280,'Policy Characteristics'!$C:$C,0))),"",INDEX('Policy Characteristics'!K:K,MATCH($C280,'Policy Characteristics'!$C:$C,0)))</f>
        <v/>
      </c>
      <c r="R280" s="254" t="str">
        <f>IF(ISBLANK(INDEX('Policy Characteristics'!L:L,MATCH($C280,'Policy Characteristics'!$C:$C,0))),"",INDEX('Policy Characteristics'!L:L,MATCH($C280,'Policy Characteristics'!$C:$C,0)))</f>
        <v/>
      </c>
    </row>
    <row r="281" spans="1:18" s="4" customFormat="1">
      <c r="A281" s="254" t="str">
        <f>IF(ISBLANK(INDEX('Policy Characteristics'!A:A,MATCH($C281,'Policy Characteristics'!$C:$C,0))),"",INDEX('Policy Characteristics'!A:A,MATCH($C281,'Policy Characteristics'!$C:$C,0)))</f>
        <v>Electricity Supply</v>
      </c>
      <c r="B281" s="262" t="str">
        <f>IF(ISBLANK(INDEX('Policy Characteristics'!B:B,MATCH($C281,'Policy Characteristics'!$C:$C,0))),"",INDEX('Policy Characteristics'!B:B,MATCH($C281,'Policy Characteristics'!$C:$C,0)))</f>
        <v>Ban New Power Plant Retrofits</v>
      </c>
      <c r="C281" s="254" t="str">
        <f t="shared" si="18"/>
        <v>Boolean Ban New Power Plant Retrofits</v>
      </c>
      <c r="D281" s="6" t="s">
        <v>3492</v>
      </c>
      <c r="E281" s="45"/>
      <c r="F281" s="6" t="s">
        <v>3497</v>
      </c>
      <c r="G281" s="45"/>
      <c r="H281" s="43">
        <v>2454</v>
      </c>
      <c r="I281" s="324" t="s">
        <v>43</v>
      </c>
      <c r="J281" s="255" t="str">
        <f>IF(ISBLANK(INDEX('Policy Characteristics'!D:D,MATCH($C281,'Policy Characteristics'!$C:$C,0))),"",INDEX('Policy Characteristics'!D:D,MATCH($C281,'Policy Characteristics'!$C:$C,0)))</f>
        <v>Ban New Power Plant Retrofits</v>
      </c>
      <c r="K281" s="254" t="str">
        <f>IF(ISBLANK(INDEX('Policy Characteristics'!E:E,MATCH($C281,'Policy Characteristics'!$C:$C,0))),"",INDEX('Policy Characteristics'!E:E,MATCH($C281,'Policy Characteristics'!$C:$C,0)))</f>
        <v>elec ban new power plant retrofits</v>
      </c>
      <c r="L281" s="254">
        <f>IF(ISBLANK(INDEX('Policy Characteristics'!F:F,MATCH($C281,'Policy Characteristics'!$C:$C,0))),"",INDEX('Policy Characteristics'!F:F,MATCH($C281,'Policy Characteristics'!$C:$C,0)))</f>
        <v>0</v>
      </c>
      <c r="M281" s="254">
        <f>IF(ISBLANK(INDEX('Policy Characteristics'!G:G,MATCH($C281,'Policy Characteristics'!$C:$C,0))),"",INDEX('Policy Characteristics'!G:G,MATCH($C281,'Policy Characteristics'!$C:$C,0)))</f>
        <v>1</v>
      </c>
      <c r="N281" s="254">
        <f>IF(ISBLANK(INDEX('Policy Characteristics'!H:H,MATCH($C281,'Policy Characteristics'!$C:$C,0))),"",INDEX('Policy Characteristics'!H:H,MATCH($C281,'Policy Characteristics'!$C:$C,0)))</f>
        <v>1</v>
      </c>
      <c r="O281" s="254" t="str">
        <f>IF(ISBLANK(INDEX('Policy Characteristics'!I:I,MATCH($C281,'Policy Characteristics'!$C:$C,0))),"",INDEX('Policy Characteristics'!I:I,MATCH($C281,'Policy Characteristics'!$C:$C,0)))</f>
        <v>on/off</v>
      </c>
      <c r="P281" s="254" t="str">
        <f>IF(ISBLANK(INDEX('Policy Characteristics'!J:J,MATCH($C281,'Policy Characteristics'!$C:$C,0))),"",INDEX('Policy Characteristics'!J:J,MATCH($C281,'Policy Characteristics'!$C:$C,0)))</f>
        <v>**Description:** This policy prevents new capacity of the selected CCS plant type(s) from being built to replace existing non-CCS plants.</v>
      </c>
      <c r="Q281" s="254" t="str">
        <f>IF(ISBLANK(INDEX('Policy Characteristics'!K:K,MATCH($C281,'Policy Characteristics'!$C:$C,0))),"",INDEX('Policy Characteristics'!K:K,MATCH($C281,'Policy Characteristics'!$C:$C,0)))</f>
        <v/>
      </c>
      <c r="R281" s="254" t="str">
        <f>IF(ISBLANK(INDEX('Policy Characteristics'!L:L,MATCH($C281,'Policy Characteristics'!$C:$C,0))),"",INDEX('Policy Characteristics'!L:L,MATCH($C281,'Policy Characteristics'!$C:$C,0)))</f>
        <v/>
      </c>
    </row>
    <row r="282" spans="1:18" s="4" customFormat="1">
      <c r="A282" s="254" t="str">
        <f>IF(ISBLANK(INDEX('Policy Characteristics'!A:A,MATCH($C282,'Policy Characteristics'!$C:$C,0))),"",INDEX('Policy Characteristics'!A:A,MATCH($C282,'Policy Characteristics'!$C:$C,0)))</f>
        <v>Electricity Supply</v>
      </c>
      <c r="B282" s="262" t="str">
        <f>IF(ISBLANK(INDEX('Policy Characteristics'!B:B,MATCH($C282,'Policy Characteristics'!$C:$C,0))),"",INDEX('Policy Characteristics'!B:B,MATCH($C282,'Policy Characteristics'!$C:$C,0)))</f>
        <v>Ban New Power Plant Retrofits</v>
      </c>
      <c r="C282" s="254" t="str">
        <f t="shared" si="18"/>
        <v>Boolean Ban New Power Plant Retrofits</v>
      </c>
      <c r="D282" s="6" t="s">
        <v>3493</v>
      </c>
      <c r="E282" s="45"/>
      <c r="F282" s="6" t="s">
        <v>3498</v>
      </c>
      <c r="G282" s="45"/>
      <c r="H282" s="43">
        <v>2455</v>
      </c>
      <c r="I282" s="324" t="s">
        <v>43</v>
      </c>
      <c r="J282" s="255" t="str">
        <f>IF(ISBLANK(INDEX('Policy Characteristics'!D:D,MATCH($C282,'Policy Characteristics'!$C:$C,0))),"",INDEX('Policy Characteristics'!D:D,MATCH($C282,'Policy Characteristics'!$C:$C,0)))</f>
        <v>Ban New Power Plant Retrofits</v>
      </c>
      <c r="K282" s="254" t="str">
        <f>IF(ISBLANK(INDEX('Policy Characteristics'!E:E,MATCH($C282,'Policy Characteristics'!$C:$C,0))),"",INDEX('Policy Characteristics'!E:E,MATCH($C282,'Policy Characteristics'!$C:$C,0)))</f>
        <v>elec ban new power plant retrofits</v>
      </c>
      <c r="L282" s="254">
        <f>IF(ISBLANK(INDEX('Policy Characteristics'!F:F,MATCH($C282,'Policy Characteristics'!$C:$C,0))),"",INDEX('Policy Characteristics'!F:F,MATCH($C282,'Policy Characteristics'!$C:$C,0)))</f>
        <v>0</v>
      </c>
      <c r="M282" s="254">
        <f>IF(ISBLANK(INDEX('Policy Characteristics'!G:G,MATCH($C282,'Policy Characteristics'!$C:$C,0))),"",INDEX('Policy Characteristics'!G:G,MATCH($C282,'Policy Characteristics'!$C:$C,0)))</f>
        <v>1</v>
      </c>
      <c r="N282" s="254">
        <f>IF(ISBLANK(INDEX('Policy Characteristics'!H:H,MATCH($C282,'Policy Characteristics'!$C:$C,0))),"",INDEX('Policy Characteristics'!H:H,MATCH($C282,'Policy Characteristics'!$C:$C,0)))</f>
        <v>1</v>
      </c>
      <c r="O282" s="254" t="str">
        <f>IF(ISBLANK(INDEX('Policy Characteristics'!I:I,MATCH($C282,'Policy Characteristics'!$C:$C,0))),"",INDEX('Policy Characteristics'!I:I,MATCH($C282,'Policy Characteristics'!$C:$C,0)))</f>
        <v>on/off</v>
      </c>
      <c r="P282" s="254" t="str">
        <f>IF(ISBLANK(INDEX('Policy Characteristics'!J:J,MATCH($C282,'Policy Characteristics'!$C:$C,0))),"",INDEX('Policy Characteristics'!J:J,MATCH($C282,'Policy Characteristics'!$C:$C,0)))</f>
        <v>**Description:** This policy prevents new capacity of the selected CCS plant type(s) from being built to replace existing non-CCS plants.</v>
      </c>
      <c r="Q282" s="254" t="str">
        <f>IF(ISBLANK(INDEX('Policy Characteristics'!K:K,MATCH($C282,'Policy Characteristics'!$C:$C,0))),"",INDEX('Policy Characteristics'!K:K,MATCH($C282,'Policy Characteristics'!$C:$C,0)))</f>
        <v/>
      </c>
      <c r="R282" s="254" t="str">
        <f>IF(ISBLANK(INDEX('Policy Characteristics'!L:L,MATCH($C282,'Policy Characteristics'!$C:$C,0))),"",INDEX('Policy Characteristics'!L:L,MATCH($C282,'Policy Characteristics'!$C:$C,0)))</f>
        <v/>
      </c>
    </row>
    <row r="283" spans="1:18" s="4" customFormat="1">
      <c r="A283" s="254" t="str">
        <f>IF(ISBLANK(INDEX('Policy Characteristics'!A:A,MATCH($C283,'Policy Characteristics'!$C:$C,0))),"",INDEX('Policy Characteristics'!A:A,MATCH($C283,'Policy Characteristics'!$C:$C,0)))</f>
        <v>Electricity Supply</v>
      </c>
      <c r="B283" s="262" t="str">
        <f>IF(ISBLANK(INDEX('Policy Characteristics'!B:B,MATCH($C283,'Policy Characteristics'!$C:$C,0))),"",INDEX('Policy Characteristics'!B:B,MATCH($C283,'Policy Characteristics'!$C:$C,0)))</f>
        <v>Ban New Power Plant Retrofits</v>
      </c>
      <c r="C283" s="254" t="str">
        <f t="shared" si="18"/>
        <v>Boolean Ban New Power Plant Retrofits</v>
      </c>
      <c r="D283" s="6" t="s">
        <v>3494</v>
      </c>
      <c r="E283" s="45"/>
      <c r="F283" s="6" t="s">
        <v>3499</v>
      </c>
      <c r="G283" s="45"/>
      <c r="H283" s="43">
        <v>2456</v>
      </c>
      <c r="I283" s="324" t="s">
        <v>43</v>
      </c>
      <c r="J283" s="255" t="str">
        <f>IF(ISBLANK(INDEX('Policy Characteristics'!D:D,MATCH($C283,'Policy Characteristics'!$C:$C,0))),"",INDEX('Policy Characteristics'!D:D,MATCH($C283,'Policy Characteristics'!$C:$C,0)))</f>
        <v>Ban New Power Plant Retrofits</v>
      </c>
      <c r="K283" s="254" t="str">
        <f>IF(ISBLANK(INDEX('Policy Characteristics'!E:E,MATCH($C283,'Policy Characteristics'!$C:$C,0))),"",INDEX('Policy Characteristics'!E:E,MATCH($C283,'Policy Characteristics'!$C:$C,0)))</f>
        <v>elec ban new power plant retrofits</v>
      </c>
      <c r="L283" s="254">
        <f>IF(ISBLANK(INDEX('Policy Characteristics'!F:F,MATCH($C283,'Policy Characteristics'!$C:$C,0))),"",INDEX('Policy Characteristics'!F:F,MATCH($C283,'Policy Characteristics'!$C:$C,0)))</f>
        <v>0</v>
      </c>
      <c r="M283" s="254">
        <f>IF(ISBLANK(INDEX('Policy Characteristics'!G:G,MATCH($C283,'Policy Characteristics'!$C:$C,0))),"",INDEX('Policy Characteristics'!G:G,MATCH($C283,'Policy Characteristics'!$C:$C,0)))</f>
        <v>1</v>
      </c>
      <c r="N283" s="254">
        <f>IF(ISBLANK(INDEX('Policy Characteristics'!H:H,MATCH($C283,'Policy Characteristics'!$C:$C,0))),"",INDEX('Policy Characteristics'!H:H,MATCH($C283,'Policy Characteristics'!$C:$C,0)))</f>
        <v>1</v>
      </c>
      <c r="O283" s="254" t="str">
        <f>IF(ISBLANK(INDEX('Policy Characteristics'!I:I,MATCH($C283,'Policy Characteristics'!$C:$C,0))),"",INDEX('Policy Characteristics'!I:I,MATCH($C283,'Policy Characteristics'!$C:$C,0)))</f>
        <v>on/off</v>
      </c>
      <c r="P283" s="254" t="str">
        <f>IF(ISBLANK(INDEX('Policy Characteristics'!J:J,MATCH($C283,'Policy Characteristics'!$C:$C,0))),"",INDEX('Policy Characteristics'!J:J,MATCH($C283,'Policy Characteristics'!$C:$C,0)))</f>
        <v>**Description:** This policy prevents new capacity of the selected CCS plant type(s) from being built to replace existing non-CCS plants.</v>
      </c>
      <c r="Q283" s="254" t="str">
        <f>IF(ISBLANK(INDEX('Policy Characteristics'!K:K,MATCH($C283,'Policy Characteristics'!$C:$C,0))),"",INDEX('Policy Characteristics'!K:K,MATCH($C283,'Policy Characteristics'!$C:$C,0)))</f>
        <v/>
      </c>
      <c r="R283" s="254" t="str">
        <f>IF(ISBLANK(INDEX('Policy Characteristics'!L:L,MATCH($C283,'Policy Characteristics'!$C:$C,0))),"",INDEX('Policy Characteristics'!L:L,MATCH($C283,'Policy Characteristics'!$C:$C,0)))</f>
        <v/>
      </c>
    </row>
    <row r="284" spans="1:18" s="4" customFormat="1">
      <c r="A284" s="254" t="str">
        <f>IF(ISBLANK(INDEX('Policy Characteristics'!A:A,MATCH($C284,'Policy Characteristics'!$C:$C,0))),"",INDEX('Policy Characteristics'!A:A,MATCH($C284,'Policy Characteristics'!$C:$C,0)))</f>
        <v>Electricity Supply</v>
      </c>
      <c r="B284" s="262" t="str">
        <f>IF(ISBLANK(INDEX('Policy Characteristics'!B:B,MATCH($C284,'Policy Characteristics'!$C:$C,0))),"",INDEX('Policy Characteristics'!B:B,MATCH($C284,'Policy Characteristics'!$C:$C,0)))</f>
        <v>Ban New Power Plant Retrofits</v>
      </c>
      <c r="C284" s="254" t="str">
        <f t="shared" si="18"/>
        <v>Boolean Ban New Power Plant Retrofits</v>
      </c>
      <c r="D284" s="6" t="s">
        <v>3495</v>
      </c>
      <c r="E284" s="45"/>
      <c r="F284" s="6" t="s">
        <v>3500</v>
      </c>
      <c r="G284" s="45"/>
      <c r="H284" s="43">
        <v>2457</v>
      </c>
      <c r="I284" s="324" t="s">
        <v>44</v>
      </c>
      <c r="J284" s="255" t="str">
        <f>IF(ISBLANK(INDEX('Policy Characteristics'!D:D,MATCH($C284,'Policy Characteristics'!$C:$C,0))),"",INDEX('Policy Characteristics'!D:D,MATCH($C284,'Policy Characteristics'!$C:$C,0)))</f>
        <v>Ban New Power Plant Retrofits</v>
      </c>
      <c r="K284" s="254" t="str">
        <f>IF(ISBLANK(INDEX('Policy Characteristics'!E:E,MATCH($C284,'Policy Characteristics'!$C:$C,0))),"",INDEX('Policy Characteristics'!E:E,MATCH($C284,'Policy Characteristics'!$C:$C,0)))</f>
        <v>elec ban new power plant retrofits</v>
      </c>
      <c r="L284" s="254">
        <f>IF(ISBLANK(INDEX('Policy Characteristics'!F:F,MATCH($C284,'Policy Characteristics'!$C:$C,0))),"",INDEX('Policy Characteristics'!F:F,MATCH($C284,'Policy Characteristics'!$C:$C,0)))</f>
        <v>0</v>
      </c>
      <c r="M284" s="254">
        <f>IF(ISBLANK(INDEX('Policy Characteristics'!G:G,MATCH($C284,'Policy Characteristics'!$C:$C,0))),"",INDEX('Policy Characteristics'!G:G,MATCH($C284,'Policy Characteristics'!$C:$C,0)))</f>
        <v>1</v>
      </c>
      <c r="N284" s="254">
        <f>IF(ISBLANK(INDEX('Policy Characteristics'!H:H,MATCH($C284,'Policy Characteristics'!$C:$C,0))),"",INDEX('Policy Characteristics'!H:H,MATCH($C284,'Policy Characteristics'!$C:$C,0)))</f>
        <v>1</v>
      </c>
      <c r="O284" s="254" t="str">
        <f>IF(ISBLANK(INDEX('Policy Characteristics'!I:I,MATCH($C284,'Policy Characteristics'!$C:$C,0))),"",INDEX('Policy Characteristics'!I:I,MATCH($C284,'Policy Characteristics'!$C:$C,0)))</f>
        <v>on/off</v>
      </c>
      <c r="P284" s="254" t="str">
        <f>IF(ISBLANK(INDEX('Policy Characteristics'!J:J,MATCH($C284,'Policy Characteristics'!$C:$C,0))),"",INDEX('Policy Characteristics'!J:J,MATCH($C284,'Policy Characteristics'!$C:$C,0)))</f>
        <v>**Description:** This policy prevents new capacity of the selected CCS plant type(s) from being built to replace existing non-CCS plants.</v>
      </c>
      <c r="Q284" s="254" t="str">
        <f>IF(ISBLANK(INDEX('Policy Characteristics'!K:K,MATCH($C284,'Policy Characteristics'!$C:$C,0))),"",INDEX('Policy Characteristics'!K:K,MATCH($C284,'Policy Characteristics'!$C:$C,0)))</f>
        <v/>
      </c>
      <c r="R284" s="254" t="str">
        <f>IF(ISBLANK(INDEX('Policy Characteristics'!L:L,MATCH($C284,'Policy Characteristics'!$C:$C,0))),"",INDEX('Policy Characteristics'!L:L,MATCH($C284,'Policy Characteristics'!$C:$C,0)))</f>
        <v/>
      </c>
    </row>
    <row r="285" spans="1:18" s="4" customFormat="1">
      <c r="A285" s="254" t="str">
        <f>IF(ISBLANK(INDEX('Policy Characteristics'!A:A,MATCH($C285,'Policy Characteristics'!$C:$C,0))),"",INDEX('Policy Characteristics'!A:A,MATCH($C285,'Policy Characteristics'!$C:$C,0)))</f>
        <v>Electricity Supply</v>
      </c>
      <c r="B285" s="262" t="str">
        <f>IF(ISBLANK(INDEX('Policy Characteristics'!B:B,MATCH($C285,'Policy Characteristics'!$C:$C,0))),"",INDEX('Policy Characteristics'!B:B,MATCH($C285,'Policy Characteristics'!$C:$C,0)))</f>
        <v>Ban New Power Plant Retrofits</v>
      </c>
      <c r="C285" s="254" t="str">
        <f t="shared" si="18"/>
        <v>Boolean Ban New Power Plant Retrofits</v>
      </c>
      <c r="D285" s="6" t="s">
        <v>3584</v>
      </c>
      <c r="E285" s="45"/>
      <c r="F285" s="6" t="s">
        <v>3582</v>
      </c>
      <c r="G285" s="45"/>
      <c r="H285" s="43">
        <v>2458</v>
      </c>
      <c r="I285" s="324" t="s">
        <v>44</v>
      </c>
      <c r="J285" s="255" t="str">
        <f>IF(ISBLANK(INDEX('Policy Characteristics'!D:D,MATCH($C285,'Policy Characteristics'!$C:$C,0))),"",INDEX('Policy Characteristics'!D:D,MATCH($C285,'Policy Characteristics'!$C:$C,0)))</f>
        <v>Ban New Power Plant Retrofits</v>
      </c>
      <c r="K285" s="254" t="str">
        <f>IF(ISBLANK(INDEX('Policy Characteristics'!E:E,MATCH($C285,'Policy Characteristics'!$C:$C,0))),"",INDEX('Policy Characteristics'!E:E,MATCH($C285,'Policy Characteristics'!$C:$C,0)))</f>
        <v>elec ban new power plant retrofits</v>
      </c>
      <c r="L285" s="254">
        <f>IF(ISBLANK(INDEX('Policy Characteristics'!F:F,MATCH($C285,'Policy Characteristics'!$C:$C,0))),"",INDEX('Policy Characteristics'!F:F,MATCH($C285,'Policy Characteristics'!$C:$C,0)))</f>
        <v>0</v>
      </c>
      <c r="M285" s="254">
        <f>IF(ISBLANK(INDEX('Policy Characteristics'!G:G,MATCH($C285,'Policy Characteristics'!$C:$C,0))),"",INDEX('Policy Characteristics'!G:G,MATCH($C285,'Policy Characteristics'!$C:$C,0)))</f>
        <v>1</v>
      </c>
      <c r="N285" s="254">
        <f>IF(ISBLANK(INDEX('Policy Characteristics'!H:H,MATCH($C285,'Policy Characteristics'!$C:$C,0))),"",INDEX('Policy Characteristics'!H:H,MATCH($C285,'Policy Characteristics'!$C:$C,0)))</f>
        <v>1</v>
      </c>
      <c r="O285" s="254" t="str">
        <f>IF(ISBLANK(INDEX('Policy Characteristics'!I:I,MATCH($C285,'Policy Characteristics'!$C:$C,0))),"",INDEX('Policy Characteristics'!I:I,MATCH($C285,'Policy Characteristics'!$C:$C,0)))</f>
        <v>on/off</v>
      </c>
      <c r="P285" s="254" t="str">
        <f>IF(ISBLANK(INDEX('Policy Characteristics'!J:J,MATCH($C285,'Policy Characteristics'!$C:$C,0))),"",INDEX('Policy Characteristics'!J:J,MATCH($C285,'Policy Characteristics'!$C:$C,0)))</f>
        <v>**Description:** This policy prevents new capacity of the selected CCS plant type(s) from being built to replace existing non-CCS plants.</v>
      </c>
      <c r="Q285" s="254" t="str">
        <f>IF(ISBLANK(INDEX('Policy Characteristics'!K:K,MATCH($C285,'Policy Characteristics'!$C:$C,0))),"",INDEX('Policy Characteristics'!K:K,MATCH($C285,'Policy Characteristics'!$C:$C,0)))</f>
        <v/>
      </c>
      <c r="R285" s="254" t="str">
        <f>IF(ISBLANK(INDEX('Policy Characteristics'!L:L,MATCH($C285,'Policy Characteristics'!$C:$C,0))),"",INDEX('Policy Characteristics'!L:L,MATCH($C285,'Policy Characteristics'!$C:$C,0)))</f>
        <v/>
      </c>
    </row>
    <row r="286" spans="1:18" s="4" customFormat="1">
      <c r="A286" s="254" t="str">
        <f>IF(ISBLANK(INDEX('Policy Characteristics'!A:A,MATCH($C286,'Policy Characteristics'!$C:$C,0))),"",INDEX('Policy Characteristics'!A:A,MATCH($C286,'Policy Characteristics'!$C:$C,0)))</f>
        <v>Electricity Supply</v>
      </c>
      <c r="B286" s="262" t="str">
        <f>IF(ISBLANK(INDEX('Policy Characteristics'!B:B,MATCH($C286,'Policy Characteristics'!$C:$C,0))),"",INDEX('Policy Characteristics'!B:B,MATCH($C286,'Policy Characteristics'!$C:$C,0)))</f>
        <v>Ban New Power Plant Retrofits</v>
      </c>
      <c r="C286" s="254" t="str">
        <f t="shared" si="18"/>
        <v>Boolean Ban New Power Plant Retrofits</v>
      </c>
      <c r="D286" s="6" t="s">
        <v>3585</v>
      </c>
      <c r="E286" s="45"/>
      <c r="F286" s="6" t="s">
        <v>3583</v>
      </c>
      <c r="G286" s="45"/>
      <c r="H286" s="43">
        <v>2459</v>
      </c>
      <c r="I286" s="324" t="s">
        <v>44</v>
      </c>
      <c r="J286" s="255" t="str">
        <f>IF(ISBLANK(INDEX('Policy Characteristics'!D:D,MATCH($C286,'Policy Characteristics'!$C:$C,0))),"",INDEX('Policy Characteristics'!D:D,MATCH($C286,'Policy Characteristics'!$C:$C,0)))</f>
        <v>Ban New Power Plant Retrofits</v>
      </c>
      <c r="K286" s="254" t="str">
        <f>IF(ISBLANK(INDEX('Policy Characteristics'!E:E,MATCH($C286,'Policy Characteristics'!$C:$C,0))),"",INDEX('Policy Characteristics'!E:E,MATCH($C286,'Policy Characteristics'!$C:$C,0)))</f>
        <v>elec ban new power plant retrofits</v>
      </c>
      <c r="L286" s="254">
        <f>IF(ISBLANK(INDEX('Policy Characteristics'!F:F,MATCH($C286,'Policy Characteristics'!$C:$C,0))),"",INDEX('Policy Characteristics'!F:F,MATCH($C286,'Policy Characteristics'!$C:$C,0)))</f>
        <v>0</v>
      </c>
      <c r="M286" s="254">
        <f>IF(ISBLANK(INDEX('Policy Characteristics'!G:G,MATCH($C286,'Policy Characteristics'!$C:$C,0))),"",INDEX('Policy Characteristics'!G:G,MATCH($C286,'Policy Characteristics'!$C:$C,0)))</f>
        <v>1</v>
      </c>
      <c r="N286" s="254">
        <f>IF(ISBLANK(INDEX('Policy Characteristics'!H:H,MATCH($C286,'Policy Characteristics'!$C:$C,0))),"",INDEX('Policy Characteristics'!H:H,MATCH($C286,'Policy Characteristics'!$C:$C,0)))</f>
        <v>1</v>
      </c>
      <c r="O286" s="254" t="str">
        <f>IF(ISBLANK(INDEX('Policy Characteristics'!I:I,MATCH($C286,'Policy Characteristics'!$C:$C,0))),"",INDEX('Policy Characteristics'!I:I,MATCH($C286,'Policy Characteristics'!$C:$C,0)))</f>
        <v>on/off</v>
      </c>
      <c r="P286" s="254" t="str">
        <f>IF(ISBLANK(INDEX('Policy Characteristics'!J:J,MATCH($C286,'Policy Characteristics'!$C:$C,0))),"",INDEX('Policy Characteristics'!J:J,MATCH($C286,'Policy Characteristics'!$C:$C,0)))</f>
        <v>**Description:** This policy prevents new capacity of the selected CCS plant type(s) from being built to replace existing non-CCS plants.</v>
      </c>
      <c r="Q286" s="254" t="str">
        <f>IF(ISBLANK(INDEX('Policy Characteristics'!K:K,MATCH($C286,'Policy Characteristics'!$C:$C,0))),"",INDEX('Policy Characteristics'!K:K,MATCH($C286,'Policy Characteristics'!$C:$C,0)))</f>
        <v/>
      </c>
      <c r="R286" s="254" t="str">
        <f>IF(ISBLANK(INDEX('Policy Characteristics'!L:L,MATCH($C286,'Policy Characteristics'!$C:$C,0))),"",INDEX('Policy Characteristics'!L:L,MATCH($C286,'Policy Characteristics'!$C:$C,0)))</f>
        <v/>
      </c>
    </row>
    <row r="287" spans="1:18" s="4" customFormat="1">
      <c r="A287" s="254" t="str">
        <f>IF(ISBLANK(INDEX('Policy Characteristics'!A:A,MATCH($C287,'Policy Characteristics'!$C:$C,0))),"",INDEX('Policy Characteristics'!A:A,MATCH($C287,'Policy Characteristics'!$C:$C,0)))</f>
        <v>Electricity Supply</v>
      </c>
      <c r="B287" s="262" t="str">
        <f>IF(ISBLANK(INDEX('Policy Characteristics'!B:B,MATCH($C287,'Policy Characteristics'!$C:$C,0))),"",INDEX('Policy Characteristics'!B:B,MATCH($C287,'Policy Characteristics'!$C:$C,0)))</f>
        <v>Clean Electricity Standard</v>
      </c>
      <c r="C287" t="s">
        <v>2740</v>
      </c>
      <c r="D287" s="45"/>
      <c r="E287" s="45"/>
      <c r="F287" s="45"/>
      <c r="G287" s="45"/>
      <c r="H287" s="43">
        <v>508</v>
      </c>
      <c r="I287" s="324" t="s">
        <v>43</v>
      </c>
      <c r="J287" s="255" t="str">
        <f>IF(ISBLANK(INDEX('Policy Characteristics'!D:D,MATCH($C287,'Policy Characteristics'!$C:$C,0))),"",INDEX('Policy Characteristics'!D:D,MATCH($C287,'Policy Characteristics'!$C:$C,0)))</f>
        <v>Clean Electricity Standard</v>
      </c>
      <c r="K287" s="254" t="str">
        <f>IF(ISBLANK(INDEX('Policy Characteristics'!E:E,MATCH($C287,'Policy Characteristics'!$C:$C,0))),"",INDEX('Policy Characteristics'!E:E,MATCH($C287,'Policy Characteristics'!$C:$C,0)))</f>
        <v>elec renewable portfolio standards</v>
      </c>
      <c r="L287" s="261">
        <f>IF(ISBLANK(INDEX('Policy Characteristics'!F:F,MATCH($C287,'Policy Characteristics'!$C:$C,0))),"",INDEX('Policy Characteristics'!F:F,MATCH($C287,'Policy Characteristics'!$C:$C,0)))</f>
        <v>0</v>
      </c>
      <c r="M287" s="261">
        <f>IF(ISBLANK(INDEX('Policy Characteristics'!G:G,MATCH($C287,'Policy Characteristics'!$C:$C,0))),"",INDEX('Policy Characteristics'!G:G,MATCH($C287,'Policy Characteristics'!$C:$C,0)))</f>
        <v>1</v>
      </c>
      <c r="N287" s="261">
        <f>IF(ISBLANK(INDEX('Policy Characteristics'!H:H,MATCH($C287,'Policy Characteristics'!$C:$C,0))),"",INDEX('Policy Characteristics'!H:H,MATCH($C287,'Policy Characteristics'!$C:$C,0)))</f>
        <v>0.01</v>
      </c>
      <c r="O287" s="254" t="str">
        <f>IF(ISBLANK(INDEX('Policy Characteristics'!I:I,MATCH($C287,'Policy Characteristics'!$C:$C,0))),"",INDEX('Policy Characteristics'!I:I,MATCH($C287,'Policy Characteristics'!$C:$C,0)))</f>
        <v>% of electricity generation</v>
      </c>
      <c r="P287" s="254" t="str">
        <f>IF(ISBLANK(INDEX('Policy Characteristics'!J:J,MATCH($C287,'Policy Characteristics'!$C:$C,0))),"",INDEX('Policy Characteristics'!J:J,MATCH($C287,'Policy Characteristics'!$C:$C,0)))</f>
        <v>**Description:** This policy specifies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47% in 2050 as a generation-weighted national average. By default, the implementation schedule is set to start at roughly 43% in 2023, matching the BAU share of clean electricity in that year. If you set this policy to a value less than 100%, you should be sure to adjust the 2023 implementation schedule value accordingly. For example, if your chosen lever setting is 80%, the fraction of policy achieved in 2023 should be 43% * 80% (or 34.4%), and the fraction of policy achieved in 2050 should be 100%. Also note that the model incorporates a cap on the CES credit price. If the CES credit price hits this $/MWh amount in a given year, the model will not deploy any additional CES qualifying resources. You can change the maximum CES credit price in the Clean Electricity Standard Alternative Compliance Payment lever.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87" s="254" t="str">
        <f>IF(ISBLANK(INDEX('Policy Characteristics'!K:K,MATCH($C287,'Policy Characteristics'!$C:$C,0))),"",INDEX('Policy Characteristics'!K:K,MATCH($C287,'Policy Characteristics'!$C:$C,0)))</f>
        <v>electricity-sector-main.html#ces</v>
      </c>
      <c r="R287" s="254" t="str">
        <f>IF(ISBLANK(INDEX('Policy Characteristics'!L:L,MATCH($C287,'Policy Characteristics'!$C:$C,0))),"",INDEX('Policy Characteristics'!L:L,MATCH($C287,'Policy Characteristics'!$C:$C,0)))</f>
        <v>clean-energy-standard.html</v>
      </c>
    </row>
    <row r="288" spans="1:18" s="4" customFormat="1" ht="30">
      <c r="A288" s="254" t="str">
        <f>IF(ISBLANK(INDEX('Policy Characteristics'!A:A,MATCH($C288,'Policy Characteristics'!$C:$C,0))),"",INDEX('Policy Characteristics'!A:A,MATCH($C288,'Policy Characteristics'!$C:$C,0)))</f>
        <v>Electricity Supply</v>
      </c>
      <c r="B288" s="262" t="str">
        <f>IF(ISBLANK(INDEX('Policy Characteristics'!B:B,MATCH($C288,'Policy Characteristics'!$C:$C,0))),"",INDEX('Policy Characteristics'!B:B,MATCH($C288,'Policy Characteristics'!$C:$C,0)))</f>
        <v>Clean Electricity Standard Foresight</v>
      </c>
      <c r="C288" s="1" t="s">
        <v>3547</v>
      </c>
      <c r="D288" s="45"/>
      <c r="E288" s="45"/>
      <c r="F288" s="45"/>
      <c r="G288" s="45"/>
      <c r="H288" s="43">
        <v>2234</v>
      </c>
      <c r="I288" s="324" t="s">
        <v>43</v>
      </c>
      <c r="J288" s="255" t="str">
        <f>IF(ISBLANK(INDEX('Policy Characteristics'!D:D,MATCH($C288,'Policy Characteristics'!$C:$C,0))),"",INDEX('Policy Characteristics'!D:D,MATCH($C288,'Policy Characteristics'!$C:$C,0)))</f>
        <v/>
      </c>
      <c r="K288" s="254" t="str">
        <f>IF(ISBLANK(INDEX('Policy Characteristics'!E:E,MATCH($C288,'Policy Characteristics'!$C:$C,0))),"",INDEX('Policy Characteristics'!E:E,MATCH($C288,'Policy Characteristics'!$C:$C,0)))</f>
        <v/>
      </c>
      <c r="L288" s="359">
        <f>IF(ISBLANK(INDEX('Policy Characteristics'!F:F,MATCH($C288,'Policy Characteristics'!$C:$C,0))),"",INDEX('Policy Characteristics'!F:F,MATCH($C288,'Policy Characteristics'!$C:$C,0)))</f>
        <v>0</v>
      </c>
      <c r="M288" s="359">
        <f>IF(ISBLANK(INDEX('Policy Characteristics'!G:G,MATCH($C288,'Policy Characteristics'!$C:$C,0))),"",INDEX('Policy Characteristics'!G:G,MATCH($C288,'Policy Characteristics'!$C:$C,0)))</f>
        <v>1</v>
      </c>
      <c r="N288" s="359">
        <f>IF(ISBLANK(INDEX('Policy Characteristics'!H:H,MATCH($C288,'Policy Characteristics'!$C:$C,0))),"",INDEX('Policy Characteristics'!H:H,MATCH($C288,'Policy Characteristics'!$C:$C,0)))</f>
        <v>1</v>
      </c>
      <c r="O288" s="254" t="str">
        <f>IF(ISBLANK(INDEX('Policy Characteristics'!I:I,MATCH($C288,'Policy Characteristics'!$C:$C,0))),"",INDEX('Policy Characteristics'!I:I,MATCH($C288,'Policy Characteristics'!$C:$C,0)))</f>
        <v>on/off</v>
      </c>
      <c r="P288" s="254" t="str">
        <f>IF(ISBLANK(INDEX('Policy Characteristics'!J:J,MATCH($C288,'Policy Characteristics'!$C:$C,0))),"",INDEX('Policy Characteristics'!J:J,MATCH($C288,'Policy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288" s="254" t="str">
        <f>IF(ISBLANK(INDEX('Policy Characteristics'!K:K,MATCH($C288,'Policy Characteristics'!$C:$C,0))),"",INDEX('Policy Characteristics'!K:K,MATCH($C288,'Policy Characteristics'!$C:$C,0)))</f>
        <v/>
      </c>
      <c r="R288" s="254" t="str">
        <f>IF(ISBLANK(INDEX('Policy Characteristics'!L:L,MATCH($C288,'Policy Characteristics'!$C:$C,0))),"",INDEX('Policy Characteristics'!L:L,MATCH($C288,'Policy Characteristics'!$C:$C,0)))</f>
        <v/>
      </c>
    </row>
    <row r="289" spans="1:18" s="4" customFormat="1">
      <c r="A289" s="254" t="str">
        <f>IF(ISBLANK(INDEX('Policy Characteristics'!A:A,MATCH($C289,'Policy Characteristics'!$C:$C,0))),"",INDEX('Policy Characteristics'!A:A,MATCH($C289,'Policy Characteristics'!$C:$C,0)))</f>
        <v>Electricity Supply</v>
      </c>
      <c r="B289" s="262" t="str">
        <f>IF(ISBLANK(INDEX('Policy Characteristics'!B:B,MATCH($C289,'Policy Characteristics'!$C:$C,0))),"",INDEX('Policy Characteristics'!B:B,MATCH($C289,'Policy Characteristics'!$C:$C,0)))</f>
        <v xml:space="preserve">Lift the Clean Electricity Standard Alternative Compliance Payment </v>
      </c>
      <c r="C289" s="1" t="s">
        <v>3776</v>
      </c>
      <c r="D289" s="45"/>
      <c r="E289" s="45"/>
      <c r="F289" s="45"/>
      <c r="G289" s="45"/>
      <c r="H289" s="43">
        <v>2285</v>
      </c>
      <c r="I289" s="324" t="s">
        <v>43</v>
      </c>
      <c r="J289" s="255" t="str">
        <f>IF(ISBLANK(INDEX('Policy Characteristics'!D:D,MATCH($C289,'Policy Characteristics'!$C:$C,0))),"",INDEX('Policy Characteristics'!D:D,MATCH($C289,'Policy Characteristics'!$C:$C,0)))</f>
        <v>Clean Electricity Standard</v>
      </c>
      <c r="K289" s="254" t="str">
        <f>IF(ISBLANK(INDEX('Policy Characteristics'!E:E,MATCH($C289,'Policy Characteristics'!$C:$C,0))),"",INDEX('Policy Characteristics'!E:E,MATCH($C289,'Policy Characteristics'!$C:$C,0)))</f>
        <v>elec non BAU RACP</v>
      </c>
      <c r="L289" s="359">
        <f>IF(ISBLANK(INDEX('Policy Characteristics'!F:F,MATCH($C289,'Policy Characteristics'!$C:$C,0))),"",INDEX('Policy Characteristics'!F:F,MATCH($C289,'Policy Characteristics'!$C:$C,0)))</f>
        <v>0</v>
      </c>
      <c r="M289" s="359">
        <f>IF(ISBLANK(INDEX('Policy Characteristics'!G:G,MATCH($C289,'Policy Characteristics'!$C:$C,0))),"",INDEX('Policy Characteristics'!G:G,MATCH($C289,'Policy Characteristics'!$C:$C,0)))</f>
        <v>1</v>
      </c>
      <c r="N289" s="359">
        <f>IF(ISBLANK(INDEX('Policy Characteristics'!H:H,MATCH($C289,'Policy Characteristics'!$C:$C,0))),"",INDEX('Policy Characteristics'!H:H,MATCH($C289,'Policy Characteristics'!$C:$C,0)))</f>
        <v>1</v>
      </c>
      <c r="O289" s="254" t="str">
        <f>IF(ISBLANK(INDEX('Policy Characteristics'!I:I,MATCH($C289,'Policy Characteristics'!$C:$C,0))),"",INDEX('Policy Characteristics'!I:I,MATCH($C289,'Policy Characteristics'!$C:$C,0)))</f>
        <v>on/off</v>
      </c>
      <c r="P289" s="254" t="str">
        <f>IF(ISBLANK(INDEX('Policy Characteristics'!J:J,MATCH($C289,'Policy Characteristics'!$C:$C,0))),"",INDEX('Policy Characteristics'!J:J,MATCH($C289,'Policy Characteristics'!$C:$C,0)))</f>
        <v>**Description:** The BAU scenario includes a CES alternative compliance payment of roughly 180 $/MWh, meaning the model will not deploy any additional CES qualifying resources above this price in an attempt to meet the CES. Enabling this policy lifts this cap, meaning there is no price constraint on new resources.</v>
      </c>
      <c r="Q289" s="254" t="str">
        <f>IF(ISBLANK(INDEX('Policy Characteristics'!K:K,MATCH($C289,'Policy Characteristics'!$C:$C,0))),"",INDEX('Policy Characteristics'!K:K,MATCH($C289,'Policy Characteristics'!$C:$C,0)))</f>
        <v/>
      </c>
      <c r="R289" s="254" t="str">
        <f>IF(ISBLANK(INDEX('Policy Characteristics'!L:L,MATCH($C289,'Policy Characteristics'!$C:$C,0))),"",INDEX('Policy Characteristics'!L:L,MATCH($C289,'Policy Characteristics'!$C:$C,0)))</f>
        <v/>
      </c>
    </row>
    <row r="290" spans="1:18" s="2" customFormat="1">
      <c r="A290" s="254" t="str">
        <f>IF(ISBLANK(INDEX('Policy Characteristics'!A:A,MATCH($C290,'Policy Characteristics'!$C:$C,0))),"",INDEX('Policy Characteristics'!A:A,MATCH($C290,'Policy Characteristics'!$C:$C,0)))</f>
        <v>Electricity Supply</v>
      </c>
      <c r="B290" s="262" t="str">
        <f>IF(ISBLANK(INDEX('Policy Characteristics'!B:B,MATCH($C290,'Policy Characteristics'!$C:$C,0))),"",INDEX('Policy Characteristics'!B:B,MATCH($C290,'Policy Characteristics'!$C:$C,0)))</f>
        <v>Change Electricity Exports</v>
      </c>
      <c r="C290" s="317" t="s">
        <v>270</v>
      </c>
      <c r="D290" s="6"/>
      <c r="E290" s="6"/>
      <c r="F290" s="6"/>
      <c r="G290" s="6"/>
      <c r="H290" s="47">
        <v>148</v>
      </c>
      <c r="I290" s="324" t="s">
        <v>43</v>
      </c>
      <c r="J290" s="255" t="str">
        <f>IF(ISBLANK(INDEX('Policy Characteristics'!D:D,MATCH($C290,'Policy Characteristics'!$C:$C,0))),"",INDEX('Policy Characteristics'!D:D,MATCH($C290,'Policy Characteristics'!$C:$C,0)))</f>
        <v>Electricity Imports and Exports</v>
      </c>
      <c r="K290" s="254" t="str">
        <f>IF(ISBLANK(INDEX('Policy Characteristics'!E:E,MATCH($C290,'Policy Characteristics'!$C:$C,0))),"",INDEX('Policy Characteristics'!E:E,MATCH($C290,'Policy Characteristics'!$C:$C,0)))</f>
        <v>elec change exports</v>
      </c>
      <c r="L290" s="261">
        <f>IF(ISBLANK(INDEX('Policy Characteristics'!F:F,MATCH($C290,'Policy Characteristics'!$C:$C,0))),"",INDEX('Policy Characteristics'!F:F,MATCH($C290,'Policy Characteristics'!$C:$C,0)))</f>
        <v>-0.5</v>
      </c>
      <c r="M290" s="261">
        <f>IF(ISBLANK(INDEX('Policy Characteristics'!G:G,MATCH($C290,'Policy Characteristics'!$C:$C,0))),"",INDEX('Policy Characteristics'!G:G,MATCH($C290,'Policy Characteristics'!$C:$C,0)))</f>
        <v>1</v>
      </c>
      <c r="N290" s="261">
        <f>IF(ISBLANK(INDEX('Policy Characteristics'!H:H,MATCH($C290,'Policy Characteristics'!$C:$C,0))),"",INDEX('Policy Characteristics'!H:H,MATCH($C290,'Policy Characteristics'!$C:$C,0)))</f>
        <v>0.02</v>
      </c>
      <c r="O290" s="254" t="str">
        <f>IF(ISBLANK(INDEX('Policy Characteristics'!I:I,MATCH($C290,'Policy Characteristics'!$C:$C,0))),"",INDEX('Policy Characteristics'!I:I,MATCH($C290,'Policy Characteristics'!$C:$C,0)))</f>
        <v>% change in exports</v>
      </c>
      <c r="P290" s="254" t="str">
        <f>IF(ISBLANK(INDEX('Policy Characteristics'!J:J,MATCH($C290,'Policy Characteristics'!$C:$C,0))),"",INDEX('Policy Characteristics'!J:J,MATCH($C290,'Policy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90" s="254" t="str">
        <f>IF(ISBLANK(INDEX('Policy Characteristics'!K:K,MATCH($C290,'Policy Characteristics'!$C:$C,0))),"",INDEX('Policy Characteristics'!K:K,MATCH($C290,'Policy Characteristics'!$C:$C,0)))</f>
        <v>electricity-sector-main.html#elec-exports</v>
      </c>
      <c r="R290" s="254" t="str">
        <f>IF(ISBLANK(INDEX('Policy Characteristics'!L:L,MATCH($C290,'Policy Characteristics'!$C:$C,0))),"",INDEX('Policy Characteristics'!L:L,MATCH($C290,'Policy Characteristics'!$C:$C,0)))</f>
        <v>electricity-imports-exports.html</v>
      </c>
    </row>
    <row r="291" spans="1:18" s="2" customFormat="1">
      <c r="A291" s="254" t="str">
        <f>IF(ISBLANK(INDEX('Policy Characteristics'!A:A,MATCH($C291,'Policy Characteristics'!$C:$C,0))),"",INDEX('Policy Characteristics'!A:A,MATCH($C291,'Policy Characteristics'!$C:$C,0)))</f>
        <v>Electricity Supply</v>
      </c>
      <c r="B291" s="262" t="str">
        <f>IF(ISBLANK(INDEX('Policy Characteristics'!B:B,MATCH($C291,'Policy Characteristics'!$C:$C,0))),"",INDEX('Policy Characteristics'!B:B,MATCH($C291,'Policy Characteristics'!$C:$C,0)))</f>
        <v>Change Electricity Imports</v>
      </c>
      <c r="C291" s="317" t="s">
        <v>269</v>
      </c>
      <c r="D291" s="45" t="s">
        <v>447</v>
      </c>
      <c r="E291" s="45"/>
      <c r="F291" s="45" t="s">
        <v>446</v>
      </c>
      <c r="G291" s="6"/>
      <c r="H291" s="47">
        <v>149</v>
      </c>
      <c r="I291" s="324" t="s">
        <v>43</v>
      </c>
      <c r="J291" s="255" t="str">
        <f>IF(ISBLANK(INDEX('Policy Characteristics'!D:D,MATCH($C291,'Policy Characteristics'!$C:$C,0))),"",INDEX('Policy Characteristics'!D:D,MATCH($C291,'Policy Characteristics'!$C:$C,0)))</f>
        <v>Electricity Imports and Exports</v>
      </c>
      <c r="K291" s="254" t="str">
        <f>IF(ISBLANK(INDEX('Policy Characteristics'!E:E,MATCH($C291,'Policy Characteristics'!$C:$C,0))),"",INDEX('Policy Characteristics'!E:E,MATCH($C291,'Policy Characteristics'!$C:$C,0)))</f>
        <v>elec change imports</v>
      </c>
      <c r="L291" s="261">
        <f>IF(ISBLANK(INDEX('Policy Characteristics'!F:F,MATCH($C291,'Policy Characteristics'!$C:$C,0))),"",INDEX('Policy Characteristics'!F:F,MATCH($C291,'Policy Characteristics'!$C:$C,0)))</f>
        <v>-0.5</v>
      </c>
      <c r="M291" s="261">
        <f>IF(ISBLANK(INDEX('Policy Characteristics'!G:G,MATCH($C291,'Policy Characteristics'!$C:$C,0))),"",INDEX('Policy Characteristics'!G:G,MATCH($C291,'Policy Characteristics'!$C:$C,0)))</f>
        <v>1</v>
      </c>
      <c r="N291" s="261">
        <f>IF(ISBLANK(INDEX('Policy Characteristics'!H:H,MATCH($C291,'Policy Characteristics'!$C:$C,0))),"",INDEX('Policy Characteristics'!H:H,MATCH($C291,'Policy Characteristics'!$C:$C,0)))</f>
        <v>0.02</v>
      </c>
      <c r="O291" s="254" t="str">
        <f>IF(ISBLANK(INDEX('Policy Characteristics'!I:I,MATCH($C291,'Policy Characteristics'!$C:$C,0))),"",INDEX('Policy Characteristics'!I:I,MATCH($C291,'Policy Characteristics'!$C:$C,0)))</f>
        <v>% change in imports</v>
      </c>
      <c r="P291" s="254" t="str">
        <f>IF(ISBLANK(INDEX('Policy Characteristics'!J:J,MATCH($C291,'Policy Characteristics'!$C:$C,0))),"",INDEX('Policy Characteristics'!J:J,MATCH($C291,'Policy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91" s="254" t="str">
        <f>IF(ISBLANK(INDEX('Policy Characteristics'!K:K,MATCH($C291,'Policy Characteristics'!$C:$C,0))),"",INDEX('Policy Characteristics'!K:K,MATCH($C291,'Policy Characteristics'!$C:$C,0)))</f>
        <v>electricity-sector-main.html#elec-imports</v>
      </c>
      <c r="R291" s="254" t="str">
        <f>IF(ISBLANK(INDEX('Policy Characteristics'!L:L,MATCH($C291,'Policy Characteristics'!$C:$C,0))),"",INDEX('Policy Characteristics'!L:L,MATCH($C291,'Policy Characteristics'!$C:$C,0)))</f>
        <v>electricity-imports-exports.html</v>
      </c>
    </row>
    <row r="292" spans="1:18" s="2" customFormat="1">
      <c r="A292" s="254" t="str">
        <f>IF(ISBLANK(INDEX('Policy Characteristics'!A:A,MATCH($C292,'Policy Characteristics'!$C:$C,0))),"",INDEX('Policy Characteristics'!A:A,MATCH($C292,'Policy Characteristics'!$C:$C,0)))</f>
        <v>Electricity Supply</v>
      </c>
      <c r="B292" s="262" t="str">
        <f>IF(ISBLANK(INDEX('Policy Characteristics'!B:B,MATCH($C292,'Policy Characteristics'!$C:$C,0))),"",INDEX('Policy Characteristics'!B:B,MATCH($C292,'Policy Characteristics'!$C:$C,0)))</f>
        <v>Change Electricity Imports</v>
      </c>
      <c r="C292" s="254" t="str">
        <f t="shared" ref="C292:C314" si="19">C$291</f>
        <v>Percent Change in Electricity Imports</v>
      </c>
      <c r="D292" s="6" t="s">
        <v>3490</v>
      </c>
      <c r="E292" s="45"/>
      <c r="F292" s="6" t="s">
        <v>3426</v>
      </c>
      <c r="G292" s="6"/>
      <c r="H292" s="47">
        <v>526</v>
      </c>
      <c r="I292" s="324" t="s">
        <v>43</v>
      </c>
      <c r="J292" s="255" t="str">
        <f>IF(ISBLANK(INDEX('Policy Characteristics'!D:D,MATCH($C292,'Policy Characteristics'!$C:$C,0))),"",INDEX('Policy Characteristics'!D:D,MATCH($C292,'Policy Characteristics'!$C:$C,0)))</f>
        <v>Electricity Imports and Exports</v>
      </c>
      <c r="K292" s="254" t="str">
        <f>IF(ISBLANK(INDEX('Policy Characteristics'!E:E,MATCH($C292,'Policy Characteristics'!$C:$C,0))),"",INDEX('Policy Characteristics'!E:E,MATCH($C292,'Policy Characteristics'!$C:$C,0)))</f>
        <v>elec change imports</v>
      </c>
      <c r="L292" s="261">
        <f>IF(ISBLANK(INDEX('Policy Characteristics'!F:F,MATCH($C292,'Policy Characteristics'!$C:$C,0))),"",INDEX('Policy Characteristics'!F:F,MATCH($C292,'Policy Characteristics'!$C:$C,0)))</f>
        <v>-0.5</v>
      </c>
      <c r="M292" s="261">
        <f>IF(ISBLANK(INDEX('Policy Characteristics'!G:G,MATCH($C292,'Policy Characteristics'!$C:$C,0))),"",INDEX('Policy Characteristics'!G:G,MATCH($C292,'Policy Characteristics'!$C:$C,0)))</f>
        <v>1</v>
      </c>
      <c r="N292" s="261">
        <f>IF(ISBLANK(INDEX('Policy Characteristics'!H:H,MATCH($C292,'Policy Characteristics'!$C:$C,0))),"",INDEX('Policy Characteristics'!H:H,MATCH($C292,'Policy Characteristics'!$C:$C,0)))</f>
        <v>0.02</v>
      </c>
      <c r="O292" s="254" t="str">
        <f>IF(ISBLANK(INDEX('Policy Characteristics'!I:I,MATCH($C292,'Policy Characteristics'!$C:$C,0))),"",INDEX('Policy Characteristics'!I:I,MATCH($C292,'Policy Characteristics'!$C:$C,0)))</f>
        <v>% change in imports</v>
      </c>
      <c r="P292" s="254" t="str">
        <f>IF(ISBLANK(INDEX('Policy Characteristics'!J:J,MATCH($C292,'Policy Characteristics'!$C:$C,0))),"",INDEX('Policy Characteristics'!J:J,MATCH($C292,'Policy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92" s="254" t="str">
        <f>IF(ISBLANK(INDEX('Policy Characteristics'!K:K,MATCH($C292,'Policy Characteristics'!$C:$C,0))),"",INDEX('Policy Characteristics'!K:K,MATCH($C292,'Policy Characteristics'!$C:$C,0)))</f>
        <v>electricity-sector-main.html#elec-imports</v>
      </c>
      <c r="R292" s="254" t="str">
        <f>IF(ISBLANK(INDEX('Policy Characteristics'!L:L,MATCH($C292,'Policy Characteristics'!$C:$C,0))),"",INDEX('Policy Characteristics'!L:L,MATCH($C292,'Policy Characteristics'!$C:$C,0)))</f>
        <v>electricity-imports-exports.html</v>
      </c>
    </row>
    <row r="293" spans="1:18" s="2" customFormat="1">
      <c r="A293" s="254" t="str">
        <f>IF(ISBLANK(INDEX('Policy Characteristics'!A:A,MATCH($C293,'Policy Characteristics'!$C:$C,0))),"",INDEX('Policy Characteristics'!A:A,MATCH($C293,'Policy Characteristics'!$C:$C,0)))</f>
        <v>Electricity Supply</v>
      </c>
      <c r="B293" s="262" t="str">
        <f>IF(ISBLANK(INDEX('Policy Characteristics'!B:B,MATCH($C293,'Policy Characteristics'!$C:$C,0))),"",INDEX('Policy Characteristics'!B:B,MATCH($C293,'Policy Characteristics'!$C:$C,0)))</f>
        <v>Change Electricity Imports</v>
      </c>
      <c r="C293" s="254" t="str">
        <f t="shared" si="19"/>
        <v>Percent Change in Electricity Imports</v>
      </c>
      <c r="D293" s="6" t="s">
        <v>3491</v>
      </c>
      <c r="E293" s="45"/>
      <c r="F293" s="6" t="s">
        <v>3427</v>
      </c>
      <c r="G293" s="6"/>
      <c r="H293" s="47">
        <v>1753</v>
      </c>
      <c r="I293" s="324" t="s">
        <v>43</v>
      </c>
      <c r="J293" s="255" t="str">
        <f>IF(ISBLANK(INDEX('Policy Characteristics'!D:D,MATCH($C293,'Policy Characteristics'!$C:$C,0))),"",INDEX('Policy Characteristics'!D:D,MATCH($C293,'Policy Characteristics'!$C:$C,0)))</f>
        <v>Electricity Imports and Exports</v>
      </c>
      <c r="K293" s="254" t="str">
        <f>IF(ISBLANK(INDEX('Policy Characteristics'!E:E,MATCH($C293,'Policy Characteristics'!$C:$C,0))),"",INDEX('Policy Characteristics'!E:E,MATCH($C293,'Policy Characteristics'!$C:$C,0)))</f>
        <v>elec change imports</v>
      </c>
      <c r="L293" s="261">
        <f>IF(ISBLANK(INDEX('Policy Characteristics'!F:F,MATCH($C293,'Policy Characteristics'!$C:$C,0))),"",INDEX('Policy Characteristics'!F:F,MATCH($C293,'Policy Characteristics'!$C:$C,0)))</f>
        <v>-0.5</v>
      </c>
      <c r="M293" s="261">
        <f>IF(ISBLANK(INDEX('Policy Characteristics'!G:G,MATCH($C293,'Policy Characteristics'!$C:$C,0))),"",INDEX('Policy Characteristics'!G:G,MATCH($C293,'Policy Characteristics'!$C:$C,0)))</f>
        <v>1</v>
      </c>
      <c r="N293" s="261">
        <f>IF(ISBLANK(INDEX('Policy Characteristics'!H:H,MATCH($C293,'Policy Characteristics'!$C:$C,0))),"",INDEX('Policy Characteristics'!H:H,MATCH($C293,'Policy Characteristics'!$C:$C,0)))</f>
        <v>0.02</v>
      </c>
      <c r="O293" s="254" t="str">
        <f>IF(ISBLANK(INDEX('Policy Characteristics'!I:I,MATCH($C293,'Policy Characteristics'!$C:$C,0))),"",INDEX('Policy Characteristics'!I:I,MATCH($C293,'Policy Characteristics'!$C:$C,0)))</f>
        <v>% change in imports</v>
      </c>
      <c r="P293" s="254" t="str">
        <f>IF(ISBLANK(INDEX('Policy Characteristics'!J:J,MATCH($C293,'Policy Characteristics'!$C:$C,0))),"",INDEX('Policy Characteristics'!J:J,MATCH($C293,'Policy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93" s="254" t="str">
        <f>IF(ISBLANK(INDEX('Policy Characteristics'!K:K,MATCH($C293,'Policy Characteristics'!$C:$C,0))),"",INDEX('Policy Characteristics'!K:K,MATCH($C293,'Policy Characteristics'!$C:$C,0)))</f>
        <v>electricity-sector-main.html#elec-imports</v>
      </c>
      <c r="R293" s="254" t="str">
        <f>IF(ISBLANK(INDEX('Policy Characteristics'!L:L,MATCH($C293,'Policy Characteristics'!$C:$C,0))),"",INDEX('Policy Characteristics'!L:L,MATCH($C293,'Policy Characteristics'!$C:$C,0)))</f>
        <v>electricity-imports-exports.html</v>
      </c>
    </row>
    <row r="294" spans="1:18" s="2" customFormat="1">
      <c r="A294" s="254" t="str">
        <f>IF(ISBLANK(INDEX('Policy Characteristics'!A:A,MATCH($C294,'Policy Characteristics'!$C:$C,0))),"",INDEX('Policy Characteristics'!A:A,MATCH($C294,'Policy Characteristics'!$C:$C,0)))</f>
        <v>Electricity Supply</v>
      </c>
      <c r="B294" s="262" t="str">
        <f>IF(ISBLANK(INDEX('Policy Characteristics'!B:B,MATCH($C294,'Policy Characteristics'!$C:$C,0))),"",INDEX('Policy Characteristics'!B:B,MATCH($C294,'Policy Characteristics'!$C:$C,0)))</f>
        <v>Change Electricity Imports</v>
      </c>
      <c r="C294" s="254" t="str">
        <f t="shared" si="19"/>
        <v>Percent Change in Electricity Imports</v>
      </c>
      <c r="D294" s="6" t="s">
        <v>76</v>
      </c>
      <c r="E294" s="45"/>
      <c r="F294" s="6" t="s">
        <v>3501</v>
      </c>
      <c r="G294" s="6"/>
      <c r="H294" s="47">
        <v>527</v>
      </c>
      <c r="I294" s="324" t="s">
        <v>43</v>
      </c>
      <c r="J294" s="255" t="str">
        <f>IF(ISBLANK(INDEX('Policy Characteristics'!D:D,MATCH($C294,'Policy Characteristics'!$C:$C,0))),"",INDEX('Policy Characteristics'!D:D,MATCH($C294,'Policy Characteristics'!$C:$C,0)))</f>
        <v>Electricity Imports and Exports</v>
      </c>
      <c r="K294" s="254" t="str">
        <f>IF(ISBLANK(INDEX('Policy Characteristics'!E:E,MATCH($C294,'Policy Characteristics'!$C:$C,0))),"",INDEX('Policy Characteristics'!E:E,MATCH($C294,'Policy Characteristics'!$C:$C,0)))</f>
        <v>elec change imports</v>
      </c>
      <c r="L294" s="261">
        <f>IF(ISBLANK(INDEX('Policy Characteristics'!F:F,MATCH($C294,'Policy Characteristics'!$C:$C,0))),"",INDEX('Policy Characteristics'!F:F,MATCH($C294,'Policy Characteristics'!$C:$C,0)))</f>
        <v>-0.5</v>
      </c>
      <c r="M294" s="261">
        <f>IF(ISBLANK(INDEX('Policy Characteristics'!G:G,MATCH($C294,'Policy Characteristics'!$C:$C,0))),"",INDEX('Policy Characteristics'!G:G,MATCH($C294,'Policy Characteristics'!$C:$C,0)))</f>
        <v>1</v>
      </c>
      <c r="N294" s="261">
        <f>IF(ISBLANK(INDEX('Policy Characteristics'!H:H,MATCH($C294,'Policy Characteristics'!$C:$C,0))),"",INDEX('Policy Characteristics'!H:H,MATCH($C294,'Policy Characteristics'!$C:$C,0)))</f>
        <v>0.02</v>
      </c>
      <c r="O294" s="254" t="str">
        <f>IF(ISBLANK(INDEX('Policy Characteristics'!I:I,MATCH($C294,'Policy Characteristics'!$C:$C,0))),"",INDEX('Policy Characteristics'!I:I,MATCH($C294,'Policy Characteristics'!$C:$C,0)))</f>
        <v>% change in imports</v>
      </c>
      <c r="P294" s="254" t="str">
        <f>IF(ISBLANK(INDEX('Policy Characteristics'!J:J,MATCH($C294,'Policy Characteristics'!$C:$C,0))),"",INDEX('Policy Characteristics'!J:J,MATCH($C294,'Policy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94" s="254" t="str">
        <f>IF(ISBLANK(INDEX('Policy Characteristics'!K:K,MATCH($C294,'Policy Characteristics'!$C:$C,0))),"",INDEX('Policy Characteristics'!K:K,MATCH($C294,'Policy Characteristics'!$C:$C,0)))</f>
        <v>electricity-sector-main.html#elec-imports</v>
      </c>
      <c r="R294" s="254" t="str">
        <f>IF(ISBLANK(INDEX('Policy Characteristics'!L:L,MATCH($C294,'Policy Characteristics'!$C:$C,0))),"",INDEX('Policy Characteristics'!L:L,MATCH($C294,'Policy Characteristics'!$C:$C,0)))</f>
        <v>electricity-imports-exports.html</v>
      </c>
    </row>
    <row r="295" spans="1:18" s="2" customFormat="1">
      <c r="A295" s="254" t="str">
        <f>IF(ISBLANK(INDEX('Policy Characteristics'!A:A,MATCH($C295,'Policy Characteristics'!$C:$C,0))),"",INDEX('Policy Characteristics'!A:A,MATCH($C295,'Policy Characteristics'!$C:$C,0)))</f>
        <v>Electricity Supply</v>
      </c>
      <c r="B295" s="262" t="str">
        <f>IF(ISBLANK(INDEX('Policy Characteristics'!B:B,MATCH($C295,'Policy Characteristics'!$C:$C,0))),"",INDEX('Policy Characteristics'!B:B,MATCH($C295,'Policy Characteristics'!$C:$C,0)))</f>
        <v>Change Electricity Imports</v>
      </c>
      <c r="C295" s="254" t="str">
        <f t="shared" si="19"/>
        <v>Percent Change in Electricity Imports</v>
      </c>
      <c r="D295" s="6" t="s">
        <v>77</v>
      </c>
      <c r="E295" s="45"/>
      <c r="F295" s="6" t="s">
        <v>89</v>
      </c>
      <c r="G295" s="6"/>
      <c r="H295" s="47">
        <v>528</v>
      </c>
      <c r="I295" s="324" t="s">
        <v>43</v>
      </c>
      <c r="J295" s="255" t="str">
        <f>IF(ISBLANK(INDEX('Policy Characteristics'!D:D,MATCH($C295,'Policy Characteristics'!$C:$C,0))),"",INDEX('Policy Characteristics'!D:D,MATCH($C295,'Policy Characteristics'!$C:$C,0)))</f>
        <v>Electricity Imports and Exports</v>
      </c>
      <c r="K295" s="254" t="str">
        <f>IF(ISBLANK(INDEX('Policy Characteristics'!E:E,MATCH($C295,'Policy Characteristics'!$C:$C,0))),"",INDEX('Policy Characteristics'!E:E,MATCH($C295,'Policy Characteristics'!$C:$C,0)))</f>
        <v>elec change imports</v>
      </c>
      <c r="L295" s="261">
        <f>IF(ISBLANK(INDEX('Policy Characteristics'!F:F,MATCH($C295,'Policy Characteristics'!$C:$C,0))),"",INDEX('Policy Characteristics'!F:F,MATCH($C295,'Policy Characteristics'!$C:$C,0)))</f>
        <v>-0.5</v>
      </c>
      <c r="M295" s="261">
        <f>IF(ISBLANK(INDEX('Policy Characteristics'!G:G,MATCH($C295,'Policy Characteristics'!$C:$C,0))),"",INDEX('Policy Characteristics'!G:G,MATCH($C295,'Policy Characteristics'!$C:$C,0)))</f>
        <v>1</v>
      </c>
      <c r="N295" s="261">
        <f>IF(ISBLANK(INDEX('Policy Characteristics'!H:H,MATCH($C295,'Policy Characteristics'!$C:$C,0))),"",INDEX('Policy Characteristics'!H:H,MATCH($C295,'Policy Characteristics'!$C:$C,0)))</f>
        <v>0.02</v>
      </c>
      <c r="O295" s="254" t="str">
        <f>IF(ISBLANK(INDEX('Policy Characteristics'!I:I,MATCH($C295,'Policy Characteristics'!$C:$C,0))),"",INDEX('Policy Characteristics'!I:I,MATCH($C295,'Policy Characteristics'!$C:$C,0)))</f>
        <v>% change in imports</v>
      </c>
      <c r="P295" s="254" t="str">
        <f>IF(ISBLANK(INDEX('Policy Characteristics'!J:J,MATCH($C295,'Policy Characteristics'!$C:$C,0))),"",INDEX('Policy Characteristics'!J:J,MATCH($C295,'Policy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95" s="254" t="str">
        <f>IF(ISBLANK(INDEX('Policy Characteristics'!K:K,MATCH($C295,'Policy Characteristics'!$C:$C,0))),"",INDEX('Policy Characteristics'!K:K,MATCH($C295,'Policy Characteristics'!$C:$C,0)))</f>
        <v>electricity-sector-main.html#elec-imports</v>
      </c>
      <c r="R295" s="254" t="str">
        <f>IF(ISBLANK(INDEX('Policy Characteristics'!L:L,MATCH($C295,'Policy Characteristics'!$C:$C,0))),"",INDEX('Policy Characteristics'!L:L,MATCH($C295,'Policy Characteristics'!$C:$C,0)))</f>
        <v>electricity-imports-exports.html</v>
      </c>
    </row>
    <row r="296" spans="1:18" s="2" customFormat="1">
      <c r="A296" s="254" t="str">
        <f>IF(ISBLANK(INDEX('Policy Characteristics'!A:A,MATCH($C296,'Policy Characteristics'!$C:$C,0))),"",INDEX('Policy Characteristics'!A:A,MATCH($C296,'Policy Characteristics'!$C:$C,0)))</f>
        <v>Electricity Supply</v>
      </c>
      <c r="B296" s="262" t="str">
        <f>IF(ISBLANK(INDEX('Policy Characteristics'!B:B,MATCH($C296,'Policy Characteristics'!$C:$C,0))),"",INDEX('Policy Characteristics'!B:B,MATCH($C296,'Policy Characteristics'!$C:$C,0)))</f>
        <v>Change Electricity Imports</v>
      </c>
      <c r="C296" s="254" t="str">
        <f t="shared" si="19"/>
        <v>Percent Change in Electricity Imports</v>
      </c>
      <c r="D296" s="6" t="s">
        <v>448</v>
      </c>
      <c r="E296" s="45"/>
      <c r="F296" s="6" t="s">
        <v>451</v>
      </c>
      <c r="G296" s="6"/>
      <c r="H296" s="47">
        <v>529</v>
      </c>
      <c r="I296" s="324" t="s">
        <v>43</v>
      </c>
      <c r="J296" s="255" t="str">
        <f>IF(ISBLANK(INDEX('Policy Characteristics'!D:D,MATCH($C296,'Policy Characteristics'!$C:$C,0))),"",INDEX('Policy Characteristics'!D:D,MATCH($C296,'Policy Characteristics'!$C:$C,0)))</f>
        <v>Electricity Imports and Exports</v>
      </c>
      <c r="K296" s="254" t="str">
        <f>IF(ISBLANK(INDEX('Policy Characteristics'!E:E,MATCH($C296,'Policy Characteristics'!$C:$C,0))),"",INDEX('Policy Characteristics'!E:E,MATCH($C296,'Policy Characteristics'!$C:$C,0)))</f>
        <v>elec change imports</v>
      </c>
      <c r="L296" s="261">
        <f>IF(ISBLANK(INDEX('Policy Characteristics'!F:F,MATCH($C296,'Policy Characteristics'!$C:$C,0))),"",INDEX('Policy Characteristics'!F:F,MATCH($C296,'Policy Characteristics'!$C:$C,0)))</f>
        <v>-0.5</v>
      </c>
      <c r="M296" s="261">
        <f>IF(ISBLANK(INDEX('Policy Characteristics'!G:G,MATCH($C296,'Policy Characteristics'!$C:$C,0))),"",INDEX('Policy Characteristics'!G:G,MATCH($C296,'Policy Characteristics'!$C:$C,0)))</f>
        <v>1</v>
      </c>
      <c r="N296" s="261">
        <f>IF(ISBLANK(INDEX('Policy Characteristics'!H:H,MATCH($C296,'Policy Characteristics'!$C:$C,0))),"",INDEX('Policy Characteristics'!H:H,MATCH($C296,'Policy Characteristics'!$C:$C,0)))</f>
        <v>0.02</v>
      </c>
      <c r="O296" s="254" t="str">
        <f>IF(ISBLANK(INDEX('Policy Characteristics'!I:I,MATCH($C296,'Policy Characteristics'!$C:$C,0))),"",INDEX('Policy Characteristics'!I:I,MATCH($C296,'Policy Characteristics'!$C:$C,0)))</f>
        <v>% change in imports</v>
      </c>
      <c r="P296" s="254" t="str">
        <f>IF(ISBLANK(INDEX('Policy Characteristics'!J:J,MATCH($C296,'Policy Characteristics'!$C:$C,0))),"",INDEX('Policy Characteristics'!J:J,MATCH($C296,'Policy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96" s="254" t="str">
        <f>IF(ISBLANK(INDEX('Policy Characteristics'!K:K,MATCH($C296,'Policy Characteristics'!$C:$C,0))),"",INDEX('Policy Characteristics'!K:K,MATCH($C296,'Policy Characteristics'!$C:$C,0)))</f>
        <v>electricity-sector-main.html#elec-imports</v>
      </c>
      <c r="R296" s="254" t="str">
        <f>IF(ISBLANK(INDEX('Policy Characteristics'!L:L,MATCH($C296,'Policy Characteristics'!$C:$C,0))),"",INDEX('Policy Characteristics'!L:L,MATCH($C296,'Policy Characteristics'!$C:$C,0)))</f>
        <v>electricity-imports-exports.html</v>
      </c>
    </row>
    <row r="297" spans="1:18" s="2" customFormat="1">
      <c r="A297" s="254" t="str">
        <f>IF(ISBLANK(INDEX('Policy Characteristics'!A:A,MATCH($C297,'Policy Characteristics'!$C:$C,0))),"",INDEX('Policy Characteristics'!A:A,MATCH($C297,'Policy Characteristics'!$C:$C,0)))</f>
        <v>Electricity Supply</v>
      </c>
      <c r="B297" s="262" t="str">
        <f>IF(ISBLANK(INDEX('Policy Characteristics'!B:B,MATCH($C297,'Policy Characteristics'!$C:$C,0))),"",INDEX('Policy Characteristics'!B:B,MATCH($C297,'Policy Characteristics'!$C:$C,0)))</f>
        <v>Change Electricity Imports</v>
      </c>
      <c r="C297" s="254" t="str">
        <f t="shared" si="19"/>
        <v>Percent Change in Electricity Imports</v>
      </c>
      <c r="D297" s="6" t="s">
        <v>78</v>
      </c>
      <c r="E297" s="45"/>
      <c r="F297" s="6" t="s">
        <v>90</v>
      </c>
      <c r="G297" s="6"/>
      <c r="H297" s="47">
        <v>530</v>
      </c>
      <c r="I297" s="324" t="s">
        <v>43</v>
      </c>
      <c r="J297" s="255" t="str">
        <f>IF(ISBLANK(INDEX('Policy Characteristics'!D:D,MATCH($C297,'Policy Characteristics'!$C:$C,0))),"",INDEX('Policy Characteristics'!D:D,MATCH($C297,'Policy Characteristics'!$C:$C,0)))</f>
        <v>Electricity Imports and Exports</v>
      </c>
      <c r="K297" s="254" t="str">
        <f>IF(ISBLANK(INDEX('Policy Characteristics'!E:E,MATCH($C297,'Policy Characteristics'!$C:$C,0))),"",INDEX('Policy Characteristics'!E:E,MATCH($C297,'Policy Characteristics'!$C:$C,0)))</f>
        <v>elec change imports</v>
      </c>
      <c r="L297" s="261">
        <f>IF(ISBLANK(INDEX('Policy Characteristics'!F:F,MATCH($C297,'Policy Characteristics'!$C:$C,0))),"",INDEX('Policy Characteristics'!F:F,MATCH($C297,'Policy Characteristics'!$C:$C,0)))</f>
        <v>-0.5</v>
      </c>
      <c r="M297" s="261">
        <f>IF(ISBLANK(INDEX('Policy Characteristics'!G:G,MATCH($C297,'Policy Characteristics'!$C:$C,0))),"",INDEX('Policy Characteristics'!G:G,MATCH($C297,'Policy Characteristics'!$C:$C,0)))</f>
        <v>1</v>
      </c>
      <c r="N297" s="261">
        <f>IF(ISBLANK(INDEX('Policy Characteristics'!H:H,MATCH($C297,'Policy Characteristics'!$C:$C,0))),"",INDEX('Policy Characteristics'!H:H,MATCH($C297,'Policy Characteristics'!$C:$C,0)))</f>
        <v>0.02</v>
      </c>
      <c r="O297" s="254" t="str">
        <f>IF(ISBLANK(INDEX('Policy Characteristics'!I:I,MATCH($C297,'Policy Characteristics'!$C:$C,0))),"",INDEX('Policy Characteristics'!I:I,MATCH($C297,'Policy Characteristics'!$C:$C,0)))</f>
        <v>% change in imports</v>
      </c>
      <c r="P297" s="254" t="str">
        <f>IF(ISBLANK(INDEX('Policy Characteristics'!J:J,MATCH($C297,'Policy Characteristics'!$C:$C,0))),"",INDEX('Policy Characteristics'!J:J,MATCH($C297,'Policy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97" s="254" t="str">
        <f>IF(ISBLANK(INDEX('Policy Characteristics'!K:K,MATCH($C297,'Policy Characteristics'!$C:$C,0))),"",INDEX('Policy Characteristics'!K:K,MATCH($C297,'Policy Characteristics'!$C:$C,0)))</f>
        <v>electricity-sector-main.html#elec-imports</v>
      </c>
      <c r="R297" s="254" t="str">
        <f>IF(ISBLANK(INDEX('Policy Characteristics'!L:L,MATCH($C297,'Policy Characteristics'!$C:$C,0))),"",INDEX('Policy Characteristics'!L:L,MATCH($C297,'Policy Characteristics'!$C:$C,0)))</f>
        <v>electricity-imports-exports.html</v>
      </c>
    </row>
    <row r="298" spans="1:18" s="2" customFormat="1">
      <c r="A298" s="254" t="str">
        <f>IF(ISBLANK(INDEX('Policy Characteristics'!A:A,MATCH($C298,'Policy Characteristics'!$C:$C,0))),"",INDEX('Policy Characteristics'!A:A,MATCH($C298,'Policy Characteristics'!$C:$C,0)))</f>
        <v>Electricity Supply</v>
      </c>
      <c r="B298" s="262" t="str">
        <f>IF(ISBLANK(INDEX('Policy Characteristics'!B:B,MATCH($C298,'Policy Characteristics'!$C:$C,0))),"",INDEX('Policy Characteristics'!B:B,MATCH($C298,'Policy Characteristics'!$C:$C,0)))</f>
        <v>Change Electricity Imports</v>
      </c>
      <c r="C298" s="254" t="str">
        <f t="shared" si="19"/>
        <v>Percent Change in Electricity Imports</v>
      </c>
      <c r="D298" s="6" t="s">
        <v>79</v>
      </c>
      <c r="E298" s="45"/>
      <c r="F298" s="6" t="s">
        <v>91</v>
      </c>
      <c r="G298" s="6"/>
      <c r="H298" s="47">
        <v>531</v>
      </c>
      <c r="I298" s="324" t="s">
        <v>44</v>
      </c>
      <c r="J298" s="255" t="str">
        <f>IF(ISBLANK(INDEX('Policy Characteristics'!D:D,MATCH($C298,'Policy Characteristics'!$C:$C,0))),"",INDEX('Policy Characteristics'!D:D,MATCH($C298,'Policy Characteristics'!$C:$C,0)))</f>
        <v>Electricity Imports and Exports</v>
      </c>
      <c r="K298" s="254" t="str">
        <f>IF(ISBLANK(INDEX('Policy Characteristics'!E:E,MATCH($C298,'Policy Characteristics'!$C:$C,0))),"",INDEX('Policy Characteristics'!E:E,MATCH($C298,'Policy Characteristics'!$C:$C,0)))</f>
        <v>elec change imports</v>
      </c>
      <c r="L298" s="261">
        <f>IF(ISBLANK(INDEX('Policy Characteristics'!F:F,MATCH($C298,'Policy Characteristics'!$C:$C,0))),"",INDEX('Policy Characteristics'!F:F,MATCH($C298,'Policy Characteristics'!$C:$C,0)))</f>
        <v>-0.5</v>
      </c>
      <c r="M298" s="261">
        <f>IF(ISBLANK(INDEX('Policy Characteristics'!G:G,MATCH($C298,'Policy Characteristics'!$C:$C,0))),"",INDEX('Policy Characteristics'!G:G,MATCH($C298,'Policy Characteristics'!$C:$C,0)))</f>
        <v>1</v>
      </c>
      <c r="N298" s="261">
        <f>IF(ISBLANK(INDEX('Policy Characteristics'!H:H,MATCH($C298,'Policy Characteristics'!$C:$C,0))),"",INDEX('Policy Characteristics'!H:H,MATCH($C298,'Policy Characteristics'!$C:$C,0)))</f>
        <v>0.02</v>
      </c>
      <c r="O298" s="254" t="str">
        <f>IF(ISBLANK(INDEX('Policy Characteristics'!I:I,MATCH($C298,'Policy Characteristics'!$C:$C,0))),"",INDEX('Policy Characteristics'!I:I,MATCH($C298,'Policy Characteristics'!$C:$C,0)))</f>
        <v>% change in imports</v>
      </c>
      <c r="P298" s="254" t="str">
        <f>IF(ISBLANK(INDEX('Policy Characteristics'!J:J,MATCH($C298,'Policy Characteristics'!$C:$C,0))),"",INDEX('Policy Characteristics'!J:J,MATCH($C298,'Policy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98" s="254" t="str">
        <f>IF(ISBLANK(INDEX('Policy Characteristics'!K:K,MATCH($C298,'Policy Characteristics'!$C:$C,0))),"",INDEX('Policy Characteristics'!K:K,MATCH($C298,'Policy Characteristics'!$C:$C,0)))</f>
        <v>electricity-sector-main.html#elec-imports</v>
      </c>
      <c r="R298" s="254" t="str">
        <f>IF(ISBLANK(INDEX('Policy Characteristics'!L:L,MATCH($C298,'Policy Characteristics'!$C:$C,0))),"",INDEX('Policy Characteristics'!L:L,MATCH($C298,'Policy Characteristics'!$C:$C,0)))</f>
        <v>electricity-imports-exports.html</v>
      </c>
    </row>
    <row r="299" spans="1:18" s="2" customFormat="1">
      <c r="A299" s="254" t="str">
        <f>IF(ISBLANK(INDEX('Policy Characteristics'!A:A,MATCH($C299,'Policy Characteristics'!$C:$C,0))),"",INDEX('Policy Characteristics'!A:A,MATCH($C299,'Policy Characteristics'!$C:$C,0)))</f>
        <v>Electricity Supply</v>
      </c>
      <c r="B299" s="262" t="str">
        <f>IF(ISBLANK(INDEX('Policy Characteristics'!B:B,MATCH($C299,'Policy Characteristics'!$C:$C,0))),"",INDEX('Policy Characteristics'!B:B,MATCH($C299,'Policy Characteristics'!$C:$C,0)))</f>
        <v>Change Electricity Imports</v>
      </c>
      <c r="C299" s="254" t="str">
        <f t="shared" si="19"/>
        <v>Percent Change in Electricity Imports</v>
      </c>
      <c r="D299" s="6" t="s">
        <v>80</v>
      </c>
      <c r="E299" s="45"/>
      <c r="F299" s="6" t="s">
        <v>92</v>
      </c>
      <c r="G299" s="6"/>
      <c r="H299" s="47">
        <v>532</v>
      </c>
      <c r="I299" s="324" t="s">
        <v>43</v>
      </c>
      <c r="J299" s="255" t="str">
        <f>IF(ISBLANK(INDEX('Policy Characteristics'!D:D,MATCH($C299,'Policy Characteristics'!$C:$C,0))),"",INDEX('Policy Characteristics'!D:D,MATCH($C299,'Policy Characteristics'!$C:$C,0)))</f>
        <v>Electricity Imports and Exports</v>
      </c>
      <c r="K299" s="254" t="str">
        <f>IF(ISBLANK(INDEX('Policy Characteristics'!E:E,MATCH($C299,'Policy Characteristics'!$C:$C,0))),"",INDEX('Policy Characteristics'!E:E,MATCH($C299,'Policy Characteristics'!$C:$C,0)))</f>
        <v>elec change imports</v>
      </c>
      <c r="L299" s="261">
        <f>IF(ISBLANK(INDEX('Policy Characteristics'!F:F,MATCH($C299,'Policy Characteristics'!$C:$C,0))),"",INDEX('Policy Characteristics'!F:F,MATCH($C299,'Policy Characteristics'!$C:$C,0)))</f>
        <v>-0.5</v>
      </c>
      <c r="M299" s="261">
        <f>IF(ISBLANK(INDEX('Policy Characteristics'!G:G,MATCH($C299,'Policy Characteristics'!$C:$C,0))),"",INDEX('Policy Characteristics'!G:G,MATCH($C299,'Policy Characteristics'!$C:$C,0)))</f>
        <v>1</v>
      </c>
      <c r="N299" s="261">
        <f>IF(ISBLANK(INDEX('Policy Characteristics'!H:H,MATCH($C299,'Policy Characteristics'!$C:$C,0))),"",INDEX('Policy Characteristics'!H:H,MATCH($C299,'Policy Characteristics'!$C:$C,0)))</f>
        <v>0.02</v>
      </c>
      <c r="O299" s="254" t="str">
        <f>IF(ISBLANK(INDEX('Policy Characteristics'!I:I,MATCH($C299,'Policy Characteristics'!$C:$C,0))),"",INDEX('Policy Characteristics'!I:I,MATCH($C299,'Policy Characteristics'!$C:$C,0)))</f>
        <v>% change in imports</v>
      </c>
      <c r="P299" s="254" t="str">
        <f>IF(ISBLANK(INDEX('Policy Characteristics'!J:J,MATCH($C299,'Policy Characteristics'!$C:$C,0))),"",INDEX('Policy Characteristics'!J:J,MATCH($C299,'Policy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99" s="254" t="str">
        <f>IF(ISBLANK(INDEX('Policy Characteristics'!K:K,MATCH($C299,'Policy Characteristics'!$C:$C,0))),"",INDEX('Policy Characteristics'!K:K,MATCH($C299,'Policy Characteristics'!$C:$C,0)))</f>
        <v>electricity-sector-main.html#elec-imports</v>
      </c>
      <c r="R299" s="254" t="str">
        <f>IF(ISBLANK(INDEX('Policy Characteristics'!L:L,MATCH($C299,'Policy Characteristics'!$C:$C,0))),"",INDEX('Policy Characteristics'!L:L,MATCH($C299,'Policy Characteristics'!$C:$C,0)))</f>
        <v>electricity-imports-exports.html</v>
      </c>
    </row>
    <row r="300" spans="1:18" s="2" customFormat="1">
      <c r="A300" s="254" t="str">
        <f>IF(ISBLANK(INDEX('Policy Characteristics'!A:A,MATCH($C300,'Policy Characteristics'!$C:$C,0))),"",INDEX('Policy Characteristics'!A:A,MATCH($C300,'Policy Characteristics'!$C:$C,0)))</f>
        <v>Electricity Supply</v>
      </c>
      <c r="B300" s="262" t="str">
        <f>IF(ISBLANK(INDEX('Policy Characteristics'!B:B,MATCH($C300,'Policy Characteristics'!$C:$C,0))),"",INDEX('Policy Characteristics'!B:B,MATCH($C300,'Policy Characteristics'!$C:$C,0)))</f>
        <v>Change Electricity Imports</v>
      </c>
      <c r="C300" s="254" t="str">
        <f t="shared" si="19"/>
        <v>Percent Change in Electricity Imports</v>
      </c>
      <c r="D300" s="6" t="s">
        <v>2425</v>
      </c>
      <c r="E300" s="45"/>
      <c r="F300" s="6" t="s">
        <v>436</v>
      </c>
      <c r="G300" s="6"/>
      <c r="H300" s="47">
        <v>533</v>
      </c>
      <c r="I300" s="324" t="s">
        <v>44</v>
      </c>
      <c r="J300" s="255" t="str">
        <f>IF(ISBLANK(INDEX('Policy Characteristics'!D:D,MATCH($C300,'Policy Characteristics'!$C:$C,0))),"",INDEX('Policy Characteristics'!D:D,MATCH($C300,'Policy Characteristics'!$C:$C,0)))</f>
        <v>Electricity Imports and Exports</v>
      </c>
      <c r="K300" s="254" t="str">
        <f>IF(ISBLANK(INDEX('Policy Characteristics'!E:E,MATCH($C300,'Policy Characteristics'!$C:$C,0))),"",INDEX('Policy Characteristics'!E:E,MATCH($C300,'Policy Characteristics'!$C:$C,0)))</f>
        <v>elec change imports</v>
      </c>
      <c r="L300" s="261">
        <f>IF(ISBLANK(INDEX('Policy Characteristics'!F:F,MATCH($C300,'Policy Characteristics'!$C:$C,0))),"",INDEX('Policy Characteristics'!F:F,MATCH($C300,'Policy Characteristics'!$C:$C,0)))</f>
        <v>-0.5</v>
      </c>
      <c r="M300" s="261">
        <f>IF(ISBLANK(INDEX('Policy Characteristics'!G:G,MATCH($C300,'Policy Characteristics'!$C:$C,0))),"",INDEX('Policy Characteristics'!G:G,MATCH($C300,'Policy Characteristics'!$C:$C,0)))</f>
        <v>1</v>
      </c>
      <c r="N300" s="261">
        <f>IF(ISBLANK(INDEX('Policy Characteristics'!H:H,MATCH($C300,'Policy Characteristics'!$C:$C,0))),"",INDEX('Policy Characteristics'!H:H,MATCH($C300,'Policy Characteristics'!$C:$C,0)))</f>
        <v>0.02</v>
      </c>
      <c r="O300" s="254" t="str">
        <f>IF(ISBLANK(INDEX('Policy Characteristics'!I:I,MATCH($C300,'Policy Characteristics'!$C:$C,0))),"",INDEX('Policy Characteristics'!I:I,MATCH($C300,'Policy Characteristics'!$C:$C,0)))</f>
        <v>% change in imports</v>
      </c>
      <c r="P300" s="254" t="str">
        <f>IF(ISBLANK(INDEX('Policy Characteristics'!J:J,MATCH($C300,'Policy Characteristics'!$C:$C,0))),"",INDEX('Policy Characteristics'!J:J,MATCH($C300,'Policy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00" s="254" t="str">
        <f>IF(ISBLANK(INDEX('Policy Characteristics'!K:K,MATCH($C300,'Policy Characteristics'!$C:$C,0))),"",INDEX('Policy Characteristics'!K:K,MATCH($C300,'Policy Characteristics'!$C:$C,0)))</f>
        <v>electricity-sector-main.html#elec-imports</v>
      </c>
      <c r="R300" s="254" t="str">
        <f>IF(ISBLANK(INDEX('Policy Characteristics'!L:L,MATCH($C300,'Policy Characteristics'!$C:$C,0))),"",INDEX('Policy Characteristics'!L:L,MATCH($C300,'Policy Characteristics'!$C:$C,0)))</f>
        <v>electricity-imports-exports.html</v>
      </c>
    </row>
    <row r="301" spans="1:18" s="2" customFormat="1">
      <c r="A301" s="254" t="str">
        <f>IF(ISBLANK(INDEX('Policy Characteristics'!A:A,MATCH($C301,'Policy Characteristics'!$C:$C,0))),"",INDEX('Policy Characteristics'!A:A,MATCH($C301,'Policy Characteristics'!$C:$C,0)))</f>
        <v>Electricity Supply</v>
      </c>
      <c r="B301" s="262" t="str">
        <f>IF(ISBLANK(INDEX('Policy Characteristics'!B:B,MATCH($C301,'Policy Characteristics'!$C:$C,0))),"",INDEX('Policy Characteristics'!B:B,MATCH($C301,'Policy Characteristics'!$C:$C,0)))</f>
        <v>Change Electricity Imports</v>
      </c>
      <c r="C301" s="254" t="str">
        <f t="shared" si="19"/>
        <v>Percent Change in Electricity Imports</v>
      </c>
      <c r="D301" s="6" t="s">
        <v>308</v>
      </c>
      <c r="E301" s="45"/>
      <c r="F301" s="6" t="s">
        <v>310</v>
      </c>
      <c r="G301" s="6"/>
      <c r="H301" s="47">
        <v>534</v>
      </c>
      <c r="I301" s="324" t="s">
        <v>43</v>
      </c>
      <c r="J301" s="255" t="str">
        <f>IF(ISBLANK(INDEX('Policy Characteristics'!D:D,MATCH($C301,'Policy Characteristics'!$C:$C,0))),"",INDEX('Policy Characteristics'!D:D,MATCH($C301,'Policy Characteristics'!$C:$C,0)))</f>
        <v>Electricity Imports and Exports</v>
      </c>
      <c r="K301" s="254" t="str">
        <f>IF(ISBLANK(INDEX('Policy Characteristics'!E:E,MATCH($C301,'Policy Characteristics'!$C:$C,0))),"",INDEX('Policy Characteristics'!E:E,MATCH($C301,'Policy Characteristics'!$C:$C,0)))</f>
        <v>elec change imports</v>
      </c>
      <c r="L301" s="261">
        <f>IF(ISBLANK(INDEX('Policy Characteristics'!F:F,MATCH($C301,'Policy Characteristics'!$C:$C,0))),"",INDEX('Policy Characteristics'!F:F,MATCH($C301,'Policy Characteristics'!$C:$C,0)))</f>
        <v>-0.5</v>
      </c>
      <c r="M301" s="261">
        <f>IF(ISBLANK(INDEX('Policy Characteristics'!G:G,MATCH($C301,'Policy Characteristics'!$C:$C,0))),"",INDEX('Policy Characteristics'!G:G,MATCH($C301,'Policy Characteristics'!$C:$C,0)))</f>
        <v>1</v>
      </c>
      <c r="N301" s="261">
        <f>IF(ISBLANK(INDEX('Policy Characteristics'!H:H,MATCH($C301,'Policy Characteristics'!$C:$C,0))),"",INDEX('Policy Characteristics'!H:H,MATCH($C301,'Policy Characteristics'!$C:$C,0)))</f>
        <v>0.02</v>
      </c>
      <c r="O301" s="254" t="str">
        <f>IF(ISBLANK(INDEX('Policy Characteristics'!I:I,MATCH($C301,'Policy Characteristics'!$C:$C,0))),"",INDEX('Policy Characteristics'!I:I,MATCH($C301,'Policy Characteristics'!$C:$C,0)))</f>
        <v>% change in imports</v>
      </c>
      <c r="P301" s="254" t="str">
        <f>IF(ISBLANK(INDEX('Policy Characteristics'!J:J,MATCH($C301,'Policy Characteristics'!$C:$C,0))),"",INDEX('Policy Characteristics'!J:J,MATCH($C301,'Policy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01" s="254" t="str">
        <f>IF(ISBLANK(INDEX('Policy Characteristics'!K:K,MATCH($C301,'Policy Characteristics'!$C:$C,0))),"",INDEX('Policy Characteristics'!K:K,MATCH($C301,'Policy Characteristics'!$C:$C,0)))</f>
        <v>electricity-sector-main.html#elec-imports</v>
      </c>
      <c r="R301" s="254" t="str">
        <f>IF(ISBLANK(INDEX('Policy Characteristics'!L:L,MATCH($C301,'Policy Characteristics'!$C:$C,0))),"",INDEX('Policy Characteristics'!L:L,MATCH($C301,'Policy Characteristics'!$C:$C,0)))</f>
        <v>electricity-imports-exports.html</v>
      </c>
    </row>
    <row r="302" spans="1:18" s="2" customFormat="1">
      <c r="A302" s="254" t="str">
        <f>IF(ISBLANK(INDEX('Policy Characteristics'!A:A,MATCH($C302,'Policy Characteristics'!$C:$C,0))),"",INDEX('Policy Characteristics'!A:A,MATCH($C302,'Policy Characteristics'!$C:$C,0)))</f>
        <v>Electricity Supply</v>
      </c>
      <c r="B302" s="262" t="str">
        <f>IF(ISBLANK(INDEX('Policy Characteristics'!B:B,MATCH($C302,'Policy Characteristics'!$C:$C,0))),"",INDEX('Policy Characteristics'!B:B,MATCH($C302,'Policy Characteristics'!$C:$C,0)))</f>
        <v>Change Electricity Imports</v>
      </c>
      <c r="C302" s="254" t="str">
        <f t="shared" si="19"/>
        <v>Percent Change in Electricity Imports</v>
      </c>
      <c r="D302" s="6" t="s">
        <v>309</v>
      </c>
      <c r="E302" s="45"/>
      <c r="F302" s="6" t="s">
        <v>311</v>
      </c>
      <c r="G302" s="6"/>
      <c r="H302" s="47">
        <v>535</v>
      </c>
      <c r="I302" s="324" t="s">
        <v>44</v>
      </c>
      <c r="J302" s="255" t="str">
        <f>IF(ISBLANK(INDEX('Policy Characteristics'!D:D,MATCH($C302,'Policy Characteristics'!$C:$C,0))),"",INDEX('Policy Characteristics'!D:D,MATCH($C302,'Policy Characteristics'!$C:$C,0)))</f>
        <v>Electricity Imports and Exports</v>
      </c>
      <c r="K302" s="254" t="str">
        <f>IF(ISBLANK(INDEX('Policy Characteristics'!E:E,MATCH($C302,'Policy Characteristics'!$C:$C,0))),"",INDEX('Policy Characteristics'!E:E,MATCH($C302,'Policy Characteristics'!$C:$C,0)))</f>
        <v>elec change imports</v>
      </c>
      <c r="L302" s="261">
        <f>IF(ISBLANK(INDEX('Policy Characteristics'!F:F,MATCH($C302,'Policy Characteristics'!$C:$C,0))),"",INDEX('Policy Characteristics'!F:F,MATCH($C302,'Policy Characteristics'!$C:$C,0)))</f>
        <v>-0.5</v>
      </c>
      <c r="M302" s="261">
        <f>IF(ISBLANK(INDEX('Policy Characteristics'!G:G,MATCH($C302,'Policy Characteristics'!$C:$C,0))),"",INDEX('Policy Characteristics'!G:G,MATCH($C302,'Policy Characteristics'!$C:$C,0)))</f>
        <v>1</v>
      </c>
      <c r="N302" s="261">
        <f>IF(ISBLANK(INDEX('Policy Characteristics'!H:H,MATCH($C302,'Policy Characteristics'!$C:$C,0))),"",INDEX('Policy Characteristics'!H:H,MATCH($C302,'Policy Characteristics'!$C:$C,0)))</f>
        <v>0.02</v>
      </c>
      <c r="O302" s="254" t="str">
        <f>IF(ISBLANK(INDEX('Policy Characteristics'!I:I,MATCH($C302,'Policy Characteristics'!$C:$C,0))),"",INDEX('Policy Characteristics'!I:I,MATCH($C302,'Policy Characteristics'!$C:$C,0)))</f>
        <v>% change in imports</v>
      </c>
      <c r="P302" s="254" t="str">
        <f>IF(ISBLANK(INDEX('Policy Characteristics'!J:J,MATCH($C302,'Policy Characteristics'!$C:$C,0))),"",INDEX('Policy Characteristics'!J:J,MATCH($C302,'Policy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02" s="254" t="str">
        <f>IF(ISBLANK(INDEX('Policy Characteristics'!K:K,MATCH($C302,'Policy Characteristics'!$C:$C,0))),"",INDEX('Policy Characteristics'!K:K,MATCH($C302,'Policy Characteristics'!$C:$C,0)))</f>
        <v>electricity-sector-main.html#elec-imports</v>
      </c>
      <c r="R302" s="254" t="str">
        <f>IF(ISBLANK(INDEX('Policy Characteristics'!L:L,MATCH($C302,'Policy Characteristics'!$C:$C,0))),"",INDEX('Policy Characteristics'!L:L,MATCH($C302,'Policy Characteristics'!$C:$C,0)))</f>
        <v>electricity-imports-exports.html</v>
      </c>
    </row>
    <row r="303" spans="1:18" s="2" customFormat="1">
      <c r="A303" s="254" t="str">
        <f>IF(ISBLANK(INDEX('Policy Characteristics'!A:A,MATCH($C303,'Policy Characteristics'!$C:$C,0))),"",INDEX('Policy Characteristics'!A:A,MATCH($C303,'Policy Characteristics'!$C:$C,0)))</f>
        <v>Electricity Supply</v>
      </c>
      <c r="B303" s="262" t="str">
        <f>IF(ISBLANK(INDEX('Policy Characteristics'!B:B,MATCH($C303,'Policy Characteristics'!$C:$C,0))),"",INDEX('Policy Characteristics'!B:B,MATCH($C303,'Policy Characteristics'!$C:$C,0)))</f>
        <v>Change Electricity Imports</v>
      </c>
      <c r="C303" s="254" t="str">
        <f t="shared" si="19"/>
        <v>Percent Change in Electricity Imports</v>
      </c>
      <c r="D303" s="6" t="s">
        <v>444</v>
      </c>
      <c r="E303" s="45"/>
      <c r="F303" s="6" t="s">
        <v>443</v>
      </c>
      <c r="G303" s="6"/>
      <c r="H303" s="47">
        <v>536</v>
      </c>
      <c r="I303" s="324" t="s">
        <v>44</v>
      </c>
      <c r="J303" s="255" t="str">
        <f>IF(ISBLANK(INDEX('Policy Characteristics'!D:D,MATCH($C303,'Policy Characteristics'!$C:$C,0))),"",INDEX('Policy Characteristics'!D:D,MATCH($C303,'Policy Characteristics'!$C:$C,0)))</f>
        <v>Electricity Imports and Exports</v>
      </c>
      <c r="K303" s="254" t="str">
        <f>IF(ISBLANK(INDEX('Policy Characteristics'!E:E,MATCH($C303,'Policy Characteristics'!$C:$C,0))),"",INDEX('Policy Characteristics'!E:E,MATCH($C303,'Policy Characteristics'!$C:$C,0)))</f>
        <v>elec change imports</v>
      </c>
      <c r="L303" s="261">
        <f>IF(ISBLANK(INDEX('Policy Characteristics'!F:F,MATCH($C303,'Policy Characteristics'!$C:$C,0))),"",INDEX('Policy Characteristics'!F:F,MATCH($C303,'Policy Characteristics'!$C:$C,0)))</f>
        <v>-0.5</v>
      </c>
      <c r="M303" s="261">
        <f>IF(ISBLANK(INDEX('Policy Characteristics'!G:G,MATCH($C303,'Policy Characteristics'!$C:$C,0))),"",INDEX('Policy Characteristics'!G:G,MATCH($C303,'Policy Characteristics'!$C:$C,0)))</f>
        <v>1</v>
      </c>
      <c r="N303" s="261">
        <f>IF(ISBLANK(INDEX('Policy Characteristics'!H:H,MATCH($C303,'Policy Characteristics'!$C:$C,0))),"",INDEX('Policy Characteristics'!H:H,MATCH($C303,'Policy Characteristics'!$C:$C,0)))</f>
        <v>0.02</v>
      </c>
      <c r="O303" s="254" t="str">
        <f>IF(ISBLANK(INDEX('Policy Characteristics'!I:I,MATCH($C303,'Policy Characteristics'!$C:$C,0))),"",INDEX('Policy Characteristics'!I:I,MATCH($C303,'Policy Characteristics'!$C:$C,0)))</f>
        <v>% change in imports</v>
      </c>
      <c r="P303" s="254" t="str">
        <f>IF(ISBLANK(INDEX('Policy Characteristics'!J:J,MATCH($C303,'Policy Characteristics'!$C:$C,0))),"",INDEX('Policy Characteristics'!J:J,MATCH($C303,'Policy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03" s="254" t="str">
        <f>IF(ISBLANK(INDEX('Policy Characteristics'!K:K,MATCH($C303,'Policy Characteristics'!$C:$C,0))),"",INDEX('Policy Characteristics'!K:K,MATCH($C303,'Policy Characteristics'!$C:$C,0)))</f>
        <v>electricity-sector-main.html#elec-imports</v>
      </c>
      <c r="R303" s="254" t="str">
        <f>IF(ISBLANK(INDEX('Policy Characteristics'!L:L,MATCH($C303,'Policy Characteristics'!$C:$C,0))),"",INDEX('Policy Characteristics'!L:L,MATCH($C303,'Policy Characteristics'!$C:$C,0)))</f>
        <v>electricity-imports-exports.html</v>
      </c>
    </row>
    <row r="304" spans="1:18" s="2" customFormat="1">
      <c r="A304" s="254" t="str">
        <f>IF(ISBLANK(INDEX('Policy Characteristics'!A:A,MATCH($C304,'Policy Characteristics'!$C:$C,0))),"",INDEX('Policy Characteristics'!A:A,MATCH($C304,'Policy Characteristics'!$C:$C,0)))</f>
        <v>Electricity Supply</v>
      </c>
      <c r="B304" s="262" t="str">
        <f>IF(ISBLANK(INDEX('Policy Characteristics'!B:B,MATCH($C304,'Policy Characteristics'!$C:$C,0))),"",INDEX('Policy Characteristics'!B:B,MATCH($C304,'Policy Characteristics'!$C:$C,0)))</f>
        <v>Change Electricity Imports</v>
      </c>
      <c r="C304" s="254" t="str">
        <f t="shared" si="19"/>
        <v>Percent Change in Electricity Imports</v>
      </c>
      <c r="D304" s="6" t="s">
        <v>453</v>
      </c>
      <c r="E304" s="45"/>
      <c r="F304" s="6" t="s">
        <v>454</v>
      </c>
      <c r="G304" s="6"/>
      <c r="H304" s="47">
        <v>537</v>
      </c>
      <c r="I304" s="324" t="s">
        <v>44</v>
      </c>
      <c r="J304" s="255" t="str">
        <f>IF(ISBLANK(INDEX('Policy Characteristics'!D:D,MATCH($C304,'Policy Characteristics'!$C:$C,0))),"",INDEX('Policy Characteristics'!D:D,MATCH($C304,'Policy Characteristics'!$C:$C,0)))</f>
        <v>Electricity Imports and Exports</v>
      </c>
      <c r="K304" s="254" t="str">
        <f>IF(ISBLANK(INDEX('Policy Characteristics'!E:E,MATCH($C304,'Policy Characteristics'!$C:$C,0))),"",INDEX('Policy Characteristics'!E:E,MATCH($C304,'Policy Characteristics'!$C:$C,0)))</f>
        <v>elec change imports</v>
      </c>
      <c r="L304" s="261">
        <f>IF(ISBLANK(INDEX('Policy Characteristics'!F:F,MATCH($C304,'Policy Characteristics'!$C:$C,0))),"",INDEX('Policy Characteristics'!F:F,MATCH($C304,'Policy Characteristics'!$C:$C,0)))</f>
        <v>-0.5</v>
      </c>
      <c r="M304" s="261">
        <f>IF(ISBLANK(INDEX('Policy Characteristics'!G:G,MATCH($C304,'Policy Characteristics'!$C:$C,0))),"",INDEX('Policy Characteristics'!G:G,MATCH($C304,'Policy Characteristics'!$C:$C,0)))</f>
        <v>1</v>
      </c>
      <c r="N304" s="261">
        <f>IF(ISBLANK(INDEX('Policy Characteristics'!H:H,MATCH($C304,'Policy Characteristics'!$C:$C,0))),"",INDEX('Policy Characteristics'!H:H,MATCH($C304,'Policy Characteristics'!$C:$C,0)))</f>
        <v>0.02</v>
      </c>
      <c r="O304" s="254" t="str">
        <f>IF(ISBLANK(INDEX('Policy Characteristics'!I:I,MATCH($C304,'Policy Characteristics'!$C:$C,0))),"",INDEX('Policy Characteristics'!I:I,MATCH($C304,'Policy Characteristics'!$C:$C,0)))</f>
        <v>% change in imports</v>
      </c>
      <c r="P304" s="254" t="str">
        <f>IF(ISBLANK(INDEX('Policy Characteristics'!J:J,MATCH($C304,'Policy Characteristics'!$C:$C,0))),"",INDEX('Policy Characteristics'!J:J,MATCH($C304,'Policy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04" s="254" t="str">
        <f>IF(ISBLANK(INDEX('Policy Characteristics'!K:K,MATCH($C304,'Policy Characteristics'!$C:$C,0))),"",INDEX('Policy Characteristics'!K:K,MATCH($C304,'Policy Characteristics'!$C:$C,0)))</f>
        <v>electricity-sector-main.html#elec-imports</v>
      </c>
      <c r="R304" s="254" t="str">
        <f>IF(ISBLANK(INDEX('Policy Characteristics'!L:L,MATCH($C304,'Policy Characteristics'!$C:$C,0))),"",INDEX('Policy Characteristics'!L:L,MATCH($C304,'Policy Characteristics'!$C:$C,0)))</f>
        <v>electricity-imports-exports.html</v>
      </c>
    </row>
    <row r="305" spans="1:19" s="2" customFormat="1">
      <c r="A305" s="254" t="str">
        <f>IF(ISBLANK(INDEX('Policy Characteristics'!A:A,MATCH($C305,'Policy Characteristics'!$C:$C,0))),"",INDEX('Policy Characteristics'!A:A,MATCH($C305,'Policy Characteristics'!$C:$C,0)))</f>
        <v>Electricity Supply</v>
      </c>
      <c r="B305" s="262" t="str">
        <f>IF(ISBLANK(INDEX('Policy Characteristics'!B:B,MATCH($C305,'Policy Characteristics'!$C:$C,0))),"",INDEX('Policy Characteristics'!B:B,MATCH($C305,'Policy Characteristics'!$C:$C,0)))</f>
        <v>Change Electricity Imports</v>
      </c>
      <c r="C305" s="254" t="str">
        <f t="shared" si="19"/>
        <v>Percent Change in Electricity Imports</v>
      </c>
      <c r="D305" s="6" t="s">
        <v>2748</v>
      </c>
      <c r="E305" s="45"/>
      <c r="F305" s="6" t="s">
        <v>2469</v>
      </c>
      <c r="G305" s="6"/>
      <c r="H305" s="47">
        <v>538</v>
      </c>
      <c r="I305" s="324" t="s">
        <v>44</v>
      </c>
      <c r="J305" s="255" t="str">
        <f>IF(ISBLANK(INDEX('Policy Characteristics'!D:D,MATCH($C305,'Policy Characteristics'!$C:$C,0))),"",INDEX('Policy Characteristics'!D:D,MATCH($C305,'Policy Characteristics'!$C:$C,0)))</f>
        <v>Electricity Imports and Exports</v>
      </c>
      <c r="K305" s="254" t="str">
        <f>IF(ISBLANK(INDEX('Policy Characteristics'!E:E,MATCH($C305,'Policy Characteristics'!$C:$C,0))),"",INDEX('Policy Characteristics'!E:E,MATCH($C305,'Policy Characteristics'!$C:$C,0)))</f>
        <v>elec change imports</v>
      </c>
      <c r="L305" s="261">
        <f>IF(ISBLANK(INDEX('Policy Characteristics'!F:F,MATCH($C305,'Policy Characteristics'!$C:$C,0))),"",INDEX('Policy Characteristics'!F:F,MATCH($C305,'Policy Characteristics'!$C:$C,0)))</f>
        <v>-0.5</v>
      </c>
      <c r="M305" s="261">
        <f>IF(ISBLANK(INDEX('Policy Characteristics'!G:G,MATCH($C305,'Policy Characteristics'!$C:$C,0))),"",INDEX('Policy Characteristics'!G:G,MATCH($C305,'Policy Characteristics'!$C:$C,0)))</f>
        <v>1</v>
      </c>
      <c r="N305" s="261">
        <f>IF(ISBLANK(INDEX('Policy Characteristics'!H:H,MATCH($C305,'Policy Characteristics'!$C:$C,0))),"",INDEX('Policy Characteristics'!H:H,MATCH($C305,'Policy Characteristics'!$C:$C,0)))</f>
        <v>0.02</v>
      </c>
      <c r="O305" s="254" t="str">
        <f>IF(ISBLANK(INDEX('Policy Characteristics'!I:I,MATCH($C305,'Policy Characteristics'!$C:$C,0))),"",INDEX('Policy Characteristics'!I:I,MATCH($C305,'Policy Characteristics'!$C:$C,0)))</f>
        <v>% change in imports</v>
      </c>
      <c r="P305" s="254" t="str">
        <f>IF(ISBLANK(INDEX('Policy Characteristics'!J:J,MATCH($C305,'Policy Characteristics'!$C:$C,0))),"",INDEX('Policy Characteristics'!J:J,MATCH($C305,'Policy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05" s="254" t="str">
        <f>IF(ISBLANK(INDEX('Policy Characteristics'!K:K,MATCH($C305,'Policy Characteristics'!$C:$C,0))),"",INDEX('Policy Characteristics'!K:K,MATCH($C305,'Policy Characteristics'!$C:$C,0)))</f>
        <v>electricity-sector-main.html#elec-imports</v>
      </c>
      <c r="R305" s="254" t="str">
        <f>IF(ISBLANK(INDEX('Policy Characteristics'!L:L,MATCH($C305,'Policy Characteristics'!$C:$C,0))),"",INDEX('Policy Characteristics'!L:L,MATCH($C305,'Policy Characteristics'!$C:$C,0)))</f>
        <v>electricity-imports-exports.html</v>
      </c>
    </row>
    <row r="306" spans="1:19" s="2" customFormat="1">
      <c r="A306" s="254" t="str">
        <f>IF(ISBLANK(INDEX('Policy Characteristics'!A:A,MATCH($C306,'Policy Characteristics'!$C:$C,0))),"",INDEX('Policy Characteristics'!A:A,MATCH($C306,'Policy Characteristics'!$C:$C,0)))</f>
        <v>Electricity Supply</v>
      </c>
      <c r="B306" s="262" t="str">
        <f>IF(ISBLANK(INDEX('Policy Characteristics'!B:B,MATCH($C306,'Policy Characteristics'!$C:$C,0))),"",INDEX('Policy Characteristics'!B:B,MATCH($C306,'Policy Characteristics'!$C:$C,0)))</f>
        <v>Change Electricity Imports</v>
      </c>
      <c r="C306" s="254" t="str">
        <f t="shared" si="19"/>
        <v>Percent Change in Electricity Imports</v>
      </c>
      <c r="D306" s="6" t="s">
        <v>2749</v>
      </c>
      <c r="E306" s="45"/>
      <c r="F306" s="6" t="s">
        <v>2592</v>
      </c>
      <c r="G306" s="6"/>
      <c r="H306" s="47">
        <v>539</v>
      </c>
      <c r="I306" s="324" t="s">
        <v>44</v>
      </c>
      <c r="J306" s="255" t="str">
        <f>IF(ISBLANK(INDEX('Policy Characteristics'!D:D,MATCH($C306,'Policy Characteristics'!$C:$C,0))),"",INDEX('Policy Characteristics'!D:D,MATCH($C306,'Policy Characteristics'!$C:$C,0)))</f>
        <v>Electricity Imports and Exports</v>
      </c>
      <c r="K306" s="254" t="str">
        <f>IF(ISBLANK(INDEX('Policy Characteristics'!E:E,MATCH($C306,'Policy Characteristics'!$C:$C,0))),"",INDEX('Policy Characteristics'!E:E,MATCH($C306,'Policy Characteristics'!$C:$C,0)))</f>
        <v>elec change imports</v>
      </c>
      <c r="L306" s="261">
        <f>IF(ISBLANK(INDEX('Policy Characteristics'!F:F,MATCH($C306,'Policy Characteristics'!$C:$C,0))),"",INDEX('Policy Characteristics'!F:F,MATCH($C306,'Policy Characteristics'!$C:$C,0)))</f>
        <v>-0.5</v>
      </c>
      <c r="M306" s="261">
        <f>IF(ISBLANK(INDEX('Policy Characteristics'!G:G,MATCH($C306,'Policy Characteristics'!$C:$C,0))),"",INDEX('Policy Characteristics'!G:G,MATCH($C306,'Policy Characteristics'!$C:$C,0)))</f>
        <v>1</v>
      </c>
      <c r="N306" s="261">
        <f>IF(ISBLANK(INDEX('Policy Characteristics'!H:H,MATCH($C306,'Policy Characteristics'!$C:$C,0))),"",INDEX('Policy Characteristics'!H:H,MATCH($C306,'Policy Characteristics'!$C:$C,0)))</f>
        <v>0.02</v>
      </c>
      <c r="O306" s="254" t="str">
        <f>IF(ISBLANK(INDEX('Policy Characteristics'!I:I,MATCH($C306,'Policy Characteristics'!$C:$C,0))),"",INDEX('Policy Characteristics'!I:I,MATCH($C306,'Policy Characteristics'!$C:$C,0)))</f>
        <v>% change in imports</v>
      </c>
      <c r="P306" s="254" t="str">
        <f>IF(ISBLANK(INDEX('Policy Characteristics'!J:J,MATCH($C306,'Policy Characteristics'!$C:$C,0))),"",INDEX('Policy Characteristics'!J:J,MATCH($C306,'Policy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06" s="254" t="str">
        <f>IF(ISBLANK(INDEX('Policy Characteristics'!K:K,MATCH($C306,'Policy Characteristics'!$C:$C,0))),"",INDEX('Policy Characteristics'!K:K,MATCH($C306,'Policy Characteristics'!$C:$C,0)))</f>
        <v>electricity-sector-main.html#elec-imports</v>
      </c>
      <c r="R306" s="254" t="str">
        <f>IF(ISBLANK(INDEX('Policy Characteristics'!L:L,MATCH($C306,'Policy Characteristics'!$C:$C,0))),"",INDEX('Policy Characteristics'!L:L,MATCH($C306,'Policy Characteristics'!$C:$C,0)))</f>
        <v>electricity-imports-exports.html</v>
      </c>
    </row>
    <row r="307" spans="1:19" s="2" customFormat="1">
      <c r="A307" s="254" t="str">
        <f>IF(ISBLANK(INDEX('Policy Characteristics'!A:A,MATCH($C307,'Policy Characteristics'!$C:$C,0))),"",INDEX('Policy Characteristics'!A:A,MATCH($C307,'Policy Characteristics'!$C:$C,0)))</f>
        <v>Electricity Supply</v>
      </c>
      <c r="B307" s="262" t="str">
        <f>IF(ISBLANK(INDEX('Policy Characteristics'!B:B,MATCH($C307,'Policy Characteristics'!$C:$C,0))),"",INDEX('Policy Characteristics'!B:B,MATCH($C307,'Policy Characteristics'!$C:$C,0)))</f>
        <v>Change Electricity Imports</v>
      </c>
      <c r="C307" s="254" t="str">
        <f t="shared" si="19"/>
        <v>Percent Change in Electricity Imports</v>
      </c>
      <c r="D307" s="6" t="s">
        <v>2750</v>
      </c>
      <c r="E307" s="45"/>
      <c r="F307" s="6" t="s">
        <v>2471</v>
      </c>
      <c r="G307" s="6"/>
      <c r="H307" s="47">
        <v>540</v>
      </c>
      <c r="I307" s="324" t="s">
        <v>44</v>
      </c>
      <c r="J307" s="255" t="str">
        <f>IF(ISBLANK(INDEX('Policy Characteristics'!D:D,MATCH($C307,'Policy Characteristics'!$C:$C,0))),"",INDEX('Policy Characteristics'!D:D,MATCH($C307,'Policy Characteristics'!$C:$C,0)))</f>
        <v>Electricity Imports and Exports</v>
      </c>
      <c r="K307" s="254" t="str">
        <f>IF(ISBLANK(INDEX('Policy Characteristics'!E:E,MATCH($C307,'Policy Characteristics'!$C:$C,0))),"",INDEX('Policy Characteristics'!E:E,MATCH($C307,'Policy Characteristics'!$C:$C,0)))</f>
        <v>elec change imports</v>
      </c>
      <c r="L307" s="261">
        <f>IF(ISBLANK(INDEX('Policy Characteristics'!F:F,MATCH($C307,'Policy Characteristics'!$C:$C,0))),"",INDEX('Policy Characteristics'!F:F,MATCH($C307,'Policy Characteristics'!$C:$C,0)))</f>
        <v>-0.5</v>
      </c>
      <c r="M307" s="261">
        <f>IF(ISBLANK(INDEX('Policy Characteristics'!G:G,MATCH($C307,'Policy Characteristics'!$C:$C,0))),"",INDEX('Policy Characteristics'!G:G,MATCH($C307,'Policy Characteristics'!$C:$C,0)))</f>
        <v>1</v>
      </c>
      <c r="N307" s="261">
        <f>IF(ISBLANK(INDEX('Policy Characteristics'!H:H,MATCH($C307,'Policy Characteristics'!$C:$C,0))),"",INDEX('Policy Characteristics'!H:H,MATCH($C307,'Policy Characteristics'!$C:$C,0)))</f>
        <v>0.02</v>
      </c>
      <c r="O307" s="254" t="str">
        <f>IF(ISBLANK(INDEX('Policy Characteristics'!I:I,MATCH($C307,'Policy Characteristics'!$C:$C,0))),"",INDEX('Policy Characteristics'!I:I,MATCH($C307,'Policy Characteristics'!$C:$C,0)))</f>
        <v>% change in imports</v>
      </c>
      <c r="P307" s="254" t="str">
        <f>IF(ISBLANK(INDEX('Policy Characteristics'!J:J,MATCH($C307,'Policy Characteristics'!$C:$C,0))),"",INDEX('Policy Characteristics'!J:J,MATCH($C307,'Policy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07" s="254" t="str">
        <f>IF(ISBLANK(INDEX('Policy Characteristics'!K:K,MATCH($C307,'Policy Characteristics'!$C:$C,0))),"",INDEX('Policy Characteristics'!K:K,MATCH($C307,'Policy Characteristics'!$C:$C,0)))</f>
        <v>electricity-sector-main.html#elec-imports</v>
      </c>
      <c r="R307" s="254" t="str">
        <f>IF(ISBLANK(INDEX('Policy Characteristics'!L:L,MATCH($C307,'Policy Characteristics'!$C:$C,0))),"",INDEX('Policy Characteristics'!L:L,MATCH($C307,'Policy Characteristics'!$C:$C,0)))</f>
        <v>electricity-imports-exports.html</v>
      </c>
    </row>
    <row r="308" spans="1:19" s="2" customFormat="1">
      <c r="A308" s="254" t="str">
        <f>IF(ISBLANK(INDEX('Policy Characteristics'!A:A,MATCH($C308,'Policy Characteristics'!$C:$C,0))),"",INDEX('Policy Characteristics'!A:A,MATCH($C308,'Policy Characteristics'!$C:$C,0)))</f>
        <v>Electricity Supply</v>
      </c>
      <c r="B308" s="262" t="str">
        <f>IF(ISBLANK(INDEX('Policy Characteristics'!B:B,MATCH($C308,'Policy Characteristics'!$C:$C,0))),"",INDEX('Policy Characteristics'!B:B,MATCH($C308,'Policy Characteristics'!$C:$C,0)))</f>
        <v>Change Electricity Imports</v>
      </c>
      <c r="C308" s="254" t="str">
        <f t="shared" si="19"/>
        <v>Percent Change in Electricity Imports</v>
      </c>
      <c r="D308" s="6" t="s">
        <v>3489</v>
      </c>
      <c r="E308" s="45"/>
      <c r="F308" s="6" t="s">
        <v>3496</v>
      </c>
      <c r="G308" s="6"/>
      <c r="H308" s="47">
        <v>1754</v>
      </c>
      <c r="I308" s="324" t="s">
        <v>44</v>
      </c>
      <c r="J308" s="255" t="str">
        <f>IF(ISBLANK(INDEX('Policy Characteristics'!D:D,MATCH($C308,'Policy Characteristics'!$C:$C,0))),"",INDEX('Policy Characteristics'!D:D,MATCH($C308,'Policy Characteristics'!$C:$C,0)))</f>
        <v>Electricity Imports and Exports</v>
      </c>
      <c r="K308" s="254" t="str">
        <f>IF(ISBLANK(INDEX('Policy Characteristics'!E:E,MATCH($C308,'Policy Characteristics'!$C:$C,0))),"",INDEX('Policy Characteristics'!E:E,MATCH($C308,'Policy Characteristics'!$C:$C,0)))</f>
        <v>elec change imports</v>
      </c>
      <c r="L308" s="261">
        <f>IF(ISBLANK(INDEX('Policy Characteristics'!F:F,MATCH($C308,'Policy Characteristics'!$C:$C,0))),"",INDEX('Policy Characteristics'!F:F,MATCH($C308,'Policy Characteristics'!$C:$C,0)))</f>
        <v>-0.5</v>
      </c>
      <c r="M308" s="261">
        <f>IF(ISBLANK(INDEX('Policy Characteristics'!G:G,MATCH($C308,'Policy Characteristics'!$C:$C,0))),"",INDEX('Policy Characteristics'!G:G,MATCH($C308,'Policy Characteristics'!$C:$C,0)))</f>
        <v>1</v>
      </c>
      <c r="N308" s="261">
        <f>IF(ISBLANK(INDEX('Policy Characteristics'!H:H,MATCH($C308,'Policy Characteristics'!$C:$C,0))),"",INDEX('Policy Characteristics'!H:H,MATCH($C308,'Policy Characteristics'!$C:$C,0)))</f>
        <v>0.02</v>
      </c>
      <c r="O308" s="254" t="str">
        <f>IF(ISBLANK(INDEX('Policy Characteristics'!I:I,MATCH($C308,'Policy Characteristics'!$C:$C,0))),"",INDEX('Policy Characteristics'!I:I,MATCH($C308,'Policy Characteristics'!$C:$C,0)))</f>
        <v>% change in imports</v>
      </c>
      <c r="P308" s="254" t="str">
        <f>IF(ISBLANK(INDEX('Policy Characteristics'!J:J,MATCH($C308,'Policy Characteristics'!$C:$C,0))),"",INDEX('Policy Characteristics'!J:J,MATCH($C308,'Policy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08" s="254" t="str">
        <f>IF(ISBLANK(INDEX('Policy Characteristics'!K:K,MATCH($C308,'Policy Characteristics'!$C:$C,0))),"",INDEX('Policy Characteristics'!K:K,MATCH($C308,'Policy Characteristics'!$C:$C,0)))</f>
        <v>electricity-sector-main.html#elec-imports</v>
      </c>
      <c r="R308" s="254" t="str">
        <f>IF(ISBLANK(INDEX('Policy Characteristics'!L:L,MATCH($C308,'Policy Characteristics'!$C:$C,0))),"",INDEX('Policy Characteristics'!L:L,MATCH($C308,'Policy Characteristics'!$C:$C,0)))</f>
        <v>electricity-imports-exports.html</v>
      </c>
    </row>
    <row r="309" spans="1:19" s="2" customFormat="1">
      <c r="A309" s="254" t="str">
        <f>IF(ISBLANK(INDEX('Policy Characteristics'!A:A,MATCH($C309,'Policy Characteristics'!$C:$C,0))),"",INDEX('Policy Characteristics'!A:A,MATCH($C309,'Policy Characteristics'!$C:$C,0)))</f>
        <v>Electricity Supply</v>
      </c>
      <c r="B309" s="262" t="str">
        <f>IF(ISBLANK(INDEX('Policy Characteristics'!B:B,MATCH($C309,'Policy Characteristics'!$C:$C,0))),"",INDEX('Policy Characteristics'!B:B,MATCH($C309,'Policy Characteristics'!$C:$C,0)))</f>
        <v>Change Electricity Imports</v>
      </c>
      <c r="C309" s="254" t="str">
        <f t="shared" si="19"/>
        <v>Percent Change in Electricity Imports</v>
      </c>
      <c r="D309" s="6" t="s">
        <v>3492</v>
      </c>
      <c r="E309" s="45"/>
      <c r="F309" s="6" t="s">
        <v>3497</v>
      </c>
      <c r="G309" s="6"/>
      <c r="H309" s="47">
        <v>1755</v>
      </c>
      <c r="I309" s="324" t="s">
        <v>44</v>
      </c>
      <c r="J309" s="255" t="str">
        <f>IF(ISBLANK(INDEX('Policy Characteristics'!D:D,MATCH($C309,'Policy Characteristics'!$C:$C,0))),"",INDEX('Policy Characteristics'!D:D,MATCH($C309,'Policy Characteristics'!$C:$C,0)))</f>
        <v>Electricity Imports and Exports</v>
      </c>
      <c r="K309" s="254" t="str">
        <f>IF(ISBLANK(INDEX('Policy Characteristics'!E:E,MATCH($C309,'Policy Characteristics'!$C:$C,0))),"",INDEX('Policy Characteristics'!E:E,MATCH($C309,'Policy Characteristics'!$C:$C,0)))</f>
        <v>elec change imports</v>
      </c>
      <c r="L309" s="261">
        <f>IF(ISBLANK(INDEX('Policy Characteristics'!F:F,MATCH($C309,'Policy Characteristics'!$C:$C,0))),"",INDEX('Policy Characteristics'!F:F,MATCH($C309,'Policy Characteristics'!$C:$C,0)))</f>
        <v>-0.5</v>
      </c>
      <c r="M309" s="261">
        <f>IF(ISBLANK(INDEX('Policy Characteristics'!G:G,MATCH($C309,'Policy Characteristics'!$C:$C,0))),"",INDEX('Policy Characteristics'!G:G,MATCH($C309,'Policy Characteristics'!$C:$C,0)))</f>
        <v>1</v>
      </c>
      <c r="N309" s="261">
        <f>IF(ISBLANK(INDEX('Policy Characteristics'!H:H,MATCH($C309,'Policy Characteristics'!$C:$C,0))),"",INDEX('Policy Characteristics'!H:H,MATCH($C309,'Policy Characteristics'!$C:$C,0)))</f>
        <v>0.02</v>
      </c>
      <c r="O309" s="254" t="str">
        <f>IF(ISBLANK(INDEX('Policy Characteristics'!I:I,MATCH($C309,'Policy Characteristics'!$C:$C,0))),"",INDEX('Policy Characteristics'!I:I,MATCH($C309,'Policy Characteristics'!$C:$C,0)))</f>
        <v>% change in imports</v>
      </c>
      <c r="P309" s="254" t="str">
        <f>IF(ISBLANK(INDEX('Policy Characteristics'!J:J,MATCH($C309,'Policy Characteristics'!$C:$C,0))),"",INDEX('Policy Characteristics'!J:J,MATCH($C309,'Policy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09" s="254" t="str">
        <f>IF(ISBLANK(INDEX('Policy Characteristics'!K:K,MATCH($C309,'Policy Characteristics'!$C:$C,0))),"",INDEX('Policy Characteristics'!K:K,MATCH($C309,'Policy Characteristics'!$C:$C,0)))</f>
        <v>electricity-sector-main.html#elec-imports</v>
      </c>
      <c r="R309" s="254" t="str">
        <f>IF(ISBLANK(INDEX('Policy Characteristics'!L:L,MATCH($C309,'Policy Characteristics'!$C:$C,0))),"",INDEX('Policy Characteristics'!L:L,MATCH($C309,'Policy Characteristics'!$C:$C,0)))</f>
        <v>electricity-imports-exports.html</v>
      </c>
    </row>
    <row r="310" spans="1:19" s="2" customFormat="1">
      <c r="A310" s="254" t="str">
        <f>IF(ISBLANK(INDEX('Policy Characteristics'!A:A,MATCH($C310,'Policy Characteristics'!$C:$C,0))),"",INDEX('Policy Characteristics'!A:A,MATCH($C310,'Policy Characteristics'!$C:$C,0)))</f>
        <v>Electricity Supply</v>
      </c>
      <c r="B310" s="262" t="str">
        <f>IF(ISBLANK(INDEX('Policy Characteristics'!B:B,MATCH($C310,'Policy Characteristics'!$C:$C,0))),"",INDEX('Policy Characteristics'!B:B,MATCH($C310,'Policy Characteristics'!$C:$C,0)))</f>
        <v>Change Electricity Imports</v>
      </c>
      <c r="C310" s="254" t="str">
        <f t="shared" si="19"/>
        <v>Percent Change in Electricity Imports</v>
      </c>
      <c r="D310" s="6" t="s">
        <v>3493</v>
      </c>
      <c r="E310" s="45"/>
      <c r="F310" s="6" t="s">
        <v>3498</v>
      </c>
      <c r="G310" s="6"/>
      <c r="H310" s="47">
        <v>1756</v>
      </c>
      <c r="I310" s="324" t="s">
        <v>44</v>
      </c>
      <c r="J310" s="255" t="str">
        <f>IF(ISBLANK(INDEX('Policy Characteristics'!D:D,MATCH($C310,'Policy Characteristics'!$C:$C,0))),"",INDEX('Policy Characteristics'!D:D,MATCH($C310,'Policy Characteristics'!$C:$C,0)))</f>
        <v>Electricity Imports and Exports</v>
      </c>
      <c r="K310" s="254" t="str">
        <f>IF(ISBLANK(INDEX('Policy Characteristics'!E:E,MATCH($C310,'Policy Characteristics'!$C:$C,0))),"",INDEX('Policy Characteristics'!E:E,MATCH($C310,'Policy Characteristics'!$C:$C,0)))</f>
        <v>elec change imports</v>
      </c>
      <c r="L310" s="261">
        <f>IF(ISBLANK(INDEX('Policy Characteristics'!F:F,MATCH($C310,'Policy Characteristics'!$C:$C,0))),"",INDEX('Policy Characteristics'!F:F,MATCH($C310,'Policy Characteristics'!$C:$C,0)))</f>
        <v>-0.5</v>
      </c>
      <c r="M310" s="261">
        <f>IF(ISBLANK(INDEX('Policy Characteristics'!G:G,MATCH($C310,'Policy Characteristics'!$C:$C,0))),"",INDEX('Policy Characteristics'!G:G,MATCH($C310,'Policy Characteristics'!$C:$C,0)))</f>
        <v>1</v>
      </c>
      <c r="N310" s="261">
        <f>IF(ISBLANK(INDEX('Policy Characteristics'!H:H,MATCH($C310,'Policy Characteristics'!$C:$C,0))),"",INDEX('Policy Characteristics'!H:H,MATCH($C310,'Policy Characteristics'!$C:$C,0)))</f>
        <v>0.02</v>
      </c>
      <c r="O310" s="254" t="str">
        <f>IF(ISBLANK(INDEX('Policy Characteristics'!I:I,MATCH($C310,'Policy Characteristics'!$C:$C,0))),"",INDEX('Policy Characteristics'!I:I,MATCH($C310,'Policy Characteristics'!$C:$C,0)))</f>
        <v>% change in imports</v>
      </c>
      <c r="P310" s="254" t="str">
        <f>IF(ISBLANK(INDEX('Policy Characteristics'!J:J,MATCH($C310,'Policy Characteristics'!$C:$C,0))),"",INDEX('Policy Characteristics'!J:J,MATCH($C310,'Policy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10" s="254" t="str">
        <f>IF(ISBLANK(INDEX('Policy Characteristics'!K:K,MATCH($C310,'Policy Characteristics'!$C:$C,0))),"",INDEX('Policy Characteristics'!K:K,MATCH($C310,'Policy Characteristics'!$C:$C,0)))</f>
        <v>electricity-sector-main.html#elec-imports</v>
      </c>
      <c r="R310" s="254" t="str">
        <f>IF(ISBLANK(INDEX('Policy Characteristics'!L:L,MATCH($C310,'Policy Characteristics'!$C:$C,0))),"",INDEX('Policy Characteristics'!L:L,MATCH($C310,'Policy Characteristics'!$C:$C,0)))</f>
        <v>electricity-imports-exports.html</v>
      </c>
    </row>
    <row r="311" spans="1:19" s="2" customFormat="1">
      <c r="A311" s="254" t="str">
        <f>IF(ISBLANK(INDEX('Policy Characteristics'!A:A,MATCH($C311,'Policy Characteristics'!$C:$C,0))),"",INDEX('Policy Characteristics'!A:A,MATCH($C311,'Policy Characteristics'!$C:$C,0)))</f>
        <v>Electricity Supply</v>
      </c>
      <c r="B311" s="262" t="str">
        <f>IF(ISBLANK(INDEX('Policy Characteristics'!B:B,MATCH($C311,'Policy Characteristics'!$C:$C,0))),"",INDEX('Policy Characteristics'!B:B,MATCH($C311,'Policy Characteristics'!$C:$C,0)))</f>
        <v>Change Electricity Imports</v>
      </c>
      <c r="C311" s="254" t="str">
        <f t="shared" si="19"/>
        <v>Percent Change in Electricity Imports</v>
      </c>
      <c r="D311" s="6" t="s">
        <v>3494</v>
      </c>
      <c r="E311" s="45"/>
      <c r="F311" s="6" t="s">
        <v>3499</v>
      </c>
      <c r="G311" s="6"/>
      <c r="H311" s="47">
        <v>1757</v>
      </c>
      <c r="I311" s="324" t="s">
        <v>44</v>
      </c>
      <c r="J311" s="255" t="str">
        <f>IF(ISBLANK(INDEX('Policy Characteristics'!D:D,MATCH($C311,'Policy Characteristics'!$C:$C,0))),"",INDEX('Policy Characteristics'!D:D,MATCH($C311,'Policy Characteristics'!$C:$C,0)))</f>
        <v>Electricity Imports and Exports</v>
      </c>
      <c r="K311" s="254" t="str">
        <f>IF(ISBLANK(INDEX('Policy Characteristics'!E:E,MATCH($C311,'Policy Characteristics'!$C:$C,0))),"",INDEX('Policy Characteristics'!E:E,MATCH($C311,'Policy Characteristics'!$C:$C,0)))</f>
        <v>elec change imports</v>
      </c>
      <c r="L311" s="261">
        <f>IF(ISBLANK(INDEX('Policy Characteristics'!F:F,MATCH($C311,'Policy Characteristics'!$C:$C,0))),"",INDEX('Policy Characteristics'!F:F,MATCH($C311,'Policy Characteristics'!$C:$C,0)))</f>
        <v>-0.5</v>
      </c>
      <c r="M311" s="261">
        <f>IF(ISBLANK(INDEX('Policy Characteristics'!G:G,MATCH($C311,'Policy Characteristics'!$C:$C,0))),"",INDEX('Policy Characteristics'!G:G,MATCH($C311,'Policy Characteristics'!$C:$C,0)))</f>
        <v>1</v>
      </c>
      <c r="N311" s="261">
        <f>IF(ISBLANK(INDEX('Policy Characteristics'!H:H,MATCH($C311,'Policy Characteristics'!$C:$C,0))),"",INDEX('Policy Characteristics'!H:H,MATCH($C311,'Policy Characteristics'!$C:$C,0)))</f>
        <v>0.02</v>
      </c>
      <c r="O311" s="254" t="str">
        <f>IF(ISBLANK(INDEX('Policy Characteristics'!I:I,MATCH($C311,'Policy Characteristics'!$C:$C,0))),"",INDEX('Policy Characteristics'!I:I,MATCH($C311,'Policy Characteristics'!$C:$C,0)))</f>
        <v>% change in imports</v>
      </c>
      <c r="P311" s="254" t="str">
        <f>IF(ISBLANK(INDEX('Policy Characteristics'!J:J,MATCH($C311,'Policy Characteristics'!$C:$C,0))),"",INDEX('Policy Characteristics'!J:J,MATCH($C311,'Policy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11" s="254" t="str">
        <f>IF(ISBLANK(INDEX('Policy Characteristics'!K:K,MATCH($C311,'Policy Characteristics'!$C:$C,0))),"",INDEX('Policy Characteristics'!K:K,MATCH($C311,'Policy Characteristics'!$C:$C,0)))</f>
        <v>electricity-sector-main.html#elec-imports</v>
      </c>
      <c r="R311" s="254" t="str">
        <f>IF(ISBLANK(INDEX('Policy Characteristics'!L:L,MATCH($C311,'Policy Characteristics'!$C:$C,0))),"",INDEX('Policy Characteristics'!L:L,MATCH($C311,'Policy Characteristics'!$C:$C,0)))</f>
        <v>electricity-imports-exports.html</v>
      </c>
    </row>
    <row r="312" spans="1:19" s="2" customFormat="1">
      <c r="A312" s="254" t="str">
        <f>IF(ISBLANK(INDEX('Policy Characteristics'!A:A,MATCH($C312,'Policy Characteristics'!$C:$C,0))),"",INDEX('Policy Characteristics'!A:A,MATCH($C312,'Policy Characteristics'!$C:$C,0)))</f>
        <v>Electricity Supply</v>
      </c>
      <c r="B312" s="262" t="str">
        <f>IF(ISBLANK(INDEX('Policy Characteristics'!B:B,MATCH($C312,'Policy Characteristics'!$C:$C,0))),"",INDEX('Policy Characteristics'!B:B,MATCH($C312,'Policy Characteristics'!$C:$C,0)))</f>
        <v>Change Electricity Imports</v>
      </c>
      <c r="C312" s="254" t="str">
        <f t="shared" si="19"/>
        <v>Percent Change in Electricity Imports</v>
      </c>
      <c r="D312" s="6" t="s">
        <v>3495</v>
      </c>
      <c r="E312" s="45"/>
      <c r="F312" s="6" t="s">
        <v>3500</v>
      </c>
      <c r="G312" s="6"/>
      <c r="H312" s="47">
        <v>1758</v>
      </c>
      <c r="I312" s="324" t="s">
        <v>44</v>
      </c>
      <c r="J312" s="255" t="str">
        <f>IF(ISBLANK(INDEX('Policy Characteristics'!D:D,MATCH($C312,'Policy Characteristics'!$C:$C,0))),"",INDEX('Policy Characteristics'!D:D,MATCH($C312,'Policy Characteristics'!$C:$C,0)))</f>
        <v>Electricity Imports and Exports</v>
      </c>
      <c r="K312" s="254" t="str">
        <f>IF(ISBLANK(INDEX('Policy Characteristics'!E:E,MATCH($C312,'Policy Characteristics'!$C:$C,0))),"",INDEX('Policy Characteristics'!E:E,MATCH($C312,'Policy Characteristics'!$C:$C,0)))</f>
        <v>elec change imports</v>
      </c>
      <c r="L312" s="261">
        <f>IF(ISBLANK(INDEX('Policy Characteristics'!F:F,MATCH($C312,'Policy Characteristics'!$C:$C,0))),"",INDEX('Policy Characteristics'!F:F,MATCH($C312,'Policy Characteristics'!$C:$C,0)))</f>
        <v>-0.5</v>
      </c>
      <c r="M312" s="261">
        <f>IF(ISBLANK(INDEX('Policy Characteristics'!G:G,MATCH($C312,'Policy Characteristics'!$C:$C,0))),"",INDEX('Policy Characteristics'!G:G,MATCH($C312,'Policy Characteristics'!$C:$C,0)))</f>
        <v>1</v>
      </c>
      <c r="N312" s="261">
        <f>IF(ISBLANK(INDEX('Policy Characteristics'!H:H,MATCH($C312,'Policy Characteristics'!$C:$C,0))),"",INDEX('Policy Characteristics'!H:H,MATCH($C312,'Policy Characteristics'!$C:$C,0)))</f>
        <v>0.02</v>
      </c>
      <c r="O312" s="254" t="str">
        <f>IF(ISBLANK(INDEX('Policy Characteristics'!I:I,MATCH($C312,'Policy Characteristics'!$C:$C,0))),"",INDEX('Policy Characteristics'!I:I,MATCH($C312,'Policy Characteristics'!$C:$C,0)))</f>
        <v>% change in imports</v>
      </c>
      <c r="P312" s="254" t="str">
        <f>IF(ISBLANK(INDEX('Policy Characteristics'!J:J,MATCH($C312,'Policy Characteristics'!$C:$C,0))),"",INDEX('Policy Characteristics'!J:J,MATCH($C312,'Policy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12" s="254" t="str">
        <f>IF(ISBLANK(INDEX('Policy Characteristics'!K:K,MATCH($C312,'Policy Characteristics'!$C:$C,0))),"",INDEX('Policy Characteristics'!K:K,MATCH($C312,'Policy Characteristics'!$C:$C,0)))</f>
        <v>electricity-sector-main.html#elec-imports</v>
      </c>
      <c r="R312" s="254" t="str">
        <f>IF(ISBLANK(INDEX('Policy Characteristics'!L:L,MATCH($C312,'Policy Characteristics'!$C:$C,0))),"",INDEX('Policy Characteristics'!L:L,MATCH($C312,'Policy Characteristics'!$C:$C,0)))</f>
        <v>electricity-imports-exports.html</v>
      </c>
    </row>
    <row r="313" spans="1:19" s="2" customFormat="1">
      <c r="A313" s="254" t="str">
        <f>IF(ISBLANK(INDEX('Policy Characteristics'!A:A,MATCH($C313,'Policy Characteristics'!$C:$C,0))),"",INDEX('Policy Characteristics'!A:A,MATCH($C313,'Policy Characteristics'!$C:$C,0)))</f>
        <v>Electricity Supply</v>
      </c>
      <c r="B313" s="262" t="str">
        <f>IF(ISBLANK(INDEX('Policy Characteristics'!B:B,MATCH($C313,'Policy Characteristics'!$C:$C,0))),"",INDEX('Policy Characteristics'!B:B,MATCH($C313,'Policy Characteristics'!$C:$C,0)))</f>
        <v>Change Electricity Imports</v>
      </c>
      <c r="C313" s="254" t="str">
        <f t="shared" si="19"/>
        <v>Percent Change in Electricity Imports</v>
      </c>
      <c r="D313" s="6" t="s">
        <v>3584</v>
      </c>
      <c r="E313" s="45"/>
      <c r="F313" s="6" t="s">
        <v>3582</v>
      </c>
      <c r="G313" s="6"/>
      <c r="H313" s="47">
        <v>1759</v>
      </c>
      <c r="I313" s="324" t="s">
        <v>44</v>
      </c>
      <c r="J313" s="255" t="str">
        <f>IF(ISBLANK(INDEX('Policy Characteristics'!D:D,MATCH($C313,'Policy Characteristics'!$C:$C,0))),"",INDEX('Policy Characteristics'!D:D,MATCH($C313,'Policy Characteristics'!$C:$C,0)))</f>
        <v>Electricity Imports and Exports</v>
      </c>
      <c r="K313" s="254" t="str">
        <f>IF(ISBLANK(INDEX('Policy Characteristics'!E:E,MATCH($C313,'Policy Characteristics'!$C:$C,0))),"",INDEX('Policy Characteristics'!E:E,MATCH($C313,'Policy Characteristics'!$C:$C,0)))</f>
        <v>elec change imports</v>
      </c>
      <c r="L313" s="261">
        <f>IF(ISBLANK(INDEX('Policy Characteristics'!F:F,MATCH($C313,'Policy Characteristics'!$C:$C,0))),"",INDEX('Policy Characteristics'!F:F,MATCH($C313,'Policy Characteristics'!$C:$C,0)))</f>
        <v>-0.5</v>
      </c>
      <c r="M313" s="261">
        <f>IF(ISBLANK(INDEX('Policy Characteristics'!G:G,MATCH($C313,'Policy Characteristics'!$C:$C,0))),"",INDEX('Policy Characteristics'!G:G,MATCH($C313,'Policy Characteristics'!$C:$C,0)))</f>
        <v>1</v>
      </c>
      <c r="N313" s="261">
        <f>IF(ISBLANK(INDEX('Policy Characteristics'!H:H,MATCH($C313,'Policy Characteristics'!$C:$C,0))),"",INDEX('Policy Characteristics'!H:H,MATCH($C313,'Policy Characteristics'!$C:$C,0)))</f>
        <v>0.02</v>
      </c>
      <c r="O313" s="254" t="str">
        <f>IF(ISBLANK(INDEX('Policy Characteristics'!I:I,MATCH($C313,'Policy Characteristics'!$C:$C,0))),"",INDEX('Policy Characteristics'!I:I,MATCH($C313,'Policy Characteristics'!$C:$C,0)))</f>
        <v>% change in imports</v>
      </c>
      <c r="P313" s="254" t="str">
        <f>IF(ISBLANK(INDEX('Policy Characteristics'!J:J,MATCH($C313,'Policy Characteristics'!$C:$C,0))),"",INDEX('Policy Characteristics'!J:J,MATCH($C313,'Policy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13" s="254" t="str">
        <f>IF(ISBLANK(INDEX('Policy Characteristics'!K:K,MATCH($C313,'Policy Characteristics'!$C:$C,0))),"",INDEX('Policy Characteristics'!K:K,MATCH($C313,'Policy Characteristics'!$C:$C,0)))</f>
        <v>electricity-sector-main.html#elec-imports</v>
      </c>
      <c r="R313" s="254" t="str">
        <f>IF(ISBLANK(INDEX('Policy Characteristics'!L:L,MATCH($C313,'Policy Characteristics'!$C:$C,0))),"",INDEX('Policy Characteristics'!L:L,MATCH($C313,'Policy Characteristics'!$C:$C,0)))</f>
        <v>electricity-imports-exports.html</v>
      </c>
    </row>
    <row r="314" spans="1:19" s="2" customFormat="1">
      <c r="A314" s="254" t="str">
        <f>IF(ISBLANK(INDEX('Policy Characteristics'!A:A,MATCH($C314,'Policy Characteristics'!$C:$C,0))),"",INDEX('Policy Characteristics'!A:A,MATCH($C314,'Policy Characteristics'!$C:$C,0)))</f>
        <v>Electricity Supply</v>
      </c>
      <c r="B314" s="262" t="str">
        <f>IF(ISBLANK(INDEX('Policy Characteristics'!B:B,MATCH($C314,'Policy Characteristics'!$C:$C,0))),"",INDEX('Policy Characteristics'!B:B,MATCH($C314,'Policy Characteristics'!$C:$C,0)))</f>
        <v>Change Electricity Imports</v>
      </c>
      <c r="C314" s="254" t="str">
        <f t="shared" si="19"/>
        <v>Percent Change in Electricity Imports</v>
      </c>
      <c r="D314" s="6" t="s">
        <v>3585</v>
      </c>
      <c r="E314" s="45"/>
      <c r="F314" s="6" t="s">
        <v>3583</v>
      </c>
      <c r="G314" s="6"/>
      <c r="H314" s="47">
        <v>2237</v>
      </c>
      <c r="I314" s="324" t="s">
        <v>44</v>
      </c>
      <c r="J314" s="255" t="str">
        <f>IF(ISBLANK(INDEX('Policy Characteristics'!D:D,MATCH($C314,'Policy Characteristics'!$C:$C,0))),"",INDEX('Policy Characteristics'!D:D,MATCH($C314,'Policy Characteristics'!$C:$C,0)))</f>
        <v>Electricity Imports and Exports</v>
      </c>
      <c r="K314" s="254" t="str">
        <f>IF(ISBLANK(INDEX('Policy Characteristics'!E:E,MATCH($C314,'Policy Characteristics'!$C:$C,0))),"",INDEX('Policy Characteristics'!E:E,MATCH($C314,'Policy Characteristics'!$C:$C,0)))</f>
        <v>elec change imports</v>
      </c>
      <c r="L314" s="261">
        <f>IF(ISBLANK(INDEX('Policy Characteristics'!F:F,MATCH($C314,'Policy Characteristics'!$C:$C,0))),"",INDEX('Policy Characteristics'!F:F,MATCH($C314,'Policy Characteristics'!$C:$C,0)))</f>
        <v>-0.5</v>
      </c>
      <c r="M314" s="261">
        <f>IF(ISBLANK(INDEX('Policy Characteristics'!G:G,MATCH($C314,'Policy Characteristics'!$C:$C,0))),"",INDEX('Policy Characteristics'!G:G,MATCH($C314,'Policy Characteristics'!$C:$C,0)))</f>
        <v>1</v>
      </c>
      <c r="N314" s="261">
        <f>IF(ISBLANK(INDEX('Policy Characteristics'!H:H,MATCH($C314,'Policy Characteristics'!$C:$C,0))),"",INDEX('Policy Characteristics'!H:H,MATCH($C314,'Policy Characteristics'!$C:$C,0)))</f>
        <v>0.02</v>
      </c>
      <c r="O314" s="254" t="str">
        <f>IF(ISBLANK(INDEX('Policy Characteristics'!I:I,MATCH($C314,'Policy Characteristics'!$C:$C,0))),"",INDEX('Policy Characteristics'!I:I,MATCH($C314,'Policy Characteristics'!$C:$C,0)))</f>
        <v>% change in imports</v>
      </c>
      <c r="P314" s="254" t="str">
        <f>IF(ISBLANK(INDEX('Policy Characteristics'!J:J,MATCH($C314,'Policy Characteristics'!$C:$C,0))),"",INDEX('Policy Characteristics'!J:J,MATCH($C314,'Policy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14" s="254" t="str">
        <f>IF(ISBLANK(INDEX('Policy Characteristics'!K:K,MATCH($C314,'Policy Characteristics'!$C:$C,0))),"",INDEX('Policy Characteristics'!K:K,MATCH($C314,'Policy Characteristics'!$C:$C,0)))</f>
        <v>electricity-sector-main.html#elec-imports</v>
      </c>
      <c r="R314" s="254" t="str">
        <f>IF(ISBLANK(INDEX('Policy Characteristics'!L:L,MATCH($C314,'Policy Characteristics'!$C:$C,0))),"",INDEX('Policy Characteristics'!L:L,MATCH($C314,'Policy Characteristics'!$C:$C,0)))</f>
        <v>electricity-imports-exports.html</v>
      </c>
    </row>
    <row r="315" spans="1:19">
      <c r="A315" s="254" t="str">
        <f>IF(ISBLANK(INDEX('Policy Characteristics'!A:A,MATCH($C315,'Policy Characteristics'!$C:$C,0))),"",INDEX('Policy Characteristics'!A:A,MATCH($C315,'Policy Characteristics'!$C:$C,0)))</f>
        <v>Electricity Supply</v>
      </c>
      <c r="B315" s="262" t="str">
        <f>IF(ISBLANK(INDEX('Policy Characteristics'!B:B,MATCH($C315,'Policy Characteristics'!$C:$C,0))),"",INDEX('Policy Characteristics'!B:B,MATCH($C315,'Policy Characteristics'!$C:$C,0)))</f>
        <v>Non BAU Guaranteed Dispatch</v>
      </c>
      <c r="C315" t="s">
        <v>301</v>
      </c>
      <c r="D315" s="45"/>
      <c r="E315" s="45"/>
      <c r="F315" s="45"/>
      <c r="G315" s="45"/>
      <c r="H315" s="43">
        <v>619</v>
      </c>
      <c r="I315" s="324" t="s">
        <v>44</v>
      </c>
      <c r="J315" s="255" t="str">
        <f>IF(ISBLANK(INDEX('Policy Characteristics'!D:D,MATCH($C315,'Policy Characteristics'!$C:$C,0))),"",INDEX('Policy Characteristics'!D:D,MATCH($C315,'Policy Characteristics'!$C:$C,0)))</f>
        <v>Non BAU Guaranteed Dispatch</v>
      </c>
      <c r="K315" s="254" t="str">
        <f>IF(ISBLANK(INDEX('Policy Characteristics'!E:E,MATCH($C315,'Policy Characteristics'!$C:$C,0))),"",INDEX('Policy Characteristics'!E:E,MATCH($C315,'Policy Characteristics'!$C:$C,0)))</f>
        <v>elec non BAU guaranteed dispatch</v>
      </c>
      <c r="L315" s="261">
        <f>IF(ISBLANK(INDEX('Policy Characteristics'!F:F,MATCH($C315,'Policy Characteristics'!$C:$C,0))),"",INDEX('Policy Characteristics'!F:F,MATCH($C315,'Policy Characteristics'!$C:$C,0)))</f>
        <v>0</v>
      </c>
      <c r="M315" s="261">
        <f>IF(ISBLANK(INDEX('Policy Characteristics'!G:G,MATCH($C315,'Policy Characteristics'!$C:$C,0))),"",INDEX('Policy Characteristics'!G:G,MATCH($C315,'Policy Characteristics'!$C:$C,0)))</f>
        <v>1</v>
      </c>
      <c r="N315" s="261">
        <f>IF(ISBLANK(INDEX('Policy Characteristics'!H:H,MATCH($C315,'Policy Characteristics'!$C:$C,0))),"",INDEX('Policy Characteristics'!H:H,MATCH($C315,'Policy Characteristics'!$C:$C,0)))</f>
        <v>1</v>
      </c>
      <c r="O315" s="254" t="str">
        <f>IF(ISBLANK(INDEX('Policy Characteristics'!I:I,MATCH($C315,'Policy Characteristics'!$C:$C,0))),"",INDEX('Policy Characteristics'!I:I,MATCH($C315,'Policy Characteristics'!$C:$C,0)))</f>
        <v>on/off</v>
      </c>
      <c r="P315" s="254" t="str">
        <f>IF(ISBLANK(INDEX('Policy Characteristics'!J:J,MATCH($C315,'Policy Characteristics'!$C:$C,0))),"",INDEX('Policy Characteristics'!J:J,MATCH($C315,'Policy Characteristics'!$C:$C,0)))</f>
        <v/>
      </c>
      <c r="Q315" s="254" t="str">
        <f>IF(ISBLANK(INDEX('Policy Characteristics'!K:K,MATCH($C315,'Policy Characteristics'!$C:$C,0))),"",INDEX('Policy Characteristics'!K:K,MATCH($C315,'Policy Characteristics'!$C:$C,0)))</f>
        <v/>
      </c>
      <c r="R315" s="254" t="str">
        <f>IF(ISBLANK(INDEX('Policy Characteristics'!L:L,MATCH($C315,'Policy Characteristics'!$C:$C,0))),"",INDEX('Policy Characteristics'!L:L,MATCH($C315,'Policy Characteristics'!$C:$C,0)))</f>
        <v/>
      </c>
    </row>
    <row r="316" spans="1:19">
      <c r="A316" s="254" t="str">
        <f>IF(ISBLANK(INDEX('Policy Characteristics'!A:A,MATCH($C316,'Policy Characteristics'!$C:$C,0))),"",INDEX('Policy Characteristics'!A:A,MATCH($C316,'Policy Characteristics'!$C:$C,0)))</f>
        <v>Electricity Supply</v>
      </c>
      <c r="B316" s="262" t="str">
        <f>IF(ISBLANK(INDEX('Policy Characteristics'!B:B,MATCH($C316,'Policy Characteristics'!$C:$C,0))),"",INDEX('Policy Characteristics'!B:B,MATCH($C316,'Policy Characteristics'!$C:$C,0)))</f>
        <v>Decrease Cost of Capital</v>
      </c>
      <c r="C316" s="1" t="s">
        <v>3484</v>
      </c>
      <c r="D316" s="45" t="s">
        <v>447</v>
      </c>
      <c r="E316" s="45"/>
      <c r="F316" s="45" t="s">
        <v>446</v>
      </c>
      <c r="G316" s="6"/>
      <c r="H316" s="43">
        <v>1730</v>
      </c>
      <c r="I316" s="325" t="s">
        <v>44</v>
      </c>
      <c r="J316" s="255" t="str">
        <f>IF(ISBLANK(INDEX('Policy Characteristics'!D:D,MATCH($C316,'Policy Characteristics'!$C:$C,0))),"",INDEX('Policy Characteristics'!D:D,MATCH($C316,'Policy Characteristics'!$C:$C,0)))</f>
        <v>Decrease Electricity Sector Cost of Capital</v>
      </c>
      <c r="K316" s="254" t="str">
        <f>IF(ISBLANK(INDEX('Policy Characteristics'!E:E,MATCH($C316,'Policy Characteristics'!$C:$C,0))),"",INDEX('Policy Characteristics'!E:E,MATCH($C316,'Policy Characteristics'!$C:$C,0)))</f>
        <v>elec power plant cost of capital</v>
      </c>
      <c r="L316" s="254">
        <f>IF(ISBLANK(INDEX('Policy Characteristics'!F:F,MATCH($C316,'Policy Characteristics'!$C:$C,0))),"",INDEX('Policy Characteristics'!F:F,MATCH($C316,'Policy Characteristics'!$C:$C,0)))</f>
        <v>0</v>
      </c>
      <c r="M316" s="406">
        <f>IF(ISBLANK(INDEX('Policy Characteristics'!G:G,MATCH($C316,'Policy Characteristics'!$C:$C,0))),"",INDEX('Policy Characteristics'!G:G,MATCH($C316,'Policy Characteristics'!$C:$C,0)))</f>
        <v>1</v>
      </c>
      <c r="N316" s="254">
        <f>IF(ISBLANK(INDEX('Policy Characteristics'!H:H,MATCH($C316,'Policy Characteristics'!$C:$C,0))),"",INDEX('Policy Characteristics'!H:H,MATCH($C316,'Policy Characteristics'!$C:$C,0)))</f>
        <v>1</v>
      </c>
      <c r="O316" s="254" t="str">
        <f>IF(ISBLANK(INDEX('Policy Characteristics'!I:I,MATCH($C316,'Policy Characteristics'!$C:$C,0))),"",INDEX('Policy Characteristics'!I:I,MATCH($C316,'Policy Characteristics'!$C:$C,0)))</f>
        <v>% decrease</v>
      </c>
      <c r="P316" s="254" t="str">
        <f>IF(ISBLANK(INDEX('Policy Characteristics'!J:J,MATCH($C316,'Policy Characteristics'!$C:$C,0))),"",INDEX('Policy Characteristics'!J:J,MATCH($C316,'Policy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6" s="254" t="str">
        <f>IF(ISBLANK(INDEX('Policy Characteristics'!K:K,MATCH($C316,'Policy Characteristics'!$C:$C,0))),"",INDEX('Policy Characteristics'!K:K,MATCH($C316,'Policy Characteristics'!$C:$C,0)))</f>
        <v/>
      </c>
      <c r="R316" s="254" t="str">
        <f>IF(ISBLANK(INDEX('Policy Characteristics'!L:L,MATCH($C316,'Policy Characteristics'!$C:$C,0))),"",INDEX('Policy Characteristics'!L:L,MATCH($C316,'Policy Characteristics'!$C:$C,0)))</f>
        <v/>
      </c>
      <c r="S316" s="314"/>
    </row>
    <row r="317" spans="1:19">
      <c r="A317" s="254" t="str">
        <f>IF(ISBLANK(INDEX('Policy Characteristics'!A:A,MATCH($C317,'Policy Characteristics'!$C:$C,0))),"",INDEX('Policy Characteristics'!A:A,MATCH($C317,'Policy Characteristics'!$C:$C,0)))</f>
        <v>Electricity Supply</v>
      </c>
      <c r="B317" s="262" t="str">
        <f>IF(ISBLANK(INDEX('Policy Characteristics'!B:B,MATCH($C317,'Policy Characteristics'!$C:$C,0))),"",INDEX('Policy Characteristics'!B:B,MATCH($C317,'Policy Characteristics'!$C:$C,0)))</f>
        <v>Decrease Cost of Capital</v>
      </c>
      <c r="C317" s="254" t="str">
        <f t="shared" ref="C317:C339" si="20">$C$316</f>
        <v>Percentage Decrease in Cost of Capital for Power Plants</v>
      </c>
      <c r="D317" s="6" t="s">
        <v>3490</v>
      </c>
      <c r="E317" s="45"/>
      <c r="F317" s="6" t="s">
        <v>3426</v>
      </c>
      <c r="G317" s="6"/>
      <c r="H317" s="43">
        <v>1731</v>
      </c>
      <c r="I317" s="325" t="s">
        <v>44</v>
      </c>
      <c r="J317" s="255" t="str">
        <f>IF(ISBLANK(INDEX('Policy Characteristics'!D:D,MATCH($C317,'Policy Characteristics'!$C:$C,0))),"",INDEX('Policy Characteristics'!D:D,MATCH($C317,'Policy Characteristics'!$C:$C,0)))</f>
        <v>Decrease Electricity Sector Cost of Capital</v>
      </c>
      <c r="K317" s="254" t="str">
        <f>IF(ISBLANK(INDEX('Policy Characteristics'!E:E,MATCH($C317,'Policy Characteristics'!$C:$C,0))),"",INDEX('Policy Characteristics'!E:E,MATCH($C317,'Policy Characteristics'!$C:$C,0)))</f>
        <v>elec power plant cost of capital</v>
      </c>
      <c r="L317" s="254">
        <f>IF(ISBLANK(INDEX('Policy Characteristics'!F:F,MATCH($C317,'Policy Characteristics'!$C:$C,0))),"",INDEX('Policy Characteristics'!F:F,MATCH($C317,'Policy Characteristics'!$C:$C,0)))</f>
        <v>0</v>
      </c>
      <c r="M317" s="406">
        <f>IF(ISBLANK(INDEX('Policy Characteristics'!G:G,MATCH($C317,'Policy Characteristics'!$C:$C,0))),"",INDEX('Policy Characteristics'!G:G,MATCH($C317,'Policy Characteristics'!$C:$C,0)))</f>
        <v>1</v>
      </c>
      <c r="N317" s="254">
        <f>IF(ISBLANK(INDEX('Policy Characteristics'!H:H,MATCH($C317,'Policy Characteristics'!$C:$C,0))),"",INDEX('Policy Characteristics'!H:H,MATCH($C317,'Policy Characteristics'!$C:$C,0)))</f>
        <v>1</v>
      </c>
      <c r="O317" s="254" t="str">
        <f>IF(ISBLANK(INDEX('Policy Characteristics'!I:I,MATCH($C317,'Policy Characteristics'!$C:$C,0))),"",INDEX('Policy Characteristics'!I:I,MATCH($C317,'Policy Characteristics'!$C:$C,0)))</f>
        <v>% decrease</v>
      </c>
      <c r="P317" s="254" t="str">
        <f>IF(ISBLANK(INDEX('Policy Characteristics'!J:J,MATCH($C317,'Policy Characteristics'!$C:$C,0))),"",INDEX('Policy Characteristics'!J:J,MATCH($C317,'Policy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7" s="254" t="str">
        <f>IF(ISBLANK(INDEX('Policy Characteristics'!K:K,MATCH($C317,'Policy Characteristics'!$C:$C,0))),"",INDEX('Policy Characteristics'!K:K,MATCH($C317,'Policy Characteristics'!$C:$C,0)))</f>
        <v/>
      </c>
      <c r="R317" s="254" t="str">
        <f>IF(ISBLANK(INDEX('Policy Characteristics'!L:L,MATCH($C317,'Policy Characteristics'!$C:$C,0))),"",INDEX('Policy Characteristics'!L:L,MATCH($C317,'Policy Characteristics'!$C:$C,0)))</f>
        <v/>
      </c>
      <c r="S317" s="314"/>
    </row>
    <row r="318" spans="1:19">
      <c r="A318" s="254" t="str">
        <f>IF(ISBLANK(INDEX('Policy Characteristics'!A:A,MATCH($C318,'Policy Characteristics'!$C:$C,0))),"",INDEX('Policy Characteristics'!A:A,MATCH($C318,'Policy Characteristics'!$C:$C,0)))</f>
        <v>Electricity Supply</v>
      </c>
      <c r="B318" s="262" t="str">
        <f>IF(ISBLANK(INDEX('Policy Characteristics'!B:B,MATCH($C318,'Policy Characteristics'!$C:$C,0))),"",INDEX('Policy Characteristics'!B:B,MATCH($C318,'Policy Characteristics'!$C:$C,0)))</f>
        <v>Decrease Cost of Capital</v>
      </c>
      <c r="C318" s="254" t="str">
        <f t="shared" si="20"/>
        <v>Percentage Decrease in Cost of Capital for Power Plants</v>
      </c>
      <c r="D318" s="6" t="s">
        <v>3491</v>
      </c>
      <c r="E318" s="45"/>
      <c r="F318" s="6" t="s">
        <v>3427</v>
      </c>
      <c r="G318" s="6"/>
      <c r="H318" s="43">
        <v>1803</v>
      </c>
      <c r="I318" s="325" t="s">
        <v>44</v>
      </c>
      <c r="J318" s="255" t="str">
        <f>IF(ISBLANK(INDEX('Policy Characteristics'!D:D,MATCH($C318,'Policy Characteristics'!$C:$C,0))),"",INDEX('Policy Characteristics'!D:D,MATCH($C318,'Policy Characteristics'!$C:$C,0)))</f>
        <v>Decrease Electricity Sector Cost of Capital</v>
      </c>
      <c r="K318" s="254" t="str">
        <f>IF(ISBLANK(INDEX('Policy Characteristics'!E:E,MATCH($C318,'Policy Characteristics'!$C:$C,0))),"",INDEX('Policy Characteristics'!E:E,MATCH($C318,'Policy Characteristics'!$C:$C,0)))</f>
        <v>elec power plant cost of capital</v>
      </c>
      <c r="L318" s="254">
        <f>IF(ISBLANK(INDEX('Policy Characteristics'!F:F,MATCH($C318,'Policy Characteristics'!$C:$C,0))),"",INDEX('Policy Characteristics'!F:F,MATCH($C318,'Policy Characteristics'!$C:$C,0)))</f>
        <v>0</v>
      </c>
      <c r="M318" s="406">
        <f>IF(ISBLANK(INDEX('Policy Characteristics'!G:G,MATCH($C318,'Policy Characteristics'!$C:$C,0))),"",INDEX('Policy Characteristics'!G:G,MATCH($C318,'Policy Characteristics'!$C:$C,0)))</f>
        <v>1</v>
      </c>
      <c r="N318" s="254">
        <f>IF(ISBLANK(INDEX('Policy Characteristics'!H:H,MATCH($C318,'Policy Characteristics'!$C:$C,0))),"",INDEX('Policy Characteristics'!H:H,MATCH($C318,'Policy Characteristics'!$C:$C,0)))</f>
        <v>1</v>
      </c>
      <c r="O318" s="254" t="str">
        <f>IF(ISBLANK(INDEX('Policy Characteristics'!I:I,MATCH($C318,'Policy Characteristics'!$C:$C,0))),"",INDEX('Policy Characteristics'!I:I,MATCH($C318,'Policy Characteristics'!$C:$C,0)))</f>
        <v>% decrease</v>
      </c>
      <c r="P318" s="254" t="str">
        <f>IF(ISBLANK(INDEX('Policy Characteristics'!J:J,MATCH($C318,'Policy Characteristics'!$C:$C,0))),"",INDEX('Policy Characteristics'!J:J,MATCH($C318,'Policy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8" s="254" t="str">
        <f>IF(ISBLANK(INDEX('Policy Characteristics'!K:K,MATCH($C318,'Policy Characteristics'!$C:$C,0))),"",INDEX('Policy Characteristics'!K:K,MATCH($C318,'Policy Characteristics'!$C:$C,0)))</f>
        <v/>
      </c>
      <c r="R318" s="254" t="str">
        <f>IF(ISBLANK(INDEX('Policy Characteristics'!L:L,MATCH($C318,'Policy Characteristics'!$C:$C,0))),"",INDEX('Policy Characteristics'!L:L,MATCH($C318,'Policy Characteristics'!$C:$C,0)))</f>
        <v/>
      </c>
      <c r="S318" s="314"/>
    </row>
    <row r="319" spans="1:19">
      <c r="A319" s="254" t="str">
        <f>IF(ISBLANK(INDEX('Policy Characteristics'!A:A,MATCH($C319,'Policy Characteristics'!$C:$C,0))),"",INDEX('Policy Characteristics'!A:A,MATCH($C319,'Policy Characteristics'!$C:$C,0)))</f>
        <v>Electricity Supply</v>
      </c>
      <c r="B319" s="262" t="str">
        <f>IF(ISBLANK(INDEX('Policy Characteristics'!B:B,MATCH($C319,'Policy Characteristics'!$C:$C,0))),"",INDEX('Policy Characteristics'!B:B,MATCH($C319,'Policy Characteristics'!$C:$C,0)))</f>
        <v>Decrease Cost of Capital</v>
      </c>
      <c r="C319" s="254" t="str">
        <f t="shared" si="20"/>
        <v>Percentage Decrease in Cost of Capital for Power Plants</v>
      </c>
      <c r="D319" s="6" t="s">
        <v>76</v>
      </c>
      <c r="E319" s="45"/>
      <c r="F319" s="6" t="s">
        <v>3501</v>
      </c>
      <c r="G319" s="6"/>
      <c r="H319" s="43">
        <v>1732</v>
      </c>
      <c r="I319" s="325" t="s">
        <v>44</v>
      </c>
      <c r="J319" s="255" t="str">
        <f>IF(ISBLANK(INDEX('Policy Characteristics'!D:D,MATCH($C319,'Policy Characteristics'!$C:$C,0))),"",INDEX('Policy Characteristics'!D:D,MATCH($C319,'Policy Characteristics'!$C:$C,0)))</f>
        <v>Decrease Electricity Sector Cost of Capital</v>
      </c>
      <c r="K319" s="254" t="str">
        <f>IF(ISBLANK(INDEX('Policy Characteristics'!E:E,MATCH($C319,'Policy Characteristics'!$C:$C,0))),"",INDEX('Policy Characteristics'!E:E,MATCH($C319,'Policy Characteristics'!$C:$C,0)))</f>
        <v>elec power plant cost of capital</v>
      </c>
      <c r="L319" s="254">
        <f>IF(ISBLANK(INDEX('Policy Characteristics'!F:F,MATCH($C319,'Policy Characteristics'!$C:$C,0))),"",INDEX('Policy Characteristics'!F:F,MATCH($C319,'Policy Characteristics'!$C:$C,0)))</f>
        <v>0</v>
      </c>
      <c r="M319" s="406">
        <f>IF(ISBLANK(INDEX('Policy Characteristics'!G:G,MATCH($C319,'Policy Characteristics'!$C:$C,0))),"",INDEX('Policy Characteristics'!G:G,MATCH($C319,'Policy Characteristics'!$C:$C,0)))</f>
        <v>1</v>
      </c>
      <c r="N319" s="254">
        <f>IF(ISBLANK(INDEX('Policy Characteristics'!H:H,MATCH($C319,'Policy Characteristics'!$C:$C,0))),"",INDEX('Policy Characteristics'!H:H,MATCH($C319,'Policy Characteristics'!$C:$C,0)))</f>
        <v>1</v>
      </c>
      <c r="O319" s="254" t="str">
        <f>IF(ISBLANK(INDEX('Policy Characteristics'!I:I,MATCH($C319,'Policy Characteristics'!$C:$C,0))),"",INDEX('Policy Characteristics'!I:I,MATCH($C319,'Policy Characteristics'!$C:$C,0)))</f>
        <v>% decrease</v>
      </c>
      <c r="P319" s="254" t="str">
        <f>IF(ISBLANK(INDEX('Policy Characteristics'!J:J,MATCH($C319,'Policy Characteristics'!$C:$C,0))),"",INDEX('Policy Characteristics'!J:J,MATCH($C319,'Policy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9" s="254" t="str">
        <f>IF(ISBLANK(INDEX('Policy Characteristics'!K:K,MATCH($C319,'Policy Characteristics'!$C:$C,0))),"",INDEX('Policy Characteristics'!K:K,MATCH($C319,'Policy Characteristics'!$C:$C,0)))</f>
        <v/>
      </c>
      <c r="R319" s="254" t="str">
        <f>IF(ISBLANK(INDEX('Policy Characteristics'!L:L,MATCH($C319,'Policy Characteristics'!$C:$C,0))),"",INDEX('Policy Characteristics'!L:L,MATCH($C319,'Policy Characteristics'!$C:$C,0)))</f>
        <v/>
      </c>
      <c r="S319" s="314"/>
    </row>
    <row r="320" spans="1:19">
      <c r="A320" s="254" t="str">
        <f>IF(ISBLANK(INDEX('Policy Characteristics'!A:A,MATCH($C320,'Policy Characteristics'!$C:$C,0))),"",INDEX('Policy Characteristics'!A:A,MATCH($C320,'Policy Characteristics'!$C:$C,0)))</f>
        <v>Electricity Supply</v>
      </c>
      <c r="B320" s="262" t="str">
        <f>IF(ISBLANK(INDEX('Policy Characteristics'!B:B,MATCH($C320,'Policy Characteristics'!$C:$C,0))),"",INDEX('Policy Characteristics'!B:B,MATCH($C320,'Policy Characteristics'!$C:$C,0)))</f>
        <v>Decrease Cost of Capital</v>
      </c>
      <c r="C320" s="254" t="str">
        <f t="shared" si="20"/>
        <v>Percentage Decrease in Cost of Capital for Power Plants</v>
      </c>
      <c r="D320" s="6" t="s">
        <v>77</v>
      </c>
      <c r="E320" s="45"/>
      <c r="F320" s="6" t="s">
        <v>89</v>
      </c>
      <c r="G320" s="6"/>
      <c r="H320" s="43">
        <v>1733</v>
      </c>
      <c r="I320" s="325" t="s">
        <v>43</v>
      </c>
      <c r="J320" s="255" t="str">
        <f>IF(ISBLANK(INDEX('Policy Characteristics'!D:D,MATCH($C320,'Policy Characteristics'!$C:$C,0))),"",INDEX('Policy Characteristics'!D:D,MATCH($C320,'Policy Characteristics'!$C:$C,0)))</f>
        <v>Decrease Electricity Sector Cost of Capital</v>
      </c>
      <c r="K320" s="254" t="str">
        <f>IF(ISBLANK(INDEX('Policy Characteristics'!E:E,MATCH($C320,'Policy Characteristics'!$C:$C,0))),"",INDEX('Policy Characteristics'!E:E,MATCH($C320,'Policy Characteristics'!$C:$C,0)))</f>
        <v>elec power plant cost of capital</v>
      </c>
      <c r="L320" s="254">
        <f>IF(ISBLANK(INDEX('Policy Characteristics'!F:F,MATCH($C320,'Policy Characteristics'!$C:$C,0))),"",INDEX('Policy Characteristics'!F:F,MATCH($C320,'Policy Characteristics'!$C:$C,0)))</f>
        <v>0</v>
      </c>
      <c r="M320" s="406">
        <f>IF(ISBLANK(INDEX('Policy Characteristics'!G:G,MATCH($C320,'Policy Characteristics'!$C:$C,0))),"",INDEX('Policy Characteristics'!G:G,MATCH($C320,'Policy Characteristics'!$C:$C,0)))</f>
        <v>1</v>
      </c>
      <c r="N320" s="254">
        <f>IF(ISBLANK(INDEX('Policy Characteristics'!H:H,MATCH($C320,'Policy Characteristics'!$C:$C,0))),"",INDEX('Policy Characteristics'!H:H,MATCH($C320,'Policy Characteristics'!$C:$C,0)))</f>
        <v>1</v>
      </c>
      <c r="O320" s="254" t="str">
        <f>IF(ISBLANK(INDEX('Policy Characteristics'!I:I,MATCH($C320,'Policy Characteristics'!$C:$C,0))),"",INDEX('Policy Characteristics'!I:I,MATCH($C320,'Policy Characteristics'!$C:$C,0)))</f>
        <v>% decrease</v>
      </c>
      <c r="P320" s="254" t="str">
        <f>IF(ISBLANK(INDEX('Policy Characteristics'!J:J,MATCH($C320,'Policy Characteristics'!$C:$C,0))),"",INDEX('Policy Characteristics'!J:J,MATCH($C320,'Policy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20" s="254" t="str">
        <f>IF(ISBLANK(INDEX('Policy Characteristics'!K:K,MATCH($C320,'Policy Characteristics'!$C:$C,0))),"",INDEX('Policy Characteristics'!K:K,MATCH($C320,'Policy Characteristics'!$C:$C,0)))</f>
        <v/>
      </c>
      <c r="R320" s="254" t="str">
        <f>IF(ISBLANK(INDEX('Policy Characteristics'!L:L,MATCH($C320,'Policy Characteristics'!$C:$C,0))),"",INDEX('Policy Characteristics'!L:L,MATCH($C320,'Policy Characteristics'!$C:$C,0)))</f>
        <v/>
      </c>
      <c r="S320" s="314"/>
    </row>
    <row r="321" spans="1:19">
      <c r="A321" s="254" t="str">
        <f>IF(ISBLANK(INDEX('Policy Characteristics'!A:A,MATCH($C321,'Policy Characteristics'!$C:$C,0))),"",INDEX('Policy Characteristics'!A:A,MATCH($C321,'Policy Characteristics'!$C:$C,0)))</f>
        <v>Electricity Supply</v>
      </c>
      <c r="B321" s="262" t="str">
        <f>IF(ISBLANK(INDEX('Policy Characteristics'!B:B,MATCH($C321,'Policy Characteristics'!$C:$C,0))),"",INDEX('Policy Characteristics'!B:B,MATCH($C321,'Policy Characteristics'!$C:$C,0)))</f>
        <v>Decrease Cost of Capital</v>
      </c>
      <c r="C321" s="254" t="str">
        <f t="shared" si="20"/>
        <v>Percentage Decrease in Cost of Capital for Power Plants</v>
      </c>
      <c r="D321" s="6" t="s">
        <v>448</v>
      </c>
      <c r="E321" s="45"/>
      <c r="F321" s="6" t="s">
        <v>451</v>
      </c>
      <c r="G321" s="6"/>
      <c r="H321" s="43">
        <v>1734</v>
      </c>
      <c r="I321" s="325" t="s">
        <v>43</v>
      </c>
      <c r="J321" s="255" t="str">
        <f>IF(ISBLANK(INDEX('Policy Characteristics'!D:D,MATCH($C321,'Policy Characteristics'!$C:$C,0))),"",INDEX('Policy Characteristics'!D:D,MATCH($C321,'Policy Characteristics'!$C:$C,0)))</f>
        <v>Decrease Electricity Sector Cost of Capital</v>
      </c>
      <c r="K321" s="254" t="str">
        <f>IF(ISBLANK(INDEX('Policy Characteristics'!E:E,MATCH($C321,'Policy Characteristics'!$C:$C,0))),"",INDEX('Policy Characteristics'!E:E,MATCH($C321,'Policy Characteristics'!$C:$C,0)))</f>
        <v>elec power plant cost of capital</v>
      </c>
      <c r="L321" s="254">
        <f>IF(ISBLANK(INDEX('Policy Characteristics'!F:F,MATCH($C321,'Policy Characteristics'!$C:$C,0))),"",INDEX('Policy Characteristics'!F:F,MATCH($C321,'Policy Characteristics'!$C:$C,0)))</f>
        <v>0</v>
      </c>
      <c r="M321" s="406">
        <f>IF(ISBLANK(INDEX('Policy Characteristics'!G:G,MATCH($C321,'Policy Characteristics'!$C:$C,0))),"",INDEX('Policy Characteristics'!G:G,MATCH($C321,'Policy Characteristics'!$C:$C,0)))</f>
        <v>1</v>
      </c>
      <c r="N321" s="254">
        <f>IF(ISBLANK(INDEX('Policy Characteristics'!H:H,MATCH($C321,'Policy Characteristics'!$C:$C,0))),"",INDEX('Policy Characteristics'!H:H,MATCH($C321,'Policy Characteristics'!$C:$C,0)))</f>
        <v>1</v>
      </c>
      <c r="O321" s="254" t="str">
        <f>IF(ISBLANK(INDEX('Policy Characteristics'!I:I,MATCH($C321,'Policy Characteristics'!$C:$C,0))),"",INDEX('Policy Characteristics'!I:I,MATCH($C321,'Policy Characteristics'!$C:$C,0)))</f>
        <v>% decrease</v>
      </c>
      <c r="P321" s="254" t="str">
        <f>IF(ISBLANK(INDEX('Policy Characteristics'!J:J,MATCH($C321,'Policy Characteristics'!$C:$C,0))),"",INDEX('Policy Characteristics'!J:J,MATCH($C321,'Policy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21" s="254" t="str">
        <f>IF(ISBLANK(INDEX('Policy Characteristics'!K:K,MATCH($C321,'Policy Characteristics'!$C:$C,0))),"",INDEX('Policy Characteristics'!K:K,MATCH($C321,'Policy Characteristics'!$C:$C,0)))</f>
        <v/>
      </c>
      <c r="R321" s="254" t="str">
        <f>IF(ISBLANK(INDEX('Policy Characteristics'!L:L,MATCH($C321,'Policy Characteristics'!$C:$C,0))),"",INDEX('Policy Characteristics'!L:L,MATCH($C321,'Policy Characteristics'!$C:$C,0)))</f>
        <v/>
      </c>
      <c r="S321" s="314"/>
    </row>
    <row r="322" spans="1:19">
      <c r="A322" s="254" t="str">
        <f>IF(ISBLANK(INDEX('Policy Characteristics'!A:A,MATCH($C322,'Policy Characteristics'!$C:$C,0))),"",INDEX('Policy Characteristics'!A:A,MATCH($C322,'Policy Characteristics'!$C:$C,0)))</f>
        <v>Electricity Supply</v>
      </c>
      <c r="B322" s="262" t="str">
        <f>IF(ISBLANK(INDEX('Policy Characteristics'!B:B,MATCH($C322,'Policy Characteristics'!$C:$C,0))),"",INDEX('Policy Characteristics'!B:B,MATCH($C322,'Policy Characteristics'!$C:$C,0)))</f>
        <v>Decrease Cost of Capital</v>
      </c>
      <c r="C322" s="254" t="str">
        <f t="shared" si="20"/>
        <v>Percentage Decrease in Cost of Capital for Power Plants</v>
      </c>
      <c r="D322" s="6" t="s">
        <v>78</v>
      </c>
      <c r="E322" s="45"/>
      <c r="F322" s="6" t="s">
        <v>90</v>
      </c>
      <c r="G322" s="6"/>
      <c r="H322" s="43">
        <v>1735</v>
      </c>
      <c r="I322" s="325" t="s">
        <v>43</v>
      </c>
      <c r="J322" s="255" t="str">
        <f>IF(ISBLANK(INDEX('Policy Characteristics'!D:D,MATCH($C322,'Policy Characteristics'!$C:$C,0))),"",INDEX('Policy Characteristics'!D:D,MATCH($C322,'Policy Characteristics'!$C:$C,0)))</f>
        <v>Decrease Electricity Sector Cost of Capital</v>
      </c>
      <c r="K322" s="254" t="str">
        <f>IF(ISBLANK(INDEX('Policy Characteristics'!E:E,MATCH($C322,'Policy Characteristics'!$C:$C,0))),"",INDEX('Policy Characteristics'!E:E,MATCH($C322,'Policy Characteristics'!$C:$C,0)))</f>
        <v>elec power plant cost of capital</v>
      </c>
      <c r="L322" s="254">
        <f>IF(ISBLANK(INDEX('Policy Characteristics'!F:F,MATCH($C322,'Policy Characteristics'!$C:$C,0))),"",INDEX('Policy Characteristics'!F:F,MATCH($C322,'Policy Characteristics'!$C:$C,0)))</f>
        <v>0</v>
      </c>
      <c r="M322" s="406">
        <f>IF(ISBLANK(INDEX('Policy Characteristics'!G:G,MATCH($C322,'Policy Characteristics'!$C:$C,0))),"",INDEX('Policy Characteristics'!G:G,MATCH($C322,'Policy Characteristics'!$C:$C,0)))</f>
        <v>1</v>
      </c>
      <c r="N322" s="254">
        <f>IF(ISBLANK(INDEX('Policy Characteristics'!H:H,MATCH($C322,'Policy Characteristics'!$C:$C,0))),"",INDEX('Policy Characteristics'!H:H,MATCH($C322,'Policy Characteristics'!$C:$C,0)))</f>
        <v>1</v>
      </c>
      <c r="O322" s="254" t="str">
        <f>IF(ISBLANK(INDEX('Policy Characteristics'!I:I,MATCH($C322,'Policy Characteristics'!$C:$C,0))),"",INDEX('Policy Characteristics'!I:I,MATCH($C322,'Policy Characteristics'!$C:$C,0)))</f>
        <v>% decrease</v>
      </c>
      <c r="P322" s="254" t="str">
        <f>IF(ISBLANK(INDEX('Policy Characteristics'!J:J,MATCH($C322,'Policy Characteristics'!$C:$C,0))),"",INDEX('Policy Characteristics'!J:J,MATCH($C322,'Policy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22" s="254" t="str">
        <f>IF(ISBLANK(INDEX('Policy Characteristics'!K:K,MATCH($C322,'Policy Characteristics'!$C:$C,0))),"",INDEX('Policy Characteristics'!K:K,MATCH($C322,'Policy Characteristics'!$C:$C,0)))</f>
        <v/>
      </c>
      <c r="R322" s="254" t="str">
        <f>IF(ISBLANK(INDEX('Policy Characteristics'!L:L,MATCH($C322,'Policy Characteristics'!$C:$C,0))),"",INDEX('Policy Characteristics'!L:L,MATCH($C322,'Policy Characteristics'!$C:$C,0)))</f>
        <v/>
      </c>
      <c r="S322" s="314"/>
    </row>
    <row r="323" spans="1:19">
      <c r="A323" s="254" t="str">
        <f>IF(ISBLANK(INDEX('Policy Characteristics'!A:A,MATCH($C323,'Policy Characteristics'!$C:$C,0))),"",INDEX('Policy Characteristics'!A:A,MATCH($C323,'Policy Characteristics'!$C:$C,0)))</f>
        <v>Electricity Supply</v>
      </c>
      <c r="B323" s="262" t="str">
        <f>IF(ISBLANK(INDEX('Policy Characteristics'!B:B,MATCH($C323,'Policy Characteristics'!$C:$C,0))),"",INDEX('Policy Characteristics'!B:B,MATCH($C323,'Policy Characteristics'!$C:$C,0)))</f>
        <v>Decrease Cost of Capital</v>
      </c>
      <c r="C323" s="254" t="str">
        <f t="shared" si="20"/>
        <v>Percentage Decrease in Cost of Capital for Power Plants</v>
      </c>
      <c r="D323" s="6" t="s">
        <v>79</v>
      </c>
      <c r="E323" s="45"/>
      <c r="F323" s="6" t="s">
        <v>91</v>
      </c>
      <c r="G323" s="6"/>
      <c r="H323" s="43">
        <v>1736</v>
      </c>
      <c r="I323" s="325" t="s">
        <v>43</v>
      </c>
      <c r="J323" s="255" t="str">
        <f>IF(ISBLANK(INDEX('Policy Characteristics'!D:D,MATCH($C323,'Policy Characteristics'!$C:$C,0))),"",INDEX('Policy Characteristics'!D:D,MATCH($C323,'Policy Characteristics'!$C:$C,0)))</f>
        <v>Decrease Electricity Sector Cost of Capital</v>
      </c>
      <c r="K323" s="254" t="str">
        <f>IF(ISBLANK(INDEX('Policy Characteristics'!E:E,MATCH($C323,'Policy Characteristics'!$C:$C,0))),"",INDEX('Policy Characteristics'!E:E,MATCH($C323,'Policy Characteristics'!$C:$C,0)))</f>
        <v>elec power plant cost of capital</v>
      </c>
      <c r="L323" s="254">
        <f>IF(ISBLANK(INDEX('Policy Characteristics'!F:F,MATCH($C323,'Policy Characteristics'!$C:$C,0))),"",INDEX('Policy Characteristics'!F:F,MATCH($C323,'Policy Characteristics'!$C:$C,0)))</f>
        <v>0</v>
      </c>
      <c r="M323" s="406">
        <f>IF(ISBLANK(INDEX('Policy Characteristics'!G:G,MATCH($C323,'Policy Characteristics'!$C:$C,0))),"",INDEX('Policy Characteristics'!G:G,MATCH($C323,'Policy Characteristics'!$C:$C,0)))</f>
        <v>1</v>
      </c>
      <c r="N323" s="254">
        <f>IF(ISBLANK(INDEX('Policy Characteristics'!H:H,MATCH($C323,'Policy Characteristics'!$C:$C,0))),"",INDEX('Policy Characteristics'!H:H,MATCH($C323,'Policy Characteristics'!$C:$C,0)))</f>
        <v>1</v>
      </c>
      <c r="O323" s="254" t="str">
        <f>IF(ISBLANK(INDEX('Policy Characteristics'!I:I,MATCH($C323,'Policy Characteristics'!$C:$C,0))),"",INDEX('Policy Characteristics'!I:I,MATCH($C323,'Policy Characteristics'!$C:$C,0)))</f>
        <v>% decrease</v>
      </c>
      <c r="P323" s="254" t="str">
        <f>IF(ISBLANK(INDEX('Policy Characteristics'!J:J,MATCH($C323,'Policy Characteristics'!$C:$C,0))),"",INDEX('Policy Characteristics'!J:J,MATCH($C323,'Policy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23" s="254" t="str">
        <f>IF(ISBLANK(INDEX('Policy Characteristics'!K:K,MATCH($C323,'Policy Characteristics'!$C:$C,0))),"",INDEX('Policy Characteristics'!K:K,MATCH($C323,'Policy Characteristics'!$C:$C,0)))</f>
        <v/>
      </c>
      <c r="R323" s="254" t="str">
        <f>IF(ISBLANK(INDEX('Policy Characteristics'!L:L,MATCH($C323,'Policy Characteristics'!$C:$C,0))),"",INDEX('Policy Characteristics'!L:L,MATCH($C323,'Policy Characteristics'!$C:$C,0)))</f>
        <v/>
      </c>
      <c r="S323" s="314"/>
    </row>
    <row r="324" spans="1:19">
      <c r="A324" s="254" t="str">
        <f>IF(ISBLANK(INDEX('Policy Characteristics'!A:A,MATCH($C324,'Policy Characteristics'!$C:$C,0))),"",INDEX('Policy Characteristics'!A:A,MATCH($C324,'Policy Characteristics'!$C:$C,0)))</f>
        <v>Electricity Supply</v>
      </c>
      <c r="B324" s="262" t="str">
        <f>IF(ISBLANK(INDEX('Policy Characteristics'!B:B,MATCH($C324,'Policy Characteristics'!$C:$C,0))),"",INDEX('Policy Characteristics'!B:B,MATCH($C324,'Policy Characteristics'!$C:$C,0)))</f>
        <v>Decrease Cost of Capital</v>
      </c>
      <c r="C324" s="254" t="str">
        <f t="shared" si="20"/>
        <v>Percentage Decrease in Cost of Capital for Power Plants</v>
      </c>
      <c r="D324" s="6" t="s">
        <v>80</v>
      </c>
      <c r="E324" s="45"/>
      <c r="F324" s="6" t="s">
        <v>92</v>
      </c>
      <c r="G324" s="6"/>
      <c r="H324" s="43">
        <v>1737</v>
      </c>
      <c r="I324" s="325" t="s">
        <v>43</v>
      </c>
      <c r="J324" s="255" t="str">
        <f>IF(ISBLANK(INDEX('Policy Characteristics'!D:D,MATCH($C324,'Policy Characteristics'!$C:$C,0))),"",INDEX('Policy Characteristics'!D:D,MATCH($C324,'Policy Characteristics'!$C:$C,0)))</f>
        <v>Decrease Electricity Sector Cost of Capital</v>
      </c>
      <c r="K324" s="254" t="str">
        <f>IF(ISBLANK(INDEX('Policy Characteristics'!E:E,MATCH($C324,'Policy Characteristics'!$C:$C,0))),"",INDEX('Policy Characteristics'!E:E,MATCH($C324,'Policy Characteristics'!$C:$C,0)))</f>
        <v>elec power plant cost of capital</v>
      </c>
      <c r="L324" s="254">
        <f>IF(ISBLANK(INDEX('Policy Characteristics'!F:F,MATCH($C324,'Policy Characteristics'!$C:$C,0))),"",INDEX('Policy Characteristics'!F:F,MATCH($C324,'Policy Characteristics'!$C:$C,0)))</f>
        <v>0</v>
      </c>
      <c r="M324" s="406">
        <f>IF(ISBLANK(INDEX('Policy Characteristics'!G:G,MATCH($C324,'Policy Characteristics'!$C:$C,0))),"",INDEX('Policy Characteristics'!G:G,MATCH($C324,'Policy Characteristics'!$C:$C,0)))</f>
        <v>1</v>
      </c>
      <c r="N324" s="254">
        <f>IF(ISBLANK(INDEX('Policy Characteristics'!H:H,MATCH($C324,'Policy Characteristics'!$C:$C,0))),"",INDEX('Policy Characteristics'!H:H,MATCH($C324,'Policy Characteristics'!$C:$C,0)))</f>
        <v>1</v>
      </c>
      <c r="O324" s="254" t="str">
        <f>IF(ISBLANK(INDEX('Policy Characteristics'!I:I,MATCH($C324,'Policy Characteristics'!$C:$C,0))),"",INDEX('Policy Characteristics'!I:I,MATCH($C324,'Policy Characteristics'!$C:$C,0)))</f>
        <v>% decrease</v>
      </c>
      <c r="P324" s="254" t="str">
        <f>IF(ISBLANK(INDEX('Policy Characteristics'!J:J,MATCH($C324,'Policy Characteristics'!$C:$C,0))),"",INDEX('Policy Characteristics'!J:J,MATCH($C324,'Policy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24" s="254" t="str">
        <f>IF(ISBLANK(INDEX('Policy Characteristics'!K:K,MATCH($C324,'Policy Characteristics'!$C:$C,0))),"",INDEX('Policy Characteristics'!K:K,MATCH($C324,'Policy Characteristics'!$C:$C,0)))</f>
        <v/>
      </c>
      <c r="R324" s="254" t="str">
        <f>IF(ISBLANK(INDEX('Policy Characteristics'!L:L,MATCH($C324,'Policy Characteristics'!$C:$C,0))),"",INDEX('Policy Characteristics'!L:L,MATCH($C324,'Policy Characteristics'!$C:$C,0)))</f>
        <v/>
      </c>
      <c r="S324" s="314"/>
    </row>
    <row r="325" spans="1:19">
      <c r="A325" s="254" t="str">
        <f>IF(ISBLANK(INDEX('Policy Characteristics'!A:A,MATCH($C325,'Policy Characteristics'!$C:$C,0))),"",INDEX('Policy Characteristics'!A:A,MATCH($C325,'Policy Characteristics'!$C:$C,0)))</f>
        <v>Electricity Supply</v>
      </c>
      <c r="B325" s="262" t="str">
        <f>IF(ISBLANK(INDEX('Policy Characteristics'!B:B,MATCH($C325,'Policy Characteristics'!$C:$C,0))),"",INDEX('Policy Characteristics'!B:B,MATCH($C325,'Policy Characteristics'!$C:$C,0)))</f>
        <v>Decrease Cost of Capital</v>
      </c>
      <c r="C325" s="254" t="str">
        <f t="shared" si="20"/>
        <v>Percentage Decrease in Cost of Capital for Power Plants</v>
      </c>
      <c r="D325" s="6" t="s">
        <v>2425</v>
      </c>
      <c r="E325" s="45"/>
      <c r="F325" s="6" t="s">
        <v>436</v>
      </c>
      <c r="G325" s="6"/>
      <c r="H325" s="43">
        <v>1738</v>
      </c>
      <c r="I325" s="325" t="s">
        <v>43</v>
      </c>
      <c r="J325" s="255" t="str">
        <f>IF(ISBLANK(INDEX('Policy Characteristics'!D:D,MATCH($C325,'Policy Characteristics'!$C:$C,0))),"",INDEX('Policy Characteristics'!D:D,MATCH($C325,'Policy Characteristics'!$C:$C,0)))</f>
        <v>Decrease Electricity Sector Cost of Capital</v>
      </c>
      <c r="K325" s="254" t="str">
        <f>IF(ISBLANK(INDEX('Policy Characteristics'!E:E,MATCH($C325,'Policy Characteristics'!$C:$C,0))),"",INDEX('Policy Characteristics'!E:E,MATCH($C325,'Policy Characteristics'!$C:$C,0)))</f>
        <v>elec power plant cost of capital</v>
      </c>
      <c r="L325" s="254">
        <f>IF(ISBLANK(INDEX('Policy Characteristics'!F:F,MATCH($C325,'Policy Characteristics'!$C:$C,0))),"",INDEX('Policy Characteristics'!F:F,MATCH($C325,'Policy Characteristics'!$C:$C,0)))</f>
        <v>0</v>
      </c>
      <c r="M325" s="406">
        <f>IF(ISBLANK(INDEX('Policy Characteristics'!G:G,MATCH($C325,'Policy Characteristics'!$C:$C,0))),"",INDEX('Policy Characteristics'!G:G,MATCH($C325,'Policy Characteristics'!$C:$C,0)))</f>
        <v>1</v>
      </c>
      <c r="N325" s="254">
        <f>IF(ISBLANK(INDEX('Policy Characteristics'!H:H,MATCH($C325,'Policy Characteristics'!$C:$C,0))),"",INDEX('Policy Characteristics'!H:H,MATCH($C325,'Policy Characteristics'!$C:$C,0)))</f>
        <v>1</v>
      </c>
      <c r="O325" s="254" t="str">
        <f>IF(ISBLANK(INDEX('Policy Characteristics'!I:I,MATCH($C325,'Policy Characteristics'!$C:$C,0))),"",INDEX('Policy Characteristics'!I:I,MATCH($C325,'Policy Characteristics'!$C:$C,0)))</f>
        <v>% decrease</v>
      </c>
      <c r="P325" s="254" t="str">
        <f>IF(ISBLANK(INDEX('Policy Characteristics'!J:J,MATCH($C325,'Policy Characteristics'!$C:$C,0))),"",INDEX('Policy Characteristics'!J:J,MATCH($C325,'Policy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25" s="254" t="str">
        <f>IF(ISBLANK(INDEX('Policy Characteristics'!K:K,MATCH($C325,'Policy Characteristics'!$C:$C,0))),"",INDEX('Policy Characteristics'!K:K,MATCH($C325,'Policy Characteristics'!$C:$C,0)))</f>
        <v/>
      </c>
      <c r="R325" s="254" t="str">
        <f>IF(ISBLANK(INDEX('Policy Characteristics'!L:L,MATCH($C325,'Policy Characteristics'!$C:$C,0))),"",INDEX('Policy Characteristics'!L:L,MATCH($C325,'Policy Characteristics'!$C:$C,0)))</f>
        <v/>
      </c>
      <c r="S325" s="314"/>
    </row>
    <row r="326" spans="1:19">
      <c r="A326" s="254" t="str">
        <f>IF(ISBLANK(INDEX('Policy Characteristics'!A:A,MATCH($C326,'Policy Characteristics'!$C:$C,0))),"",INDEX('Policy Characteristics'!A:A,MATCH($C326,'Policy Characteristics'!$C:$C,0)))</f>
        <v>Electricity Supply</v>
      </c>
      <c r="B326" s="262" t="str">
        <f>IF(ISBLANK(INDEX('Policy Characteristics'!B:B,MATCH($C326,'Policy Characteristics'!$C:$C,0))),"",INDEX('Policy Characteristics'!B:B,MATCH($C326,'Policy Characteristics'!$C:$C,0)))</f>
        <v>Decrease Cost of Capital</v>
      </c>
      <c r="C326" s="254" t="str">
        <f t="shared" si="20"/>
        <v>Percentage Decrease in Cost of Capital for Power Plants</v>
      </c>
      <c r="D326" s="6" t="s">
        <v>308</v>
      </c>
      <c r="E326" s="45"/>
      <c r="F326" s="6" t="s">
        <v>310</v>
      </c>
      <c r="G326" s="6"/>
      <c r="H326" s="43">
        <v>1739</v>
      </c>
      <c r="I326" s="325" t="s">
        <v>44</v>
      </c>
      <c r="J326" s="255" t="str">
        <f>IF(ISBLANK(INDEX('Policy Characteristics'!D:D,MATCH($C326,'Policy Characteristics'!$C:$C,0))),"",INDEX('Policy Characteristics'!D:D,MATCH($C326,'Policy Characteristics'!$C:$C,0)))</f>
        <v>Decrease Electricity Sector Cost of Capital</v>
      </c>
      <c r="K326" s="254" t="str">
        <f>IF(ISBLANK(INDEX('Policy Characteristics'!E:E,MATCH($C326,'Policy Characteristics'!$C:$C,0))),"",INDEX('Policy Characteristics'!E:E,MATCH($C326,'Policy Characteristics'!$C:$C,0)))</f>
        <v>elec power plant cost of capital</v>
      </c>
      <c r="L326" s="254">
        <f>IF(ISBLANK(INDEX('Policy Characteristics'!F:F,MATCH($C326,'Policy Characteristics'!$C:$C,0))),"",INDEX('Policy Characteristics'!F:F,MATCH($C326,'Policy Characteristics'!$C:$C,0)))</f>
        <v>0</v>
      </c>
      <c r="M326" s="406">
        <f>IF(ISBLANK(INDEX('Policy Characteristics'!G:G,MATCH($C326,'Policy Characteristics'!$C:$C,0))),"",INDEX('Policy Characteristics'!G:G,MATCH($C326,'Policy Characteristics'!$C:$C,0)))</f>
        <v>1</v>
      </c>
      <c r="N326" s="254">
        <f>IF(ISBLANK(INDEX('Policy Characteristics'!H:H,MATCH($C326,'Policy Characteristics'!$C:$C,0))),"",INDEX('Policy Characteristics'!H:H,MATCH($C326,'Policy Characteristics'!$C:$C,0)))</f>
        <v>1</v>
      </c>
      <c r="O326" s="254" t="str">
        <f>IF(ISBLANK(INDEX('Policy Characteristics'!I:I,MATCH($C326,'Policy Characteristics'!$C:$C,0))),"",INDEX('Policy Characteristics'!I:I,MATCH($C326,'Policy Characteristics'!$C:$C,0)))</f>
        <v>% decrease</v>
      </c>
      <c r="P326" s="254" t="str">
        <f>IF(ISBLANK(INDEX('Policy Characteristics'!J:J,MATCH($C326,'Policy Characteristics'!$C:$C,0))),"",INDEX('Policy Characteristics'!J:J,MATCH($C326,'Policy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26" s="254" t="str">
        <f>IF(ISBLANK(INDEX('Policy Characteristics'!K:K,MATCH($C326,'Policy Characteristics'!$C:$C,0))),"",INDEX('Policy Characteristics'!K:K,MATCH($C326,'Policy Characteristics'!$C:$C,0)))</f>
        <v/>
      </c>
      <c r="R326" s="254" t="str">
        <f>IF(ISBLANK(INDEX('Policy Characteristics'!L:L,MATCH($C326,'Policy Characteristics'!$C:$C,0))),"",INDEX('Policy Characteristics'!L:L,MATCH($C326,'Policy Characteristics'!$C:$C,0)))</f>
        <v/>
      </c>
      <c r="S326" s="314"/>
    </row>
    <row r="327" spans="1:19">
      <c r="A327" s="254" t="str">
        <f>IF(ISBLANK(INDEX('Policy Characteristics'!A:A,MATCH($C327,'Policy Characteristics'!$C:$C,0))),"",INDEX('Policy Characteristics'!A:A,MATCH($C327,'Policy Characteristics'!$C:$C,0)))</f>
        <v>Electricity Supply</v>
      </c>
      <c r="B327" s="262" t="str">
        <f>IF(ISBLANK(INDEX('Policy Characteristics'!B:B,MATCH($C327,'Policy Characteristics'!$C:$C,0))),"",INDEX('Policy Characteristics'!B:B,MATCH($C327,'Policy Characteristics'!$C:$C,0)))</f>
        <v>Decrease Cost of Capital</v>
      </c>
      <c r="C327" s="254" t="str">
        <f t="shared" si="20"/>
        <v>Percentage Decrease in Cost of Capital for Power Plants</v>
      </c>
      <c r="D327" s="6" t="s">
        <v>309</v>
      </c>
      <c r="E327" s="45"/>
      <c r="F327" s="6" t="s">
        <v>311</v>
      </c>
      <c r="G327" s="6"/>
      <c r="H327" s="43">
        <v>1740</v>
      </c>
      <c r="I327" s="325" t="s">
        <v>44</v>
      </c>
      <c r="J327" s="255" t="str">
        <f>IF(ISBLANK(INDEX('Policy Characteristics'!D:D,MATCH($C327,'Policy Characteristics'!$C:$C,0))),"",INDEX('Policy Characteristics'!D:D,MATCH($C327,'Policy Characteristics'!$C:$C,0)))</f>
        <v>Decrease Electricity Sector Cost of Capital</v>
      </c>
      <c r="K327" s="254" t="str">
        <f>IF(ISBLANK(INDEX('Policy Characteristics'!E:E,MATCH($C327,'Policy Characteristics'!$C:$C,0))),"",INDEX('Policy Characteristics'!E:E,MATCH($C327,'Policy Characteristics'!$C:$C,0)))</f>
        <v>elec power plant cost of capital</v>
      </c>
      <c r="L327" s="254">
        <f>IF(ISBLANK(INDEX('Policy Characteristics'!F:F,MATCH($C327,'Policy Characteristics'!$C:$C,0))),"",INDEX('Policy Characteristics'!F:F,MATCH($C327,'Policy Characteristics'!$C:$C,0)))</f>
        <v>0</v>
      </c>
      <c r="M327" s="406">
        <f>IF(ISBLANK(INDEX('Policy Characteristics'!G:G,MATCH($C327,'Policy Characteristics'!$C:$C,0))),"",INDEX('Policy Characteristics'!G:G,MATCH($C327,'Policy Characteristics'!$C:$C,0)))</f>
        <v>1</v>
      </c>
      <c r="N327" s="254">
        <f>IF(ISBLANK(INDEX('Policy Characteristics'!H:H,MATCH($C327,'Policy Characteristics'!$C:$C,0))),"",INDEX('Policy Characteristics'!H:H,MATCH($C327,'Policy Characteristics'!$C:$C,0)))</f>
        <v>1</v>
      </c>
      <c r="O327" s="254" t="str">
        <f>IF(ISBLANK(INDEX('Policy Characteristics'!I:I,MATCH($C327,'Policy Characteristics'!$C:$C,0))),"",INDEX('Policy Characteristics'!I:I,MATCH($C327,'Policy Characteristics'!$C:$C,0)))</f>
        <v>% decrease</v>
      </c>
      <c r="P327" s="254" t="str">
        <f>IF(ISBLANK(INDEX('Policy Characteristics'!J:J,MATCH($C327,'Policy Characteristics'!$C:$C,0))),"",INDEX('Policy Characteristics'!J:J,MATCH($C327,'Policy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27" s="254" t="str">
        <f>IF(ISBLANK(INDEX('Policy Characteristics'!K:K,MATCH($C327,'Policy Characteristics'!$C:$C,0))),"",INDEX('Policy Characteristics'!K:K,MATCH($C327,'Policy Characteristics'!$C:$C,0)))</f>
        <v/>
      </c>
      <c r="R327" s="254" t="str">
        <f>IF(ISBLANK(INDEX('Policy Characteristics'!L:L,MATCH($C327,'Policy Characteristics'!$C:$C,0))),"",INDEX('Policy Characteristics'!L:L,MATCH($C327,'Policy Characteristics'!$C:$C,0)))</f>
        <v/>
      </c>
      <c r="S327" s="314"/>
    </row>
    <row r="328" spans="1:19">
      <c r="A328" s="254" t="str">
        <f>IF(ISBLANK(INDEX('Policy Characteristics'!A:A,MATCH($C328,'Policy Characteristics'!$C:$C,0))),"",INDEX('Policy Characteristics'!A:A,MATCH($C328,'Policy Characteristics'!$C:$C,0)))</f>
        <v>Electricity Supply</v>
      </c>
      <c r="B328" s="262" t="str">
        <f>IF(ISBLANK(INDEX('Policy Characteristics'!B:B,MATCH($C328,'Policy Characteristics'!$C:$C,0))),"",INDEX('Policy Characteristics'!B:B,MATCH($C328,'Policy Characteristics'!$C:$C,0)))</f>
        <v>Decrease Cost of Capital</v>
      </c>
      <c r="C328" s="254" t="str">
        <f t="shared" si="20"/>
        <v>Percentage Decrease in Cost of Capital for Power Plants</v>
      </c>
      <c r="D328" s="6" t="s">
        <v>444</v>
      </c>
      <c r="E328" s="45"/>
      <c r="F328" s="6" t="s">
        <v>443</v>
      </c>
      <c r="G328" s="6"/>
      <c r="H328" s="43">
        <v>1741</v>
      </c>
      <c r="I328" s="325" t="s">
        <v>44</v>
      </c>
      <c r="J328" s="255" t="str">
        <f>IF(ISBLANK(INDEX('Policy Characteristics'!D:D,MATCH($C328,'Policy Characteristics'!$C:$C,0))),"",INDEX('Policy Characteristics'!D:D,MATCH($C328,'Policy Characteristics'!$C:$C,0)))</f>
        <v>Decrease Electricity Sector Cost of Capital</v>
      </c>
      <c r="K328" s="254" t="str">
        <f>IF(ISBLANK(INDEX('Policy Characteristics'!E:E,MATCH($C328,'Policy Characteristics'!$C:$C,0))),"",INDEX('Policy Characteristics'!E:E,MATCH($C328,'Policy Characteristics'!$C:$C,0)))</f>
        <v>elec power plant cost of capital</v>
      </c>
      <c r="L328" s="254">
        <f>IF(ISBLANK(INDEX('Policy Characteristics'!F:F,MATCH($C328,'Policy Characteristics'!$C:$C,0))),"",INDEX('Policy Characteristics'!F:F,MATCH($C328,'Policy Characteristics'!$C:$C,0)))</f>
        <v>0</v>
      </c>
      <c r="M328" s="406">
        <f>IF(ISBLANK(INDEX('Policy Characteristics'!G:G,MATCH($C328,'Policy Characteristics'!$C:$C,0))),"",INDEX('Policy Characteristics'!G:G,MATCH($C328,'Policy Characteristics'!$C:$C,0)))</f>
        <v>1</v>
      </c>
      <c r="N328" s="254">
        <f>IF(ISBLANK(INDEX('Policy Characteristics'!H:H,MATCH($C328,'Policy Characteristics'!$C:$C,0))),"",INDEX('Policy Characteristics'!H:H,MATCH($C328,'Policy Characteristics'!$C:$C,0)))</f>
        <v>1</v>
      </c>
      <c r="O328" s="254" t="str">
        <f>IF(ISBLANK(INDEX('Policy Characteristics'!I:I,MATCH($C328,'Policy Characteristics'!$C:$C,0))),"",INDEX('Policy Characteristics'!I:I,MATCH($C328,'Policy Characteristics'!$C:$C,0)))</f>
        <v>% decrease</v>
      </c>
      <c r="P328" s="254" t="str">
        <f>IF(ISBLANK(INDEX('Policy Characteristics'!J:J,MATCH($C328,'Policy Characteristics'!$C:$C,0))),"",INDEX('Policy Characteristics'!J:J,MATCH($C328,'Policy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28" s="254" t="str">
        <f>IF(ISBLANK(INDEX('Policy Characteristics'!K:K,MATCH($C328,'Policy Characteristics'!$C:$C,0))),"",INDEX('Policy Characteristics'!K:K,MATCH($C328,'Policy Characteristics'!$C:$C,0)))</f>
        <v/>
      </c>
      <c r="R328" s="254" t="str">
        <f>IF(ISBLANK(INDEX('Policy Characteristics'!L:L,MATCH($C328,'Policy Characteristics'!$C:$C,0))),"",INDEX('Policy Characteristics'!L:L,MATCH($C328,'Policy Characteristics'!$C:$C,0)))</f>
        <v/>
      </c>
      <c r="S328" s="314"/>
    </row>
    <row r="329" spans="1:19">
      <c r="A329" s="254" t="str">
        <f>IF(ISBLANK(INDEX('Policy Characteristics'!A:A,MATCH($C329,'Policy Characteristics'!$C:$C,0))),"",INDEX('Policy Characteristics'!A:A,MATCH($C329,'Policy Characteristics'!$C:$C,0)))</f>
        <v>Electricity Supply</v>
      </c>
      <c r="B329" s="262" t="str">
        <f>IF(ISBLANK(INDEX('Policy Characteristics'!B:B,MATCH($C329,'Policy Characteristics'!$C:$C,0))),"",INDEX('Policy Characteristics'!B:B,MATCH($C329,'Policy Characteristics'!$C:$C,0)))</f>
        <v>Decrease Cost of Capital</v>
      </c>
      <c r="C329" s="254" t="str">
        <f t="shared" si="20"/>
        <v>Percentage Decrease in Cost of Capital for Power Plants</v>
      </c>
      <c r="D329" s="6" t="s">
        <v>453</v>
      </c>
      <c r="E329" s="45"/>
      <c r="F329" s="6" t="s">
        <v>454</v>
      </c>
      <c r="G329" s="6"/>
      <c r="H329" s="43">
        <v>1742</v>
      </c>
      <c r="I329" s="325" t="s">
        <v>43</v>
      </c>
      <c r="J329" s="255" t="str">
        <f>IF(ISBLANK(INDEX('Policy Characteristics'!D:D,MATCH($C329,'Policy Characteristics'!$C:$C,0))),"",INDEX('Policy Characteristics'!D:D,MATCH($C329,'Policy Characteristics'!$C:$C,0)))</f>
        <v>Decrease Electricity Sector Cost of Capital</v>
      </c>
      <c r="K329" s="254" t="str">
        <f>IF(ISBLANK(INDEX('Policy Characteristics'!E:E,MATCH($C329,'Policy Characteristics'!$C:$C,0))),"",INDEX('Policy Characteristics'!E:E,MATCH($C329,'Policy Characteristics'!$C:$C,0)))</f>
        <v>elec power plant cost of capital</v>
      </c>
      <c r="L329" s="254">
        <f>IF(ISBLANK(INDEX('Policy Characteristics'!F:F,MATCH($C329,'Policy Characteristics'!$C:$C,0))),"",INDEX('Policy Characteristics'!F:F,MATCH($C329,'Policy Characteristics'!$C:$C,0)))</f>
        <v>0</v>
      </c>
      <c r="M329" s="406">
        <f>IF(ISBLANK(INDEX('Policy Characteristics'!G:G,MATCH($C329,'Policy Characteristics'!$C:$C,0))),"",INDEX('Policy Characteristics'!G:G,MATCH($C329,'Policy Characteristics'!$C:$C,0)))</f>
        <v>1</v>
      </c>
      <c r="N329" s="254">
        <f>IF(ISBLANK(INDEX('Policy Characteristics'!H:H,MATCH($C329,'Policy Characteristics'!$C:$C,0))),"",INDEX('Policy Characteristics'!H:H,MATCH($C329,'Policy Characteristics'!$C:$C,0)))</f>
        <v>1</v>
      </c>
      <c r="O329" s="254" t="str">
        <f>IF(ISBLANK(INDEX('Policy Characteristics'!I:I,MATCH($C329,'Policy Characteristics'!$C:$C,0))),"",INDEX('Policy Characteristics'!I:I,MATCH($C329,'Policy Characteristics'!$C:$C,0)))</f>
        <v>% decrease</v>
      </c>
      <c r="P329" s="254" t="str">
        <f>IF(ISBLANK(INDEX('Policy Characteristics'!J:J,MATCH($C329,'Policy Characteristics'!$C:$C,0))),"",INDEX('Policy Characteristics'!J:J,MATCH($C329,'Policy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29" s="254" t="str">
        <f>IF(ISBLANK(INDEX('Policy Characteristics'!K:K,MATCH($C329,'Policy Characteristics'!$C:$C,0))),"",INDEX('Policy Characteristics'!K:K,MATCH($C329,'Policy Characteristics'!$C:$C,0)))</f>
        <v/>
      </c>
      <c r="R329" s="254" t="str">
        <f>IF(ISBLANK(INDEX('Policy Characteristics'!L:L,MATCH($C329,'Policy Characteristics'!$C:$C,0))),"",INDEX('Policy Characteristics'!L:L,MATCH($C329,'Policy Characteristics'!$C:$C,0)))</f>
        <v/>
      </c>
      <c r="S329" s="314"/>
    </row>
    <row r="330" spans="1:19">
      <c r="A330" s="254" t="str">
        <f>IF(ISBLANK(INDEX('Policy Characteristics'!A:A,MATCH($C330,'Policy Characteristics'!$C:$C,0))),"",INDEX('Policy Characteristics'!A:A,MATCH($C330,'Policy Characteristics'!$C:$C,0)))</f>
        <v>Electricity Supply</v>
      </c>
      <c r="B330" s="262" t="str">
        <f>IF(ISBLANK(INDEX('Policy Characteristics'!B:B,MATCH($C330,'Policy Characteristics'!$C:$C,0))),"",INDEX('Policy Characteristics'!B:B,MATCH($C330,'Policy Characteristics'!$C:$C,0)))</f>
        <v>Decrease Cost of Capital</v>
      </c>
      <c r="C330" s="254" t="str">
        <f t="shared" si="20"/>
        <v>Percentage Decrease in Cost of Capital for Power Plants</v>
      </c>
      <c r="D330" s="6" t="s">
        <v>2748</v>
      </c>
      <c r="E330" s="45"/>
      <c r="F330" s="6" t="s">
        <v>2469</v>
      </c>
      <c r="G330" s="6"/>
      <c r="H330" s="43">
        <v>1743</v>
      </c>
      <c r="I330" s="325" t="s">
        <v>44</v>
      </c>
      <c r="J330" s="255" t="str">
        <f>IF(ISBLANK(INDEX('Policy Characteristics'!D:D,MATCH($C330,'Policy Characteristics'!$C:$C,0))),"",INDEX('Policy Characteristics'!D:D,MATCH($C330,'Policy Characteristics'!$C:$C,0)))</f>
        <v>Decrease Electricity Sector Cost of Capital</v>
      </c>
      <c r="K330" s="254" t="str">
        <f>IF(ISBLANK(INDEX('Policy Characteristics'!E:E,MATCH($C330,'Policy Characteristics'!$C:$C,0))),"",INDEX('Policy Characteristics'!E:E,MATCH($C330,'Policy Characteristics'!$C:$C,0)))</f>
        <v>elec power plant cost of capital</v>
      </c>
      <c r="L330" s="254">
        <f>IF(ISBLANK(INDEX('Policy Characteristics'!F:F,MATCH($C330,'Policy Characteristics'!$C:$C,0))),"",INDEX('Policy Characteristics'!F:F,MATCH($C330,'Policy Characteristics'!$C:$C,0)))</f>
        <v>0</v>
      </c>
      <c r="M330" s="406">
        <f>IF(ISBLANK(INDEX('Policy Characteristics'!G:G,MATCH($C330,'Policy Characteristics'!$C:$C,0))),"",INDEX('Policy Characteristics'!G:G,MATCH($C330,'Policy Characteristics'!$C:$C,0)))</f>
        <v>1</v>
      </c>
      <c r="N330" s="254">
        <f>IF(ISBLANK(INDEX('Policy Characteristics'!H:H,MATCH($C330,'Policy Characteristics'!$C:$C,0))),"",INDEX('Policy Characteristics'!H:H,MATCH($C330,'Policy Characteristics'!$C:$C,0)))</f>
        <v>1</v>
      </c>
      <c r="O330" s="254" t="str">
        <f>IF(ISBLANK(INDEX('Policy Characteristics'!I:I,MATCH($C330,'Policy Characteristics'!$C:$C,0))),"",INDEX('Policy Characteristics'!I:I,MATCH($C330,'Policy Characteristics'!$C:$C,0)))</f>
        <v>% decrease</v>
      </c>
      <c r="P330" s="254" t="str">
        <f>IF(ISBLANK(INDEX('Policy Characteristics'!J:J,MATCH($C330,'Policy Characteristics'!$C:$C,0))),"",INDEX('Policy Characteristics'!J:J,MATCH($C330,'Policy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0" s="254" t="str">
        <f>IF(ISBLANK(INDEX('Policy Characteristics'!K:K,MATCH($C330,'Policy Characteristics'!$C:$C,0))),"",INDEX('Policy Characteristics'!K:K,MATCH($C330,'Policy Characteristics'!$C:$C,0)))</f>
        <v/>
      </c>
      <c r="R330" s="254" t="str">
        <f>IF(ISBLANK(INDEX('Policy Characteristics'!L:L,MATCH($C330,'Policy Characteristics'!$C:$C,0))),"",INDEX('Policy Characteristics'!L:L,MATCH($C330,'Policy Characteristics'!$C:$C,0)))</f>
        <v/>
      </c>
      <c r="S330" s="314"/>
    </row>
    <row r="331" spans="1:19">
      <c r="A331" s="254" t="str">
        <f>IF(ISBLANK(INDEX('Policy Characteristics'!A:A,MATCH($C331,'Policy Characteristics'!$C:$C,0))),"",INDEX('Policy Characteristics'!A:A,MATCH($C331,'Policy Characteristics'!$C:$C,0)))</f>
        <v>Electricity Supply</v>
      </c>
      <c r="B331" s="262" t="str">
        <f>IF(ISBLANK(INDEX('Policy Characteristics'!B:B,MATCH($C331,'Policy Characteristics'!$C:$C,0))),"",INDEX('Policy Characteristics'!B:B,MATCH($C331,'Policy Characteristics'!$C:$C,0)))</f>
        <v>Decrease Cost of Capital</v>
      </c>
      <c r="C331" s="254" t="str">
        <f t="shared" si="20"/>
        <v>Percentage Decrease in Cost of Capital for Power Plants</v>
      </c>
      <c r="D331" s="6" t="s">
        <v>2749</v>
      </c>
      <c r="E331" s="45"/>
      <c r="F331" s="6" t="s">
        <v>2592</v>
      </c>
      <c r="G331" s="6"/>
      <c r="H331" s="43">
        <v>1744</v>
      </c>
      <c r="I331" s="325" t="s">
        <v>44</v>
      </c>
      <c r="J331" s="255" t="str">
        <f>IF(ISBLANK(INDEX('Policy Characteristics'!D:D,MATCH($C331,'Policy Characteristics'!$C:$C,0))),"",INDEX('Policy Characteristics'!D:D,MATCH($C331,'Policy Characteristics'!$C:$C,0)))</f>
        <v>Decrease Electricity Sector Cost of Capital</v>
      </c>
      <c r="K331" s="254" t="str">
        <f>IF(ISBLANK(INDEX('Policy Characteristics'!E:E,MATCH($C331,'Policy Characteristics'!$C:$C,0))),"",INDEX('Policy Characteristics'!E:E,MATCH($C331,'Policy Characteristics'!$C:$C,0)))</f>
        <v>elec power plant cost of capital</v>
      </c>
      <c r="L331" s="254">
        <f>IF(ISBLANK(INDEX('Policy Characteristics'!F:F,MATCH($C331,'Policy Characteristics'!$C:$C,0))),"",INDEX('Policy Characteristics'!F:F,MATCH($C331,'Policy Characteristics'!$C:$C,0)))</f>
        <v>0</v>
      </c>
      <c r="M331" s="406">
        <f>IF(ISBLANK(INDEX('Policy Characteristics'!G:G,MATCH($C331,'Policy Characteristics'!$C:$C,0))),"",INDEX('Policy Characteristics'!G:G,MATCH($C331,'Policy Characteristics'!$C:$C,0)))</f>
        <v>1</v>
      </c>
      <c r="N331" s="254">
        <f>IF(ISBLANK(INDEX('Policy Characteristics'!H:H,MATCH($C331,'Policy Characteristics'!$C:$C,0))),"",INDEX('Policy Characteristics'!H:H,MATCH($C331,'Policy Characteristics'!$C:$C,0)))</f>
        <v>1</v>
      </c>
      <c r="O331" s="254" t="str">
        <f>IF(ISBLANK(INDEX('Policy Characteristics'!I:I,MATCH($C331,'Policy Characteristics'!$C:$C,0))),"",INDEX('Policy Characteristics'!I:I,MATCH($C331,'Policy Characteristics'!$C:$C,0)))</f>
        <v>% decrease</v>
      </c>
      <c r="P331" s="254" t="str">
        <f>IF(ISBLANK(INDEX('Policy Characteristics'!J:J,MATCH($C331,'Policy Characteristics'!$C:$C,0))),"",INDEX('Policy Characteristics'!J:J,MATCH($C331,'Policy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1" s="254" t="str">
        <f>IF(ISBLANK(INDEX('Policy Characteristics'!K:K,MATCH($C331,'Policy Characteristics'!$C:$C,0))),"",INDEX('Policy Characteristics'!K:K,MATCH($C331,'Policy Characteristics'!$C:$C,0)))</f>
        <v/>
      </c>
      <c r="R331" s="254" t="str">
        <f>IF(ISBLANK(INDEX('Policy Characteristics'!L:L,MATCH($C331,'Policy Characteristics'!$C:$C,0))),"",INDEX('Policy Characteristics'!L:L,MATCH($C331,'Policy Characteristics'!$C:$C,0)))</f>
        <v/>
      </c>
      <c r="S331" s="314"/>
    </row>
    <row r="332" spans="1:19">
      <c r="A332" s="254" t="str">
        <f>IF(ISBLANK(INDEX('Policy Characteristics'!A:A,MATCH($C332,'Policy Characteristics'!$C:$C,0))),"",INDEX('Policy Characteristics'!A:A,MATCH($C332,'Policy Characteristics'!$C:$C,0)))</f>
        <v>Electricity Supply</v>
      </c>
      <c r="B332" s="262" t="str">
        <f>IF(ISBLANK(INDEX('Policy Characteristics'!B:B,MATCH($C332,'Policy Characteristics'!$C:$C,0))),"",INDEX('Policy Characteristics'!B:B,MATCH($C332,'Policy Characteristics'!$C:$C,0)))</f>
        <v>Decrease Cost of Capital</v>
      </c>
      <c r="C332" s="254" t="str">
        <f t="shared" si="20"/>
        <v>Percentage Decrease in Cost of Capital for Power Plants</v>
      </c>
      <c r="D332" s="6" t="s">
        <v>2750</v>
      </c>
      <c r="E332" s="45"/>
      <c r="F332" s="6" t="s">
        <v>2471</v>
      </c>
      <c r="G332" s="6"/>
      <c r="H332" s="43">
        <v>1745</v>
      </c>
      <c r="I332" s="325" t="s">
        <v>44</v>
      </c>
      <c r="J332" s="255" t="str">
        <f>IF(ISBLANK(INDEX('Policy Characteristics'!D:D,MATCH($C332,'Policy Characteristics'!$C:$C,0))),"",INDEX('Policy Characteristics'!D:D,MATCH($C332,'Policy Characteristics'!$C:$C,0)))</f>
        <v>Decrease Electricity Sector Cost of Capital</v>
      </c>
      <c r="K332" s="254" t="str">
        <f>IF(ISBLANK(INDEX('Policy Characteristics'!E:E,MATCH($C332,'Policy Characteristics'!$C:$C,0))),"",INDEX('Policy Characteristics'!E:E,MATCH($C332,'Policy Characteristics'!$C:$C,0)))</f>
        <v>elec power plant cost of capital</v>
      </c>
      <c r="L332" s="254">
        <f>IF(ISBLANK(INDEX('Policy Characteristics'!F:F,MATCH($C332,'Policy Characteristics'!$C:$C,0))),"",INDEX('Policy Characteristics'!F:F,MATCH($C332,'Policy Characteristics'!$C:$C,0)))</f>
        <v>0</v>
      </c>
      <c r="M332" s="406">
        <f>IF(ISBLANK(INDEX('Policy Characteristics'!G:G,MATCH($C332,'Policy Characteristics'!$C:$C,0))),"",INDEX('Policy Characteristics'!G:G,MATCH($C332,'Policy Characteristics'!$C:$C,0)))</f>
        <v>1</v>
      </c>
      <c r="N332" s="254">
        <f>IF(ISBLANK(INDEX('Policy Characteristics'!H:H,MATCH($C332,'Policy Characteristics'!$C:$C,0))),"",INDEX('Policy Characteristics'!H:H,MATCH($C332,'Policy Characteristics'!$C:$C,0)))</f>
        <v>1</v>
      </c>
      <c r="O332" s="254" t="str">
        <f>IF(ISBLANK(INDEX('Policy Characteristics'!I:I,MATCH($C332,'Policy Characteristics'!$C:$C,0))),"",INDEX('Policy Characteristics'!I:I,MATCH($C332,'Policy Characteristics'!$C:$C,0)))</f>
        <v>% decrease</v>
      </c>
      <c r="P332" s="254" t="str">
        <f>IF(ISBLANK(INDEX('Policy Characteristics'!J:J,MATCH($C332,'Policy Characteristics'!$C:$C,0))),"",INDEX('Policy Characteristics'!J:J,MATCH($C332,'Policy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2" s="254" t="str">
        <f>IF(ISBLANK(INDEX('Policy Characteristics'!K:K,MATCH($C332,'Policy Characteristics'!$C:$C,0))),"",INDEX('Policy Characteristics'!K:K,MATCH($C332,'Policy Characteristics'!$C:$C,0)))</f>
        <v/>
      </c>
      <c r="R332" s="254" t="str">
        <f>IF(ISBLANK(INDEX('Policy Characteristics'!L:L,MATCH($C332,'Policy Characteristics'!$C:$C,0))),"",INDEX('Policy Characteristics'!L:L,MATCH($C332,'Policy Characteristics'!$C:$C,0)))</f>
        <v/>
      </c>
      <c r="S332" s="314"/>
    </row>
    <row r="333" spans="1:19">
      <c r="A333" s="254" t="str">
        <f>IF(ISBLANK(INDEX('Policy Characteristics'!A:A,MATCH($C333,'Policy Characteristics'!$C:$C,0))),"",INDEX('Policy Characteristics'!A:A,MATCH($C333,'Policy Characteristics'!$C:$C,0)))</f>
        <v>Electricity Supply</v>
      </c>
      <c r="B333" s="262" t="str">
        <f>IF(ISBLANK(INDEX('Policy Characteristics'!B:B,MATCH($C333,'Policy Characteristics'!$C:$C,0))),"",INDEX('Policy Characteristics'!B:B,MATCH($C333,'Policy Characteristics'!$C:$C,0)))</f>
        <v>Decrease Cost of Capital</v>
      </c>
      <c r="C333" s="254" t="str">
        <f t="shared" si="20"/>
        <v>Percentage Decrease in Cost of Capital for Power Plants</v>
      </c>
      <c r="D333" s="6" t="s">
        <v>3489</v>
      </c>
      <c r="E333" s="45"/>
      <c r="F333" s="6" t="s">
        <v>3496</v>
      </c>
      <c r="G333" s="6"/>
      <c r="H333" s="43">
        <v>1804</v>
      </c>
      <c r="I333" s="325" t="s">
        <v>43</v>
      </c>
      <c r="J333" s="255" t="str">
        <f>IF(ISBLANK(INDEX('Policy Characteristics'!D:D,MATCH($C333,'Policy Characteristics'!$C:$C,0))),"",INDEX('Policy Characteristics'!D:D,MATCH($C333,'Policy Characteristics'!$C:$C,0)))</f>
        <v>Decrease Electricity Sector Cost of Capital</v>
      </c>
      <c r="K333" s="254" t="str">
        <f>IF(ISBLANK(INDEX('Policy Characteristics'!E:E,MATCH($C333,'Policy Characteristics'!$C:$C,0))),"",INDEX('Policy Characteristics'!E:E,MATCH($C333,'Policy Characteristics'!$C:$C,0)))</f>
        <v>elec power plant cost of capital</v>
      </c>
      <c r="L333" s="254">
        <f>IF(ISBLANK(INDEX('Policy Characteristics'!F:F,MATCH($C333,'Policy Characteristics'!$C:$C,0))),"",INDEX('Policy Characteristics'!F:F,MATCH($C333,'Policy Characteristics'!$C:$C,0)))</f>
        <v>0</v>
      </c>
      <c r="M333" s="406">
        <f>IF(ISBLANK(INDEX('Policy Characteristics'!G:G,MATCH($C333,'Policy Characteristics'!$C:$C,0))),"",INDEX('Policy Characteristics'!G:G,MATCH($C333,'Policy Characteristics'!$C:$C,0)))</f>
        <v>1</v>
      </c>
      <c r="N333" s="254">
        <f>IF(ISBLANK(INDEX('Policy Characteristics'!H:H,MATCH($C333,'Policy Characteristics'!$C:$C,0))),"",INDEX('Policy Characteristics'!H:H,MATCH($C333,'Policy Characteristics'!$C:$C,0)))</f>
        <v>1</v>
      </c>
      <c r="O333" s="254" t="str">
        <f>IF(ISBLANK(INDEX('Policy Characteristics'!I:I,MATCH($C333,'Policy Characteristics'!$C:$C,0))),"",INDEX('Policy Characteristics'!I:I,MATCH($C333,'Policy Characteristics'!$C:$C,0)))</f>
        <v>% decrease</v>
      </c>
      <c r="P333" s="254" t="str">
        <f>IF(ISBLANK(INDEX('Policy Characteristics'!J:J,MATCH($C333,'Policy Characteristics'!$C:$C,0))),"",INDEX('Policy Characteristics'!J:J,MATCH($C333,'Policy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3" s="254" t="str">
        <f>IF(ISBLANK(INDEX('Policy Characteristics'!K:K,MATCH($C333,'Policy Characteristics'!$C:$C,0))),"",INDEX('Policy Characteristics'!K:K,MATCH($C333,'Policy Characteristics'!$C:$C,0)))</f>
        <v/>
      </c>
      <c r="R333" s="254" t="str">
        <f>IF(ISBLANK(INDEX('Policy Characteristics'!L:L,MATCH($C333,'Policy Characteristics'!$C:$C,0))),"",INDEX('Policy Characteristics'!L:L,MATCH($C333,'Policy Characteristics'!$C:$C,0)))</f>
        <v/>
      </c>
      <c r="S333" s="314"/>
    </row>
    <row r="334" spans="1:19">
      <c r="A334" s="254" t="str">
        <f>IF(ISBLANK(INDEX('Policy Characteristics'!A:A,MATCH($C334,'Policy Characteristics'!$C:$C,0))),"",INDEX('Policy Characteristics'!A:A,MATCH($C334,'Policy Characteristics'!$C:$C,0)))</f>
        <v>Electricity Supply</v>
      </c>
      <c r="B334" s="262" t="str">
        <f>IF(ISBLANK(INDEX('Policy Characteristics'!B:B,MATCH($C334,'Policy Characteristics'!$C:$C,0))),"",INDEX('Policy Characteristics'!B:B,MATCH($C334,'Policy Characteristics'!$C:$C,0)))</f>
        <v>Decrease Cost of Capital</v>
      </c>
      <c r="C334" s="254" t="str">
        <f t="shared" si="20"/>
        <v>Percentage Decrease in Cost of Capital for Power Plants</v>
      </c>
      <c r="D334" s="6" t="s">
        <v>3492</v>
      </c>
      <c r="E334" s="45"/>
      <c r="F334" s="6" t="s">
        <v>3497</v>
      </c>
      <c r="G334" s="6"/>
      <c r="H334" s="43">
        <v>1805</v>
      </c>
      <c r="I334" s="325" t="s">
        <v>43</v>
      </c>
      <c r="J334" s="255" t="str">
        <f>IF(ISBLANK(INDEX('Policy Characteristics'!D:D,MATCH($C334,'Policy Characteristics'!$C:$C,0))),"",INDEX('Policy Characteristics'!D:D,MATCH($C334,'Policy Characteristics'!$C:$C,0)))</f>
        <v>Decrease Electricity Sector Cost of Capital</v>
      </c>
      <c r="K334" s="254" t="str">
        <f>IF(ISBLANK(INDEX('Policy Characteristics'!E:E,MATCH($C334,'Policy Characteristics'!$C:$C,0))),"",INDEX('Policy Characteristics'!E:E,MATCH($C334,'Policy Characteristics'!$C:$C,0)))</f>
        <v>elec power plant cost of capital</v>
      </c>
      <c r="L334" s="254">
        <f>IF(ISBLANK(INDEX('Policy Characteristics'!F:F,MATCH($C334,'Policy Characteristics'!$C:$C,0))),"",INDEX('Policy Characteristics'!F:F,MATCH($C334,'Policy Characteristics'!$C:$C,0)))</f>
        <v>0</v>
      </c>
      <c r="M334" s="406">
        <f>IF(ISBLANK(INDEX('Policy Characteristics'!G:G,MATCH($C334,'Policy Characteristics'!$C:$C,0))),"",INDEX('Policy Characteristics'!G:G,MATCH($C334,'Policy Characteristics'!$C:$C,0)))</f>
        <v>1</v>
      </c>
      <c r="N334" s="254">
        <f>IF(ISBLANK(INDEX('Policy Characteristics'!H:H,MATCH($C334,'Policy Characteristics'!$C:$C,0))),"",INDEX('Policy Characteristics'!H:H,MATCH($C334,'Policy Characteristics'!$C:$C,0)))</f>
        <v>1</v>
      </c>
      <c r="O334" s="254" t="str">
        <f>IF(ISBLANK(INDEX('Policy Characteristics'!I:I,MATCH($C334,'Policy Characteristics'!$C:$C,0))),"",INDEX('Policy Characteristics'!I:I,MATCH($C334,'Policy Characteristics'!$C:$C,0)))</f>
        <v>% decrease</v>
      </c>
      <c r="P334" s="254" t="str">
        <f>IF(ISBLANK(INDEX('Policy Characteristics'!J:J,MATCH($C334,'Policy Characteristics'!$C:$C,0))),"",INDEX('Policy Characteristics'!J:J,MATCH($C334,'Policy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4" s="254" t="str">
        <f>IF(ISBLANK(INDEX('Policy Characteristics'!K:K,MATCH($C334,'Policy Characteristics'!$C:$C,0))),"",INDEX('Policy Characteristics'!K:K,MATCH($C334,'Policy Characteristics'!$C:$C,0)))</f>
        <v/>
      </c>
      <c r="R334" s="254" t="str">
        <f>IF(ISBLANK(INDEX('Policy Characteristics'!L:L,MATCH($C334,'Policy Characteristics'!$C:$C,0))),"",INDEX('Policy Characteristics'!L:L,MATCH($C334,'Policy Characteristics'!$C:$C,0)))</f>
        <v/>
      </c>
      <c r="S334" s="314"/>
    </row>
    <row r="335" spans="1:19">
      <c r="A335" s="254" t="str">
        <f>IF(ISBLANK(INDEX('Policy Characteristics'!A:A,MATCH($C335,'Policy Characteristics'!$C:$C,0))),"",INDEX('Policy Characteristics'!A:A,MATCH($C335,'Policy Characteristics'!$C:$C,0)))</f>
        <v>Electricity Supply</v>
      </c>
      <c r="B335" s="262" t="str">
        <f>IF(ISBLANK(INDEX('Policy Characteristics'!B:B,MATCH($C335,'Policy Characteristics'!$C:$C,0))),"",INDEX('Policy Characteristics'!B:B,MATCH($C335,'Policy Characteristics'!$C:$C,0)))</f>
        <v>Decrease Cost of Capital</v>
      </c>
      <c r="C335" s="254" t="str">
        <f t="shared" si="20"/>
        <v>Percentage Decrease in Cost of Capital for Power Plants</v>
      </c>
      <c r="D335" s="6" t="s">
        <v>3493</v>
      </c>
      <c r="E335" s="45"/>
      <c r="F335" s="6" t="s">
        <v>3498</v>
      </c>
      <c r="G335" s="6"/>
      <c r="H335" s="43">
        <v>1806</v>
      </c>
      <c r="I335" s="325" t="s">
        <v>43</v>
      </c>
      <c r="J335" s="255" t="str">
        <f>IF(ISBLANK(INDEX('Policy Characteristics'!D:D,MATCH($C335,'Policy Characteristics'!$C:$C,0))),"",INDEX('Policy Characteristics'!D:D,MATCH($C335,'Policy Characteristics'!$C:$C,0)))</f>
        <v>Decrease Electricity Sector Cost of Capital</v>
      </c>
      <c r="K335" s="254" t="str">
        <f>IF(ISBLANK(INDEX('Policy Characteristics'!E:E,MATCH($C335,'Policy Characteristics'!$C:$C,0))),"",INDEX('Policy Characteristics'!E:E,MATCH($C335,'Policy Characteristics'!$C:$C,0)))</f>
        <v>elec power plant cost of capital</v>
      </c>
      <c r="L335" s="254">
        <f>IF(ISBLANK(INDEX('Policy Characteristics'!F:F,MATCH($C335,'Policy Characteristics'!$C:$C,0))),"",INDEX('Policy Characteristics'!F:F,MATCH($C335,'Policy Characteristics'!$C:$C,0)))</f>
        <v>0</v>
      </c>
      <c r="M335" s="406">
        <f>IF(ISBLANK(INDEX('Policy Characteristics'!G:G,MATCH($C335,'Policy Characteristics'!$C:$C,0))),"",INDEX('Policy Characteristics'!G:G,MATCH($C335,'Policy Characteristics'!$C:$C,0)))</f>
        <v>1</v>
      </c>
      <c r="N335" s="254">
        <f>IF(ISBLANK(INDEX('Policy Characteristics'!H:H,MATCH($C335,'Policy Characteristics'!$C:$C,0))),"",INDEX('Policy Characteristics'!H:H,MATCH($C335,'Policy Characteristics'!$C:$C,0)))</f>
        <v>1</v>
      </c>
      <c r="O335" s="254" t="str">
        <f>IF(ISBLANK(INDEX('Policy Characteristics'!I:I,MATCH($C335,'Policy Characteristics'!$C:$C,0))),"",INDEX('Policy Characteristics'!I:I,MATCH($C335,'Policy Characteristics'!$C:$C,0)))</f>
        <v>% decrease</v>
      </c>
      <c r="P335" s="254" t="str">
        <f>IF(ISBLANK(INDEX('Policy Characteristics'!J:J,MATCH($C335,'Policy Characteristics'!$C:$C,0))),"",INDEX('Policy Characteristics'!J:J,MATCH($C335,'Policy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5" s="254" t="str">
        <f>IF(ISBLANK(INDEX('Policy Characteristics'!K:K,MATCH($C335,'Policy Characteristics'!$C:$C,0))),"",INDEX('Policy Characteristics'!K:K,MATCH($C335,'Policy Characteristics'!$C:$C,0)))</f>
        <v/>
      </c>
      <c r="R335" s="254" t="str">
        <f>IF(ISBLANK(INDEX('Policy Characteristics'!L:L,MATCH($C335,'Policy Characteristics'!$C:$C,0))),"",INDEX('Policy Characteristics'!L:L,MATCH($C335,'Policy Characteristics'!$C:$C,0)))</f>
        <v/>
      </c>
      <c r="S335" s="314"/>
    </row>
    <row r="336" spans="1:19">
      <c r="A336" s="254" t="str">
        <f>IF(ISBLANK(INDEX('Policy Characteristics'!A:A,MATCH($C336,'Policy Characteristics'!$C:$C,0))),"",INDEX('Policy Characteristics'!A:A,MATCH($C336,'Policy Characteristics'!$C:$C,0)))</f>
        <v>Electricity Supply</v>
      </c>
      <c r="B336" s="262" t="str">
        <f>IF(ISBLANK(INDEX('Policy Characteristics'!B:B,MATCH($C336,'Policy Characteristics'!$C:$C,0))),"",INDEX('Policy Characteristics'!B:B,MATCH($C336,'Policy Characteristics'!$C:$C,0)))</f>
        <v>Decrease Cost of Capital</v>
      </c>
      <c r="C336" s="254" t="str">
        <f t="shared" si="20"/>
        <v>Percentage Decrease in Cost of Capital for Power Plants</v>
      </c>
      <c r="D336" s="6" t="s">
        <v>3494</v>
      </c>
      <c r="E336" s="45"/>
      <c r="F336" s="6" t="s">
        <v>3499</v>
      </c>
      <c r="G336" s="6"/>
      <c r="H336" s="43">
        <v>1807</v>
      </c>
      <c r="I336" s="325" t="s">
        <v>43</v>
      </c>
      <c r="J336" s="255" t="str">
        <f>IF(ISBLANK(INDEX('Policy Characteristics'!D:D,MATCH($C336,'Policy Characteristics'!$C:$C,0))),"",INDEX('Policy Characteristics'!D:D,MATCH($C336,'Policy Characteristics'!$C:$C,0)))</f>
        <v>Decrease Electricity Sector Cost of Capital</v>
      </c>
      <c r="K336" s="254" t="str">
        <f>IF(ISBLANK(INDEX('Policy Characteristics'!E:E,MATCH($C336,'Policy Characteristics'!$C:$C,0))),"",INDEX('Policy Characteristics'!E:E,MATCH($C336,'Policy Characteristics'!$C:$C,0)))</f>
        <v>elec power plant cost of capital</v>
      </c>
      <c r="L336" s="254">
        <f>IF(ISBLANK(INDEX('Policy Characteristics'!F:F,MATCH($C336,'Policy Characteristics'!$C:$C,0))),"",INDEX('Policy Characteristics'!F:F,MATCH($C336,'Policy Characteristics'!$C:$C,0)))</f>
        <v>0</v>
      </c>
      <c r="M336" s="406">
        <f>IF(ISBLANK(INDEX('Policy Characteristics'!G:G,MATCH($C336,'Policy Characteristics'!$C:$C,0))),"",INDEX('Policy Characteristics'!G:G,MATCH($C336,'Policy Characteristics'!$C:$C,0)))</f>
        <v>1</v>
      </c>
      <c r="N336" s="254">
        <f>IF(ISBLANK(INDEX('Policy Characteristics'!H:H,MATCH($C336,'Policy Characteristics'!$C:$C,0))),"",INDEX('Policy Characteristics'!H:H,MATCH($C336,'Policy Characteristics'!$C:$C,0)))</f>
        <v>1</v>
      </c>
      <c r="O336" s="254" t="str">
        <f>IF(ISBLANK(INDEX('Policy Characteristics'!I:I,MATCH($C336,'Policy Characteristics'!$C:$C,0))),"",INDEX('Policy Characteristics'!I:I,MATCH($C336,'Policy Characteristics'!$C:$C,0)))</f>
        <v>% decrease</v>
      </c>
      <c r="P336" s="254" t="str">
        <f>IF(ISBLANK(INDEX('Policy Characteristics'!J:J,MATCH($C336,'Policy Characteristics'!$C:$C,0))),"",INDEX('Policy Characteristics'!J:J,MATCH($C336,'Policy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6" s="254" t="str">
        <f>IF(ISBLANK(INDEX('Policy Characteristics'!K:K,MATCH($C336,'Policy Characteristics'!$C:$C,0))),"",INDEX('Policy Characteristics'!K:K,MATCH($C336,'Policy Characteristics'!$C:$C,0)))</f>
        <v/>
      </c>
      <c r="R336" s="254" t="str">
        <f>IF(ISBLANK(INDEX('Policy Characteristics'!L:L,MATCH($C336,'Policy Characteristics'!$C:$C,0))),"",INDEX('Policy Characteristics'!L:L,MATCH($C336,'Policy Characteristics'!$C:$C,0)))</f>
        <v/>
      </c>
      <c r="S336" s="314"/>
    </row>
    <row r="337" spans="1:19">
      <c r="A337" s="254" t="str">
        <f>IF(ISBLANK(INDEX('Policy Characteristics'!A:A,MATCH($C337,'Policy Characteristics'!$C:$C,0))),"",INDEX('Policy Characteristics'!A:A,MATCH($C337,'Policy Characteristics'!$C:$C,0)))</f>
        <v>Electricity Supply</v>
      </c>
      <c r="B337" s="262" t="str">
        <f>IF(ISBLANK(INDEX('Policy Characteristics'!B:B,MATCH($C337,'Policy Characteristics'!$C:$C,0))),"",INDEX('Policy Characteristics'!B:B,MATCH($C337,'Policy Characteristics'!$C:$C,0)))</f>
        <v>Decrease Cost of Capital</v>
      </c>
      <c r="C337" s="254" t="str">
        <f t="shared" si="20"/>
        <v>Percentage Decrease in Cost of Capital for Power Plants</v>
      </c>
      <c r="D337" s="6" t="s">
        <v>3495</v>
      </c>
      <c r="E337" s="45"/>
      <c r="F337" s="6" t="s">
        <v>3500</v>
      </c>
      <c r="G337" s="6"/>
      <c r="H337" s="43">
        <v>1808</v>
      </c>
      <c r="I337" s="325" t="s">
        <v>43</v>
      </c>
      <c r="J337" s="255" t="str">
        <f>IF(ISBLANK(INDEX('Policy Characteristics'!D:D,MATCH($C337,'Policy Characteristics'!$C:$C,0))),"",INDEX('Policy Characteristics'!D:D,MATCH($C337,'Policy Characteristics'!$C:$C,0)))</f>
        <v>Decrease Electricity Sector Cost of Capital</v>
      </c>
      <c r="K337" s="254" t="str">
        <f>IF(ISBLANK(INDEX('Policy Characteristics'!E:E,MATCH($C337,'Policy Characteristics'!$C:$C,0))),"",INDEX('Policy Characteristics'!E:E,MATCH($C337,'Policy Characteristics'!$C:$C,0)))</f>
        <v>elec power plant cost of capital</v>
      </c>
      <c r="L337" s="254">
        <f>IF(ISBLANK(INDEX('Policy Characteristics'!F:F,MATCH($C337,'Policy Characteristics'!$C:$C,0))),"",INDEX('Policy Characteristics'!F:F,MATCH($C337,'Policy Characteristics'!$C:$C,0)))</f>
        <v>0</v>
      </c>
      <c r="M337" s="406">
        <f>IF(ISBLANK(INDEX('Policy Characteristics'!G:G,MATCH($C337,'Policy Characteristics'!$C:$C,0))),"",INDEX('Policy Characteristics'!G:G,MATCH($C337,'Policy Characteristics'!$C:$C,0)))</f>
        <v>1</v>
      </c>
      <c r="N337" s="254">
        <f>IF(ISBLANK(INDEX('Policy Characteristics'!H:H,MATCH($C337,'Policy Characteristics'!$C:$C,0))),"",INDEX('Policy Characteristics'!H:H,MATCH($C337,'Policy Characteristics'!$C:$C,0)))</f>
        <v>1</v>
      </c>
      <c r="O337" s="254" t="str">
        <f>IF(ISBLANK(INDEX('Policy Characteristics'!I:I,MATCH($C337,'Policy Characteristics'!$C:$C,0))),"",INDEX('Policy Characteristics'!I:I,MATCH($C337,'Policy Characteristics'!$C:$C,0)))</f>
        <v>% decrease</v>
      </c>
      <c r="P337" s="254" t="str">
        <f>IF(ISBLANK(INDEX('Policy Characteristics'!J:J,MATCH($C337,'Policy Characteristics'!$C:$C,0))),"",INDEX('Policy Characteristics'!J:J,MATCH($C337,'Policy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7" s="254" t="str">
        <f>IF(ISBLANK(INDEX('Policy Characteristics'!K:K,MATCH($C337,'Policy Characteristics'!$C:$C,0))),"",INDEX('Policy Characteristics'!K:K,MATCH($C337,'Policy Characteristics'!$C:$C,0)))</f>
        <v/>
      </c>
      <c r="R337" s="254" t="str">
        <f>IF(ISBLANK(INDEX('Policy Characteristics'!L:L,MATCH($C337,'Policy Characteristics'!$C:$C,0))),"",INDEX('Policy Characteristics'!L:L,MATCH($C337,'Policy Characteristics'!$C:$C,0)))</f>
        <v/>
      </c>
      <c r="S337" s="314"/>
    </row>
    <row r="338" spans="1:19">
      <c r="A338" s="254" t="str">
        <f>IF(ISBLANK(INDEX('Policy Characteristics'!A:A,MATCH($C338,'Policy Characteristics'!$C:$C,0))),"",INDEX('Policy Characteristics'!A:A,MATCH($C338,'Policy Characteristics'!$C:$C,0)))</f>
        <v>Electricity Supply</v>
      </c>
      <c r="B338" s="262" t="str">
        <f>IF(ISBLANK(INDEX('Policy Characteristics'!B:B,MATCH($C338,'Policy Characteristics'!$C:$C,0))),"",INDEX('Policy Characteristics'!B:B,MATCH($C338,'Policy Characteristics'!$C:$C,0)))</f>
        <v>Decrease Cost of Capital</v>
      </c>
      <c r="C338" s="254" t="str">
        <f t="shared" si="20"/>
        <v>Percentage Decrease in Cost of Capital for Power Plants</v>
      </c>
      <c r="D338" s="6" t="s">
        <v>3584</v>
      </c>
      <c r="E338" s="45"/>
      <c r="F338" s="6" t="s">
        <v>3582</v>
      </c>
      <c r="G338" s="6"/>
      <c r="H338" s="43">
        <v>1809</v>
      </c>
      <c r="I338" s="325" t="s">
        <v>43</v>
      </c>
      <c r="J338" s="255" t="str">
        <f>IF(ISBLANK(INDEX('Policy Characteristics'!D:D,MATCH($C338,'Policy Characteristics'!$C:$C,0))),"",INDEX('Policy Characteristics'!D:D,MATCH($C338,'Policy Characteristics'!$C:$C,0)))</f>
        <v>Decrease Electricity Sector Cost of Capital</v>
      </c>
      <c r="K338" s="254" t="str">
        <f>IF(ISBLANK(INDEX('Policy Characteristics'!E:E,MATCH($C338,'Policy Characteristics'!$C:$C,0))),"",INDEX('Policy Characteristics'!E:E,MATCH($C338,'Policy Characteristics'!$C:$C,0)))</f>
        <v>elec power plant cost of capital</v>
      </c>
      <c r="L338" s="254">
        <f>IF(ISBLANK(INDEX('Policy Characteristics'!F:F,MATCH($C338,'Policy Characteristics'!$C:$C,0))),"",INDEX('Policy Characteristics'!F:F,MATCH($C338,'Policy Characteristics'!$C:$C,0)))</f>
        <v>0</v>
      </c>
      <c r="M338" s="406">
        <f>IF(ISBLANK(INDEX('Policy Characteristics'!G:G,MATCH($C338,'Policy Characteristics'!$C:$C,0))),"",INDEX('Policy Characteristics'!G:G,MATCH($C338,'Policy Characteristics'!$C:$C,0)))</f>
        <v>1</v>
      </c>
      <c r="N338" s="254">
        <f>IF(ISBLANK(INDEX('Policy Characteristics'!H:H,MATCH($C338,'Policy Characteristics'!$C:$C,0))),"",INDEX('Policy Characteristics'!H:H,MATCH($C338,'Policy Characteristics'!$C:$C,0)))</f>
        <v>1</v>
      </c>
      <c r="O338" s="254" t="str">
        <f>IF(ISBLANK(INDEX('Policy Characteristics'!I:I,MATCH($C338,'Policy Characteristics'!$C:$C,0))),"",INDEX('Policy Characteristics'!I:I,MATCH($C338,'Policy Characteristics'!$C:$C,0)))</f>
        <v>% decrease</v>
      </c>
      <c r="P338" s="254" t="str">
        <f>IF(ISBLANK(INDEX('Policy Characteristics'!J:J,MATCH($C338,'Policy Characteristics'!$C:$C,0))),"",INDEX('Policy Characteristics'!J:J,MATCH($C338,'Policy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8" s="254" t="str">
        <f>IF(ISBLANK(INDEX('Policy Characteristics'!K:K,MATCH($C338,'Policy Characteristics'!$C:$C,0))),"",INDEX('Policy Characteristics'!K:K,MATCH($C338,'Policy Characteristics'!$C:$C,0)))</f>
        <v/>
      </c>
      <c r="R338" s="254" t="str">
        <f>IF(ISBLANK(INDEX('Policy Characteristics'!L:L,MATCH($C338,'Policy Characteristics'!$C:$C,0))),"",INDEX('Policy Characteristics'!L:L,MATCH($C338,'Policy Characteristics'!$C:$C,0)))</f>
        <v/>
      </c>
      <c r="S338" s="314"/>
    </row>
    <row r="339" spans="1:19">
      <c r="A339" s="254" t="str">
        <f>IF(ISBLANK(INDEX('Policy Characteristics'!A:A,MATCH($C339,'Policy Characteristics'!$C:$C,0))),"",INDEX('Policy Characteristics'!A:A,MATCH($C339,'Policy Characteristics'!$C:$C,0)))</f>
        <v>Electricity Supply</v>
      </c>
      <c r="B339" s="262" t="str">
        <f>IF(ISBLANK(INDEX('Policy Characteristics'!B:B,MATCH($C339,'Policy Characteristics'!$C:$C,0))),"",INDEX('Policy Characteristics'!B:B,MATCH($C339,'Policy Characteristics'!$C:$C,0)))</f>
        <v>Decrease Cost of Capital</v>
      </c>
      <c r="C339" s="254" t="str">
        <f t="shared" si="20"/>
        <v>Percentage Decrease in Cost of Capital for Power Plants</v>
      </c>
      <c r="D339" s="6" t="s">
        <v>3585</v>
      </c>
      <c r="E339" s="45"/>
      <c r="F339" s="6" t="s">
        <v>3583</v>
      </c>
      <c r="G339" s="6"/>
      <c r="H339" s="43">
        <v>2238</v>
      </c>
      <c r="I339" s="325" t="s">
        <v>43</v>
      </c>
      <c r="J339" s="255" t="str">
        <f>IF(ISBLANK(INDEX('Policy Characteristics'!D:D,MATCH($C339,'Policy Characteristics'!$C:$C,0))),"",INDEX('Policy Characteristics'!D:D,MATCH($C339,'Policy Characteristics'!$C:$C,0)))</f>
        <v>Decrease Electricity Sector Cost of Capital</v>
      </c>
      <c r="K339" s="254" t="str">
        <f>IF(ISBLANK(INDEX('Policy Characteristics'!E:E,MATCH($C339,'Policy Characteristics'!$C:$C,0))),"",INDEX('Policy Characteristics'!E:E,MATCH($C339,'Policy Characteristics'!$C:$C,0)))</f>
        <v>elec power plant cost of capital</v>
      </c>
      <c r="L339" s="254">
        <f>IF(ISBLANK(INDEX('Policy Characteristics'!F:F,MATCH($C339,'Policy Characteristics'!$C:$C,0))),"",INDEX('Policy Characteristics'!F:F,MATCH($C339,'Policy Characteristics'!$C:$C,0)))</f>
        <v>0</v>
      </c>
      <c r="M339" s="406">
        <f>IF(ISBLANK(INDEX('Policy Characteristics'!G:G,MATCH($C339,'Policy Characteristics'!$C:$C,0))),"",INDEX('Policy Characteristics'!G:G,MATCH($C339,'Policy Characteristics'!$C:$C,0)))</f>
        <v>1</v>
      </c>
      <c r="N339" s="254">
        <f>IF(ISBLANK(INDEX('Policy Characteristics'!H:H,MATCH($C339,'Policy Characteristics'!$C:$C,0))),"",INDEX('Policy Characteristics'!H:H,MATCH($C339,'Policy Characteristics'!$C:$C,0)))</f>
        <v>1</v>
      </c>
      <c r="O339" s="254" t="str">
        <f>IF(ISBLANK(INDEX('Policy Characteristics'!I:I,MATCH($C339,'Policy Characteristics'!$C:$C,0))),"",INDEX('Policy Characteristics'!I:I,MATCH($C339,'Policy Characteristics'!$C:$C,0)))</f>
        <v>% decrease</v>
      </c>
      <c r="P339" s="254" t="str">
        <f>IF(ISBLANK(INDEX('Policy Characteristics'!J:J,MATCH($C339,'Policy Characteristics'!$C:$C,0))),"",INDEX('Policy Characteristics'!J:J,MATCH($C339,'Policy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9" s="254"/>
      <c r="R339" s="254"/>
      <c r="S339" s="314"/>
    </row>
    <row r="340" spans="1:19">
      <c r="A340" s="254" t="str">
        <f>IF(ISBLANK(INDEX('Policy Characteristics'!A:A,MATCH($C340,'Policy Characteristics'!$C:$C,0))),"",INDEX('Policy Characteristics'!A:A,MATCH($C340,'Policy Characteristics'!$C:$C,0)))</f>
        <v>Electricity Supply</v>
      </c>
      <c r="B340" s="262" t="str">
        <f>IF(ISBLANK(INDEX('Policy Characteristics'!B:B,MATCH($C340,'Policy Characteristics'!$C:$C,0))),"",INDEX('Policy Characteristics'!B:B,MATCH($C340,'Policy Characteristics'!$C:$C,0)))</f>
        <v>Demand Response</v>
      </c>
      <c r="C340" t="s">
        <v>27</v>
      </c>
      <c r="D340" s="45"/>
      <c r="E340" s="45"/>
      <c r="F340" s="45"/>
      <c r="G340" s="45"/>
      <c r="H340" s="43">
        <v>30</v>
      </c>
      <c r="I340" s="324" t="s">
        <v>43</v>
      </c>
      <c r="J340" s="255" t="str">
        <f>IF(ISBLANK(INDEX('Policy Characteristics'!D:D,MATCH($C340,'Policy Characteristics'!$C:$C,0))),"",INDEX('Policy Characteristics'!D:D,MATCH($C340,'Policy Characteristics'!$C:$C,0)))</f>
        <v>Demand Response</v>
      </c>
      <c r="K340" s="254" t="str">
        <f>IF(ISBLANK(INDEX('Policy Characteristics'!E:E,MATCH($C340,'Policy Characteristics'!$C:$C,0))),"",INDEX('Policy Characteristics'!E:E,MATCH($C340,'Policy Characteristics'!$C:$C,0)))</f>
        <v>elec demand response</v>
      </c>
      <c r="L340" s="261">
        <f>IF(ISBLANK(INDEX('Policy Characteristics'!F:F,MATCH($C340,'Policy Characteristics'!$C:$C,0))),"",INDEX('Policy Characteristics'!F:F,MATCH($C340,'Policy Characteristics'!$C:$C,0)))</f>
        <v>0</v>
      </c>
      <c r="M340" s="261">
        <f>IF(ISBLANK(INDEX('Policy Characteristics'!G:G,MATCH($C340,'Policy Characteristics'!$C:$C,0))),"",INDEX('Policy Characteristics'!G:G,MATCH($C340,'Policy Characteristics'!$C:$C,0)))</f>
        <v>1</v>
      </c>
      <c r="N340" s="261">
        <f>IF(ISBLANK(INDEX('Policy Characteristics'!H:H,MATCH($C340,'Policy Characteristics'!$C:$C,0))),"",INDEX('Policy Characteristics'!H:H,MATCH($C340,'Policy Characteristics'!$C:$C,0)))</f>
        <v>0.01</v>
      </c>
      <c r="O340" s="254" t="str">
        <f>IF(ISBLANK(INDEX('Policy Characteristics'!I:I,MATCH($C340,'Policy Characteristics'!$C:$C,0))),"",INDEX('Policy Characteristics'!I:I,MATCH($C340,'Policy Characteristics'!$C:$C,0)))</f>
        <v>% of potential achieved</v>
      </c>
      <c r="P340" s="254" t="str">
        <f>IF(ISBLANK(INDEX('Policy Characteristics'!J:J,MATCH($C340,'Policy Characteristics'!$C:$C,0))),"",INDEX('Policy Characteristics'!J:J,MATCH($C340,'Policy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390 GW of demand response capacity in 2050 (on top of a BAU quantity of 59 GW).</v>
      </c>
      <c r="Q340" s="254" t="str">
        <f>IF(ISBLANK(INDEX('Policy Characteristics'!K:K,MATCH($C340,'Policy Characteristics'!$C:$C,0))),"",INDEX('Policy Characteristics'!K:K,MATCH($C340,'Policy Characteristics'!$C:$C,0)))</f>
        <v>electricity-sector-main.html#dr</v>
      </c>
      <c r="R340" s="254" t="str">
        <f>IF(ISBLANK(INDEX('Policy Characteristics'!L:L,MATCH($C340,'Policy Characteristics'!$C:$C,0))),"",INDEX('Policy Characteristics'!L:L,MATCH($C340,'Policy Characteristics'!$C:$C,0)))</f>
        <v>demand-response.html</v>
      </c>
    </row>
    <row r="341" spans="1:19">
      <c r="A341" s="254" t="str">
        <f>IF(ISBLANK(INDEX('Policy Characteristics'!A:A,MATCH($C341,'Policy Characteristics'!$C:$C,0))),"",INDEX('Policy Characteristics'!A:A,MATCH($C341,'Policy Characteristics'!$C:$C,0)))</f>
        <v>Electricity Supply</v>
      </c>
      <c r="B341" s="262" t="str">
        <f>IF(ISBLANK(INDEX('Policy Characteristics'!B:B,MATCH($C341,'Policy Characteristics'!$C:$C,0))),"",INDEX('Policy Characteristics'!B:B,MATCH($C341,'Policy Characteristics'!$C:$C,0)))</f>
        <v>Early Retirement of Power Plants</v>
      </c>
      <c r="C341" t="s">
        <v>128</v>
      </c>
      <c r="D341" s="45" t="s">
        <v>447</v>
      </c>
      <c r="E341" s="45"/>
      <c r="F341" s="45" t="s">
        <v>446</v>
      </c>
      <c r="G341" s="45"/>
      <c r="H341" s="43">
        <v>31</v>
      </c>
      <c r="I341" s="324" t="s">
        <v>43</v>
      </c>
      <c r="J341" s="255" t="str">
        <f>IF(ISBLANK(INDEX('Policy Characteristics'!D:D,MATCH($C341,'Policy Characteristics'!$C:$C,0))),"",INDEX('Policy Characteristics'!D:D,MATCH($C341,'Policy Characteristics'!$C:$C,0)))</f>
        <v>Early Retirement of Power Plants</v>
      </c>
      <c r="K341" s="254" t="str">
        <f>IF(ISBLANK(INDEX('Policy Characteristics'!E:E,MATCH($C341,'Policy Characteristics'!$C:$C,0))),"",INDEX('Policy Characteristics'!E:E,MATCH($C341,'Policy Characteristics'!$C:$C,0)))</f>
        <v>elec early retirement</v>
      </c>
      <c r="L341" s="254">
        <f>IF(ISBLANK(INDEX('Policy Characteristics'!F:F,MATCH($C341,'Policy Characteristics'!$C:$C,0))),"",INDEX('Policy Characteristics'!F:F,MATCH($C341,'Policy Characteristics'!$C:$C,0)))</f>
        <v>0</v>
      </c>
      <c r="M341" s="254">
        <f>IF(ISBLANK(INDEX('Policy Characteristics'!G:G,MATCH($C341,'Policy Characteristics'!$C:$C,0))),"",INDEX('Policy Characteristics'!G:G,MATCH($C341,'Policy Characteristics'!$C:$C,0)))</f>
        <v>25000</v>
      </c>
      <c r="N341" s="254">
        <f>IF(ISBLANK(INDEX('Policy Characteristics'!H:H,MATCH($C341,'Policy Characteristics'!$C:$C,0))),"",INDEX('Policy Characteristics'!H:H,MATCH($C341,'Policy Characteristics'!$C:$C,0)))</f>
        <v>500</v>
      </c>
      <c r="O341" s="254" t="str">
        <f>IF(ISBLANK(INDEX('Policy Characteristics'!I:I,MATCH($C341,'Policy Characteristics'!$C:$C,0))),"",INDEX('Policy Characteristics'!I:I,MATCH($C341,'Policy Characteristics'!$C:$C,0)))</f>
        <v>MW/year</v>
      </c>
      <c r="P341" s="254" t="str">
        <f>IF(ISBLANK(INDEX('Policy Characteristics'!J:J,MATCH($C341,'Policy Characteristics'!$C:$C,0))),"",INDEX('Policy Characteristics'!J:J,MATCH($C341,'Policy Characteristics'!$C:$C,0)))</f>
        <v xml:space="preserve">**Description:** This policy causes the specified quantity of otherwise non-retiring capacity of the selected type(s) to be retired each year. </v>
      </c>
      <c r="Q341" s="254" t="str">
        <f>IF(ISBLANK(INDEX('Policy Characteristics'!K:K,MATCH($C341,'Policy Characteristics'!$C:$C,0))),"",INDEX('Policy Characteristics'!K:K,MATCH($C341,'Policy Characteristics'!$C:$C,0)))</f>
        <v>electricity-sector-main.html#early-ret</v>
      </c>
      <c r="R341" s="254" t="str">
        <f>IF(ISBLANK(INDEX('Policy Characteristics'!L:L,MATCH($C341,'Policy Characteristics'!$C:$C,0))),"",INDEX('Policy Characteristics'!L:L,MATCH($C341,'Policy Characteristics'!$C:$C,0)))</f>
        <v>early-retirement-of-power-plants.html</v>
      </c>
    </row>
    <row r="342" spans="1:19">
      <c r="A342" s="254" t="str">
        <f>IF(ISBLANK(INDEX('Policy Characteristics'!A:A,MATCH($C342,'Policy Characteristics'!$C:$C,0))),"",INDEX('Policy Characteristics'!A:A,MATCH($C342,'Policy Characteristics'!$C:$C,0)))</f>
        <v>Electricity Supply</v>
      </c>
      <c r="B342" s="262" t="str">
        <f>IF(ISBLANK(INDEX('Policy Characteristics'!B:B,MATCH($C342,'Policy Characteristics'!$C:$C,0))),"",INDEX('Policy Characteristics'!B:B,MATCH($C342,'Policy Characteristics'!$C:$C,0)))</f>
        <v>Early Retirement of Power Plants</v>
      </c>
      <c r="C342" t="s">
        <v>128</v>
      </c>
      <c r="D342" s="6" t="s">
        <v>3490</v>
      </c>
      <c r="E342" s="45"/>
      <c r="F342" s="6" t="s">
        <v>3426</v>
      </c>
      <c r="G342" s="45"/>
      <c r="H342" s="43">
        <v>1760</v>
      </c>
      <c r="I342" s="324" t="s">
        <v>43</v>
      </c>
      <c r="J342" s="255" t="str">
        <f>IF(ISBLANK(INDEX('Policy Characteristics'!D:D,MATCH($C342,'Policy Characteristics'!$C:$C,0))),"",INDEX('Policy Characteristics'!D:D,MATCH($C342,'Policy Characteristics'!$C:$C,0)))</f>
        <v>Early Retirement of Power Plants</v>
      </c>
      <c r="K342" s="254" t="str">
        <f>IF(ISBLANK(INDEX('Policy Characteristics'!E:E,MATCH($C342,'Policy Characteristics'!$C:$C,0))),"",INDEX('Policy Characteristics'!E:E,MATCH($C342,'Policy Characteristics'!$C:$C,0)))</f>
        <v>elec early retirement</v>
      </c>
      <c r="L342" s="254">
        <f>IF(ISBLANK(INDEX('Policy Characteristics'!F:F,MATCH($C342,'Policy Characteristics'!$C:$C,0))),"",INDEX('Policy Characteristics'!F:F,MATCH($C342,'Policy Characteristics'!$C:$C,0)))</f>
        <v>0</v>
      </c>
      <c r="M342" s="254">
        <f>IF(ISBLANK(INDEX('Policy Characteristics'!G:G,MATCH($C342,'Policy Characteristics'!$C:$C,0))),"",INDEX('Policy Characteristics'!G:G,MATCH($C342,'Policy Characteristics'!$C:$C,0)))</f>
        <v>25000</v>
      </c>
      <c r="N342" s="254">
        <f>IF(ISBLANK(INDEX('Policy Characteristics'!H:H,MATCH($C342,'Policy Characteristics'!$C:$C,0))),"",INDEX('Policy Characteristics'!H:H,MATCH($C342,'Policy Characteristics'!$C:$C,0)))</f>
        <v>500</v>
      </c>
      <c r="O342" s="254" t="str">
        <f>IF(ISBLANK(INDEX('Policy Characteristics'!I:I,MATCH($C342,'Policy Characteristics'!$C:$C,0))),"",INDEX('Policy Characteristics'!I:I,MATCH($C342,'Policy Characteristics'!$C:$C,0)))</f>
        <v>MW/year</v>
      </c>
      <c r="P342" s="254" t="str">
        <f>IF(ISBLANK(INDEX('Policy Characteristics'!J:J,MATCH($C342,'Policy Characteristics'!$C:$C,0))),"",INDEX('Policy Characteristics'!J:J,MATCH($C342,'Policy Characteristics'!$C:$C,0)))</f>
        <v xml:space="preserve">**Description:** This policy causes the specified quantity of otherwise non-retiring capacity of the selected type(s) to be retired each year. </v>
      </c>
      <c r="Q342" s="254" t="str">
        <f>IF(ISBLANK(INDEX('Policy Characteristics'!K:K,MATCH($C342,'Policy Characteristics'!$C:$C,0))),"",INDEX('Policy Characteristics'!K:K,MATCH($C342,'Policy Characteristics'!$C:$C,0)))</f>
        <v>electricity-sector-main.html#early-ret</v>
      </c>
      <c r="R342" s="254" t="str">
        <f>IF(ISBLANK(INDEX('Policy Characteristics'!L:L,MATCH($C342,'Policy Characteristics'!$C:$C,0))),"",INDEX('Policy Characteristics'!L:L,MATCH($C342,'Policy Characteristics'!$C:$C,0)))</f>
        <v>early-retirement-of-power-plants.html</v>
      </c>
    </row>
    <row r="343" spans="1:19">
      <c r="A343" s="254" t="str">
        <f>IF(ISBLANK(INDEX('Policy Characteristics'!A:A,MATCH($C343,'Policy Characteristics'!$C:$C,0))),"",INDEX('Policy Characteristics'!A:A,MATCH($C343,'Policy Characteristics'!$C:$C,0)))</f>
        <v>Electricity Supply</v>
      </c>
      <c r="B343" s="262" t="str">
        <f>IF(ISBLANK(INDEX('Policy Characteristics'!B:B,MATCH($C343,'Policy Characteristics'!$C:$C,0))),"",INDEX('Policy Characteristics'!B:B,MATCH($C343,'Policy Characteristics'!$C:$C,0)))</f>
        <v>Early Retirement of Power Plants</v>
      </c>
      <c r="C343" s="254" t="str">
        <f t="shared" ref="C343:C364" si="21">C$341</f>
        <v>Annual Additional Capacity Retired due to Early Retirement Policy</v>
      </c>
      <c r="D343" s="6" t="s">
        <v>3491</v>
      </c>
      <c r="E343" s="45"/>
      <c r="F343" s="6" t="s">
        <v>3427</v>
      </c>
      <c r="G343" s="45"/>
      <c r="H343" s="43">
        <v>620</v>
      </c>
      <c r="I343" s="324" t="s">
        <v>43</v>
      </c>
      <c r="J343" s="255" t="str">
        <f>IF(ISBLANK(INDEX('Policy Characteristics'!D:D,MATCH($C343,'Policy Characteristics'!$C:$C,0))),"",INDEX('Policy Characteristics'!D:D,MATCH($C343,'Policy Characteristics'!$C:$C,0)))</f>
        <v>Early Retirement of Power Plants</v>
      </c>
      <c r="K343" s="254" t="str">
        <f>IF(ISBLANK(INDEX('Policy Characteristics'!E:E,MATCH($C343,'Policy Characteristics'!$C:$C,0))),"",INDEX('Policy Characteristics'!E:E,MATCH($C343,'Policy Characteristics'!$C:$C,0)))</f>
        <v>elec early retirement</v>
      </c>
      <c r="L343" s="254">
        <f>IF(ISBLANK(INDEX('Policy Characteristics'!F:F,MATCH($C343,'Policy Characteristics'!$C:$C,0))),"",INDEX('Policy Characteristics'!F:F,MATCH($C343,'Policy Characteristics'!$C:$C,0)))</f>
        <v>0</v>
      </c>
      <c r="M343" s="254">
        <f>IF(ISBLANK(INDEX('Policy Characteristics'!G:G,MATCH($C343,'Policy Characteristics'!$C:$C,0))),"",INDEX('Policy Characteristics'!G:G,MATCH($C343,'Policy Characteristics'!$C:$C,0)))</f>
        <v>25000</v>
      </c>
      <c r="N343" s="254">
        <f>IF(ISBLANK(INDEX('Policy Characteristics'!H:H,MATCH($C343,'Policy Characteristics'!$C:$C,0))),"",INDEX('Policy Characteristics'!H:H,MATCH($C343,'Policy Characteristics'!$C:$C,0)))</f>
        <v>500</v>
      </c>
      <c r="O343" s="254" t="str">
        <f>IF(ISBLANK(INDEX('Policy Characteristics'!I:I,MATCH($C343,'Policy Characteristics'!$C:$C,0))),"",INDEX('Policy Characteristics'!I:I,MATCH($C343,'Policy Characteristics'!$C:$C,0)))</f>
        <v>MW/year</v>
      </c>
      <c r="P343" s="254" t="str">
        <f>IF(ISBLANK(INDEX('Policy Characteristics'!J:J,MATCH($C343,'Policy Characteristics'!$C:$C,0))),"",INDEX('Policy Characteristics'!J:J,MATCH($C343,'Policy Characteristics'!$C:$C,0)))</f>
        <v xml:space="preserve">**Description:** This policy causes the specified quantity of otherwise non-retiring capacity of the selected type(s) to be retired each year. </v>
      </c>
      <c r="Q343" s="254" t="str">
        <f>IF(ISBLANK(INDEX('Policy Characteristics'!K:K,MATCH($C343,'Policy Characteristics'!$C:$C,0))),"",INDEX('Policy Characteristics'!K:K,MATCH($C343,'Policy Characteristics'!$C:$C,0)))</f>
        <v>electricity-sector-main.html#early-ret</v>
      </c>
      <c r="R343" s="254" t="str">
        <f>IF(ISBLANK(INDEX('Policy Characteristics'!L:L,MATCH($C343,'Policy Characteristics'!$C:$C,0))),"",INDEX('Policy Characteristics'!L:L,MATCH($C343,'Policy Characteristics'!$C:$C,0)))</f>
        <v>early-retirement-of-power-plants.html</v>
      </c>
    </row>
    <row r="344" spans="1:19">
      <c r="A344" s="254" t="str">
        <f>IF(ISBLANK(INDEX('Policy Characteristics'!A:A,MATCH($C344,'Policy Characteristics'!$C:$C,0))),"",INDEX('Policy Characteristics'!A:A,MATCH($C344,'Policy Characteristics'!$C:$C,0)))</f>
        <v>Electricity Supply</v>
      </c>
      <c r="B344" s="262" t="str">
        <f>IF(ISBLANK(INDEX('Policy Characteristics'!B:B,MATCH($C344,'Policy Characteristics'!$C:$C,0))),"",INDEX('Policy Characteristics'!B:B,MATCH($C344,'Policy Characteristics'!$C:$C,0)))</f>
        <v>Early Retirement of Power Plants</v>
      </c>
      <c r="C344" s="254" t="str">
        <f t="shared" si="21"/>
        <v>Annual Additional Capacity Retired due to Early Retirement Policy</v>
      </c>
      <c r="D344" s="6" t="s">
        <v>76</v>
      </c>
      <c r="E344" s="45"/>
      <c r="F344" s="6" t="s">
        <v>3501</v>
      </c>
      <c r="G344" s="45"/>
      <c r="H344" s="43">
        <v>32</v>
      </c>
      <c r="I344" s="324" t="s">
        <v>43</v>
      </c>
      <c r="J344" s="255" t="str">
        <f>IF(ISBLANK(INDEX('Policy Characteristics'!D:D,MATCH($C344,'Policy Characteristics'!$C:$C,0))),"",INDEX('Policy Characteristics'!D:D,MATCH($C344,'Policy Characteristics'!$C:$C,0)))</f>
        <v>Early Retirement of Power Plants</v>
      </c>
      <c r="K344" s="254" t="str">
        <f>IF(ISBLANK(INDEX('Policy Characteristics'!E:E,MATCH($C344,'Policy Characteristics'!$C:$C,0))),"",INDEX('Policy Characteristics'!E:E,MATCH($C344,'Policy Characteristics'!$C:$C,0)))</f>
        <v>elec early retirement</v>
      </c>
      <c r="L344" s="254">
        <f>IF(ISBLANK(INDEX('Policy Characteristics'!F:F,MATCH($C344,'Policy Characteristics'!$C:$C,0))),"",INDEX('Policy Characteristics'!F:F,MATCH($C344,'Policy Characteristics'!$C:$C,0)))</f>
        <v>0</v>
      </c>
      <c r="M344" s="254">
        <f>IF(ISBLANK(INDEX('Policy Characteristics'!G:G,MATCH($C344,'Policy Characteristics'!$C:$C,0))),"",INDEX('Policy Characteristics'!G:G,MATCH($C344,'Policy Characteristics'!$C:$C,0)))</f>
        <v>25000</v>
      </c>
      <c r="N344" s="254">
        <f>IF(ISBLANK(INDEX('Policy Characteristics'!H:H,MATCH($C344,'Policy Characteristics'!$C:$C,0))),"",INDEX('Policy Characteristics'!H:H,MATCH($C344,'Policy Characteristics'!$C:$C,0)))</f>
        <v>500</v>
      </c>
      <c r="O344" s="254" t="str">
        <f>IF(ISBLANK(INDEX('Policy Characteristics'!I:I,MATCH($C344,'Policy Characteristics'!$C:$C,0))),"",INDEX('Policy Characteristics'!I:I,MATCH($C344,'Policy Characteristics'!$C:$C,0)))</f>
        <v>MW/year</v>
      </c>
      <c r="P344" s="254" t="str">
        <f>IF(ISBLANK(INDEX('Policy Characteristics'!J:J,MATCH($C344,'Policy Characteristics'!$C:$C,0))),"",INDEX('Policy Characteristics'!J:J,MATCH($C344,'Policy Characteristics'!$C:$C,0)))</f>
        <v xml:space="preserve">**Description:** This policy causes the specified quantity of otherwise non-retiring capacity of the selected type(s) to be retired each year. </v>
      </c>
      <c r="Q344" s="254" t="str">
        <f>IF(ISBLANK(INDEX('Policy Characteristics'!K:K,MATCH($C344,'Policy Characteristics'!$C:$C,0))),"",INDEX('Policy Characteristics'!K:K,MATCH($C344,'Policy Characteristics'!$C:$C,0)))</f>
        <v>electricity-sector-main.html#early-ret</v>
      </c>
      <c r="R344" s="254" t="str">
        <f>IF(ISBLANK(INDEX('Policy Characteristics'!L:L,MATCH($C344,'Policy Characteristics'!$C:$C,0))),"",INDEX('Policy Characteristics'!L:L,MATCH($C344,'Policy Characteristics'!$C:$C,0)))</f>
        <v>early-retirement-of-power-plants.html</v>
      </c>
    </row>
    <row r="345" spans="1:19">
      <c r="A345" s="254" t="str">
        <f>IF(ISBLANK(INDEX('Policy Characteristics'!A:A,MATCH($C345,'Policy Characteristics'!$C:$C,0))),"",INDEX('Policy Characteristics'!A:A,MATCH($C345,'Policy Characteristics'!$C:$C,0)))</f>
        <v>Electricity Supply</v>
      </c>
      <c r="B345" s="262" t="str">
        <f>IF(ISBLANK(INDEX('Policy Characteristics'!B:B,MATCH($C345,'Policy Characteristics'!$C:$C,0))),"",INDEX('Policy Characteristics'!B:B,MATCH($C345,'Policy Characteristics'!$C:$C,0)))</f>
        <v>Early Retirement of Power Plants</v>
      </c>
      <c r="C345" s="254" t="str">
        <f t="shared" si="21"/>
        <v>Annual Additional Capacity Retired due to Early Retirement Policy</v>
      </c>
      <c r="D345" s="6" t="s">
        <v>77</v>
      </c>
      <c r="E345" s="45"/>
      <c r="F345" s="6" t="s">
        <v>89</v>
      </c>
      <c r="G345" s="45"/>
      <c r="H345" s="43">
        <v>621</v>
      </c>
      <c r="I345" s="324" t="s">
        <v>44</v>
      </c>
      <c r="J345" s="255" t="str">
        <f>IF(ISBLANK(INDEX('Policy Characteristics'!D:D,MATCH($C345,'Policy Characteristics'!$C:$C,0))),"",INDEX('Policy Characteristics'!D:D,MATCH($C345,'Policy Characteristics'!$C:$C,0)))</f>
        <v>Early Retirement of Power Plants</v>
      </c>
      <c r="K345" s="254" t="str">
        <f>IF(ISBLANK(INDEX('Policy Characteristics'!E:E,MATCH($C345,'Policy Characteristics'!$C:$C,0))),"",INDEX('Policy Characteristics'!E:E,MATCH($C345,'Policy Characteristics'!$C:$C,0)))</f>
        <v>elec early retirement</v>
      </c>
      <c r="L345" s="254">
        <f>IF(ISBLANK(INDEX('Policy Characteristics'!F:F,MATCH($C345,'Policy Characteristics'!$C:$C,0))),"",INDEX('Policy Characteristics'!F:F,MATCH($C345,'Policy Characteristics'!$C:$C,0)))</f>
        <v>0</v>
      </c>
      <c r="M345" s="254">
        <f>IF(ISBLANK(INDEX('Policy Characteristics'!G:G,MATCH($C345,'Policy Characteristics'!$C:$C,0))),"",INDEX('Policy Characteristics'!G:G,MATCH($C345,'Policy Characteristics'!$C:$C,0)))</f>
        <v>25000</v>
      </c>
      <c r="N345" s="254">
        <f>IF(ISBLANK(INDEX('Policy Characteristics'!H:H,MATCH($C345,'Policy Characteristics'!$C:$C,0))),"",INDEX('Policy Characteristics'!H:H,MATCH($C345,'Policy Characteristics'!$C:$C,0)))</f>
        <v>500</v>
      </c>
      <c r="O345" s="254" t="str">
        <f>IF(ISBLANK(INDEX('Policy Characteristics'!I:I,MATCH($C345,'Policy Characteristics'!$C:$C,0))),"",INDEX('Policy Characteristics'!I:I,MATCH($C345,'Policy Characteristics'!$C:$C,0)))</f>
        <v>MW/year</v>
      </c>
      <c r="P345" s="254" t="str">
        <f>IF(ISBLANK(INDEX('Policy Characteristics'!J:J,MATCH($C345,'Policy Characteristics'!$C:$C,0))),"",INDEX('Policy Characteristics'!J:J,MATCH($C345,'Policy Characteristics'!$C:$C,0)))</f>
        <v xml:space="preserve">**Description:** This policy causes the specified quantity of otherwise non-retiring capacity of the selected type(s) to be retired each year. </v>
      </c>
      <c r="Q345" s="254" t="str">
        <f>IF(ISBLANK(INDEX('Policy Characteristics'!K:K,MATCH($C345,'Policy Characteristics'!$C:$C,0))),"",INDEX('Policy Characteristics'!K:K,MATCH($C345,'Policy Characteristics'!$C:$C,0)))</f>
        <v>electricity-sector-main.html#early-ret</v>
      </c>
      <c r="R345" s="254" t="str">
        <f>IF(ISBLANK(INDEX('Policy Characteristics'!L:L,MATCH($C345,'Policy Characteristics'!$C:$C,0))),"",INDEX('Policy Characteristics'!L:L,MATCH($C345,'Policy Characteristics'!$C:$C,0)))</f>
        <v>early-retirement-of-power-plants.html</v>
      </c>
    </row>
    <row r="346" spans="1:19">
      <c r="A346" s="254" t="str">
        <f>IF(ISBLANK(INDEX('Policy Characteristics'!A:A,MATCH($C346,'Policy Characteristics'!$C:$C,0))),"",INDEX('Policy Characteristics'!A:A,MATCH($C346,'Policy Characteristics'!$C:$C,0)))</f>
        <v>Electricity Supply</v>
      </c>
      <c r="B346" s="262" t="str">
        <f>IF(ISBLANK(INDEX('Policy Characteristics'!B:B,MATCH($C346,'Policy Characteristics'!$C:$C,0))),"",INDEX('Policy Characteristics'!B:B,MATCH($C346,'Policy Characteristics'!$C:$C,0)))</f>
        <v>Early Retirement of Power Plants</v>
      </c>
      <c r="C346" s="254" t="str">
        <f t="shared" si="21"/>
        <v>Annual Additional Capacity Retired due to Early Retirement Policy</v>
      </c>
      <c r="D346" s="6" t="s">
        <v>448</v>
      </c>
      <c r="E346" s="45"/>
      <c r="F346" s="6" t="s">
        <v>451</v>
      </c>
      <c r="G346" s="45"/>
      <c r="H346" s="43">
        <v>622</v>
      </c>
      <c r="I346" s="324" t="s">
        <v>44</v>
      </c>
      <c r="J346" s="255" t="str">
        <f>IF(ISBLANK(INDEX('Policy Characteristics'!D:D,MATCH($C346,'Policy Characteristics'!$C:$C,0))),"",INDEX('Policy Characteristics'!D:D,MATCH($C346,'Policy Characteristics'!$C:$C,0)))</f>
        <v>Early Retirement of Power Plants</v>
      </c>
      <c r="K346" s="254" t="str">
        <f>IF(ISBLANK(INDEX('Policy Characteristics'!E:E,MATCH($C346,'Policy Characteristics'!$C:$C,0))),"",INDEX('Policy Characteristics'!E:E,MATCH($C346,'Policy Characteristics'!$C:$C,0)))</f>
        <v>elec early retirement</v>
      </c>
      <c r="L346" s="254">
        <f>IF(ISBLANK(INDEX('Policy Characteristics'!F:F,MATCH($C346,'Policy Characteristics'!$C:$C,0))),"",INDEX('Policy Characteristics'!F:F,MATCH($C346,'Policy Characteristics'!$C:$C,0)))</f>
        <v>0</v>
      </c>
      <c r="M346" s="254">
        <f>IF(ISBLANK(INDEX('Policy Characteristics'!G:G,MATCH($C346,'Policy Characteristics'!$C:$C,0))),"",INDEX('Policy Characteristics'!G:G,MATCH($C346,'Policy Characteristics'!$C:$C,0)))</f>
        <v>25000</v>
      </c>
      <c r="N346" s="254">
        <f>IF(ISBLANK(INDEX('Policy Characteristics'!H:H,MATCH($C346,'Policy Characteristics'!$C:$C,0))),"",INDEX('Policy Characteristics'!H:H,MATCH($C346,'Policy Characteristics'!$C:$C,0)))</f>
        <v>500</v>
      </c>
      <c r="O346" s="254" t="str">
        <f>IF(ISBLANK(INDEX('Policy Characteristics'!I:I,MATCH($C346,'Policy Characteristics'!$C:$C,0))),"",INDEX('Policy Characteristics'!I:I,MATCH($C346,'Policy Characteristics'!$C:$C,0)))</f>
        <v>MW/year</v>
      </c>
      <c r="P346" s="254" t="str">
        <f>IF(ISBLANK(INDEX('Policy Characteristics'!J:J,MATCH($C346,'Policy Characteristics'!$C:$C,0))),"",INDEX('Policy Characteristics'!J:J,MATCH($C346,'Policy Characteristics'!$C:$C,0)))</f>
        <v xml:space="preserve">**Description:** This policy causes the specified quantity of otherwise non-retiring capacity of the selected type(s) to be retired each year. </v>
      </c>
      <c r="Q346" s="254" t="str">
        <f>IF(ISBLANK(INDEX('Policy Characteristics'!K:K,MATCH($C346,'Policy Characteristics'!$C:$C,0))),"",INDEX('Policy Characteristics'!K:K,MATCH($C346,'Policy Characteristics'!$C:$C,0)))</f>
        <v>electricity-sector-main.html#early-ret</v>
      </c>
      <c r="R346" s="254" t="str">
        <f>IF(ISBLANK(INDEX('Policy Characteristics'!L:L,MATCH($C346,'Policy Characteristics'!$C:$C,0))),"",INDEX('Policy Characteristics'!L:L,MATCH($C346,'Policy Characteristics'!$C:$C,0)))</f>
        <v>early-retirement-of-power-plants.html</v>
      </c>
    </row>
    <row r="347" spans="1:19">
      <c r="A347" s="254" t="str">
        <f>IF(ISBLANK(INDEX('Policy Characteristics'!A:A,MATCH($C347,'Policy Characteristics'!$C:$C,0))),"",INDEX('Policy Characteristics'!A:A,MATCH($C347,'Policy Characteristics'!$C:$C,0)))</f>
        <v>Electricity Supply</v>
      </c>
      <c r="B347" s="262" t="str">
        <f>IF(ISBLANK(INDEX('Policy Characteristics'!B:B,MATCH($C347,'Policy Characteristics'!$C:$C,0))),"",INDEX('Policy Characteristics'!B:B,MATCH($C347,'Policy Characteristics'!$C:$C,0)))</f>
        <v>Early Retirement of Power Plants</v>
      </c>
      <c r="C347" s="254" t="str">
        <f t="shared" si="21"/>
        <v>Annual Additional Capacity Retired due to Early Retirement Policy</v>
      </c>
      <c r="D347" s="6" t="s">
        <v>78</v>
      </c>
      <c r="E347" s="45"/>
      <c r="F347" s="6" t="s">
        <v>90</v>
      </c>
      <c r="G347" s="45"/>
      <c r="H347" s="43">
        <v>623</v>
      </c>
      <c r="I347" s="324" t="s">
        <v>44</v>
      </c>
      <c r="J347" s="255" t="str">
        <f>IF(ISBLANK(INDEX('Policy Characteristics'!D:D,MATCH($C347,'Policy Characteristics'!$C:$C,0))),"",INDEX('Policy Characteristics'!D:D,MATCH($C347,'Policy Characteristics'!$C:$C,0)))</f>
        <v>Early Retirement of Power Plants</v>
      </c>
      <c r="K347" s="254" t="str">
        <f>IF(ISBLANK(INDEX('Policy Characteristics'!E:E,MATCH($C347,'Policy Characteristics'!$C:$C,0))),"",INDEX('Policy Characteristics'!E:E,MATCH($C347,'Policy Characteristics'!$C:$C,0)))</f>
        <v>elec early retirement</v>
      </c>
      <c r="L347" s="254">
        <f>IF(ISBLANK(INDEX('Policy Characteristics'!F:F,MATCH($C347,'Policy Characteristics'!$C:$C,0))),"",INDEX('Policy Characteristics'!F:F,MATCH($C347,'Policy Characteristics'!$C:$C,0)))</f>
        <v>0</v>
      </c>
      <c r="M347" s="254">
        <f>IF(ISBLANK(INDEX('Policy Characteristics'!G:G,MATCH($C347,'Policy Characteristics'!$C:$C,0))),"",INDEX('Policy Characteristics'!G:G,MATCH($C347,'Policy Characteristics'!$C:$C,0)))</f>
        <v>25000</v>
      </c>
      <c r="N347" s="254">
        <f>IF(ISBLANK(INDEX('Policy Characteristics'!H:H,MATCH($C347,'Policy Characteristics'!$C:$C,0))),"",INDEX('Policy Characteristics'!H:H,MATCH($C347,'Policy Characteristics'!$C:$C,0)))</f>
        <v>500</v>
      </c>
      <c r="O347" s="254" t="str">
        <f>IF(ISBLANK(INDEX('Policy Characteristics'!I:I,MATCH($C347,'Policy Characteristics'!$C:$C,0))),"",INDEX('Policy Characteristics'!I:I,MATCH($C347,'Policy Characteristics'!$C:$C,0)))</f>
        <v>MW/year</v>
      </c>
      <c r="P347" s="254" t="str">
        <f>IF(ISBLANK(INDEX('Policy Characteristics'!J:J,MATCH($C347,'Policy Characteristics'!$C:$C,0))),"",INDEX('Policy Characteristics'!J:J,MATCH($C347,'Policy Characteristics'!$C:$C,0)))</f>
        <v xml:space="preserve">**Description:** This policy causes the specified quantity of otherwise non-retiring capacity of the selected type(s) to be retired each year. </v>
      </c>
      <c r="Q347" s="254" t="str">
        <f>IF(ISBLANK(INDEX('Policy Characteristics'!K:K,MATCH($C347,'Policy Characteristics'!$C:$C,0))),"",INDEX('Policy Characteristics'!K:K,MATCH($C347,'Policy Characteristics'!$C:$C,0)))</f>
        <v>electricity-sector-main.html#early-ret</v>
      </c>
      <c r="R347" s="254" t="str">
        <f>IF(ISBLANK(INDEX('Policy Characteristics'!L:L,MATCH($C347,'Policy Characteristics'!$C:$C,0))),"",INDEX('Policy Characteristics'!L:L,MATCH($C347,'Policy Characteristics'!$C:$C,0)))</f>
        <v>early-retirement-of-power-plants.html</v>
      </c>
    </row>
    <row r="348" spans="1:19">
      <c r="A348" s="254" t="str">
        <f>IF(ISBLANK(INDEX('Policy Characteristics'!A:A,MATCH($C348,'Policy Characteristics'!$C:$C,0))),"",INDEX('Policy Characteristics'!A:A,MATCH($C348,'Policy Characteristics'!$C:$C,0)))</f>
        <v>Electricity Supply</v>
      </c>
      <c r="B348" s="262" t="str">
        <f>IF(ISBLANK(INDEX('Policy Characteristics'!B:B,MATCH($C348,'Policy Characteristics'!$C:$C,0))),"",INDEX('Policy Characteristics'!B:B,MATCH($C348,'Policy Characteristics'!$C:$C,0)))</f>
        <v>Early Retirement of Power Plants</v>
      </c>
      <c r="C348" s="254" t="str">
        <f t="shared" si="21"/>
        <v>Annual Additional Capacity Retired due to Early Retirement Policy</v>
      </c>
      <c r="D348" s="6" t="s">
        <v>79</v>
      </c>
      <c r="E348" s="45"/>
      <c r="F348" s="6" t="s">
        <v>91</v>
      </c>
      <c r="G348" s="45"/>
      <c r="H348" s="43">
        <v>624</v>
      </c>
      <c r="I348" s="324" t="s">
        <v>44</v>
      </c>
      <c r="J348" s="255" t="str">
        <f>IF(ISBLANK(INDEX('Policy Characteristics'!D:D,MATCH($C348,'Policy Characteristics'!$C:$C,0))),"",INDEX('Policy Characteristics'!D:D,MATCH($C348,'Policy Characteristics'!$C:$C,0)))</f>
        <v>Early Retirement of Power Plants</v>
      </c>
      <c r="K348" s="254" t="str">
        <f>IF(ISBLANK(INDEX('Policy Characteristics'!E:E,MATCH($C348,'Policy Characteristics'!$C:$C,0))),"",INDEX('Policy Characteristics'!E:E,MATCH($C348,'Policy Characteristics'!$C:$C,0)))</f>
        <v>elec early retirement</v>
      </c>
      <c r="L348" s="254">
        <f>IF(ISBLANK(INDEX('Policy Characteristics'!F:F,MATCH($C348,'Policy Characteristics'!$C:$C,0))),"",INDEX('Policy Characteristics'!F:F,MATCH($C348,'Policy Characteristics'!$C:$C,0)))</f>
        <v>0</v>
      </c>
      <c r="M348" s="254">
        <f>IF(ISBLANK(INDEX('Policy Characteristics'!G:G,MATCH($C348,'Policy Characteristics'!$C:$C,0))),"",INDEX('Policy Characteristics'!G:G,MATCH($C348,'Policy Characteristics'!$C:$C,0)))</f>
        <v>25000</v>
      </c>
      <c r="N348" s="254">
        <f>IF(ISBLANK(INDEX('Policy Characteristics'!H:H,MATCH($C348,'Policy Characteristics'!$C:$C,0))),"",INDEX('Policy Characteristics'!H:H,MATCH($C348,'Policy Characteristics'!$C:$C,0)))</f>
        <v>500</v>
      </c>
      <c r="O348" s="254" t="str">
        <f>IF(ISBLANK(INDEX('Policy Characteristics'!I:I,MATCH($C348,'Policy Characteristics'!$C:$C,0))),"",INDEX('Policy Characteristics'!I:I,MATCH($C348,'Policy Characteristics'!$C:$C,0)))</f>
        <v>MW/year</v>
      </c>
      <c r="P348" s="254" t="str">
        <f>IF(ISBLANK(INDEX('Policy Characteristics'!J:J,MATCH($C348,'Policy Characteristics'!$C:$C,0))),"",INDEX('Policy Characteristics'!J:J,MATCH($C348,'Policy Characteristics'!$C:$C,0)))</f>
        <v xml:space="preserve">**Description:** This policy causes the specified quantity of otherwise non-retiring capacity of the selected type(s) to be retired each year. </v>
      </c>
      <c r="Q348" s="254" t="str">
        <f>IF(ISBLANK(INDEX('Policy Characteristics'!K:K,MATCH($C348,'Policy Characteristics'!$C:$C,0))),"",INDEX('Policy Characteristics'!K:K,MATCH($C348,'Policy Characteristics'!$C:$C,0)))</f>
        <v>electricity-sector-main.html#early-ret</v>
      </c>
      <c r="R348" s="254" t="str">
        <f>IF(ISBLANK(INDEX('Policy Characteristics'!L:L,MATCH($C348,'Policy Characteristics'!$C:$C,0))),"",INDEX('Policy Characteristics'!L:L,MATCH($C348,'Policy Characteristics'!$C:$C,0)))</f>
        <v>early-retirement-of-power-plants.html</v>
      </c>
    </row>
    <row r="349" spans="1:19">
      <c r="A349" s="254" t="str">
        <f>IF(ISBLANK(INDEX('Policy Characteristics'!A:A,MATCH($C349,'Policy Characteristics'!$C:$C,0))),"",INDEX('Policy Characteristics'!A:A,MATCH($C349,'Policy Characteristics'!$C:$C,0)))</f>
        <v>Electricity Supply</v>
      </c>
      <c r="B349" s="262" t="str">
        <f>IF(ISBLANK(INDEX('Policy Characteristics'!B:B,MATCH($C349,'Policy Characteristics'!$C:$C,0))),"",INDEX('Policy Characteristics'!B:B,MATCH($C349,'Policy Characteristics'!$C:$C,0)))</f>
        <v>Early Retirement of Power Plants</v>
      </c>
      <c r="C349" s="254" t="str">
        <f t="shared" si="21"/>
        <v>Annual Additional Capacity Retired due to Early Retirement Policy</v>
      </c>
      <c r="D349" s="6" t="s">
        <v>80</v>
      </c>
      <c r="E349" s="45"/>
      <c r="F349" s="6" t="s">
        <v>92</v>
      </c>
      <c r="G349" s="45"/>
      <c r="H349" s="43">
        <v>625</v>
      </c>
      <c r="I349" s="324" t="s">
        <v>44</v>
      </c>
      <c r="J349" s="255" t="str">
        <f>IF(ISBLANK(INDEX('Policy Characteristics'!D:D,MATCH($C349,'Policy Characteristics'!$C:$C,0))),"",INDEX('Policy Characteristics'!D:D,MATCH($C349,'Policy Characteristics'!$C:$C,0)))</f>
        <v>Early Retirement of Power Plants</v>
      </c>
      <c r="K349" s="254" t="str">
        <f>IF(ISBLANK(INDEX('Policy Characteristics'!E:E,MATCH($C349,'Policy Characteristics'!$C:$C,0))),"",INDEX('Policy Characteristics'!E:E,MATCH($C349,'Policy Characteristics'!$C:$C,0)))</f>
        <v>elec early retirement</v>
      </c>
      <c r="L349" s="254">
        <f>IF(ISBLANK(INDEX('Policy Characteristics'!F:F,MATCH($C349,'Policy Characteristics'!$C:$C,0))),"",INDEX('Policy Characteristics'!F:F,MATCH($C349,'Policy Characteristics'!$C:$C,0)))</f>
        <v>0</v>
      </c>
      <c r="M349" s="254">
        <f>IF(ISBLANK(INDEX('Policy Characteristics'!G:G,MATCH($C349,'Policy Characteristics'!$C:$C,0))),"",INDEX('Policy Characteristics'!G:G,MATCH($C349,'Policy Characteristics'!$C:$C,0)))</f>
        <v>25000</v>
      </c>
      <c r="N349" s="254">
        <f>IF(ISBLANK(INDEX('Policy Characteristics'!H:H,MATCH($C349,'Policy Characteristics'!$C:$C,0))),"",INDEX('Policy Characteristics'!H:H,MATCH($C349,'Policy Characteristics'!$C:$C,0)))</f>
        <v>500</v>
      </c>
      <c r="O349" s="254" t="str">
        <f>IF(ISBLANK(INDEX('Policy Characteristics'!I:I,MATCH($C349,'Policy Characteristics'!$C:$C,0))),"",INDEX('Policy Characteristics'!I:I,MATCH($C349,'Policy Characteristics'!$C:$C,0)))</f>
        <v>MW/year</v>
      </c>
      <c r="P349" s="254" t="str">
        <f>IF(ISBLANK(INDEX('Policy Characteristics'!J:J,MATCH($C349,'Policy Characteristics'!$C:$C,0))),"",INDEX('Policy Characteristics'!J:J,MATCH($C349,'Policy Characteristics'!$C:$C,0)))</f>
        <v xml:space="preserve">**Description:** This policy causes the specified quantity of otherwise non-retiring capacity of the selected type(s) to be retired each year. </v>
      </c>
      <c r="Q349" s="254" t="str">
        <f>IF(ISBLANK(INDEX('Policy Characteristics'!K:K,MATCH($C349,'Policy Characteristics'!$C:$C,0))),"",INDEX('Policy Characteristics'!K:K,MATCH($C349,'Policy Characteristics'!$C:$C,0)))</f>
        <v>electricity-sector-main.html#early-ret</v>
      </c>
      <c r="R349" s="254" t="str">
        <f>IF(ISBLANK(INDEX('Policy Characteristics'!L:L,MATCH($C349,'Policy Characteristics'!$C:$C,0))),"",INDEX('Policy Characteristics'!L:L,MATCH($C349,'Policy Characteristics'!$C:$C,0)))</f>
        <v>early-retirement-of-power-plants.html</v>
      </c>
    </row>
    <row r="350" spans="1:19">
      <c r="A350" s="254" t="str">
        <f>IF(ISBLANK(INDEX('Policy Characteristics'!A:A,MATCH($C350,'Policy Characteristics'!$C:$C,0))),"",INDEX('Policy Characteristics'!A:A,MATCH($C350,'Policy Characteristics'!$C:$C,0)))</f>
        <v>Electricity Supply</v>
      </c>
      <c r="B350" s="262" t="str">
        <f>IF(ISBLANK(INDEX('Policy Characteristics'!B:B,MATCH($C350,'Policy Characteristics'!$C:$C,0))),"",INDEX('Policy Characteristics'!B:B,MATCH($C350,'Policy Characteristics'!$C:$C,0)))</f>
        <v>Early Retirement of Power Plants</v>
      </c>
      <c r="C350" s="254" t="str">
        <f t="shared" si="21"/>
        <v>Annual Additional Capacity Retired due to Early Retirement Policy</v>
      </c>
      <c r="D350" s="6" t="s">
        <v>2425</v>
      </c>
      <c r="E350" s="45"/>
      <c r="F350" s="6" t="s">
        <v>436</v>
      </c>
      <c r="G350" s="45"/>
      <c r="H350" s="43">
        <v>626</v>
      </c>
      <c r="I350" s="324" t="s">
        <v>44</v>
      </c>
      <c r="J350" s="255" t="str">
        <f>IF(ISBLANK(INDEX('Policy Characteristics'!D:D,MATCH($C350,'Policy Characteristics'!$C:$C,0))),"",INDEX('Policy Characteristics'!D:D,MATCH($C350,'Policy Characteristics'!$C:$C,0)))</f>
        <v>Early Retirement of Power Plants</v>
      </c>
      <c r="K350" s="254" t="str">
        <f>IF(ISBLANK(INDEX('Policy Characteristics'!E:E,MATCH($C350,'Policy Characteristics'!$C:$C,0))),"",INDEX('Policy Characteristics'!E:E,MATCH($C350,'Policy Characteristics'!$C:$C,0)))</f>
        <v>elec early retirement</v>
      </c>
      <c r="L350" s="254">
        <f>IF(ISBLANK(INDEX('Policy Characteristics'!F:F,MATCH($C350,'Policy Characteristics'!$C:$C,0))),"",INDEX('Policy Characteristics'!F:F,MATCH($C350,'Policy Characteristics'!$C:$C,0)))</f>
        <v>0</v>
      </c>
      <c r="M350" s="254">
        <f>IF(ISBLANK(INDEX('Policy Characteristics'!G:G,MATCH($C350,'Policy Characteristics'!$C:$C,0))),"",INDEX('Policy Characteristics'!G:G,MATCH($C350,'Policy Characteristics'!$C:$C,0)))</f>
        <v>25000</v>
      </c>
      <c r="N350" s="254">
        <f>IF(ISBLANK(INDEX('Policy Characteristics'!H:H,MATCH($C350,'Policy Characteristics'!$C:$C,0))),"",INDEX('Policy Characteristics'!H:H,MATCH($C350,'Policy Characteristics'!$C:$C,0)))</f>
        <v>500</v>
      </c>
      <c r="O350" s="254" t="str">
        <f>IF(ISBLANK(INDEX('Policy Characteristics'!I:I,MATCH($C350,'Policy Characteristics'!$C:$C,0))),"",INDEX('Policy Characteristics'!I:I,MATCH($C350,'Policy Characteristics'!$C:$C,0)))</f>
        <v>MW/year</v>
      </c>
      <c r="P350" s="254" t="str">
        <f>IF(ISBLANK(INDEX('Policy Characteristics'!J:J,MATCH($C350,'Policy Characteristics'!$C:$C,0))),"",INDEX('Policy Characteristics'!J:J,MATCH($C350,'Policy Characteristics'!$C:$C,0)))</f>
        <v xml:space="preserve">**Description:** This policy causes the specified quantity of otherwise non-retiring capacity of the selected type(s) to be retired each year. </v>
      </c>
      <c r="Q350" s="254" t="str">
        <f>IF(ISBLANK(INDEX('Policy Characteristics'!K:K,MATCH($C350,'Policy Characteristics'!$C:$C,0))),"",INDEX('Policy Characteristics'!K:K,MATCH($C350,'Policy Characteristics'!$C:$C,0)))</f>
        <v>electricity-sector-main.html#early-ret</v>
      </c>
      <c r="R350" s="254" t="str">
        <f>IF(ISBLANK(INDEX('Policy Characteristics'!L:L,MATCH($C350,'Policy Characteristics'!$C:$C,0))),"",INDEX('Policy Characteristics'!L:L,MATCH($C350,'Policy Characteristics'!$C:$C,0)))</f>
        <v>early-retirement-of-power-plants.html</v>
      </c>
    </row>
    <row r="351" spans="1:19">
      <c r="A351" s="254" t="str">
        <f>IF(ISBLANK(INDEX('Policy Characteristics'!A:A,MATCH($C351,'Policy Characteristics'!$C:$C,0))),"",INDEX('Policy Characteristics'!A:A,MATCH($C351,'Policy Characteristics'!$C:$C,0)))</f>
        <v>Electricity Supply</v>
      </c>
      <c r="B351" s="262" t="str">
        <f>IF(ISBLANK(INDEX('Policy Characteristics'!B:B,MATCH($C351,'Policy Characteristics'!$C:$C,0))),"",INDEX('Policy Characteristics'!B:B,MATCH($C351,'Policy Characteristics'!$C:$C,0)))</f>
        <v>Early Retirement of Power Plants</v>
      </c>
      <c r="C351" s="254" t="str">
        <f t="shared" si="21"/>
        <v>Annual Additional Capacity Retired due to Early Retirement Policy</v>
      </c>
      <c r="D351" s="6" t="s">
        <v>308</v>
      </c>
      <c r="E351" s="45"/>
      <c r="F351" s="6" t="s">
        <v>310</v>
      </c>
      <c r="G351" s="45"/>
      <c r="H351" s="43">
        <v>627</v>
      </c>
      <c r="I351" s="324" t="s">
        <v>44</v>
      </c>
      <c r="J351" s="255" t="str">
        <f>IF(ISBLANK(INDEX('Policy Characteristics'!D:D,MATCH($C351,'Policy Characteristics'!$C:$C,0))),"",INDEX('Policy Characteristics'!D:D,MATCH($C351,'Policy Characteristics'!$C:$C,0)))</f>
        <v>Early Retirement of Power Plants</v>
      </c>
      <c r="K351" s="254" t="str">
        <f>IF(ISBLANK(INDEX('Policy Characteristics'!E:E,MATCH($C351,'Policy Characteristics'!$C:$C,0))),"",INDEX('Policy Characteristics'!E:E,MATCH($C351,'Policy Characteristics'!$C:$C,0)))</f>
        <v>elec early retirement</v>
      </c>
      <c r="L351" s="254">
        <f>IF(ISBLANK(INDEX('Policy Characteristics'!F:F,MATCH($C351,'Policy Characteristics'!$C:$C,0))),"",INDEX('Policy Characteristics'!F:F,MATCH($C351,'Policy Characteristics'!$C:$C,0)))</f>
        <v>0</v>
      </c>
      <c r="M351" s="254">
        <f>IF(ISBLANK(INDEX('Policy Characteristics'!G:G,MATCH($C351,'Policy Characteristics'!$C:$C,0))),"",INDEX('Policy Characteristics'!G:G,MATCH($C351,'Policy Characteristics'!$C:$C,0)))</f>
        <v>25000</v>
      </c>
      <c r="N351" s="254">
        <f>IF(ISBLANK(INDEX('Policy Characteristics'!H:H,MATCH($C351,'Policy Characteristics'!$C:$C,0))),"",INDEX('Policy Characteristics'!H:H,MATCH($C351,'Policy Characteristics'!$C:$C,0)))</f>
        <v>500</v>
      </c>
      <c r="O351" s="254" t="str">
        <f>IF(ISBLANK(INDEX('Policy Characteristics'!I:I,MATCH($C351,'Policy Characteristics'!$C:$C,0))),"",INDEX('Policy Characteristics'!I:I,MATCH($C351,'Policy Characteristics'!$C:$C,0)))</f>
        <v>MW/year</v>
      </c>
      <c r="P351" s="254" t="str">
        <f>IF(ISBLANK(INDEX('Policy Characteristics'!J:J,MATCH($C351,'Policy Characteristics'!$C:$C,0))),"",INDEX('Policy Characteristics'!J:J,MATCH($C351,'Policy Characteristics'!$C:$C,0)))</f>
        <v xml:space="preserve">**Description:** This policy causes the specified quantity of otherwise non-retiring capacity of the selected type(s) to be retired each year. </v>
      </c>
      <c r="Q351" s="254" t="str">
        <f>IF(ISBLANK(INDEX('Policy Characteristics'!K:K,MATCH($C351,'Policy Characteristics'!$C:$C,0))),"",INDEX('Policy Characteristics'!K:K,MATCH($C351,'Policy Characteristics'!$C:$C,0)))</f>
        <v>electricity-sector-main.html#early-ret</v>
      </c>
      <c r="R351" s="254" t="str">
        <f>IF(ISBLANK(INDEX('Policy Characteristics'!L:L,MATCH($C351,'Policy Characteristics'!$C:$C,0))),"",INDEX('Policy Characteristics'!L:L,MATCH($C351,'Policy Characteristics'!$C:$C,0)))</f>
        <v>early-retirement-of-power-plants.html</v>
      </c>
    </row>
    <row r="352" spans="1:19">
      <c r="A352" s="254" t="str">
        <f>IF(ISBLANK(INDEX('Policy Characteristics'!A:A,MATCH($C352,'Policy Characteristics'!$C:$C,0))),"",INDEX('Policy Characteristics'!A:A,MATCH($C352,'Policy Characteristics'!$C:$C,0)))</f>
        <v>Electricity Supply</v>
      </c>
      <c r="B352" s="262" t="str">
        <f>IF(ISBLANK(INDEX('Policy Characteristics'!B:B,MATCH($C352,'Policy Characteristics'!$C:$C,0))),"",INDEX('Policy Characteristics'!B:B,MATCH($C352,'Policy Characteristics'!$C:$C,0)))</f>
        <v>Early Retirement of Power Plants</v>
      </c>
      <c r="C352" s="254" t="str">
        <f t="shared" si="21"/>
        <v>Annual Additional Capacity Retired due to Early Retirement Policy</v>
      </c>
      <c r="D352" s="6" t="s">
        <v>309</v>
      </c>
      <c r="E352" s="45"/>
      <c r="F352" s="6" t="s">
        <v>311</v>
      </c>
      <c r="G352" s="45"/>
      <c r="H352" s="43">
        <v>628</v>
      </c>
      <c r="I352" s="324" t="s">
        <v>43</v>
      </c>
      <c r="J352" s="255" t="str">
        <f>IF(ISBLANK(INDEX('Policy Characteristics'!D:D,MATCH($C352,'Policy Characteristics'!$C:$C,0))),"",INDEX('Policy Characteristics'!D:D,MATCH($C352,'Policy Characteristics'!$C:$C,0)))</f>
        <v>Early Retirement of Power Plants</v>
      </c>
      <c r="K352" s="254" t="str">
        <f>IF(ISBLANK(INDEX('Policy Characteristics'!E:E,MATCH($C352,'Policy Characteristics'!$C:$C,0))),"",INDEX('Policy Characteristics'!E:E,MATCH($C352,'Policy Characteristics'!$C:$C,0)))</f>
        <v>elec early retirement</v>
      </c>
      <c r="L352" s="254">
        <f>IF(ISBLANK(INDEX('Policy Characteristics'!F:F,MATCH($C352,'Policy Characteristics'!$C:$C,0))),"",INDEX('Policy Characteristics'!F:F,MATCH($C352,'Policy Characteristics'!$C:$C,0)))</f>
        <v>0</v>
      </c>
      <c r="M352" s="254">
        <f>IF(ISBLANK(INDEX('Policy Characteristics'!G:G,MATCH($C352,'Policy Characteristics'!$C:$C,0))),"",INDEX('Policy Characteristics'!G:G,MATCH($C352,'Policy Characteristics'!$C:$C,0)))</f>
        <v>25000</v>
      </c>
      <c r="N352" s="254">
        <f>IF(ISBLANK(INDEX('Policy Characteristics'!H:H,MATCH($C352,'Policy Characteristics'!$C:$C,0))),"",INDEX('Policy Characteristics'!H:H,MATCH($C352,'Policy Characteristics'!$C:$C,0)))</f>
        <v>500</v>
      </c>
      <c r="O352" s="254" t="str">
        <f>IF(ISBLANK(INDEX('Policy Characteristics'!I:I,MATCH($C352,'Policy Characteristics'!$C:$C,0))),"",INDEX('Policy Characteristics'!I:I,MATCH($C352,'Policy Characteristics'!$C:$C,0)))</f>
        <v>MW/year</v>
      </c>
      <c r="P352" s="254" t="str">
        <f>IF(ISBLANK(INDEX('Policy Characteristics'!J:J,MATCH($C352,'Policy Characteristics'!$C:$C,0))),"",INDEX('Policy Characteristics'!J:J,MATCH($C352,'Policy Characteristics'!$C:$C,0)))</f>
        <v xml:space="preserve">**Description:** This policy causes the specified quantity of otherwise non-retiring capacity of the selected type(s) to be retired each year. </v>
      </c>
      <c r="Q352" s="254" t="str">
        <f>IF(ISBLANK(INDEX('Policy Characteristics'!K:K,MATCH($C352,'Policy Characteristics'!$C:$C,0))),"",INDEX('Policy Characteristics'!K:K,MATCH($C352,'Policy Characteristics'!$C:$C,0)))</f>
        <v>electricity-sector-main.html#early-ret</v>
      </c>
      <c r="R352" s="254" t="str">
        <f>IF(ISBLANK(INDEX('Policy Characteristics'!L:L,MATCH($C352,'Policy Characteristics'!$C:$C,0))),"",INDEX('Policy Characteristics'!L:L,MATCH($C352,'Policy Characteristics'!$C:$C,0)))</f>
        <v>early-retirement-of-power-plants.html</v>
      </c>
    </row>
    <row r="353" spans="1:18">
      <c r="A353" s="254" t="str">
        <f>IF(ISBLANK(INDEX('Policy Characteristics'!A:A,MATCH($C353,'Policy Characteristics'!$C:$C,0))),"",INDEX('Policy Characteristics'!A:A,MATCH($C353,'Policy Characteristics'!$C:$C,0)))</f>
        <v>Electricity Supply</v>
      </c>
      <c r="B353" s="262" t="str">
        <f>IF(ISBLANK(INDEX('Policy Characteristics'!B:B,MATCH($C353,'Policy Characteristics'!$C:$C,0))),"",INDEX('Policy Characteristics'!B:B,MATCH($C353,'Policy Characteristics'!$C:$C,0)))</f>
        <v>Early Retirement of Power Plants</v>
      </c>
      <c r="C353" s="254" t="str">
        <f t="shared" si="21"/>
        <v>Annual Additional Capacity Retired due to Early Retirement Policy</v>
      </c>
      <c r="D353" s="6" t="s">
        <v>444</v>
      </c>
      <c r="E353" s="45"/>
      <c r="F353" s="6" t="s">
        <v>443</v>
      </c>
      <c r="G353" s="45"/>
      <c r="H353" s="43">
        <v>590</v>
      </c>
      <c r="I353" s="324" t="s">
        <v>43</v>
      </c>
      <c r="J353" s="255" t="str">
        <f>IF(ISBLANK(INDEX('Policy Characteristics'!D:D,MATCH($C353,'Policy Characteristics'!$C:$C,0))),"",INDEX('Policy Characteristics'!D:D,MATCH($C353,'Policy Characteristics'!$C:$C,0)))</f>
        <v>Early Retirement of Power Plants</v>
      </c>
      <c r="K353" s="254" t="str">
        <f>IF(ISBLANK(INDEX('Policy Characteristics'!E:E,MATCH($C353,'Policy Characteristics'!$C:$C,0))),"",INDEX('Policy Characteristics'!E:E,MATCH($C353,'Policy Characteristics'!$C:$C,0)))</f>
        <v>elec early retirement</v>
      </c>
      <c r="L353" s="254">
        <f>IF(ISBLANK(INDEX('Policy Characteristics'!F:F,MATCH($C353,'Policy Characteristics'!$C:$C,0))),"",INDEX('Policy Characteristics'!F:F,MATCH($C353,'Policy Characteristics'!$C:$C,0)))</f>
        <v>0</v>
      </c>
      <c r="M353" s="254">
        <f>IF(ISBLANK(INDEX('Policy Characteristics'!G:G,MATCH($C353,'Policy Characteristics'!$C:$C,0))),"",INDEX('Policy Characteristics'!G:G,MATCH($C353,'Policy Characteristics'!$C:$C,0)))</f>
        <v>25000</v>
      </c>
      <c r="N353" s="254">
        <f>IF(ISBLANK(INDEX('Policy Characteristics'!H:H,MATCH($C353,'Policy Characteristics'!$C:$C,0))),"",INDEX('Policy Characteristics'!H:H,MATCH($C353,'Policy Characteristics'!$C:$C,0)))</f>
        <v>500</v>
      </c>
      <c r="O353" s="254" t="str">
        <f>IF(ISBLANK(INDEX('Policy Characteristics'!I:I,MATCH($C353,'Policy Characteristics'!$C:$C,0))),"",INDEX('Policy Characteristics'!I:I,MATCH($C353,'Policy Characteristics'!$C:$C,0)))</f>
        <v>MW/year</v>
      </c>
      <c r="P353" s="254" t="str">
        <f>IF(ISBLANK(INDEX('Policy Characteristics'!J:J,MATCH($C353,'Policy Characteristics'!$C:$C,0))),"",INDEX('Policy Characteristics'!J:J,MATCH($C353,'Policy Characteristics'!$C:$C,0)))</f>
        <v xml:space="preserve">**Description:** This policy causes the specified quantity of otherwise non-retiring capacity of the selected type(s) to be retired each year. </v>
      </c>
      <c r="Q353" s="254" t="str">
        <f>IF(ISBLANK(INDEX('Policy Characteristics'!K:K,MATCH($C353,'Policy Characteristics'!$C:$C,0))),"",INDEX('Policy Characteristics'!K:K,MATCH($C353,'Policy Characteristics'!$C:$C,0)))</f>
        <v>electricity-sector-main.html#early-ret</v>
      </c>
      <c r="R353" s="254" t="str">
        <f>IF(ISBLANK(INDEX('Policy Characteristics'!L:L,MATCH($C353,'Policy Characteristics'!$C:$C,0))),"",INDEX('Policy Characteristics'!L:L,MATCH($C353,'Policy Characteristics'!$C:$C,0)))</f>
        <v>early-retirement-of-power-plants.html</v>
      </c>
    </row>
    <row r="354" spans="1:18">
      <c r="A354" s="254" t="str">
        <f>IF(ISBLANK(INDEX('Policy Characteristics'!A:A,MATCH($C354,'Policy Characteristics'!$C:$C,0))),"",INDEX('Policy Characteristics'!A:A,MATCH($C354,'Policy Characteristics'!$C:$C,0)))</f>
        <v>Electricity Supply</v>
      </c>
      <c r="B354" s="262" t="str">
        <f>IF(ISBLANK(INDEX('Policy Characteristics'!B:B,MATCH($C354,'Policy Characteristics'!$C:$C,0))),"",INDEX('Policy Characteristics'!B:B,MATCH($C354,'Policy Characteristics'!$C:$C,0)))</f>
        <v>Early Retirement of Power Plants</v>
      </c>
      <c r="C354" s="254" t="str">
        <f t="shared" si="21"/>
        <v>Annual Additional Capacity Retired due to Early Retirement Policy</v>
      </c>
      <c r="D354" s="6" t="s">
        <v>453</v>
      </c>
      <c r="E354" s="45"/>
      <c r="F354" s="6" t="s">
        <v>454</v>
      </c>
      <c r="G354" s="45"/>
      <c r="H354" s="43">
        <v>629</v>
      </c>
      <c r="I354" s="324" t="s">
        <v>44</v>
      </c>
      <c r="J354" s="255" t="str">
        <f>IF(ISBLANK(INDEX('Policy Characteristics'!D:D,MATCH($C354,'Policy Characteristics'!$C:$C,0))),"",INDEX('Policy Characteristics'!D:D,MATCH($C354,'Policy Characteristics'!$C:$C,0)))</f>
        <v>Early Retirement of Power Plants</v>
      </c>
      <c r="K354" s="254" t="str">
        <f>IF(ISBLANK(INDEX('Policy Characteristics'!E:E,MATCH($C354,'Policy Characteristics'!$C:$C,0))),"",INDEX('Policy Characteristics'!E:E,MATCH($C354,'Policy Characteristics'!$C:$C,0)))</f>
        <v>elec early retirement</v>
      </c>
      <c r="L354" s="254">
        <f>IF(ISBLANK(INDEX('Policy Characteristics'!F:F,MATCH($C354,'Policy Characteristics'!$C:$C,0))),"",INDEX('Policy Characteristics'!F:F,MATCH($C354,'Policy Characteristics'!$C:$C,0)))</f>
        <v>0</v>
      </c>
      <c r="M354" s="254">
        <f>IF(ISBLANK(INDEX('Policy Characteristics'!G:G,MATCH($C354,'Policy Characteristics'!$C:$C,0))),"",INDEX('Policy Characteristics'!G:G,MATCH($C354,'Policy Characteristics'!$C:$C,0)))</f>
        <v>25000</v>
      </c>
      <c r="N354" s="254">
        <f>IF(ISBLANK(INDEX('Policy Characteristics'!H:H,MATCH($C354,'Policy Characteristics'!$C:$C,0))),"",INDEX('Policy Characteristics'!H:H,MATCH($C354,'Policy Characteristics'!$C:$C,0)))</f>
        <v>500</v>
      </c>
      <c r="O354" s="254" t="str">
        <f>IF(ISBLANK(INDEX('Policy Characteristics'!I:I,MATCH($C354,'Policy Characteristics'!$C:$C,0))),"",INDEX('Policy Characteristics'!I:I,MATCH($C354,'Policy Characteristics'!$C:$C,0)))</f>
        <v>MW/year</v>
      </c>
      <c r="P354" s="254" t="str">
        <f>IF(ISBLANK(INDEX('Policy Characteristics'!J:J,MATCH($C354,'Policy Characteristics'!$C:$C,0))),"",INDEX('Policy Characteristics'!J:J,MATCH($C354,'Policy Characteristics'!$C:$C,0)))</f>
        <v xml:space="preserve">**Description:** This policy causes the specified quantity of otherwise non-retiring capacity of the selected type(s) to be retired each year. </v>
      </c>
      <c r="Q354" s="254" t="str">
        <f>IF(ISBLANK(INDEX('Policy Characteristics'!K:K,MATCH($C354,'Policy Characteristics'!$C:$C,0))),"",INDEX('Policy Characteristics'!K:K,MATCH($C354,'Policy Characteristics'!$C:$C,0)))</f>
        <v>electricity-sector-main.html#early-ret</v>
      </c>
      <c r="R354" s="254" t="str">
        <f>IF(ISBLANK(INDEX('Policy Characteristics'!L:L,MATCH($C354,'Policy Characteristics'!$C:$C,0))),"",INDEX('Policy Characteristics'!L:L,MATCH($C354,'Policy Characteristics'!$C:$C,0)))</f>
        <v>early-retirement-of-power-plants.html</v>
      </c>
    </row>
    <row r="355" spans="1:18">
      <c r="A355" s="254" t="str">
        <f>IF(ISBLANK(INDEX('Policy Characteristics'!A:A,MATCH($C355,'Policy Characteristics'!$C:$C,0))),"",INDEX('Policy Characteristics'!A:A,MATCH($C355,'Policy Characteristics'!$C:$C,0)))</f>
        <v>Electricity Supply</v>
      </c>
      <c r="B355" s="262" t="str">
        <f>IF(ISBLANK(INDEX('Policy Characteristics'!B:B,MATCH($C355,'Policy Characteristics'!$C:$C,0))),"",INDEX('Policy Characteristics'!B:B,MATCH($C355,'Policy Characteristics'!$C:$C,0)))</f>
        <v>Early Retirement of Power Plants</v>
      </c>
      <c r="C355" s="254" t="str">
        <f t="shared" si="21"/>
        <v>Annual Additional Capacity Retired due to Early Retirement Policy</v>
      </c>
      <c r="D355" s="6" t="s">
        <v>2748</v>
      </c>
      <c r="E355" s="45"/>
      <c r="F355" s="6" t="s">
        <v>2469</v>
      </c>
      <c r="G355" s="45"/>
      <c r="H355" s="43">
        <v>630</v>
      </c>
      <c r="I355" s="324" t="s">
        <v>44</v>
      </c>
      <c r="J355" s="255" t="str">
        <f>IF(ISBLANK(INDEX('Policy Characteristics'!D:D,MATCH($C355,'Policy Characteristics'!$C:$C,0))),"",INDEX('Policy Characteristics'!D:D,MATCH($C355,'Policy Characteristics'!$C:$C,0)))</f>
        <v>Early Retirement of Power Plants</v>
      </c>
      <c r="K355" s="254" t="str">
        <f>IF(ISBLANK(INDEX('Policy Characteristics'!E:E,MATCH($C355,'Policy Characteristics'!$C:$C,0))),"",INDEX('Policy Characteristics'!E:E,MATCH($C355,'Policy Characteristics'!$C:$C,0)))</f>
        <v>elec early retirement</v>
      </c>
      <c r="L355" s="254">
        <f>IF(ISBLANK(INDEX('Policy Characteristics'!F:F,MATCH($C355,'Policy Characteristics'!$C:$C,0))),"",INDEX('Policy Characteristics'!F:F,MATCH($C355,'Policy Characteristics'!$C:$C,0)))</f>
        <v>0</v>
      </c>
      <c r="M355" s="254">
        <f>IF(ISBLANK(INDEX('Policy Characteristics'!G:G,MATCH($C355,'Policy Characteristics'!$C:$C,0))),"",INDEX('Policy Characteristics'!G:G,MATCH($C355,'Policy Characteristics'!$C:$C,0)))</f>
        <v>25000</v>
      </c>
      <c r="N355" s="254">
        <f>IF(ISBLANK(INDEX('Policy Characteristics'!H:H,MATCH($C355,'Policy Characteristics'!$C:$C,0))),"",INDEX('Policy Characteristics'!H:H,MATCH($C355,'Policy Characteristics'!$C:$C,0)))</f>
        <v>500</v>
      </c>
      <c r="O355" s="254" t="str">
        <f>IF(ISBLANK(INDEX('Policy Characteristics'!I:I,MATCH($C355,'Policy Characteristics'!$C:$C,0))),"",INDEX('Policy Characteristics'!I:I,MATCH($C355,'Policy Characteristics'!$C:$C,0)))</f>
        <v>MW/year</v>
      </c>
      <c r="P355" s="254" t="str">
        <f>IF(ISBLANK(INDEX('Policy Characteristics'!J:J,MATCH($C355,'Policy Characteristics'!$C:$C,0))),"",INDEX('Policy Characteristics'!J:J,MATCH($C355,'Policy Characteristics'!$C:$C,0)))</f>
        <v xml:space="preserve">**Description:** This policy causes the specified quantity of otherwise non-retiring capacity of the selected type(s) to be retired each year. </v>
      </c>
      <c r="Q355" s="254" t="str">
        <f>IF(ISBLANK(INDEX('Policy Characteristics'!K:K,MATCH($C355,'Policy Characteristics'!$C:$C,0))),"",INDEX('Policy Characteristics'!K:K,MATCH($C355,'Policy Characteristics'!$C:$C,0)))</f>
        <v>electricity-sector-main.html#early-ret</v>
      </c>
      <c r="R355" s="254" t="str">
        <f>IF(ISBLANK(INDEX('Policy Characteristics'!L:L,MATCH($C355,'Policy Characteristics'!$C:$C,0))),"",INDEX('Policy Characteristics'!L:L,MATCH($C355,'Policy Characteristics'!$C:$C,0)))</f>
        <v>early-retirement-of-power-plants.html</v>
      </c>
    </row>
    <row r="356" spans="1:18">
      <c r="A356" s="254" t="str">
        <f>IF(ISBLANK(INDEX('Policy Characteristics'!A:A,MATCH($C356,'Policy Characteristics'!$C:$C,0))),"",INDEX('Policy Characteristics'!A:A,MATCH($C356,'Policy Characteristics'!$C:$C,0)))</f>
        <v>Electricity Supply</v>
      </c>
      <c r="B356" s="262" t="str">
        <f>IF(ISBLANK(INDEX('Policy Characteristics'!B:B,MATCH($C356,'Policy Characteristics'!$C:$C,0))),"",INDEX('Policy Characteristics'!B:B,MATCH($C356,'Policy Characteristics'!$C:$C,0)))</f>
        <v>Early Retirement of Power Plants</v>
      </c>
      <c r="C356" s="254" t="str">
        <f t="shared" si="21"/>
        <v>Annual Additional Capacity Retired due to Early Retirement Policy</v>
      </c>
      <c r="D356" s="6" t="s">
        <v>2749</v>
      </c>
      <c r="E356" s="45"/>
      <c r="F356" s="6" t="s">
        <v>2592</v>
      </c>
      <c r="G356" s="45"/>
      <c r="H356" s="43">
        <v>631</v>
      </c>
      <c r="I356" s="324" t="s">
        <v>44</v>
      </c>
      <c r="J356" s="255" t="str">
        <f>IF(ISBLANK(INDEX('Policy Characteristics'!D:D,MATCH($C356,'Policy Characteristics'!$C:$C,0))),"",INDEX('Policy Characteristics'!D:D,MATCH($C356,'Policy Characteristics'!$C:$C,0)))</f>
        <v>Early Retirement of Power Plants</v>
      </c>
      <c r="K356" s="254" t="str">
        <f>IF(ISBLANK(INDEX('Policy Characteristics'!E:E,MATCH($C356,'Policy Characteristics'!$C:$C,0))),"",INDEX('Policy Characteristics'!E:E,MATCH($C356,'Policy Characteristics'!$C:$C,0)))</f>
        <v>elec early retirement</v>
      </c>
      <c r="L356" s="254">
        <f>IF(ISBLANK(INDEX('Policy Characteristics'!F:F,MATCH($C356,'Policy Characteristics'!$C:$C,0))),"",INDEX('Policy Characteristics'!F:F,MATCH($C356,'Policy Characteristics'!$C:$C,0)))</f>
        <v>0</v>
      </c>
      <c r="M356" s="254">
        <f>IF(ISBLANK(INDEX('Policy Characteristics'!G:G,MATCH($C356,'Policy Characteristics'!$C:$C,0))),"",INDEX('Policy Characteristics'!G:G,MATCH($C356,'Policy Characteristics'!$C:$C,0)))</f>
        <v>25000</v>
      </c>
      <c r="N356" s="254">
        <f>IF(ISBLANK(INDEX('Policy Characteristics'!H:H,MATCH($C356,'Policy Characteristics'!$C:$C,0))),"",INDEX('Policy Characteristics'!H:H,MATCH($C356,'Policy Characteristics'!$C:$C,0)))</f>
        <v>500</v>
      </c>
      <c r="O356" s="254" t="str">
        <f>IF(ISBLANK(INDEX('Policy Characteristics'!I:I,MATCH($C356,'Policy Characteristics'!$C:$C,0))),"",INDEX('Policy Characteristics'!I:I,MATCH($C356,'Policy Characteristics'!$C:$C,0)))</f>
        <v>MW/year</v>
      </c>
      <c r="P356" s="254" t="str">
        <f>IF(ISBLANK(INDEX('Policy Characteristics'!J:J,MATCH($C356,'Policy Characteristics'!$C:$C,0))),"",INDEX('Policy Characteristics'!J:J,MATCH($C356,'Policy Characteristics'!$C:$C,0)))</f>
        <v xml:space="preserve">**Description:** This policy causes the specified quantity of otherwise non-retiring capacity of the selected type(s) to be retired each year. </v>
      </c>
      <c r="Q356" s="254" t="str">
        <f>IF(ISBLANK(INDEX('Policy Characteristics'!K:K,MATCH($C356,'Policy Characteristics'!$C:$C,0))),"",INDEX('Policy Characteristics'!K:K,MATCH($C356,'Policy Characteristics'!$C:$C,0)))</f>
        <v>electricity-sector-main.html#early-ret</v>
      </c>
      <c r="R356" s="254" t="str">
        <f>IF(ISBLANK(INDEX('Policy Characteristics'!L:L,MATCH($C356,'Policy Characteristics'!$C:$C,0))),"",INDEX('Policy Characteristics'!L:L,MATCH($C356,'Policy Characteristics'!$C:$C,0)))</f>
        <v>early-retirement-of-power-plants.html</v>
      </c>
    </row>
    <row r="357" spans="1:18">
      <c r="A357" s="254" t="str">
        <f>IF(ISBLANK(INDEX('Policy Characteristics'!A:A,MATCH($C357,'Policy Characteristics'!$C:$C,0))),"",INDEX('Policy Characteristics'!A:A,MATCH($C357,'Policy Characteristics'!$C:$C,0)))</f>
        <v>Electricity Supply</v>
      </c>
      <c r="B357" s="262" t="str">
        <f>IF(ISBLANK(INDEX('Policy Characteristics'!B:B,MATCH($C357,'Policy Characteristics'!$C:$C,0))),"",INDEX('Policy Characteristics'!B:B,MATCH($C357,'Policy Characteristics'!$C:$C,0)))</f>
        <v>Early Retirement of Power Plants</v>
      </c>
      <c r="C357" s="254" t="str">
        <f t="shared" si="21"/>
        <v>Annual Additional Capacity Retired due to Early Retirement Policy</v>
      </c>
      <c r="D357" s="6" t="s">
        <v>2750</v>
      </c>
      <c r="E357" s="45"/>
      <c r="F357" s="6" t="s">
        <v>2471</v>
      </c>
      <c r="G357" s="45"/>
      <c r="H357" s="43">
        <v>632</v>
      </c>
      <c r="I357" s="324" t="s">
        <v>44</v>
      </c>
      <c r="J357" s="255" t="str">
        <f>IF(ISBLANK(INDEX('Policy Characteristics'!D:D,MATCH($C357,'Policy Characteristics'!$C:$C,0))),"",INDEX('Policy Characteristics'!D:D,MATCH($C357,'Policy Characteristics'!$C:$C,0)))</f>
        <v>Early Retirement of Power Plants</v>
      </c>
      <c r="K357" s="254" t="str">
        <f>IF(ISBLANK(INDEX('Policy Characteristics'!E:E,MATCH($C357,'Policy Characteristics'!$C:$C,0))),"",INDEX('Policy Characteristics'!E:E,MATCH($C357,'Policy Characteristics'!$C:$C,0)))</f>
        <v>elec early retirement</v>
      </c>
      <c r="L357" s="254">
        <f>IF(ISBLANK(INDEX('Policy Characteristics'!F:F,MATCH($C357,'Policy Characteristics'!$C:$C,0))),"",INDEX('Policy Characteristics'!F:F,MATCH($C357,'Policy Characteristics'!$C:$C,0)))</f>
        <v>0</v>
      </c>
      <c r="M357" s="254">
        <f>IF(ISBLANK(INDEX('Policy Characteristics'!G:G,MATCH($C357,'Policy Characteristics'!$C:$C,0))),"",INDEX('Policy Characteristics'!G:G,MATCH($C357,'Policy Characteristics'!$C:$C,0)))</f>
        <v>25000</v>
      </c>
      <c r="N357" s="254">
        <f>IF(ISBLANK(INDEX('Policy Characteristics'!H:H,MATCH($C357,'Policy Characteristics'!$C:$C,0))),"",INDEX('Policy Characteristics'!H:H,MATCH($C357,'Policy Characteristics'!$C:$C,0)))</f>
        <v>500</v>
      </c>
      <c r="O357" s="254" t="str">
        <f>IF(ISBLANK(INDEX('Policy Characteristics'!I:I,MATCH($C357,'Policy Characteristics'!$C:$C,0))),"",INDEX('Policy Characteristics'!I:I,MATCH($C357,'Policy Characteristics'!$C:$C,0)))</f>
        <v>MW/year</v>
      </c>
      <c r="P357" s="254" t="str">
        <f>IF(ISBLANK(INDEX('Policy Characteristics'!J:J,MATCH($C357,'Policy Characteristics'!$C:$C,0))),"",INDEX('Policy Characteristics'!J:J,MATCH($C357,'Policy Characteristics'!$C:$C,0)))</f>
        <v xml:space="preserve">**Description:** This policy causes the specified quantity of otherwise non-retiring capacity of the selected type(s) to be retired each year. </v>
      </c>
      <c r="Q357" s="254" t="str">
        <f>IF(ISBLANK(INDEX('Policy Characteristics'!K:K,MATCH($C357,'Policy Characteristics'!$C:$C,0))),"",INDEX('Policy Characteristics'!K:K,MATCH($C357,'Policy Characteristics'!$C:$C,0)))</f>
        <v>electricity-sector-main.html#early-ret</v>
      </c>
      <c r="R357" s="254" t="str">
        <f>IF(ISBLANK(INDEX('Policy Characteristics'!L:L,MATCH($C357,'Policy Characteristics'!$C:$C,0))),"",INDEX('Policy Characteristics'!L:L,MATCH($C357,'Policy Characteristics'!$C:$C,0)))</f>
        <v>early-retirement-of-power-plants.html</v>
      </c>
    </row>
    <row r="358" spans="1:18">
      <c r="A358" s="254" t="str">
        <f>IF(ISBLANK(INDEX('Policy Characteristics'!A:A,MATCH($C358,'Policy Characteristics'!$C:$C,0))),"",INDEX('Policy Characteristics'!A:A,MATCH($C358,'Policy Characteristics'!$C:$C,0)))</f>
        <v>Electricity Supply</v>
      </c>
      <c r="B358" s="262" t="str">
        <f>IF(ISBLANK(INDEX('Policy Characteristics'!B:B,MATCH($C358,'Policy Characteristics'!$C:$C,0))),"",INDEX('Policy Characteristics'!B:B,MATCH($C358,'Policy Characteristics'!$C:$C,0)))</f>
        <v>Early Retirement of Power Plants</v>
      </c>
      <c r="C358" s="254" t="str">
        <f t="shared" si="21"/>
        <v>Annual Additional Capacity Retired due to Early Retirement Policy</v>
      </c>
      <c r="D358" s="6" t="s">
        <v>3489</v>
      </c>
      <c r="E358" s="45"/>
      <c r="F358" s="6" t="s">
        <v>3496</v>
      </c>
      <c r="G358" s="45"/>
      <c r="H358" s="43">
        <v>1761</v>
      </c>
      <c r="I358" s="324" t="s">
        <v>44</v>
      </c>
      <c r="J358" s="255" t="str">
        <f>IF(ISBLANK(INDEX('Policy Characteristics'!D:D,MATCH($C358,'Policy Characteristics'!$C:$C,0))),"",INDEX('Policy Characteristics'!D:D,MATCH($C358,'Policy Characteristics'!$C:$C,0)))</f>
        <v>Early Retirement of Power Plants</v>
      </c>
      <c r="K358" s="254" t="str">
        <f>IF(ISBLANK(INDEX('Policy Characteristics'!E:E,MATCH($C358,'Policy Characteristics'!$C:$C,0))),"",INDEX('Policy Characteristics'!E:E,MATCH($C358,'Policy Characteristics'!$C:$C,0)))</f>
        <v>elec early retirement</v>
      </c>
      <c r="L358" s="254">
        <f>IF(ISBLANK(INDEX('Policy Characteristics'!F:F,MATCH($C358,'Policy Characteristics'!$C:$C,0))),"",INDEX('Policy Characteristics'!F:F,MATCH($C358,'Policy Characteristics'!$C:$C,0)))</f>
        <v>0</v>
      </c>
      <c r="M358" s="254">
        <f>IF(ISBLANK(INDEX('Policy Characteristics'!G:G,MATCH($C358,'Policy Characteristics'!$C:$C,0))),"",INDEX('Policy Characteristics'!G:G,MATCH($C358,'Policy Characteristics'!$C:$C,0)))</f>
        <v>25000</v>
      </c>
      <c r="N358" s="254">
        <f>IF(ISBLANK(INDEX('Policy Characteristics'!H:H,MATCH($C358,'Policy Characteristics'!$C:$C,0))),"",INDEX('Policy Characteristics'!H:H,MATCH($C358,'Policy Characteristics'!$C:$C,0)))</f>
        <v>500</v>
      </c>
      <c r="O358" s="254" t="str">
        <f>IF(ISBLANK(INDEX('Policy Characteristics'!I:I,MATCH($C358,'Policy Characteristics'!$C:$C,0))),"",INDEX('Policy Characteristics'!I:I,MATCH($C358,'Policy Characteristics'!$C:$C,0)))</f>
        <v>MW/year</v>
      </c>
      <c r="P358" s="254" t="str">
        <f>IF(ISBLANK(INDEX('Policy Characteristics'!J:J,MATCH($C358,'Policy Characteristics'!$C:$C,0))),"",INDEX('Policy Characteristics'!J:J,MATCH($C358,'Policy Characteristics'!$C:$C,0)))</f>
        <v xml:space="preserve">**Description:** This policy causes the specified quantity of otherwise non-retiring capacity of the selected type(s) to be retired each year. </v>
      </c>
      <c r="Q358" s="254" t="str">
        <f>IF(ISBLANK(INDEX('Policy Characteristics'!K:K,MATCH($C358,'Policy Characteristics'!$C:$C,0))),"",INDEX('Policy Characteristics'!K:K,MATCH($C358,'Policy Characteristics'!$C:$C,0)))</f>
        <v>electricity-sector-main.html#early-ret</v>
      </c>
      <c r="R358" s="254" t="str">
        <f>IF(ISBLANK(INDEX('Policy Characteristics'!L:L,MATCH($C358,'Policy Characteristics'!$C:$C,0))),"",INDEX('Policy Characteristics'!L:L,MATCH($C358,'Policy Characteristics'!$C:$C,0)))</f>
        <v>early-retirement-of-power-plants.html</v>
      </c>
    </row>
    <row r="359" spans="1:18">
      <c r="A359" s="254" t="str">
        <f>IF(ISBLANK(INDEX('Policy Characteristics'!A:A,MATCH($C359,'Policy Characteristics'!$C:$C,0))),"",INDEX('Policy Characteristics'!A:A,MATCH($C359,'Policy Characteristics'!$C:$C,0)))</f>
        <v>Electricity Supply</v>
      </c>
      <c r="B359" s="262" t="str">
        <f>IF(ISBLANK(INDEX('Policy Characteristics'!B:B,MATCH($C359,'Policy Characteristics'!$C:$C,0))),"",INDEX('Policy Characteristics'!B:B,MATCH($C359,'Policy Characteristics'!$C:$C,0)))</f>
        <v>Early Retirement of Power Plants</v>
      </c>
      <c r="C359" s="254" t="str">
        <f t="shared" si="21"/>
        <v>Annual Additional Capacity Retired due to Early Retirement Policy</v>
      </c>
      <c r="D359" s="6" t="s">
        <v>3492</v>
      </c>
      <c r="E359" s="45"/>
      <c r="F359" s="6" t="s">
        <v>3497</v>
      </c>
      <c r="G359" s="45"/>
      <c r="H359" s="43">
        <v>1762</v>
      </c>
      <c r="I359" s="324" t="s">
        <v>44</v>
      </c>
      <c r="J359" s="255" t="str">
        <f>IF(ISBLANK(INDEX('Policy Characteristics'!D:D,MATCH($C359,'Policy Characteristics'!$C:$C,0))),"",INDEX('Policy Characteristics'!D:D,MATCH($C359,'Policy Characteristics'!$C:$C,0)))</f>
        <v>Early Retirement of Power Plants</v>
      </c>
      <c r="K359" s="254" t="str">
        <f>IF(ISBLANK(INDEX('Policy Characteristics'!E:E,MATCH($C359,'Policy Characteristics'!$C:$C,0))),"",INDEX('Policy Characteristics'!E:E,MATCH($C359,'Policy Characteristics'!$C:$C,0)))</f>
        <v>elec early retirement</v>
      </c>
      <c r="L359" s="254">
        <f>IF(ISBLANK(INDEX('Policy Characteristics'!F:F,MATCH($C359,'Policy Characteristics'!$C:$C,0))),"",INDEX('Policy Characteristics'!F:F,MATCH($C359,'Policy Characteristics'!$C:$C,0)))</f>
        <v>0</v>
      </c>
      <c r="M359" s="254">
        <f>IF(ISBLANK(INDEX('Policy Characteristics'!G:G,MATCH($C359,'Policy Characteristics'!$C:$C,0))),"",INDEX('Policy Characteristics'!G:G,MATCH($C359,'Policy Characteristics'!$C:$C,0)))</f>
        <v>25000</v>
      </c>
      <c r="N359" s="254">
        <f>IF(ISBLANK(INDEX('Policy Characteristics'!H:H,MATCH($C359,'Policy Characteristics'!$C:$C,0))),"",INDEX('Policy Characteristics'!H:H,MATCH($C359,'Policy Characteristics'!$C:$C,0)))</f>
        <v>500</v>
      </c>
      <c r="O359" s="254" t="str">
        <f>IF(ISBLANK(INDEX('Policy Characteristics'!I:I,MATCH($C359,'Policy Characteristics'!$C:$C,0))),"",INDEX('Policy Characteristics'!I:I,MATCH($C359,'Policy Characteristics'!$C:$C,0)))</f>
        <v>MW/year</v>
      </c>
      <c r="P359" s="254" t="str">
        <f>IF(ISBLANK(INDEX('Policy Characteristics'!J:J,MATCH($C359,'Policy Characteristics'!$C:$C,0))),"",INDEX('Policy Characteristics'!J:J,MATCH($C359,'Policy Characteristics'!$C:$C,0)))</f>
        <v xml:space="preserve">**Description:** This policy causes the specified quantity of otherwise non-retiring capacity of the selected type(s) to be retired each year. </v>
      </c>
      <c r="Q359" s="254" t="str">
        <f>IF(ISBLANK(INDEX('Policy Characteristics'!K:K,MATCH($C359,'Policy Characteristics'!$C:$C,0))),"",INDEX('Policy Characteristics'!K:K,MATCH($C359,'Policy Characteristics'!$C:$C,0)))</f>
        <v>electricity-sector-main.html#early-ret</v>
      </c>
      <c r="R359" s="254" t="str">
        <f>IF(ISBLANK(INDEX('Policy Characteristics'!L:L,MATCH($C359,'Policy Characteristics'!$C:$C,0))),"",INDEX('Policy Characteristics'!L:L,MATCH($C359,'Policy Characteristics'!$C:$C,0)))</f>
        <v>early-retirement-of-power-plants.html</v>
      </c>
    </row>
    <row r="360" spans="1:18">
      <c r="A360" s="254" t="str">
        <f>IF(ISBLANK(INDEX('Policy Characteristics'!A:A,MATCH($C360,'Policy Characteristics'!$C:$C,0))),"",INDEX('Policy Characteristics'!A:A,MATCH($C360,'Policy Characteristics'!$C:$C,0)))</f>
        <v>Electricity Supply</v>
      </c>
      <c r="B360" s="262" t="str">
        <f>IF(ISBLANK(INDEX('Policy Characteristics'!B:B,MATCH($C360,'Policy Characteristics'!$C:$C,0))),"",INDEX('Policy Characteristics'!B:B,MATCH($C360,'Policy Characteristics'!$C:$C,0)))</f>
        <v>Early Retirement of Power Plants</v>
      </c>
      <c r="C360" s="254" t="str">
        <f t="shared" si="21"/>
        <v>Annual Additional Capacity Retired due to Early Retirement Policy</v>
      </c>
      <c r="D360" s="6" t="s">
        <v>3493</v>
      </c>
      <c r="E360" s="45"/>
      <c r="F360" s="6" t="s">
        <v>3498</v>
      </c>
      <c r="G360" s="45"/>
      <c r="H360" s="43">
        <v>1763</v>
      </c>
      <c r="I360" s="324" t="s">
        <v>44</v>
      </c>
      <c r="J360" s="255" t="str">
        <f>IF(ISBLANK(INDEX('Policy Characteristics'!D:D,MATCH($C360,'Policy Characteristics'!$C:$C,0))),"",INDEX('Policy Characteristics'!D:D,MATCH($C360,'Policy Characteristics'!$C:$C,0)))</f>
        <v>Early Retirement of Power Plants</v>
      </c>
      <c r="K360" s="254" t="str">
        <f>IF(ISBLANK(INDEX('Policy Characteristics'!E:E,MATCH($C360,'Policy Characteristics'!$C:$C,0))),"",INDEX('Policy Characteristics'!E:E,MATCH($C360,'Policy Characteristics'!$C:$C,0)))</f>
        <v>elec early retirement</v>
      </c>
      <c r="L360" s="254">
        <f>IF(ISBLANK(INDEX('Policy Characteristics'!F:F,MATCH($C360,'Policy Characteristics'!$C:$C,0))),"",INDEX('Policy Characteristics'!F:F,MATCH($C360,'Policy Characteristics'!$C:$C,0)))</f>
        <v>0</v>
      </c>
      <c r="M360" s="254">
        <f>IF(ISBLANK(INDEX('Policy Characteristics'!G:G,MATCH($C360,'Policy Characteristics'!$C:$C,0))),"",INDEX('Policy Characteristics'!G:G,MATCH($C360,'Policy Characteristics'!$C:$C,0)))</f>
        <v>25000</v>
      </c>
      <c r="N360" s="254">
        <f>IF(ISBLANK(INDEX('Policy Characteristics'!H:H,MATCH($C360,'Policy Characteristics'!$C:$C,0))),"",INDEX('Policy Characteristics'!H:H,MATCH($C360,'Policy Characteristics'!$C:$C,0)))</f>
        <v>500</v>
      </c>
      <c r="O360" s="254" t="str">
        <f>IF(ISBLANK(INDEX('Policy Characteristics'!I:I,MATCH($C360,'Policy Characteristics'!$C:$C,0))),"",INDEX('Policy Characteristics'!I:I,MATCH($C360,'Policy Characteristics'!$C:$C,0)))</f>
        <v>MW/year</v>
      </c>
      <c r="P360" s="254" t="str">
        <f>IF(ISBLANK(INDEX('Policy Characteristics'!J:J,MATCH($C360,'Policy Characteristics'!$C:$C,0))),"",INDEX('Policy Characteristics'!J:J,MATCH($C360,'Policy Characteristics'!$C:$C,0)))</f>
        <v xml:space="preserve">**Description:** This policy causes the specified quantity of otherwise non-retiring capacity of the selected type(s) to be retired each year. </v>
      </c>
      <c r="Q360" s="254" t="str">
        <f>IF(ISBLANK(INDEX('Policy Characteristics'!K:K,MATCH($C360,'Policy Characteristics'!$C:$C,0))),"",INDEX('Policy Characteristics'!K:K,MATCH($C360,'Policy Characteristics'!$C:$C,0)))</f>
        <v>electricity-sector-main.html#early-ret</v>
      </c>
      <c r="R360" s="254" t="str">
        <f>IF(ISBLANK(INDEX('Policy Characteristics'!L:L,MATCH($C360,'Policy Characteristics'!$C:$C,0))),"",INDEX('Policy Characteristics'!L:L,MATCH($C360,'Policy Characteristics'!$C:$C,0)))</f>
        <v>early-retirement-of-power-plants.html</v>
      </c>
    </row>
    <row r="361" spans="1:18">
      <c r="A361" s="254" t="str">
        <f>IF(ISBLANK(INDEX('Policy Characteristics'!A:A,MATCH($C361,'Policy Characteristics'!$C:$C,0))),"",INDEX('Policy Characteristics'!A:A,MATCH($C361,'Policy Characteristics'!$C:$C,0)))</f>
        <v>Electricity Supply</v>
      </c>
      <c r="B361" s="262" t="str">
        <f>IF(ISBLANK(INDEX('Policy Characteristics'!B:B,MATCH($C361,'Policy Characteristics'!$C:$C,0))),"",INDEX('Policy Characteristics'!B:B,MATCH($C361,'Policy Characteristics'!$C:$C,0)))</f>
        <v>Early Retirement of Power Plants</v>
      </c>
      <c r="C361" s="254" t="str">
        <f t="shared" si="21"/>
        <v>Annual Additional Capacity Retired due to Early Retirement Policy</v>
      </c>
      <c r="D361" s="6" t="s">
        <v>3494</v>
      </c>
      <c r="E361" s="45"/>
      <c r="F361" s="6" t="s">
        <v>3499</v>
      </c>
      <c r="G361" s="45"/>
      <c r="H361" s="43">
        <v>1764</v>
      </c>
      <c r="I361" s="324" t="s">
        <v>44</v>
      </c>
      <c r="J361" s="255" t="str">
        <f>IF(ISBLANK(INDEX('Policy Characteristics'!D:D,MATCH($C361,'Policy Characteristics'!$C:$C,0))),"",INDEX('Policy Characteristics'!D:D,MATCH($C361,'Policy Characteristics'!$C:$C,0)))</f>
        <v>Early Retirement of Power Plants</v>
      </c>
      <c r="K361" s="254" t="str">
        <f>IF(ISBLANK(INDEX('Policy Characteristics'!E:E,MATCH($C361,'Policy Characteristics'!$C:$C,0))),"",INDEX('Policy Characteristics'!E:E,MATCH($C361,'Policy Characteristics'!$C:$C,0)))</f>
        <v>elec early retirement</v>
      </c>
      <c r="L361" s="254">
        <f>IF(ISBLANK(INDEX('Policy Characteristics'!F:F,MATCH($C361,'Policy Characteristics'!$C:$C,0))),"",INDEX('Policy Characteristics'!F:F,MATCH($C361,'Policy Characteristics'!$C:$C,0)))</f>
        <v>0</v>
      </c>
      <c r="M361" s="254">
        <f>IF(ISBLANK(INDEX('Policy Characteristics'!G:G,MATCH($C361,'Policy Characteristics'!$C:$C,0))),"",INDEX('Policy Characteristics'!G:G,MATCH($C361,'Policy Characteristics'!$C:$C,0)))</f>
        <v>25000</v>
      </c>
      <c r="N361" s="254">
        <f>IF(ISBLANK(INDEX('Policy Characteristics'!H:H,MATCH($C361,'Policy Characteristics'!$C:$C,0))),"",INDEX('Policy Characteristics'!H:H,MATCH($C361,'Policy Characteristics'!$C:$C,0)))</f>
        <v>500</v>
      </c>
      <c r="O361" s="254" t="str">
        <f>IF(ISBLANK(INDEX('Policy Characteristics'!I:I,MATCH($C361,'Policy Characteristics'!$C:$C,0))),"",INDEX('Policy Characteristics'!I:I,MATCH($C361,'Policy Characteristics'!$C:$C,0)))</f>
        <v>MW/year</v>
      </c>
      <c r="P361" s="254" t="str">
        <f>IF(ISBLANK(INDEX('Policy Characteristics'!J:J,MATCH($C361,'Policy Characteristics'!$C:$C,0))),"",INDEX('Policy Characteristics'!J:J,MATCH($C361,'Policy Characteristics'!$C:$C,0)))</f>
        <v xml:space="preserve">**Description:** This policy causes the specified quantity of otherwise non-retiring capacity of the selected type(s) to be retired each year. </v>
      </c>
      <c r="Q361" s="254" t="str">
        <f>IF(ISBLANK(INDEX('Policy Characteristics'!K:K,MATCH($C361,'Policy Characteristics'!$C:$C,0))),"",INDEX('Policy Characteristics'!K:K,MATCH($C361,'Policy Characteristics'!$C:$C,0)))</f>
        <v>electricity-sector-main.html#early-ret</v>
      </c>
      <c r="R361" s="254" t="str">
        <f>IF(ISBLANK(INDEX('Policy Characteristics'!L:L,MATCH($C361,'Policy Characteristics'!$C:$C,0))),"",INDEX('Policy Characteristics'!L:L,MATCH($C361,'Policy Characteristics'!$C:$C,0)))</f>
        <v>early-retirement-of-power-plants.html</v>
      </c>
    </row>
    <row r="362" spans="1:18">
      <c r="A362" s="254" t="str">
        <f>IF(ISBLANK(INDEX('Policy Characteristics'!A:A,MATCH($C362,'Policy Characteristics'!$C:$C,0))),"",INDEX('Policy Characteristics'!A:A,MATCH($C362,'Policy Characteristics'!$C:$C,0)))</f>
        <v>Electricity Supply</v>
      </c>
      <c r="B362" s="262" t="str">
        <f>IF(ISBLANK(INDEX('Policy Characteristics'!B:B,MATCH($C362,'Policy Characteristics'!$C:$C,0))),"",INDEX('Policy Characteristics'!B:B,MATCH($C362,'Policy Characteristics'!$C:$C,0)))</f>
        <v>Early Retirement of Power Plants</v>
      </c>
      <c r="C362" s="254" t="str">
        <f t="shared" si="21"/>
        <v>Annual Additional Capacity Retired due to Early Retirement Policy</v>
      </c>
      <c r="D362" s="6" t="s">
        <v>3495</v>
      </c>
      <c r="E362" s="45"/>
      <c r="F362" s="6" t="s">
        <v>3500</v>
      </c>
      <c r="G362" s="45"/>
      <c r="H362" s="43">
        <v>1765</v>
      </c>
      <c r="I362" s="324" t="s">
        <v>44</v>
      </c>
      <c r="J362" s="255" t="str">
        <f>IF(ISBLANK(INDEX('Policy Characteristics'!D:D,MATCH($C362,'Policy Characteristics'!$C:$C,0))),"",INDEX('Policy Characteristics'!D:D,MATCH($C362,'Policy Characteristics'!$C:$C,0)))</f>
        <v>Early Retirement of Power Plants</v>
      </c>
      <c r="K362" s="254" t="str">
        <f>IF(ISBLANK(INDEX('Policy Characteristics'!E:E,MATCH($C362,'Policy Characteristics'!$C:$C,0))),"",INDEX('Policy Characteristics'!E:E,MATCH($C362,'Policy Characteristics'!$C:$C,0)))</f>
        <v>elec early retirement</v>
      </c>
      <c r="L362" s="254">
        <f>IF(ISBLANK(INDEX('Policy Characteristics'!F:F,MATCH($C362,'Policy Characteristics'!$C:$C,0))),"",INDEX('Policy Characteristics'!F:F,MATCH($C362,'Policy Characteristics'!$C:$C,0)))</f>
        <v>0</v>
      </c>
      <c r="M362" s="254">
        <f>IF(ISBLANK(INDEX('Policy Characteristics'!G:G,MATCH($C362,'Policy Characteristics'!$C:$C,0))),"",INDEX('Policy Characteristics'!G:G,MATCH($C362,'Policy Characteristics'!$C:$C,0)))</f>
        <v>25000</v>
      </c>
      <c r="N362" s="254">
        <f>IF(ISBLANK(INDEX('Policy Characteristics'!H:H,MATCH($C362,'Policy Characteristics'!$C:$C,0))),"",INDEX('Policy Characteristics'!H:H,MATCH($C362,'Policy Characteristics'!$C:$C,0)))</f>
        <v>500</v>
      </c>
      <c r="O362" s="254" t="str">
        <f>IF(ISBLANK(INDEX('Policy Characteristics'!I:I,MATCH($C362,'Policy Characteristics'!$C:$C,0))),"",INDEX('Policy Characteristics'!I:I,MATCH($C362,'Policy Characteristics'!$C:$C,0)))</f>
        <v>MW/year</v>
      </c>
      <c r="P362" s="254" t="str">
        <f>IF(ISBLANK(INDEX('Policy Characteristics'!J:J,MATCH($C362,'Policy Characteristics'!$C:$C,0))),"",INDEX('Policy Characteristics'!J:J,MATCH($C362,'Policy Characteristics'!$C:$C,0)))</f>
        <v xml:space="preserve">**Description:** This policy causes the specified quantity of otherwise non-retiring capacity of the selected type(s) to be retired each year. </v>
      </c>
      <c r="Q362" s="254" t="str">
        <f>IF(ISBLANK(INDEX('Policy Characteristics'!K:K,MATCH($C362,'Policy Characteristics'!$C:$C,0))),"",INDEX('Policy Characteristics'!K:K,MATCH($C362,'Policy Characteristics'!$C:$C,0)))</f>
        <v>electricity-sector-main.html#early-ret</v>
      </c>
      <c r="R362" s="254" t="str">
        <f>IF(ISBLANK(INDEX('Policy Characteristics'!L:L,MATCH($C362,'Policy Characteristics'!$C:$C,0))),"",INDEX('Policy Characteristics'!L:L,MATCH($C362,'Policy Characteristics'!$C:$C,0)))</f>
        <v>early-retirement-of-power-plants.html</v>
      </c>
    </row>
    <row r="363" spans="1:18">
      <c r="A363" s="254" t="str">
        <f>IF(ISBLANK(INDEX('Policy Characteristics'!A:A,MATCH($C363,'Policy Characteristics'!$C:$C,0))),"",INDEX('Policy Characteristics'!A:A,MATCH($C363,'Policy Characteristics'!$C:$C,0)))</f>
        <v>Electricity Supply</v>
      </c>
      <c r="B363" s="262" t="str">
        <f>IF(ISBLANK(INDEX('Policy Characteristics'!B:B,MATCH($C363,'Policy Characteristics'!$C:$C,0))),"",INDEX('Policy Characteristics'!B:B,MATCH($C363,'Policy Characteristics'!$C:$C,0)))</f>
        <v>Early Retirement of Power Plants</v>
      </c>
      <c r="C363" s="254" t="str">
        <f t="shared" si="21"/>
        <v>Annual Additional Capacity Retired due to Early Retirement Policy</v>
      </c>
      <c r="D363" s="6" t="s">
        <v>3584</v>
      </c>
      <c r="E363" s="45"/>
      <c r="F363" s="6" t="s">
        <v>3582</v>
      </c>
      <c r="G363" s="45"/>
      <c r="H363" s="43">
        <v>1766</v>
      </c>
      <c r="I363" s="324" t="s">
        <v>44</v>
      </c>
      <c r="J363" s="255" t="str">
        <f>IF(ISBLANK(INDEX('Policy Characteristics'!D:D,MATCH($C363,'Policy Characteristics'!$C:$C,0))),"",INDEX('Policy Characteristics'!D:D,MATCH($C363,'Policy Characteristics'!$C:$C,0)))</f>
        <v>Early Retirement of Power Plants</v>
      </c>
      <c r="K363" s="254" t="str">
        <f>IF(ISBLANK(INDEX('Policy Characteristics'!E:E,MATCH($C363,'Policy Characteristics'!$C:$C,0))),"",INDEX('Policy Characteristics'!E:E,MATCH($C363,'Policy Characteristics'!$C:$C,0)))</f>
        <v>elec early retirement</v>
      </c>
      <c r="L363" s="254">
        <f>IF(ISBLANK(INDEX('Policy Characteristics'!F:F,MATCH($C363,'Policy Characteristics'!$C:$C,0))),"",INDEX('Policy Characteristics'!F:F,MATCH($C363,'Policy Characteristics'!$C:$C,0)))</f>
        <v>0</v>
      </c>
      <c r="M363" s="254">
        <f>IF(ISBLANK(INDEX('Policy Characteristics'!G:G,MATCH($C363,'Policy Characteristics'!$C:$C,0))),"",INDEX('Policy Characteristics'!G:G,MATCH($C363,'Policy Characteristics'!$C:$C,0)))</f>
        <v>25000</v>
      </c>
      <c r="N363" s="254">
        <f>IF(ISBLANK(INDEX('Policy Characteristics'!H:H,MATCH($C363,'Policy Characteristics'!$C:$C,0))),"",INDEX('Policy Characteristics'!H:H,MATCH($C363,'Policy Characteristics'!$C:$C,0)))</f>
        <v>500</v>
      </c>
      <c r="O363" s="254" t="str">
        <f>IF(ISBLANK(INDEX('Policy Characteristics'!I:I,MATCH($C363,'Policy Characteristics'!$C:$C,0))),"",INDEX('Policy Characteristics'!I:I,MATCH($C363,'Policy Characteristics'!$C:$C,0)))</f>
        <v>MW/year</v>
      </c>
      <c r="P363" s="254" t="str">
        <f>IF(ISBLANK(INDEX('Policy Characteristics'!J:J,MATCH($C363,'Policy Characteristics'!$C:$C,0))),"",INDEX('Policy Characteristics'!J:J,MATCH($C363,'Policy Characteristics'!$C:$C,0)))</f>
        <v xml:space="preserve">**Description:** This policy causes the specified quantity of otherwise non-retiring capacity of the selected type(s) to be retired each year. </v>
      </c>
      <c r="Q363" s="254" t="str">
        <f>IF(ISBLANK(INDEX('Policy Characteristics'!K:K,MATCH($C363,'Policy Characteristics'!$C:$C,0))),"",INDEX('Policy Characteristics'!K:K,MATCH($C363,'Policy Characteristics'!$C:$C,0)))</f>
        <v>electricity-sector-main.html#early-ret</v>
      </c>
      <c r="R363" s="254" t="str">
        <f>IF(ISBLANK(INDEX('Policy Characteristics'!L:L,MATCH($C363,'Policy Characteristics'!$C:$C,0))),"",INDEX('Policy Characteristics'!L:L,MATCH($C363,'Policy Characteristics'!$C:$C,0)))</f>
        <v>early-retirement-of-power-plants.html</v>
      </c>
    </row>
    <row r="364" spans="1:18">
      <c r="A364" s="254" t="str">
        <f>IF(ISBLANK(INDEX('Policy Characteristics'!A:A,MATCH($C364,'Policy Characteristics'!$C:$C,0))),"",INDEX('Policy Characteristics'!A:A,MATCH($C364,'Policy Characteristics'!$C:$C,0)))</f>
        <v>Electricity Supply</v>
      </c>
      <c r="B364" s="262" t="str">
        <f>IF(ISBLANK(INDEX('Policy Characteristics'!B:B,MATCH($C364,'Policy Characteristics'!$C:$C,0))),"",INDEX('Policy Characteristics'!B:B,MATCH($C364,'Policy Characteristics'!$C:$C,0)))</f>
        <v>Early Retirement of Power Plants</v>
      </c>
      <c r="C364" s="254" t="str">
        <f t="shared" si="21"/>
        <v>Annual Additional Capacity Retired due to Early Retirement Policy</v>
      </c>
      <c r="D364" s="6" t="s">
        <v>3585</v>
      </c>
      <c r="E364" s="45"/>
      <c r="F364" s="6" t="s">
        <v>3583</v>
      </c>
      <c r="G364" s="45"/>
      <c r="H364" s="43">
        <v>2239</v>
      </c>
      <c r="I364" s="324" t="s">
        <v>44</v>
      </c>
      <c r="J364" s="255" t="str">
        <f>IF(ISBLANK(INDEX('Policy Characteristics'!D:D,MATCH($C364,'Policy Characteristics'!$C:$C,0))),"",INDEX('Policy Characteristics'!D:D,MATCH($C364,'Policy Characteristics'!$C:$C,0)))</f>
        <v>Early Retirement of Power Plants</v>
      </c>
      <c r="K364" s="254" t="str">
        <f>IF(ISBLANK(INDEX('Policy Characteristics'!E:E,MATCH($C364,'Policy Characteristics'!$C:$C,0))),"",INDEX('Policy Characteristics'!E:E,MATCH($C364,'Policy Characteristics'!$C:$C,0)))</f>
        <v>elec early retirement</v>
      </c>
      <c r="L364" s="254">
        <f>IF(ISBLANK(INDEX('Policy Characteristics'!F:F,MATCH($C364,'Policy Characteristics'!$C:$C,0))),"",INDEX('Policy Characteristics'!F:F,MATCH($C364,'Policy Characteristics'!$C:$C,0)))</f>
        <v>0</v>
      </c>
      <c r="M364" s="254">
        <f>IF(ISBLANK(INDEX('Policy Characteristics'!G:G,MATCH($C364,'Policy Characteristics'!$C:$C,0))),"",INDEX('Policy Characteristics'!G:G,MATCH($C364,'Policy Characteristics'!$C:$C,0)))</f>
        <v>25000</v>
      </c>
      <c r="N364" s="254">
        <f>IF(ISBLANK(INDEX('Policy Characteristics'!H:H,MATCH($C364,'Policy Characteristics'!$C:$C,0))),"",INDEX('Policy Characteristics'!H:H,MATCH($C364,'Policy Characteristics'!$C:$C,0)))</f>
        <v>500</v>
      </c>
      <c r="O364" s="254" t="str">
        <f>IF(ISBLANK(INDEX('Policy Characteristics'!I:I,MATCH($C364,'Policy Characteristics'!$C:$C,0))),"",INDEX('Policy Characteristics'!I:I,MATCH($C364,'Policy Characteristics'!$C:$C,0)))</f>
        <v>MW/year</v>
      </c>
      <c r="P364" s="254" t="str">
        <f>IF(ISBLANK(INDEX('Policy Characteristics'!J:J,MATCH($C364,'Policy Characteristics'!$C:$C,0))),"",INDEX('Policy Characteristics'!J:J,MATCH($C364,'Policy Characteristics'!$C:$C,0)))</f>
        <v xml:space="preserve">**Description:** This policy causes the specified quantity of otherwise non-retiring capacity of the selected type(s) to be retired each year. </v>
      </c>
      <c r="Q364" s="254" t="str">
        <f>IF(ISBLANK(INDEX('Policy Characteristics'!K:K,MATCH($C364,'Policy Characteristics'!$C:$C,0))),"",INDEX('Policy Characteristics'!K:K,MATCH($C364,'Policy Characteristics'!$C:$C,0)))</f>
        <v>electricity-sector-main.html#early-ret</v>
      </c>
      <c r="R364" s="254" t="str">
        <f>IF(ISBLANK(INDEX('Policy Characteristics'!L:L,MATCH($C364,'Policy Characteristics'!$C:$C,0))),"",INDEX('Policy Characteristics'!L:L,MATCH($C364,'Policy Characteristics'!$C:$C,0)))</f>
        <v>early-retirement-of-power-plants.html</v>
      </c>
    </row>
    <row r="365" spans="1:18">
      <c r="A365" s="254" t="str">
        <f>IF(ISBLANK(INDEX('Policy Characteristics'!A:A,MATCH($C365,'Policy Characteristics'!$C:$C,0))),"",INDEX('Policy Characteristics'!A:A,MATCH($C365,'Policy Characteristics'!$C:$C,0)))</f>
        <v>Electricity Supply</v>
      </c>
      <c r="B365" s="262" t="str">
        <f>IF(ISBLANK(INDEX('Policy Characteristics'!B:B,MATCH($C365,'Policy Characteristics'!$C:$C,0))),"",INDEX('Policy Characteristics'!B:B,MATCH($C365,'Policy Characteristics'!$C:$C,0)))</f>
        <v>Non BAU Capacity Retirement Schedule</v>
      </c>
      <c r="C365" t="s">
        <v>3018</v>
      </c>
      <c r="D365" s="45" t="s">
        <v>447</v>
      </c>
      <c r="E365" s="45"/>
      <c r="F365" s="45" t="s">
        <v>446</v>
      </c>
      <c r="G365" s="45"/>
      <c r="H365" s="43">
        <v>860</v>
      </c>
      <c r="I365" s="324" t="s">
        <v>44</v>
      </c>
      <c r="J365" s="255" t="str">
        <f>IF(ISBLANK(INDEX('Policy Characteristics'!D:D,MATCH($C365,'Policy Characteristics'!$C:$C,0))),"",INDEX('Policy Characteristics'!D:D,MATCH($C365,'Policy Characteristics'!$C:$C,0)))</f>
        <v>Non BAU Capacity Retirement Schedule</v>
      </c>
      <c r="K365" s="254" t="str">
        <f>IF(ISBLANK(INDEX('Policy Characteristics'!E:E,MATCH($C365,'Policy Characteristics'!$C:$C,0))),"",INDEX('Policy Characteristics'!E:E,MATCH($C365,'Policy Characteristics'!$C:$C,0)))</f>
        <v/>
      </c>
      <c r="L365" s="254">
        <f>IF(ISBLANK(INDEX('Policy Characteristics'!F:F,MATCH($C365,'Policy Characteristics'!$C:$C,0))),"",INDEX('Policy Characteristics'!F:F,MATCH($C365,'Policy Characteristics'!$C:$C,0)))</f>
        <v>0</v>
      </c>
      <c r="M365" s="254">
        <f>IF(ISBLANK(INDEX('Policy Characteristics'!G:G,MATCH($C365,'Policy Characteristics'!$C:$C,0))),"",INDEX('Policy Characteristics'!G:G,MATCH($C365,'Policy Characteristics'!$C:$C,0)))</f>
        <v>1</v>
      </c>
      <c r="N365" s="254">
        <f>IF(ISBLANK(INDEX('Policy Characteristics'!H:H,MATCH($C365,'Policy Characteristics'!$C:$C,0))),"",INDEX('Policy Characteristics'!H:H,MATCH($C365,'Policy Characteristics'!$C:$C,0)))</f>
        <v>1</v>
      </c>
      <c r="O365" s="254" t="str">
        <f>IF(ISBLANK(INDEX('Policy Characteristics'!I:I,MATCH($C365,'Policy Characteristics'!$C:$C,0))),"",INDEX('Policy Characteristics'!I:I,MATCH($C365,'Policy Characteristics'!$C:$C,0)))</f>
        <v>on/off</v>
      </c>
      <c r="P365" s="254" t="str">
        <f>IF(ISBLANK(INDEX('Policy Characteristics'!J:J,MATCH($C365,'Policy Characteristics'!$C:$C,0))),"",INDEX('Policy Characteristics'!J:J,MATCH($C365,'Policy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5" s="254" t="str">
        <f>IF(ISBLANK(INDEX('Policy Characteristics'!K:K,MATCH($C365,'Policy Characteristics'!$C:$C,0))),"",INDEX('Policy Characteristics'!K:K,MATCH($C365,'Policy Characteristics'!$C:$C,0)))</f>
        <v/>
      </c>
      <c r="R365" s="254" t="str">
        <f>IF(ISBLANK(INDEX('Policy Characteristics'!L:L,MATCH($C365,'Policy Characteristics'!$C:$C,0))),"",INDEX('Policy Characteristics'!L:L,MATCH($C365,'Policy Characteristics'!$C:$C,0)))</f>
        <v/>
      </c>
    </row>
    <row r="366" spans="1:18">
      <c r="A366" s="254" t="str">
        <f>IF(ISBLANK(INDEX('Policy Characteristics'!A:A,MATCH($C366,'Policy Characteristics'!$C:$C,0))),"",INDEX('Policy Characteristics'!A:A,MATCH($C366,'Policy Characteristics'!$C:$C,0)))</f>
        <v>Electricity Supply</v>
      </c>
      <c r="B366" s="262" t="str">
        <f>IF(ISBLANK(INDEX('Policy Characteristics'!B:B,MATCH($C366,'Policy Characteristics'!$C:$C,0))),"",INDEX('Policy Characteristics'!B:B,MATCH($C366,'Policy Characteristics'!$C:$C,0)))</f>
        <v>Non BAU Capacity Retirement Schedule</v>
      </c>
      <c r="C366" s="254" t="str">
        <f t="shared" ref="C366:C388" si="22">C$365</f>
        <v>Boolean Use Non BAU Capacity Retirement Schedule</v>
      </c>
      <c r="D366" s="6" t="s">
        <v>3490</v>
      </c>
      <c r="E366" s="45"/>
      <c r="F366" s="6" t="s">
        <v>3426</v>
      </c>
      <c r="G366" s="45"/>
      <c r="H366" s="43">
        <v>861</v>
      </c>
      <c r="I366" s="324" t="s">
        <v>44</v>
      </c>
      <c r="J366" s="255" t="str">
        <f>IF(ISBLANK(INDEX('Policy Characteristics'!D:D,MATCH($C366,'Policy Characteristics'!$C:$C,0))),"",INDEX('Policy Characteristics'!D:D,MATCH($C366,'Policy Characteristics'!$C:$C,0)))</f>
        <v>Non BAU Capacity Retirement Schedule</v>
      </c>
      <c r="K366" s="254" t="str">
        <f>IF(ISBLANK(INDEX('Policy Characteristics'!E:E,MATCH($C366,'Policy Characteristics'!$C:$C,0))),"",INDEX('Policy Characteristics'!E:E,MATCH($C366,'Policy Characteristics'!$C:$C,0)))</f>
        <v/>
      </c>
      <c r="L366" s="254">
        <f>IF(ISBLANK(INDEX('Policy Characteristics'!F:F,MATCH($C366,'Policy Characteristics'!$C:$C,0))),"",INDEX('Policy Characteristics'!F:F,MATCH($C366,'Policy Characteristics'!$C:$C,0)))</f>
        <v>0</v>
      </c>
      <c r="M366" s="254">
        <f>IF(ISBLANK(INDEX('Policy Characteristics'!G:G,MATCH($C366,'Policy Characteristics'!$C:$C,0))),"",INDEX('Policy Characteristics'!G:G,MATCH($C366,'Policy Characteristics'!$C:$C,0)))</f>
        <v>1</v>
      </c>
      <c r="N366" s="254">
        <f>IF(ISBLANK(INDEX('Policy Characteristics'!H:H,MATCH($C366,'Policy Characteristics'!$C:$C,0))),"",INDEX('Policy Characteristics'!H:H,MATCH($C366,'Policy Characteristics'!$C:$C,0)))</f>
        <v>1</v>
      </c>
      <c r="O366" s="254" t="str">
        <f>IF(ISBLANK(INDEX('Policy Characteristics'!I:I,MATCH($C366,'Policy Characteristics'!$C:$C,0))),"",INDEX('Policy Characteristics'!I:I,MATCH($C366,'Policy Characteristics'!$C:$C,0)))</f>
        <v>on/off</v>
      </c>
      <c r="P366" s="254" t="str">
        <f>IF(ISBLANK(INDEX('Policy Characteristics'!J:J,MATCH($C366,'Policy Characteristics'!$C:$C,0))),"",INDEX('Policy Characteristics'!J:J,MATCH($C366,'Policy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6" s="254" t="str">
        <f>IF(ISBLANK(INDEX('Policy Characteristics'!K:K,MATCH($C366,'Policy Characteristics'!$C:$C,0))),"",INDEX('Policy Characteristics'!K:K,MATCH($C366,'Policy Characteristics'!$C:$C,0)))</f>
        <v/>
      </c>
      <c r="R366" s="254" t="str">
        <f>IF(ISBLANK(INDEX('Policy Characteristics'!L:L,MATCH($C366,'Policy Characteristics'!$C:$C,0))),"",INDEX('Policy Characteristics'!L:L,MATCH($C366,'Policy Characteristics'!$C:$C,0)))</f>
        <v/>
      </c>
    </row>
    <row r="367" spans="1:18">
      <c r="A367" s="254" t="str">
        <f>IF(ISBLANK(INDEX('Policy Characteristics'!A:A,MATCH($C367,'Policy Characteristics'!$C:$C,0))),"",INDEX('Policy Characteristics'!A:A,MATCH($C367,'Policy Characteristics'!$C:$C,0)))</f>
        <v>Electricity Supply</v>
      </c>
      <c r="B367" s="262" t="str">
        <f>IF(ISBLANK(INDEX('Policy Characteristics'!B:B,MATCH($C367,'Policy Characteristics'!$C:$C,0))),"",INDEX('Policy Characteristics'!B:B,MATCH($C367,'Policy Characteristics'!$C:$C,0)))</f>
        <v>Non BAU Capacity Retirement Schedule</v>
      </c>
      <c r="C367" s="254" t="str">
        <f t="shared" si="22"/>
        <v>Boolean Use Non BAU Capacity Retirement Schedule</v>
      </c>
      <c r="D367" s="6" t="s">
        <v>3491</v>
      </c>
      <c r="E367" s="45"/>
      <c r="F367" s="6" t="s">
        <v>3427</v>
      </c>
      <c r="G367" s="45"/>
      <c r="H367" s="43">
        <v>1767</v>
      </c>
      <c r="I367" s="324" t="s">
        <v>44</v>
      </c>
      <c r="J367" s="255" t="str">
        <f>IF(ISBLANK(INDEX('Policy Characteristics'!D:D,MATCH($C367,'Policy Characteristics'!$C:$C,0))),"",INDEX('Policy Characteristics'!D:D,MATCH($C367,'Policy Characteristics'!$C:$C,0)))</f>
        <v>Non BAU Capacity Retirement Schedule</v>
      </c>
      <c r="K367" s="254" t="str">
        <f>IF(ISBLANK(INDEX('Policy Characteristics'!E:E,MATCH($C367,'Policy Characteristics'!$C:$C,0))),"",INDEX('Policy Characteristics'!E:E,MATCH($C367,'Policy Characteristics'!$C:$C,0)))</f>
        <v/>
      </c>
      <c r="L367" s="254">
        <f>IF(ISBLANK(INDEX('Policy Characteristics'!F:F,MATCH($C367,'Policy Characteristics'!$C:$C,0))),"",INDEX('Policy Characteristics'!F:F,MATCH($C367,'Policy Characteristics'!$C:$C,0)))</f>
        <v>0</v>
      </c>
      <c r="M367" s="254">
        <f>IF(ISBLANK(INDEX('Policy Characteristics'!G:G,MATCH($C367,'Policy Characteristics'!$C:$C,0))),"",INDEX('Policy Characteristics'!G:G,MATCH($C367,'Policy Characteristics'!$C:$C,0)))</f>
        <v>1</v>
      </c>
      <c r="N367" s="254">
        <f>IF(ISBLANK(INDEX('Policy Characteristics'!H:H,MATCH($C367,'Policy Characteristics'!$C:$C,0))),"",INDEX('Policy Characteristics'!H:H,MATCH($C367,'Policy Characteristics'!$C:$C,0)))</f>
        <v>1</v>
      </c>
      <c r="O367" s="254" t="str">
        <f>IF(ISBLANK(INDEX('Policy Characteristics'!I:I,MATCH($C367,'Policy Characteristics'!$C:$C,0))),"",INDEX('Policy Characteristics'!I:I,MATCH($C367,'Policy Characteristics'!$C:$C,0)))</f>
        <v>on/off</v>
      </c>
      <c r="P367" s="254" t="str">
        <f>IF(ISBLANK(INDEX('Policy Characteristics'!J:J,MATCH($C367,'Policy Characteristics'!$C:$C,0))),"",INDEX('Policy Characteristics'!J:J,MATCH($C367,'Policy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7" s="254" t="str">
        <f>IF(ISBLANK(INDEX('Policy Characteristics'!K:K,MATCH($C367,'Policy Characteristics'!$C:$C,0))),"",INDEX('Policy Characteristics'!K:K,MATCH($C367,'Policy Characteristics'!$C:$C,0)))</f>
        <v/>
      </c>
      <c r="R367" s="254" t="str">
        <f>IF(ISBLANK(INDEX('Policy Characteristics'!L:L,MATCH($C367,'Policy Characteristics'!$C:$C,0))),"",INDEX('Policy Characteristics'!L:L,MATCH($C367,'Policy Characteristics'!$C:$C,0)))</f>
        <v/>
      </c>
    </row>
    <row r="368" spans="1:18">
      <c r="A368" s="254" t="str">
        <f>IF(ISBLANK(INDEX('Policy Characteristics'!A:A,MATCH($C368,'Policy Characteristics'!$C:$C,0))),"",INDEX('Policy Characteristics'!A:A,MATCH($C368,'Policy Characteristics'!$C:$C,0)))</f>
        <v>Electricity Supply</v>
      </c>
      <c r="B368" s="262" t="str">
        <f>IF(ISBLANK(INDEX('Policy Characteristics'!B:B,MATCH($C368,'Policy Characteristics'!$C:$C,0))),"",INDEX('Policy Characteristics'!B:B,MATCH($C368,'Policy Characteristics'!$C:$C,0)))</f>
        <v>Non BAU Capacity Retirement Schedule</v>
      </c>
      <c r="C368" s="254" t="str">
        <f t="shared" si="22"/>
        <v>Boolean Use Non BAU Capacity Retirement Schedule</v>
      </c>
      <c r="D368" s="6" t="s">
        <v>76</v>
      </c>
      <c r="E368" s="45"/>
      <c r="F368" s="6" t="s">
        <v>3501</v>
      </c>
      <c r="G368" s="45"/>
      <c r="H368" s="43">
        <v>862</v>
      </c>
      <c r="I368" s="324" t="s">
        <v>44</v>
      </c>
      <c r="J368" s="255" t="str">
        <f>IF(ISBLANK(INDEX('Policy Characteristics'!D:D,MATCH($C368,'Policy Characteristics'!$C:$C,0))),"",INDEX('Policy Characteristics'!D:D,MATCH($C368,'Policy Characteristics'!$C:$C,0)))</f>
        <v>Non BAU Capacity Retirement Schedule</v>
      </c>
      <c r="K368" s="254" t="str">
        <f>IF(ISBLANK(INDEX('Policy Characteristics'!E:E,MATCH($C368,'Policy Characteristics'!$C:$C,0))),"",INDEX('Policy Characteristics'!E:E,MATCH($C368,'Policy Characteristics'!$C:$C,0)))</f>
        <v/>
      </c>
      <c r="L368" s="254">
        <f>IF(ISBLANK(INDEX('Policy Characteristics'!F:F,MATCH($C368,'Policy Characteristics'!$C:$C,0))),"",INDEX('Policy Characteristics'!F:F,MATCH($C368,'Policy Characteristics'!$C:$C,0)))</f>
        <v>0</v>
      </c>
      <c r="M368" s="254">
        <f>IF(ISBLANK(INDEX('Policy Characteristics'!G:G,MATCH($C368,'Policy Characteristics'!$C:$C,0))),"",INDEX('Policy Characteristics'!G:G,MATCH($C368,'Policy Characteristics'!$C:$C,0)))</f>
        <v>1</v>
      </c>
      <c r="N368" s="254">
        <f>IF(ISBLANK(INDEX('Policy Characteristics'!H:H,MATCH($C368,'Policy Characteristics'!$C:$C,0))),"",INDEX('Policy Characteristics'!H:H,MATCH($C368,'Policy Characteristics'!$C:$C,0)))</f>
        <v>1</v>
      </c>
      <c r="O368" s="254" t="str">
        <f>IF(ISBLANK(INDEX('Policy Characteristics'!I:I,MATCH($C368,'Policy Characteristics'!$C:$C,0))),"",INDEX('Policy Characteristics'!I:I,MATCH($C368,'Policy Characteristics'!$C:$C,0)))</f>
        <v>on/off</v>
      </c>
      <c r="P368" s="254" t="str">
        <f>IF(ISBLANK(INDEX('Policy Characteristics'!J:J,MATCH($C368,'Policy Characteristics'!$C:$C,0))),"",INDEX('Policy Characteristics'!J:J,MATCH($C368,'Policy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8" s="254" t="str">
        <f>IF(ISBLANK(INDEX('Policy Characteristics'!K:K,MATCH($C368,'Policy Characteristics'!$C:$C,0))),"",INDEX('Policy Characteristics'!K:K,MATCH($C368,'Policy Characteristics'!$C:$C,0)))</f>
        <v/>
      </c>
      <c r="R368" s="254" t="str">
        <f>IF(ISBLANK(INDEX('Policy Characteristics'!L:L,MATCH($C368,'Policy Characteristics'!$C:$C,0))),"",INDEX('Policy Characteristics'!L:L,MATCH($C368,'Policy Characteristics'!$C:$C,0)))</f>
        <v/>
      </c>
    </row>
    <row r="369" spans="1:18">
      <c r="A369" s="254" t="str">
        <f>IF(ISBLANK(INDEX('Policy Characteristics'!A:A,MATCH($C369,'Policy Characteristics'!$C:$C,0))),"",INDEX('Policy Characteristics'!A:A,MATCH($C369,'Policy Characteristics'!$C:$C,0)))</f>
        <v>Electricity Supply</v>
      </c>
      <c r="B369" s="262" t="str">
        <f>IF(ISBLANK(INDEX('Policy Characteristics'!B:B,MATCH($C369,'Policy Characteristics'!$C:$C,0))),"",INDEX('Policy Characteristics'!B:B,MATCH($C369,'Policy Characteristics'!$C:$C,0)))</f>
        <v>Non BAU Capacity Retirement Schedule</v>
      </c>
      <c r="C369" s="254" t="str">
        <f t="shared" si="22"/>
        <v>Boolean Use Non BAU Capacity Retirement Schedule</v>
      </c>
      <c r="D369" s="6" t="s">
        <v>77</v>
      </c>
      <c r="E369" s="45"/>
      <c r="F369" s="6" t="s">
        <v>89</v>
      </c>
      <c r="G369" s="45"/>
      <c r="H369" s="43">
        <v>863</v>
      </c>
      <c r="I369" s="324" t="s">
        <v>44</v>
      </c>
      <c r="J369" s="255" t="str">
        <f>IF(ISBLANK(INDEX('Policy Characteristics'!D:D,MATCH($C369,'Policy Characteristics'!$C:$C,0))),"",INDEX('Policy Characteristics'!D:D,MATCH($C369,'Policy Characteristics'!$C:$C,0)))</f>
        <v>Non BAU Capacity Retirement Schedule</v>
      </c>
      <c r="K369" s="254" t="str">
        <f>IF(ISBLANK(INDEX('Policy Characteristics'!E:E,MATCH($C369,'Policy Characteristics'!$C:$C,0))),"",INDEX('Policy Characteristics'!E:E,MATCH($C369,'Policy Characteristics'!$C:$C,0)))</f>
        <v/>
      </c>
      <c r="L369" s="254">
        <f>IF(ISBLANK(INDEX('Policy Characteristics'!F:F,MATCH($C369,'Policy Characteristics'!$C:$C,0))),"",INDEX('Policy Characteristics'!F:F,MATCH($C369,'Policy Characteristics'!$C:$C,0)))</f>
        <v>0</v>
      </c>
      <c r="M369" s="254">
        <f>IF(ISBLANK(INDEX('Policy Characteristics'!G:G,MATCH($C369,'Policy Characteristics'!$C:$C,0))),"",INDEX('Policy Characteristics'!G:G,MATCH($C369,'Policy Characteristics'!$C:$C,0)))</f>
        <v>1</v>
      </c>
      <c r="N369" s="254">
        <f>IF(ISBLANK(INDEX('Policy Characteristics'!H:H,MATCH($C369,'Policy Characteristics'!$C:$C,0))),"",INDEX('Policy Characteristics'!H:H,MATCH($C369,'Policy Characteristics'!$C:$C,0)))</f>
        <v>1</v>
      </c>
      <c r="O369" s="254" t="str">
        <f>IF(ISBLANK(INDEX('Policy Characteristics'!I:I,MATCH($C369,'Policy Characteristics'!$C:$C,0))),"",INDEX('Policy Characteristics'!I:I,MATCH($C369,'Policy Characteristics'!$C:$C,0)))</f>
        <v>on/off</v>
      </c>
      <c r="P369" s="254" t="str">
        <f>IF(ISBLANK(INDEX('Policy Characteristics'!J:J,MATCH($C369,'Policy Characteristics'!$C:$C,0))),"",INDEX('Policy Characteristics'!J:J,MATCH($C369,'Policy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9" s="254" t="str">
        <f>IF(ISBLANK(INDEX('Policy Characteristics'!K:K,MATCH($C369,'Policy Characteristics'!$C:$C,0))),"",INDEX('Policy Characteristics'!K:K,MATCH($C369,'Policy Characteristics'!$C:$C,0)))</f>
        <v/>
      </c>
      <c r="R369" s="254" t="str">
        <f>IF(ISBLANK(INDEX('Policy Characteristics'!L:L,MATCH($C369,'Policy Characteristics'!$C:$C,0))),"",INDEX('Policy Characteristics'!L:L,MATCH($C369,'Policy Characteristics'!$C:$C,0)))</f>
        <v/>
      </c>
    </row>
    <row r="370" spans="1:18">
      <c r="A370" s="254" t="str">
        <f>IF(ISBLANK(INDEX('Policy Characteristics'!A:A,MATCH($C370,'Policy Characteristics'!$C:$C,0))),"",INDEX('Policy Characteristics'!A:A,MATCH($C370,'Policy Characteristics'!$C:$C,0)))</f>
        <v>Electricity Supply</v>
      </c>
      <c r="B370" s="262" t="str">
        <f>IF(ISBLANK(INDEX('Policy Characteristics'!B:B,MATCH($C370,'Policy Characteristics'!$C:$C,0))),"",INDEX('Policy Characteristics'!B:B,MATCH($C370,'Policy Characteristics'!$C:$C,0)))</f>
        <v>Non BAU Capacity Retirement Schedule</v>
      </c>
      <c r="C370" s="254" t="str">
        <f t="shared" si="22"/>
        <v>Boolean Use Non BAU Capacity Retirement Schedule</v>
      </c>
      <c r="D370" s="6" t="s">
        <v>448</v>
      </c>
      <c r="E370" s="45"/>
      <c r="F370" s="6" t="s">
        <v>451</v>
      </c>
      <c r="G370" s="45"/>
      <c r="H370" s="43">
        <v>864</v>
      </c>
      <c r="I370" s="324" t="s">
        <v>44</v>
      </c>
      <c r="J370" s="255" t="str">
        <f>IF(ISBLANK(INDEX('Policy Characteristics'!D:D,MATCH($C370,'Policy Characteristics'!$C:$C,0))),"",INDEX('Policy Characteristics'!D:D,MATCH($C370,'Policy Characteristics'!$C:$C,0)))</f>
        <v>Non BAU Capacity Retirement Schedule</v>
      </c>
      <c r="K370" s="254" t="str">
        <f>IF(ISBLANK(INDEX('Policy Characteristics'!E:E,MATCH($C370,'Policy Characteristics'!$C:$C,0))),"",INDEX('Policy Characteristics'!E:E,MATCH($C370,'Policy Characteristics'!$C:$C,0)))</f>
        <v/>
      </c>
      <c r="L370" s="254">
        <f>IF(ISBLANK(INDEX('Policy Characteristics'!F:F,MATCH($C370,'Policy Characteristics'!$C:$C,0))),"",INDEX('Policy Characteristics'!F:F,MATCH($C370,'Policy Characteristics'!$C:$C,0)))</f>
        <v>0</v>
      </c>
      <c r="M370" s="254">
        <f>IF(ISBLANK(INDEX('Policy Characteristics'!G:G,MATCH($C370,'Policy Characteristics'!$C:$C,0))),"",INDEX('Policy Characteristics'!G:G,MATCH($C370,'Policy Characteristics'!$C:$C,0)))</f>
        <v>1</v>
      </c>
      <c r="N370" s="254">
        <f>IF(ISBLANK(INDEX('Policy Characteristics'!H:H,MATCH($C370,'Policy Characteristics'!$C:$C,0))),"",INDEX('Policy Characteristics'!H:H,MATCH($C370,'Policy Characteristics'!$C:$C,0)))</f>
        <v>1</v>
      </c>
      <c r="O370" s="254" t="str">
        <f>IF(ISBLANK(INDEX('Policy Characteristics'!I:I,MATCH($C370,'Policy Characteristics'!$C:$C,0))),"",INDEX('Policy Characteristics'!I:I,MATCH($C370,'Policy Characteristics'!$C:$C,0)))</f>
        <v>on/off</v>
      </c>
      <c r="P370" s="254" t="str">
        <f>IF(ISBLANK(INDEX('Policy Characteristics'!J:J,MATCH($C370,'Policy Characteristics'!$C:$C,0))),"",INDEX('Policy Characteristics'!J:J,MATCH($C370,'Policy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70" s="254" t="str">
        <f>IF(ISBLANK(INDEX('Policy Characteristics'!K:K,MATCH($C370,'Policy Characteristics'!$C:$C,0))),"",INDEX('Policy Characteristics'!K:K,MATCH($C370,'Policy Characteristics'!$C:$C,0)))</f>
        <v/>
      </c>
      <c r="R370" s="254" t="str">
        <f>IF(ISBLANK(INDEX('Policy Characteristics'!L:L,MATCH($C370,'Policy Characteristics'!$C:$C,0))),"",INDEX('Policy Characteristics'!L:L,MATCH($C370,'Policy Characteristics'!$C:$C,0)))</f>
        <v/>
      </c>
    </row>
    <row r="371" spans="1:18">
      <c r="A371" s="254" t="str">
        <f>IF(ISBLANK(INDEX('Policy Characteristics'!A:A,MATCH($C371,'Policy Characteristics'!$C:$C,0))),"",INDEX('Policy Characteristics'!A:A,MATCH($C371,'Policy Characteristics'!$C:$C,0)))</f>
        <v>Electricity Supply</v>
      </c>
      <c r="B371" s="262" t="str">
        <f>IF(ISBLANK(INDEX('Policy Characteristics'!B:B,MATCH($C371,'Policy Characteristics'!$C:$C,0))),"",INDEX('Policy Characteristics'!B:B,MATCH($C371,'Policy Characteristics'!$C:$C,0)))</f>
        <v>Non BAU Capacity Retirement Schedule</v>
      </c>
      <c r="C371" s="254" t="str">
        <f t="shared" si="22"/>
        <v>Boolean Use Non BAU Capacity Retirement Schedule</v>
      </c>
      <c r="D371" s="6" t="s">
        <v>78</v>
      </c>
      <c r="E371" s="45"/>
      <c r="F371" s="6" t="s">
        <v>90</v>
      </c>
      <c r="G371" s="45"/>
      <c r="H371" s="43">
        <v>865</v>
      </c>
      <c r="I371" s="324" t="s">
        <v>44</v>
      </c>
      <c r="J371" s="255" t="str">
        <f>IF(ISBLANK(INDEX('Policy Characteristics'!D:D,MATCH($C371,'Policy Characteristics'!$C:$C,0))),"",INDEX('Policy Characteristics'!D:D,MATCH($C371,'Policy Characteristics'!$C:$C,0)))</f>
        <v>Non BAU Capacity Retirement Schedule</v>
      </c>
      <c r="K371" s="254" t="str">
        <f>IF(ISBLANK(INDEX('Policy Characteristics'!E:E,MATCH($C371,'Policy Characteristics'!$C:$C,0))),"",INDEX('Policy Characteristics'!E:E,MATCH($C371,'Policy Characteristics'!$C:$C,0)))</f>
        <v/>
      </c>
      <c r="L371" s="254">
        <f>IF(ISBLANK(INDEX('Policy Characteristics'!F:F,MATCH($C371,'Policy Characteristics'!$C:$C,0))),"",INDEX('Policy Characteristics'!F:F,MATCH($C371,'Policy Characteristics'!$C:$C,0)))</f>
        <v>0</v>
      </c>
      <c r="M371" s="254">
        <f>IF(ISBLANK(INDEX('Policy Characteristics'!G:G,MATCH($C371,'Policy Characteristics'!$C:$C,0))),"",INDEX('Policy Characteristics'!G:G,MATCH($C371,'Policy Characteristics'!$C:$C,0)))</f>
        <v>1</v>
      </c>
      <c r="N371" s="254">
        <f>IF(ISBLANK(INDEX('Policy Characteristics'!H:H,MATCH($C371,'Policy Characteristics'!$C:$C,0))),"",INDEX('Policy Characteristics'!H:H,MATCH($C371,'Policy Characteristics'!$C:$C,0)))</f>
        <v>1</v>
      </c>
      <c r="O371" s="254" t="str">
        <f>IF(ISBLANK(INDEX('Policy Characteristics'!I:I,MATCH($C371,'Policy Characteristics'!$C:$C,0))),"",INDEX('Policy Characteristics'!I:I,MATCH($C371,'Policy Characteristics'!$C:$C,0)))</f>
        <v>on/off</v>
      </c>
      <c r="P371" s="254" t="str">
        <f>IF(ISBLANK(INDEX('Policy Characteristics'!J:J,MATCH($C371,'Policy Characteristics'!$C:$C,0))),"",INDEX('Policy Characteristics'!J:J,MATCH($C371,'Policy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71" s="254" t="str">
        <f>IF(ISBLANK(INDEX('Policy Characteristics'!K:K,MATCH($C371,'Policy Characteristics'!$C:$C,0))),"",INDEX('Policy Characteristics'!K:K,MATCH($C371,'Policy Characteristics'!$C:$C,0)))</f>
        <v/>
      </c>
      <c r="R371" s="254" t="str">
        <f>IF(ISBLANK(INDEX('Policy Characteristics'!L:L,MATCH($C371,'Policy Characteristics'!$C:$C,0))),"",INDEX('Policy Characteristics'!L:L,MATCH($C371,'Policy Characteristics'!$C:$C,0)))</f>
        <v/>
      </c>
    </row>
    <row r="372" spans="1:18">
      <c r="A372" s="254" t="str">
        <f>IF(ISBLANK(INDEX('Policy Characteristics'!A:A,MATCH($C372,'Policy Characteristics'!$C:$C,0))),"",INDEX('Policy Characteristics'!A:A,MATCH($C372,'Policy Characteristics'!$C:$C,0)))</f>
        <v>Electricity Supply</v>
      </c>
      <c r="B372" s="262" t="str">
        <f>IF(ISBLANK(INDEX('Policy Characteristics'!B:B,MATCH($C372,'Policy Characteristics'!$C:$C,0))),"",INDEX('Policy Characteristics'!B:B,MATCH($C372,'Policy Characteristics'!$C:$C,0)))</f>
        <v>Non BAU Capacity Retirement Schedule</v>
      </c>
      <c r="C372" s="254" t="str">
        <f t="shared" si="22"/>
        <v>Boolean Use Non BAU Capacity Retirement Schedule</v>
      </c>
      <c r="D372" s="6" t="s">
        <v>79</v>
      </c>
      <c r="E372" s="45"/>
      <c r="F372" s="6" t="s">
        <v>91</v>
      </c>
      <c r="G372" s="45"/>
      <c r="H372" s="43">
        <v>866</v>
      </c>
      <c r="I372" s="324" t="s">
        <v>44</v>
      </c>
      <c r="J372" s="255" t="str">
        <f>IF(ISBLANK(INDEX('Policy Characteristics'!D:D,MATCH($C372,'Policy Characteristics'!$C:$C,0))),"",INDEX('Policy Characteristics'!D:D,MATCH($C372,'Policy Characteristics'!$C:$C,0)))</f>
        <v>Non BAU Capacity Retirement Schedule</v>
      </c>
      <c r="K372" s="254" t="str">
        <f>IF(ISBLANK(INDEX('Policy Characteristics'!E:E,MATCH($C372,'Policy Characteristics'!$C:$C,0))),"",INDEX('Policy Characteristics'!E:E,MATCH($C372,'Policy Characteristics'!$C:$C,0)))</f>
        <v/>
      </c>
      <c r="L372" s="254">
        <f>IF(ISBLANK(INDEX('Policy Characteristics'!F:F,MATCH($C372,'Policy Characteristics'!$C:$C,0))),"",INDEX('Policy Characteristics'!F:F,MATCH($C372,'Policy Characteristics'!$C:$C,0)))</f>
        <v>0</v>
      </c>
      <c r="M372" s="254">
        <f>IF(ISBLANK(INDEX('Policy Characteristics'!G:G,MATCH($C372,'Policy Characteristics'!$C:$C,0))),"",INDEX('Policy Characteristics'!G:G,MATCH($C372,'Policy Characteristics'!$C:$C,0)))</f>
        <v>1</v>
      </c>
      <c r="N372" s="254">
        <f>IF(ISBLANK(INDEX('Policy Characteristics'!H:H,MATCH($C372,'Policy Characteristics'!$C:$C,0))),"",INDEX('Policy Characteristics'!H:H,MATCH($C372,'Policy Characteristics'!$C:$C,0)))</f>
        <v>1</v>
      </c>
      <c r="O372" s="254" t="str">
        <f>IF(ISBLANK(INDEX('Policy Characteristics'!I:I,MATCH($C372,'Policy Characteristics'!$C:$C,0))),"",INDEX('Policy Characteristics'!I:I,MATCH($C372,'Policy Characteristics'!$C:$C,0)))</f>
        <v>on/off</v>
      </c>
      <c r="P372" s="254" t="str">
        <f>IF(ISBLANK(INDEX('Policy Characteristics'!J:J,MATCH($C372,'Policy Characteristics'!$C:$C,0))),"",INDEX('Policy Characteristics'!J:J,MATCH($C372,'Policy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72" s="254" t="str">
        <f>IF(ISBLANK(INDEX('Policy Characteristics'!K:K,MATCH($C372,'Policy Characteristics'!$C:$C,0))),"",INDEX('Policy Characteristics'!K:K,MATCH($C372,'Policy Characteristics'!$C:$C,0)))</f>
        <v/>
      </c>
      <c r="R372" s="254" t="str">
        <f>IF(ISBLANK(INDEX('Policy Characteristics'!L:L,MATCH($C372,'Policy Characteristics'!$C:$C,0))),"",INDEX('Policy Characteristics'!L:L,MATCH($C372,'Policy Characteristics'!$C:$C,0)))</f>
        <v/>
      </c>
    </row>
    <row r="373" spans="1:18">
      <c r="A373" s="254" t="str">
        <f>IF(ISBLANK(INDEX('Policy Characteristics'!A:A,MATCH($C373,'Policy Characteristics'!$C:$C,0))),"",INDEX('Policy Characteristics'!A:A,MATCH($C373,'Policy Characteristics'!$C:$C,0)))</f>
        <v>Electricity Supply</v>
      </c>
      <c r="B373" s="262" t="str">
        <f>IF(ISBLANK(INDEX('Policy Characteristics'!B:B,MATCH($C373,'Policy Characteristics'!$C:$C,0))),"",INDEX('Policy Characteristics'!B:B,MATCH($C373,'Policy Characteristics'!$C:$C,0)))</f>
        <v>Non BAU Capacity Retirement Schedule</v>
      </c>
      <c r="C373" s="254" t="str">
        <f t="shared" si="22"/>
        <v>Boolean Use Non BAU Capacity Retirement Schedule</v>
      </c>
      <c r="D373" s="6" t="s">
        <v>80</v>
      </c>
      <c r="E373" s="45"/>
      <c r="F373" s="6" t="s">
        <v>92</v>
      </c>
      <c r="G373" s="45"/>
      <c r="H373" s="43">
        <v>867</v>
      </c>
      <c r="I373" s="324" t="s">
        <v>44</v>
      </c>
      <c r="J373" s="255" t="str">
        <f>IF(ISBLANK(INDEX('Policy Characteristics'!D:D,MATCH($C373,'Policy Characteristics'!$C:$C,0))),"",INDEX('Policy Characteristics'!D:D,MATCH($C373,'Policy Characteristics'!$C:$C,0)))</f>
        <v>Non BAU Capacity Retirement Schedule</v>
      </c>
      <c r="K373" s="254" t="str">
        <f>IF(ISBLANK(INDEX('Policy Characteristics'!E:E,MATCH($C373,'Policy Characteristics'!$C:$C,0))),"",INDEX('Policy Characteristics'!E:E,MATCH($C373,'Policy Characteristics'!$C:$C,0)))</f>
        <v/>
      </c>
      <c r="L373" s="254">
        <f>IF(ISBLANK(INDEX('Policy Characteristics'!F:F,MATCH($C373,'Policy Characteristics'!$C:$C,0))),"",INDEX('Policy Characteristics'!F:F,MATCH($C373,'Policy Characteristics'!$C:$C,0)))</f>
        <v>0</v>
      </c>
      <c r="M373" s="254">
        <f>IF(ISBLANK(INDEX('Policy Characteristics'!G:G,MATCH($C373,'Policy Characteristics'!$C:$C,0))),"",INDEX('Policy Characteristics'!G:G,MATCH($C373,'Policy Characteristics'!$C:$C,0)))</f>
        <v>1</v>
      </c>
      <c r="N373" s="254">
        <f>IF(ISBLANK(INDEX('Policy Characteristics'!H:H,MATCH($C373,'Policy Characteristics'!$C:$C,0))),"",INDEX('Policy Characteristics'!H:H,MATCH($C373,'Policy Characteristics'!$C:$C,0)))</f>
        <v>1</v>
      </c>
      <c r="O373" s="254" t="str">
        <f>IF(ISBLANK(INDEX('Policy Characteristics'!I:I,MATCH($C373,'Policy Characteristics'!$C:$C,0))),"",INDEX('Policy Characteristics'!I:I,MATCH($C373,'Policy Characteristics'!$C:$C,0)))</f>
        <v>on/off</v>
      </c>
      <c r="P373" s="254" t="str">
        <f>IF(ISBLANK(INDEX('Policy Characteristics'!J:J,MATCH($C373,'Policy Characteristics'!$C:$C,0))),"",INDEX('Policy Characteristics'!J:J,MATCH($C373,'Policy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73" s="254" t="str">
        <f>IF(ISBLANK(INDEX('Policy Characteristics'!K:K,MATCH($C373,'Policy Characteristics'!$C:$C,0))),"",INDEX('Policy Characteristics'!K:K,MATCH($C373,'Policy Characteristics'!$C:$C,0)))</f>
        <v/>
      </c>
      <c r="R373" s="254" t="str">
        <f>IF(ISBLANK(INDEX('Policy Characteristics'!L:L,MATCH($C373,'Policy Characteristics'!$C:$C,0))),"",INDEX('Policy Characteristics'!L:L,MATCH($C373,'Policy Characteristics'!$C:$C,0)))</f>
        <v/>
      </c>
    </row>
    <row r="374" spans="1:18">
      <c r="A374" s="254" t="str">
        <f>IF(ISBLANK(INDEX('Policy Characteristics'!A:A,MATCH($C374,'Policy Characteristics'!$C:$C,0))),"",INDEX('Policy Characteristics'!A:A,MATCH($C374,'Policy Characteristics'!$C:$C,0)))</f>
        <v>Electricity Supply</v>
      </c>
      <c r="B374" s="262" t="str">
        <f>IF(ISBLANK(INDEX('Policy Characteristics'!B:B,MATCH($C374,'Policy Characteristics'!$C:$C,0))),"",INDEX('Policy Characteristics'!B:B,MATCH($C374,'Policy Characteristics'!$C:$C,0)))</f>
        <v>Non BAU Capacity Retirement Schedule</v>
      </c>
      <c r="C374" s="254" t="str">
        <f t="shared" si="22"/>
        <v>Boolean Use Non BAU Capacity Retirement Schedule</v>
      </c>
      <c r="D374" s="6" t="s">
        <v>2425</v>
      </c>
      <c r="E374" s="45"/>
      <c r="F374" s="6" t="s">
        <v>436</v>
      </c>
      <c r="G374" s="45"/>
      <c r="H374" s="43">
        <v>868</v>
      </c>
      <c r="I374" s="324" t="s">
        <v>44</v>
      </c>
      <c r="J374" s="255" t="str">
        <f>IF(ISBLANK(INDEX('Policy Characteristics'!D:D,MATCH($C374,'Policy Characteristics'!$C:$C,0))),"",INDEX('Policy Characteristics'!D:D,MATCH($C374,'Policy Characteristics'!$C:$C,0)))</f>
        <v>Non BAU Capacity Retirement Schedule</v>
      </c>
      <c r="K374" s="254" t="str">
        <f>IF(ISBLANK(INDEX('Policy Characteristics'!E:E,MATCH($C374,'Policy Characteristics'!$C:$C,0))),"",INDEX('Policy Characteristics'!E:E,MATCH($C374,'Policy Characteristics'!$C:$C,0)))</f>
        <v/>
      </c>
      <c r="L374" s="254">
        <f>IF(ISBLANK(INDEX('Policy Characteristics'!F:F,MATCH($C374,'Policy Characteristics'!$C:$C,0))),"",INDEX('Policy Characteristics'!F:F,MATCH($C374,'Policy Characteristics'!$C:$C,0)))</f>
        <v>0</v>
      </c>
      <c r="M374" s="254">
        <f>IF(ISBLANK(INDEX('Policy Characteristics'!G:G,MATCH($C374,'Policy Characteristics'!$C:$C,0))),"",INDEX('Policy Characteristics'!G:G,MATCH($C374,'Policy Characteristics'!$C:$C,0)))</f>
        <v>1</v>
      </c>
      <c r="N374" s="254">
        <f>IF(ISBLANK(INDEX('Policy Characteristics'!H:H,MATCH($C374,'Policy Characteristics'!$C:$C,0))),"",INDEX('Policy Characteristics'!H:H,MATCH($C374,'Policy Characteristics'!$C:$C,0)))</f>
        <v>1</v>
      </c>
      <c r="O374" s="254" t="str">
        <f>IF(ISBLANK(INDEX('Policy Characteristics'!I:I,MATCH($C374,'Policy Characteristics'!$C:$C,0))),"",INDEX('Policy Characteristics'!I:I,MATCH($C374,'Policy Characteristics'!$C:$C,0)))</f>
        <v>on/off</v>
      </c>
      <c r="P374" s="254" t="str">
        <f>IF(ISBLANK(INDEX('Policy Characteristics'!J:J,MATCH($C374,'Policy Characteristics'!$C:$C,0))),"",INDEX('Policy Characteristics'!J:J,MATCH($C374,'Policy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74" s="254" t="str">
        <f>IF(ISBLANK(INDEX('Policy Characteristics'!K:K,MATCH($C374,'Policy Characteristics'!$C:$C,0))),"",INDEX('Policy Characteristics'!K:K,MATCH($C374,'Policy Characteristics'!$C:$C,0)))</f>
        <v/>
      </c>
      <c r="R374" s="254" t="str">
        <f>IF(ISBLANK(INDEX('Policy Characteristics'!L:L,MATCH($C374,'Policy Characteristics'!$C:$C,0))),"",INDEX('Policy Characteristics'!L:L,MATCH($C374,'Policy Characteristics'!$C:$C,0)))</f>
        <v/>
      </c>
    </row>
    <row r="375" spans="1:18">
      <c r="A375" s="254" t="str">
        <f>IF(ISBLANK(INDEX('Policy Characteristics'!A:A,MATCH($C375,'Policy Characteristics'!$C:$C,0))),"",INDEX('Policy Characteristics'!A:A,MATCH($C375,'Policy Characteristics'!$C:$C,0)))</f>
        <v>Electricity Supply</v>
      </c>
      <c r="B375" s="262" t="str">
        <f>IF(ISBLANK(INDEX('Policy Characteristics'!B:B,MATCH($C375,'Policy Characteristics'!$C:$C,0))),"",INDEX('Policy Characteristics'!B:B,MATCH($C375,'Policy Characteristics'!$C:$C,0)))</f>
        <v>Non BAU Capacity Retirement Schedule</v>
      </c>
      <c r="C375" s="254" t="str">
        <f t="shared" si="22"/>
        <v>Boolean Use Non BAU Capacity Retirement Schedule</v>
      </c>
      <c r="D375" s="6" t="s">
        <v>308</v>
      </c>
      <c r="E375" s="45"/>
      <c r="F375" s="6" t="s">
        <v>310</v>
      </c>
      <c r="G375" s="45"/>
      <c r="H375" s="43">
        <v>869</v>
      </c>
      <c r="I375" s="324" t="s">
        <v>44</v>
      </c>
      <c r="J375" s="255" t="str">
        <f>IF(ISBLANK(INDEX('Policy Characteristics'!D:D,MATCH($C375,'Policy Characteristics'!$C:$C,0))),"",INDEX('Policy Characteristics'!D:D,MATCH($C375,'Policy Characteristics'!$C:$C,0)))</f>
        <v>Non BAU Capacity Retirement Schedule</v>
      </c>
      <c r="K375" s="254" t="str">
        <f>IF(ISBLANK(INDEX('Policy Characteristics'!E:E,MATCH($C375,'Policy Characteristics'!$C:$C,0))),"",INDEX('Policy Characteristics'!E:E,MATCH($C375,'Policy Characteristics'!$C:$C,0)))</f>
        <v/>
      </c>
      <c r="L375" s="254">
        <f>IF(ISBLANK(INDEX('Policy Characteristics'!F:F,MATCH($C375,'Policy Characteristics'!$C:$C,0))),"",INDEX('Policy Characteristics'!F:F,MATCH($C375,'Policy Characteristics'!$C:$C,0)))</f>
        <v>0</v>
      </c>
      <c r="M375" s="254">
        <f>IF(ISBLANK(INDEX('Policy Characteristics'!G:G,MATCH($C375,'Policy Characteristics'!$C:$C,0))),"",INDEX('Policy Characteristics'!G:G,MATCH($C375,'Policy Characteristics'!$C:$C,0)))</f>
        <v>1</v>
      </c>
      <c r="N375" s="254">
        <f>IF(ISBLANK(INDEX('Policy Characteristics'!H:H,MATCH($C375,'Policy Characteristics'!$C:$C,0))),"",INDEX('Policy Characteristics'!H:H,MATCH($C375,'Policy Characteristics'!$C:$C,0)))</f>
        <v>1</v>
      </c>
      <c r="O375" s="254" t="str">
        <f>IF(ISBLANK(INDEX('Policy Characteristics'!I:I,MATCH($C375,'Policy Characteristics'!$C:$C,0))),"",INDEX('Policy Characteristics'!I:I,MATCH($C375,'Policy Characteristics'!$C:$C,0)))</f>
        <v>on/off</v>
      </c>
      <c r="P375" s="254" t="str">
        <f>IF(ISBLANK(INDEX('Policy Characteristics'!J:J,MATCH($C375,'Policy Characteristics'!$C:$C,0))),"",INDEX('Policy Characteristics'!J:J,MATCH($C375,'Policy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75" s="254" t="str">
        <f>IF(ISBLANK(INDEX('Policy Characteristics'!K:K,MATCH($C375,'Policy Characteristics'!$C:$C,0))),"",INDEX('Policy Characteristics'!K:K,MATCH($C375,'Policy Characteristics'!$C:$C,0)))</f>
        <v/>
      </c>
      <c r="R375" s="254" t="str">
        <f>IF(ISBLANK(INDEX('Policy Characteristics'!L:L,MATCH($C375,'Policy Characteristics'!$C:$C,0))),"",INDEX('Policy Characteristics'!L:L,MATCH($C375,'Policy Characteristics'!$C:$C,0)))</f>
        <v/>
      </c>
    </row>
    <row r="376" spans="1:18">
      <c r="A376" s="254" t="str">
        <f>IF(ISBLANK(INDEX('Policy Characteristics'!A:A,MATCH($C376,'Policy Characteristics'!$C:$C,0))),"",INDEX('Policy Characteristics'!A:A,MATCH($C376,'Policy Characteristics'!$C:$C,0)))</f>
        <v>Electricity Supply</v>
      </c>
      <c r="B376" s="262" t="str">
        <f>IF(ISBLANK(INDEX('Policy Characteristics'!B:B,MATCH($C376,'Policy Characteristics'!$C:$C,0))),"",INDEX('Policy Characteristics'!B:B,MATCH($C376,'Policy Characteristics'!$C:$C,0)))</f>
        <v>Non BAU Capacity Retirement Schedule</v>
      </c>
      <c r="C376" s="254" t="str">
        <f t="shared" si="22"/>
        <v>Boolean Use Non BAU Capacity Retirement Schedule</v>
      </c>
      <c r="D376" s="6" t="s">
        <v>309</v>
      </c>
      <c r="E376" s="45"/>
      <c r="F376" s="6" t="s">
        <v>311</v>
      </c>
      <c r="G376" s="45"/>
      <c r="H376" s="43">
        <v>870</v>
      </c>
      <c r="I376" s="324" t="s">
        <v>44</v>
      </c>
      <c r="J376" s="255" t="str">
        <f>IF(ISBLANK(INDEX('Policy Characteristics'!D:D,MATCH($C376,'Policy Characteristics'!$C:$C,0))),"",INDEX('Policy Characteristics'!D:D,MATCH($C376,'Policy Characteristics'!$C:$C,0)))</f>
        <v>Non BAU Capacity Retirement Schedule</v>
      </c>
      <c r="K376" s="254" t="str">
        <f>IF(ISBLANK(INDEX('Policy Characteristics'!E:E,MATCH($C376,'Policy Characteristics'!$C:$C,0))),"",INDEX('Policy Characteristics'!E:E,MATCH($C376,'Policy Characteristics'!$C:$C,0)))</f>
        <v/>
      </c>
      <c r="L376" s="254">
        <f>IF(ISBLANK(INDEX('Policy Characteristics'!F:F,MATCH($C376,'Policy Characteristics'!$C:$C,0))),"",INDEX('Policy Characteristics'!F:F,MATCH($C376,'Policy Characteristics'!$C:$C,0)))</f>
        <v>0</v>
      </c>
      <c r="M376" s="254">
        <f>IF(ISBLANK(INDEX('Policy Characteristics'!G:G,MATCH($C376,'Policy Characteristics'!$C:$C,0))),"",INDEX('Policy Characteristics'!G:G,MATCH($C376,'Policy Characteristics'!$C:$C,0)))</f>
        <v>1</v>
      </c>
      <c r="N376" s="254">
        <f>IF(ISBLANK(INDEX('Policy Characteristics'!H:H,MATCH($C376,'Policy Characteristics'!$C:$C,0))),"",INDEX('Policy Characteristics'!H:H,MATCH($C376,'Policy Characteristics'!$C:$C,0)))</f>
        <v>1</v>
      </c>
      <c r="O376" s="254" t="str">
        <f>IF(ISBLANK(INDEX('Policy Characteristics'!I:I,MATCH($C376,'Policy Characteristics'!$C:$C,0))),"",INDEX('Policy Characteristics'!I:I,MATCH($C376,'Policy Characteristics'!$C:$C,0)))</f>
        <v>on/off</v>
      </c>
      <c r="P376" s="254" t="str">
        <f>IF(ISBLANK(INDEX('Policy Characteristics'!J:J,MATCH($C376,'Policy Characteristics'!$C:$C,0))),"",INDEX('Policy Characteristics'!J:J,MATCH($C376,'Policy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76" s="254" t="str">
        <f>IF(ISBLANK(INDEX('Policy Characteristics'!K:K,MATCH($C376,'Policy Characteristics'!$C:$C,0))),"",INDEX('Policy Characteristics'!K:K,MATCH($C376,'Policy Characteristics'!$C:$C,0)))</f>
        <v/>
      </c>
      <c r="R376" s="254" t="str">
        <f>IF(ISBLANK(INDEX('Policy Characteristics'!L:L,MATCH($C376,'Policy Characteristics'!$C:$C,0))),"",INDEX('Policy Characteristics'!L:L,MATCH($C376,'Policy Characteristics'!$C:$C,0)))</f>
        <v/>
      </c>
    </row>
    <row r="377" spans="1:18">
      <c r="A377" s="254" t="str">
        <f>IF(ISBLANK(INDEX('Policy Characteristics'!A:A,MATCH($C377,'Policy Characteristics'!$C:$C,0))),"",INDEX('Policy Characteristics'!A:A,MATCH($C377,'Policy Characteristics'!$C:$C,0)))</f>
        <v>Electricity Supply</v>
      </c>
      <c r="B377" s="262" t="str">
        <f>IF(ISBLANK(INDEX('Policy Characteristics'!B:B,MATCH($C377,'Policy Characteristics'!$C:$C,0))),"",INDEX('Policy Characteristics'!B:B,MATCH($C377,'Policy Characteristics'!$C:$C,0)))</f>
        <v>Non BAU Capacity Retirement Schedule</v>
      </c>
      <c r="C377" s="254" t="str">
        <f t="shared" si="22"/>
        <v>Boolean Use Non BAU Capacity Retirement Schedule</v>
      </c>
      <c r="D377" s="6" t="s">
        <v>444</v>
      </c>
      <c r="E377" s="45"/>
      <c r="F377" s="6" t="s">
        <v>443</v>
      </c>
      <c r="G377" s="45"/>
      <c r="H377" s="43">
        <v>871</v>
      </c>
      <c r="I377" s="324" t="s">
        <v>44</v>
      </c>
      <c r="J377" s="255" t="str">
        <f>IF(ISBLANK(INDEX('Policy Characteristics'!D:D,MATCH($C377,'Policy Characteristics'!$C:$C,0))),"",INDEX('Policy Characteristics'!D:D,MATCH($C377,'Policy Characteristics'!$C:$C,0)))</f>
        <v>Non BAU Capacity Retirement Schedule</v>
      </c>
      <c r="K377" s="254" t="str">
        <f>IF(ISBLANK(INDEX('Policy Characteristics'!E:E,MATCH($C377,'Policy Characteristics'!$C:$C,0))),"",INDEX('Policy Characteristics'!E:E,MATCH($C377,'Policy Characteristics'!$C:$C,0)))</f>
        <v/>
      </c>
      <c r="L377" s="254">
        <f>IF(ISBLANK(INDEX('Policy Characteristics'!F:F,MATCH($C377,'Policy Characteristics'!$C:$C,0))),"",INDEX('Policy Characteristics'!F:F,MATCH($C377,'Policy Characteristics'!$C:$C,0)))</f>
        <v>0</v>
      </c>
      <c r="M377" s="254">
        <f>IF(ISBLANK(INDEX('Policy Characteristics'!G:G,MATCH($C377,'Policy Characteristics'!$C:$C,0))),"",INDEX('Policy Characteristics'!G:G,MATCH($C377,'Policy Characteristics'!$C:$C,0)))</f>
        <v>1</v>
      </c>
      <c r="N377" s="254">
        <f>IF(ISBLANK(INDEX('Policy Characteristics'!H:H,MATCH($C377,'Policy Characteristics'!$C:$C,0))),"",INDEX('Policy Characteristics'!H:H,MATCH($C377,'Policy Characteristics'!$C:$C,0)))</f>
        <v>1</v>
      </c>
      <c r="O377" s="254" t="str">
        <f>IF(ISBLANK(INDEX('Policy Characteristics'!I:I,MATCH($C377,'Policy Characteristics'!$C:$C,0))),"",INDEX('Policy Characteristics'!I:I,MATCH($C377,'Policy Characteristics'!$C:$C,0)))</f>
        <v>on/off</v>
      </c>
      <c r="P377" s="254" t="str">
        <f>IF(ISBLANK(INDEX('Policy Characteristics'!J:J,MATCH($C377,'Policy Characteristics'!$C:$C,0))),"",INDEX('Policy Characteristics'!J:J,MATCH($C377,'Policy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77" s="254" t="str">
        <f>IF(ISBLANK(INDEX('Policy Characteristics'!K:K,MATCH($C377,'Policy Characteristics'!$C:$C,0))),"",INDEX('Policy Characteristics'!K:K,MATCH($C377,'Policy Characteristics'!$C:$C,0)))</f>
        <v/>
      </c>
      <c r="R377" s="254" t="str">
        <f>IF(ISBLANK(INDEX('Policy Characteristics'!L:L,MATCH($C377,'Policy Characteristics'!$C:$C,0))),"",INDEX('Policy Characteristics'!L:L,MATCH($C377,'Policy Characteristics'!$C:$C,0)))</f>
        <v/>
      </c>
    </row>
    <row r="378" spans="1:18">
      <c r="A378" s="254" t="str">
        <f>IF(ISBLANK(INDEX('Policy Characteristics'!A:A,MATCH($C378,'Policy Characteristics'!$C:$C,0))),"",INDEX('Policy Characteristics'!A:A,MATCH($C378,'Policy Characteristics'!$C:$C,0)))</f>
        <v>Electricity Supply</v>
      </c>
      <c r="B378" s="262" t="str">
        <f>IF(ISBLANK(INDEX('Policy Characteristics'!B:B,MATCH($C378,'Policy Characteristics'!$C:$C,0))),"",INDEX('Policy Characteristics'!B:B,MATCH($C378,'Policy Characteristics'!$C:$C,0)))</f>
        <v>Non BAU Capacity Retirement Schedule</v>
      </c>
      <c r="C378" s="254" t="str">
        <f t="shared" si="22"/>
        <v>Boolean Use Non BAU Capacity Retirement Schedule</v>
      </c>
      <c r="D378" s="6" t="s">
        <v>453</v>
      </c>
      <c r="E378" s="45"/>
      <c r="F378" s="6" t="s">
        <v>454</v>
      </c>
      <c r="G378" s="45"/>
      <c r="H378" s="43">
        <v>872</v>
      </c>
      <c r="I378" s="324" t="s">
        <v>44</v>
      </c>
      <c r="J378" s="255" t="str">
        <f>IF(ISBLANK(INDEX('Policy Characteristics'!D:D,MATCH($C378,'Policy Characteristics'!$C:$C,0))),"",INDEX('Policy Characteristics'!D:D,MATCH($C378,'Policy Characteristics'!$C:$C,0)))</f>
        <v>Non BAU Capacity Retirement Schedule</v>
      </c>
      <c r="K378" s="254" t="str">
        <f>IF(ISBLANK(INDEX('Policy Characteristics'!E:E,MATCH($C378,'Policy Characteristics'!$C:$C,0))),"",INDEX('Policy Characteristics'!E:E,MATCH($C378,'Policy Characteristics'!$C:$C,0)))</f>
        <v/>
      </c>
      <c r="L378" s="254">
        <f>IF(ISBLANK(INDEX('Policy Characteristics'!F:F,MATCH($C378,'Policy Characteristics'!$C:$C,0))),"",INDEX('Policy Characteristics'!F:F,MATCH($C378,'Policy Characteristics'!$C:$C,0)))</f>
        <v>0</v>
      </c>
      <c r="M378" s="254">
        <f>IF(ISBLANK(INDEX('Policy Characteristics'!G:G,MATCH($C378,'Policy Characteristics'!$C:$C,0))),"",INDEX('Policy Characteristics'!G:G,MATCH($C378,'Policy Characteristics'!$C:$C,0)))</f>
        <v>1</v>
      </c>
      <c r="N378" s="254">
        <f>IF(ISBLANK(INDEX('Policy Characteristics'!H:H,MATCH($C378,'Policy Characteristics'!$C:$C,0))),"",INDEX('Policy Characteristics'!H:H,MATCH($C378,'Policy Characteristics'!$C:$C,0)))</f>
        <v>1</v>
      </c>
      <c r="O378" s="254" t="str">
        <f>IF(ISBLANK(INDEX('Policy Characteristics'!I:I,MATCH($C378,'Policy Characteristics'!$C:$C,0))),"",INDEX('Policy Characteristics'!I:I,MATCH($C378,'Policy Characteristics'!$C:$C,0)))</f>
        <v>on/off</v>
      </c>
      <c r="P378" s="254" t="str">
        <f>IF(ISBLANK(INDEX('Policy Characteristics'!J:J,MATCH($C378,'Policy Characteristics'!$C:$C,0))),"",INDEX('Policy Characteristics'!J:J,MATCH($C378,'Policy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78" s="254" t="str">
        <f>IF(ISBLANK(INDEX('Policy Characteristics'!K:K,MATCH($C378,'Policy Characteristics'!$C:$C,0))),"",INDEX('Policy Characteristics'!K:K,MATCH($C378,'Policy Characteristics'!$C:$C,0)))</f>
        <v/>
      </c>
      <c r="R378" s="254" t="str">
        <f>IF(ISBLANK(INDEX('Policy Characteristics'!L:L,MATCH($C378,'Policy Characteristics'!$C:$C,0))),"",INDEX('Policy Characteristics'!L:L,MATCH($C378,'Policy Characteristics'!$C:$C,0)))</f>
        <v/>
      </c>
    </row>
    <row r="379" spans="1:18">
      <c r="A379" s="254" t="str">
        <f>IF(ISBLANK(INDEX('Policy Characteristics'!A:A,MATCH($C379,'Policy Characteristics'!$C:$C,0))),"",INDEX('Policy Characteristics'!A:A,MATCH($C379,'Policy Characteristics'!$C:$C,0)))</f>
        <v>Electricity Supply</v>
      </c>
      <c r="B379" s="262" t="str">
        <f>IF(ISBLANK(INDEX('Policy Characteristics'!B:B,MATCH($C379,'Policy Characteristics'!$C:$C,0))),"",INDEX('Policy Characteristics'!B:B,MATCH($C379,'Policy Characteristics'!$C:$C,0)))</f>
        <v>Non BAU Capacity Retirement Schedule</v>
      </c>
      <c r="C379" s="254" t="str">
        <f t="shared" si="22"/>
        <v>Boolean Use Non BAU Capacity Retirement Schedule</v>
      </c>
      <c r="D379" s="6" t="s">
        <v>2748</v>
      </c>
      <c r="E379" s="45"/>
      <c r="F379" s="6" t="s">
        <v>2469</v>
      </c>
      <c r="G379" s="45"/>
      <c r="H379" s="43">
        <v>873</v>
      </c>
      <c r="I379" s="324" t="s">
        <v>44</v>
      </c>
      <c r="J379" s="255" t="str">
        <f>IF(ISBLANK(INDEX('Policy Characteristics'!D:D,MATCH($C379,'Policy Characteristics'!$C:$C,0))),"",INDEX('Policy Characteristics'!D:D,MATCH($C379,'Policy Characteristics'!$C:$C,0)))</f>
        <v>Non BAU Capacity Retirement Schedule</v>
      </c>
      <c r="K379" s="254" t="str">
        <f>IF(ISBLANK(INDEX('Policy Characteristics'!E:E,MATCH($C379,'Policy Characteristics'!$C:$C,0))),"",INDEX('Policy Characteristics'!E:E,MATCH($C379,'Policy Characteristics'!$C:$C,0)))</f>
        <v/>
      </c>
      <c r="L379" s="254">
        <f>IF(ISBLANK(INDEX('Policy Characteristics'!F:F,MATCH($C379,'Policy Characteristics'!$C:$C,0))),"",INDEX('Policy Characteristics'!F:F,MATCH($C379,'Policy Characteristics'!$C:$C,0)))</f>
        <v>0</v>
      </c>
      <c r="M379" s="254">
        <f>IF(ISBLANK(INDEX('Policy Characteristics'!G:G,MATCH($C379,'Policy Characteristics'!$C:$C,0))),"",INDEX('Policy Characteristics'!G:G,MATCH($C379,'Policy Characteristics'!$C:$C,0)))</f>
        <v>1</v>
      </c>
      <c r="N379" s="254">
        <f>IF(ISBLANK(INDEX('Policy Characteristics'!H:H,MATCH($C379,'Policy Characteristics'!$C:$C,0))),"",INDEX('Policy Characteristics'!H:H,MATCH($C379,'Policy Characteristics'!$C:$C,0)))</f>
        <v>1</v>
      </c>
      <c r="O379" s="254" t="str">
        <f>IF(ISBLANK(INDEX('Policy Characteristics'!I:I,MATCH($C379,'Policy Characteristics'!$C:$C,0))),"",INDEX('Policy Characteristics'!I:I,MATCH($C379,'Policy Characteristics'!$C:$C,0)))</f>
        <v>on/off</v>
      </c>
      <c r="P379" s="254" t="str">
        <f>IF(ISBLANK(INDEX('Policy Characteristics'!J:J,MATCH($C379,'Policy Characteristics'!$C:$C,0))),"",INDEX('Policy Characteristics'!J:J,MATCH($C379,'Policy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79" s="254" t="str">
        <f>IF(ISBLANK(INDEX('Policy Characteristics'!K:K,MATCH($C379,'Policy Characteristics'!$C:$C,0))),"",INDEX('Policy Characteristics'!K:K,MATCH($C379,'Policy Characteristics'!$C:$C,0)))</f>
        <v/>
      </c>
      <c r="R379" s="254" t="str">
        <f>IF(ISBLANK(INDEX('Policy Characteristics'!L:L,MATCH($C379,'Policy Characteristics'!$C:$C,0))),"",INDEX('Policy Characteristics'!L:L,MATCH($C379,'Policy Characteristics'!$C:$C,0)))</f>
        <v/>
      </c>
    </row>
    <row r="380" spans="1:18">
      <c r="A380" s="254" t="str">
        <f>IF(ISBLANK(INDEX('Policy Characteristics'!A:A,MATCH($C380,'Policy Characteristics'!$C:$C,0))),"",INDEX('Policy Characteristics'!A:A,MATCH($C380,'Policy Characteristics'!$C:$C,0)))</f>
        <v>Electricity Supply</v>
      </c>
      <c r="B380" s="262" t="str">
        <f>IF(ISBLANK(INDEX('Policy Characteristics'!B:B,MATCH($C380,'Policy Characteristics'!$C:$C,0))),"",INDEX('Policy Characteristics'!B:B,MATCH($C380,'Policy Characteristics'!$C:$C,0)))</f>
        <v>Non BAU Capacity Retirement Schedule</v>
      </c>
      <c r="C380" s="254" t="str">
        <f t="shared" si="22"/>
        <v>Boolean Use Non BAU Capacity Retirement Schedule</v>
      </c>
      <c r="D380" s="6" t="s">
        <v>2749</v>
      </c>
      <c r="E380" s="45"/>
      <c r="F380" s="6" t="s">
        <v>2592</v>
      </c>
      <c r="G380" s="45"/>
      <c r="H380" s="43">
        <v>874</v>
      </c>
      <c r="I380" s="324" t="s">
        <v>44</v>
      </c>
      <c r="J380" s="255" t="str">
        <f>IF(ISBLANK(INDEX('Policy Characteristics'!D:D,MATCH($C380,'Policy Characteristics'!$C:$C,0))),"",INDEX('Policy Characteristics'!D:D,MATCH($C380,'Policy Characteristics'!$C:$C,0)))</f>
        <v>Non BAU Capacity Retirement Schedule</v>
      </c>
      <c r="K380" s="254" t="str">
        <f>IF(ISBLANK(INDEX('Policy Characteristics'!E:E,MATCH($C380,'Policy Characteristics'!$C:$C,0))),"",INDEX('Policy Characteristics'!E:E,MATCH($C380,'Policy Characteristics'!$C:$C,0)))</f>
        <v/>
      </c>
      <c r="L380" s="254">
        <f>IF(ISBLANK(INDEX('Policy Characteristics'!F:F,MATCH($C380,'Policy Characteristics'!$C:$C,0))),"",INDEX('Policy Characteristics'!F:F,MATCH($C380,'Policy Characteristics'!$C:$C,0)))</f>
        <v>0</v>
      </c>
      <c r="M380" s="254">
        <f>IF(ISBLANK(INDEX('Policy Characteristics'!G:G,MATCH($C380,'Policy Characteristics'!$C:$C,0))),"",INDEX('Policy Characteristics'!G:G,MATCH($C380,'Policy Characteristics'!$C:$C,0)))</f>
        <v>1</v>
      </c>
      <c r="N380" s="254">
        <f>IF(ISBLANK(INDEX('Policy Characteristics'!H:H,MATCH($C380,'Policy Characteristics'!$C:$C,0))),"",INDEX('Policy Characteristics'!H:H,MATCH($C380,'Policy Characteristics'!$C:$C,0)))</f>
        <v>1</v>
      </c>
      <c r="O380" s="254" t="str">
        <f>IF(ISBLANK(INDEX('Policy Characteristics'!I:I,MATCH($C380,'Policy Characteristics'!$C:$C,0))),"",INDEX('Policy Characteristics'!I:I,MATCH($C380,'Policy Characteristics'!$C:$C,0)))</f>
        <v>on/off</v>
      </c>
      <c r="P380" s="254" t="str">
        <f>IF(ISBLANK(INDEX('Policy Characteristics'!J:J,MATCH($C380,'Policy Characteristics'!$C:$C,0))),"",INDEX('Policy Characteristics'!J:J,MATCH($C380,'Policy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80" s="254" t="str">
        <f>IF(ISBLANK(INDEX('Policy Characteristics'!K:K,MATCH($C380,'Policy Characteristics'!$C:$C,0))),"",INDEX('Policy Characteristics'!K:K,MATCH($C380,'Policy Characteristics'!$C:$C,0)))</f>
        <v/>
      </c>
      <c r="R380" s="254" t="str">
        <f>IF(ISBLANK(INDEX('Policy Characteristics'!L:L,MATCH($C380,'Policy Characteristics'!$C:$C,0))),"",INDEX('Policy Characteristics'!L:L,MATCH($C380,'Policy Characteristics'!$C:$C,0)))</f>
        <v/>
      </c>
    </row>
    <row r="381" spans="1:18">
      <c r="A381" s="254" t="str">
        <f>IF(ISBLANK(INDEX('Policy Characteristics'!A:A,MATCH($C381,'Policy Characteristics'!$C:$C,0))),"",INDEX('Policy Characteristics'!A:A,MATCH($C381,'Policy Characteristics'!$C:$C,0)))</f>
        <v>Electricity Supply</v>
      </c>
      <c r="B381" s="262" t="str">
        <f>IF(ISBLANK(INDEX('Policy Characteristics'!B:B,MATCH($C381,'Policy Characteristics'!$C:$C,0))),"",INDEX('Policy Characteristics'!B:B,MATCH($C381,'Policy Characteristics'!$C:$C,0)))</f>
        <v>Non BAU Capacity Retirement Schedule</v>
      </c>
      <c r="C381" s="254" t="str">
        <f t="shared" si="22"/>
        <v>Boolean Use Non BAU Capacity Retirement Schedule</v>
      </c>
      <c r="D381" s="6" t="s">
        <v>2750</v>
      </c>
      <c r="E381" s="45"/>
      <c r="F381" s="6" t="s">
        <v>2471</v>
      </c>
      <c r="G381" s="45"/>
      <c r="H381" s="43">
        <v>875</v>
      </c>
      <c r="I381" s="324" t="s">
        <v>44</v>
      </c>
      <c r="J381" s="255" t="str">
        <f>IF(ISBLANK(INDEX('Policy Characteristics'!D:D,MATCH($C381,'Policy Characteristics'!$C:$C,0))),"",INDEX('Policy Characteristics'!D:D,MATCH($C381,'Policy Characteristics'!$C:$C,0)))</f>
        <v>Non BAU Capacity Retirement Schedule</v>
      </c>
      <c r="K381" s="254" t="str">
        <f>IF(ISBLANK(INDEX('Policy Characteristics'!E:E,MATCH($C381,'Policy Characteristics'!$C:$C,0))),"",INDEX('Policy Characteristics'!E:E,MATCH($C381,'Policy Characteristics'!$C:$C,0)))</f>
        <v/>
      </c>
      <c r="L381" s="254">
        <f>IF(ISBLANK(INDEX('Policy Characteristics'!F:F,MATCH($C381,'Policy Characteristics'!$C:$C,0))),"",INDEX('Policy Characteristics'!F:F,MATCH($C381,'Policy Characteristics'!$C:$C,0)))</f>
        <v>0</v>
      </c>
      <c r="M381" s="254">
        <f>IF(ISBLANK(INDEX('Policy Characteristics'!G:G,MATCH($C381,'Policy Characteristics'!$C:$C,0))),"",INDEX('Policy Characteristics'!G:G,MATCH($C381,'Policy Characteristics'!$C:$C,0)))</f>
        <v>1</v>
      </c>
      <c r="N381" s="254">
        <f>IF(ISBLANK(INDEX('Policy Characteristics'!H:H,MATCH($C381,'Policy Characteristics'!$C:$C,0))),"",INDEX('Policy Characteristics'!H:H,MATCH($C381,'Policy Characteristics'!$C:$C,0)))</f>
        <v>1</v>
      </c>
      <c r="O381" s="254" t="str">
        <f>IF(ISBLANK(INDEX('Policy Characteristics'!I:I,MATCH($C381,'Policy Characteristics'!$C:$C,0))),"",INDEX('Policy Characteristics'!I:I,MATCH($C381,'Policy Characteristics'!$C:$C,0)))</f>
        <v>on/off</v>
      </c>
      <c r="P381" s="254" t="str">
        <f>IF(ISBLANK(INDEX('Policy Characteristics'!J:J,MATCH($C381,'Policy Characteristics'!$C:$C,0))),"",INDEX('Policy Characteristics'!J:J,MATCH($C381,'Policy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81" s="254" t="str">
        <f>IF(ISBLANK(INDEX('Policy Characteristics'!K:K,MATCH($C381,'Policy Characteristics'!$C:$C,0))),"",INDEX('Policy Characteristics'!K:K,MATCH($C381,'Policy Characteristics'!$C:$C,0)))</f>
        <v/>
      </c>
      <c r="R381" s="254" t="str">
        <f>IF(ISBLANK(INDEX('Policy Characteristics'!L:L,MATCH($C381,'Policy Characteristics'!$C:$C,0))),"",INDEX('Policy Characteristics'!L:L,MATCH($C381,'Policy Characteristics'!$C:$C,0)))</f>
        <v/>
      </c>
    </row>
    <row r="382" spans="1:18">
      <c r="A382" s="254" t="str">
        <f>IF(ISBLANK(INDEX('Policy Characteristics'!A:A,MATCH($C382,'Policy Characteristics'!$C:$C,0))),"",INDEX('Policy Characteristics'!A:A,MATCH($C382,'Policy Characteristics'!$C:$C,0)))</f>
        <v>Electricity Supply</v>
      </c>
      <c r="B382" s="262" t="str">
        <f>IF(ISBLANK(INDEX('Policy Characteristics'!B:B,MATCH($C382,'Policy Characteristics'!$C:$C,0))),"",INDEX('Policy Characteristics'!B:B,MATCH($C382,'Policy Characteristics'!$C:$C,0)))</f>
        <v>Non BAU Capacity Retirement Schedule</v>
      </c>
      <c r="C382" s="254" t="str">
        <f t="shared" si="22"/>
        <v>Boolean Use Non BAU Capacity Retirement Schedule</v>
      </c>
      <c r="D382" s="6" t="s">
        <v>3489</v>
      </c>
      <c r="E382" s="45"/>
      <c r="F382" s="6" t="s">
        <v>3496</v>
      </c>
      <c r="G382" s="45"/>
      <c r="H382" s="43">
        <v>1768</v>
      </c>
      <c r="I382" s="324" t="s">
        <v>44</v>
      </c>
      <c r="J382" s="255" t="str">
        <f>IF(ISBLANK(INDEX('Policy Characteristics'!D:D,MATCH($C382,'Policy Characteristics'!$C:$C,0))),"",INDEX('Policy Characteristics'!D:D,MATCH($C382,'Policy Characteristics'!$C:$C,0)))</f>
        <v>Non BAU Capacity Retirement Schedule</v>
      </c>
      <c r="K382" s="254" t="str">
        <f>IF(ISBLANK(INDEX('Policy Characteristics'!E:E,MATCH($C382,'Policy Characteristics'!$C:$C,0))),"",INDEX('Policy Characteristics'!E:E,MATCH($C382,'Policy Characteristics'!$C:$C,0)))</f>
        <v/>
      </c>
      <c r="L382" s="254">
        <f>IF(ISBLANK(INDEX('Policy Characteristics'!F:F,MATCH($C382,'Policy Characteristics'!$C:$C,0))),"",INDEX('Policy Characteristics'!F:F,MATCH($C382,'Policy Characteristics'!$C:$C,0)))</f>
        <v>0</v>
      </c>
      <c r="M382" s="254">
        <f>IF(ISBLANK(INDEX('Policy Characteristics'!G:G,MATCH($C382,'Policy Characteristics'!$C:$C,0))),"",INDEX('Policy Characteristics'!G:G,MATCH($C382,'Policy Characteristics'!$C:$C,0)))</f>
        <v>1</v>
      </c>
      <c r="N382" s="254">
        <f>IF(ISBLANK(INDEX('Policy Characteristics'!H:H,MATCH($C382,'Policy Characteristics'!$C:$C,0))),"",INDEX('Policy Characteristics'!H:H,MATCH($C382,'Policy Characteristics'!$C:$C,0)))</f>
        <v>1</v>
      </c>
      <c r="O382" s="254" t="str">
        <f>IF(ISBLANK(INDEX('Policy Characteristics'!I:I,MATCH($C382,'Policy Characteristics'!$C:$C,0))),"",INDEX('Policy Characteristics'!I:I,MATCH($C382,'Policy Characteristics'!$C:$C,0)))</f>
        <v>on/off</v>
      </c>
      <c r="P382" s="254" t="str">
        <f>IF(ISBLANK(INDEX('Policy Characteristics'!J:J,MATCH($C382,'Policy Characteristics'!$C:$C,0))),"",INDEX('Policy Characteristics'!J:J,MATCH($C382,'Policy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82" s="254" t="str">
        <f>IF(ISBLANK(INDEX('Policy Characteristics'!K:K,MATCH($C382,'Policy Characteristics'!$C:$C,0))),"",INDEX('Policy Characteristics'!K:K,MATCH($C382,'Policy Characteristics'!$C:$C,0)))</f>
        <v/>
      </c>
      <c r="R382" s="254" t="str">
        <f>IF(ISBLANK(INDEX('Policy Characteristics'!L:L,MATCH($C382,'Policy Characteristics'!$C:$C,0))),"",INDEX('Policy Characteristics'!L:L,MATCH($C382,'Policy Characteristics'!$C:$C,0)))</f>
        <v/>
      </c>
    </row>
    <row r="383" spans="1:18">
      <c r="A383" s="254" t="str">
        <f>IF(ISBLANK(INDEX('Policy Characteristics'!A:A,MATCH($C383,'Policy Characteristics'!$C:$C,0))),"",INDEX('Policy Characteristics'!A:A,MATCH($C383,'Policy Characteristics'!$C:$C,0)))</f>
        <v>Electricity Supply</v>
      </c>
      <c r="B383" s="262" t="str">
        <f>IF(ISBLANK(INDEX('Policy Characteristics'!B:B,MATCH($C383,'Policy Characteristics'!$C:$C,0))),"",INDEX('Policy Characteristics'!B:B,MATCH($C383,'Policy Characteristics'!$C:$C,0)))</f>
        <v>Non BAU Capacity Retirement Schedule</v>
      </c>
      <c r="C383" s="254" t="str">
        <f t="shared" si="22"/>
        <v>Boolean Use Non BAU Capacity Retirement Schedule</v>
      </c>
      <c r="D383" s="6" t="s">
        <v>3492</v>
      </c>
      <c r="E383" s="45"/>
      <c r="F383" s="6" t="s">
        <v>3497</v>
      </c>
      <c r="G383" s="45"/>
      <c r="H383" s="43">
        <v>1769</v>
      </c>
      <c r="I383" s="324" t="s">
        <v>44</v>
      </c>
      <c r="J383" s="255" t="str">
        <f>IF(ISBLANK(INDEX('Policy Characteristics'!D:D,MATCH($C383,'Policy Characteristics'!$C:$C,0))),"",INDEX('Policy Characteristics'!D:D,MATCH($C383,'Policy Characteristics'!$C:$C,0)))</f>
        <v>Non BAU Capacity Retirement Schedule</v>
      </c>
      <c r="K383" s="254" t="str">
        <f>IF(ISBLANK(INDEX('Policy Characteristics'!E:E,MATCH($C383,'Policy Characteristics'!$C:$C,0))),"",INDEX('Policy Characteristics'!E:E,MATCH($C383,'Policy Characteristics'!$C:$C,0)))</f>
        <v/>
      </c>
      <c r="L383" s="254">
        <f>IF(ISBLANK(INDEX('Policy Characteristics'!F:F,MATCH($C383,'Policy Characteristics'!$C:$C,0))),"",INDEX('Policy Characteristics'!F:F,MATCH($C383,'Policy Characteristics'!$C:$C,0)))</f>
        <v>0</v>
      </c>
      <c r="M383" s="254">
        <f>IF(ISBLANK(INDEX('Policy Characteristics'!G:G,MATCH($C383,'Policy Characteristics'!$C:$C,0))),"",INDEX('Policy Characteristics'!G:G,MATCH($C383,'Policy Characteristics'!$C:$C,0)))</f>
        <v>1</v>
      </c>
      <c r="N383" s="254">
        <f>IF(ISBLANK(INDEX('Policy Characteristics'!H:H,MATCH($C383,'Policy Characteristics'!$C:$C,0))),"",INDEX('Policy Characteristics'!H:H,MATCH($C383,'Policy Characteristics'!$C:$C,0)))</f>
        <v>1</v>
      </c>
      <c r="O383" s="254" t="str">
        <f>IF(ISBLANK(INDEX('Policy Characteristics'!I:I,MATCH($C383,'Policy Characteristics'!$C:$C,0))),"",INDEX('Policy Characteristics'!I:I,MATCH($C383,'Policy Characteristics'!$C:$C,0)))</f>
        <v>on/off</v>
      </c>
      <c r="P383" s="254" t="str">
        <f>IF(ISBLANK(INDEX('Policy Characteristics'!J:J,MATCH($C383,'Policy Characteristics'!$C:$C,0))),"",INDEX('Policy Characteristics'!J:J,MATCH($C383,'Policy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83" s="254" t="str">
        <f>IF(ISBLANK(INDEX('Policy Characteristics'!K:K,MATCH($C383,'Policy Characteristics'!$C:$C,0))),"",INDEX('Policy Characteristics'!K:K,MATCH($C383,'Policy Characteristics'!$C:$C,0)))</f>
        <v/>
      </c>
      <c r="R383" s="254" t="str">
        <f>IF(ISBLANK(INDEX('Policy Characteristics'!L:L,MATCH($C383,'Policy Characteristics'!$C:$C,0))),"",INDEX('Policy Characteristics'!L:L,MATCH($C383,'Policy Characteristics'!$C:$C,0)))</f>
        <v/>
      </c>
    </row>
    <row r="384" spans="1:18">
      <c r="A384" s="254" t="str">
        <f>IF(ISBLANK(INDEX('Policy Characteristics'!A:A,MATCH($C384,'Policy Characteristics'!$C:$C,0))),"",INDEX('Policy Characteristics'!A:A,MATCH($C384,'Policy Characteristics'!$C:$C,0)))</f>
        <v>Electricity Supply</v>
      </c>
      <c r="B384" s="262" t="str">
        <f>IF(ISBLANK(INDEX('Policy Characteristics'!B:B,MATCH($C384,'Policy Characteristics'!$C:$C,0))),"",INDEX('Policy Characteristics'!B:B,MATCH($C384,'Policy Characteristics'!$C:$C,0)))</f>
        <v>Non BAU Capacity Retirement Schedule</v>
      </c>
      <c r="C384" s="254" t="str">
        <f t="shared" si="22"/>
        <v>Boolean Use Non BAU Capacity Retirement Schedule</v>
      </c>
      <c r="D384" s="6" t="s">
        <v>3493</v>
      </c>
      <c r="E384" s="45"/>
      <c r="F384" s="6" t="s">
        <v>3498</v>
      </c>
      <c r="G384" s="45"/>
      <c r="H384" s="43">
        <v>1770</v>
      </c>
      <c r="I384" s="324" t="s">
        <v>44</v>
      </c>
      <c r="J384" s="255" t="str">
        <f>IF(ISBLANK(INDEX('Policy Characteristics'!D:D,MATCH($C384,'Policy Characteristics'!$C:$C,0))),"",INDEX('Policy Characteristics'!D:D,MATCH($C384,'Policy Characteristics'!$C:$C,0)))</f>
        <v>Non BAU Capacity Retirement Schedule</v>
      </c>
      <c r="K384" s="254" t="str">
        <f>IF(ISBLANK(INDEX('Policy Characteristics'!E:E,MATCH($C384,'Policy Characteristics'!$C:$C,0))),"",INDEX('Policy Characteristics'!E:E,MATCH($C384,'Policy Characteristics'!$C:$C,0)))</f>
        <v/>
      </c>
      <c r="L384" s="254">
        <f>IF(ISBLANK(INDEX('Policy Characteristics'!F:F,MATCH($C384,'Policy Characteristics'!$C:$C,0))),"",INDEX('Policy Characteristics'!F:F,MATCH($C384,'Policy Characteristics'!$C:$C,0)))</f>
        <v>0</v>
      </c>
      <c r="M384" s="254">
        <f>IF(ISBLANK(INDEX('Policy Characteristics'!G:G,MATCH($C384,'Policy Characteristics'!$C:$C,0))),"",INDEX('Policy Characteristics'!G:G,MATCH($C384,'Policy Characteristics'!$C:$C,0)))</f>
        <v>1</v>
      </c>
      <c r="N384" s="254">
        <f>IF(ISBLANK(INDEX('Policy Characteristics'!H:H,MATCH($C384,'Policy Characteristics'!$C:$C,0))),"",INDEX('Policy Characteristics'!H:H,MATCH($C384,'Policy Characteristics'!$C:$C,0)))</f>
        <v>1</v>
      </c>
      <c r="O384" s="254" t="str">
        <f>IF(ISBLANK(INDEX('Policy Characteristics'!I:I,MATCH($C384,'Policy Characteristics'!$C:$C,0))),"",INDEX('Policy Characteristics'!I:I,MATCH($C384,'Policy Characteristics'!$C:$C,0)))</f>
        <v>on/off</v>
      </c>
      <c r="P384" s="254" t="str">
        <f>IF(ISBLANK(INDEX('Policy Characteristics'!J:J,MATCH($C384,'Policy Characteristics'!$C:$C,0))),"",INDEX('Policy Characteristics'!J:J,MATCH($C384,'Policy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84" s="254" t="str">
        <f>IF(ISBLANK(INDEX('Policy Characteristics'!K:K,MATCH($C384,'Policy Characteristics'!$C:$C,0))),"",INDEX('Policy Characteristics'!K:K,MATCH($C384,'Policy Characteristics'!$C:$C,0)))</f>
        <v/>
      </c>
      <c r="R384" s="254" t="str">
        <f>IF(ISBLANK(INDEX('Policy Characteristics'!L:L,MATCH($C384,'Policy Characteristics'!$C:$C,0))),"",INDEX('Policy Characteristics'!L:L,MATCH($C384,'Policy Characteristics'!$C:$C,0)))</f>
        <v/>
      </c>
    </row>
    <row r="385" spans="1:18">
      <c r="A385" s="254" t="str">
        <f>IF(ISBLANK(INDEX('Policy Characteristics'!A:A,MATCH($C385,'Policy Characteristics'!$C:$C,0))),"",INDEX('Policy Characteristics'!A:A,MATCH($C385,'Policy Characteristics'!$C:$C,0)))</f>
        <v>Electricity Supply</v>
      </c>
      <c r="B385" s="262" t="str">
        <f>IF(ISBLANK(INDEX('Policy Characteristics'!B:B,MATCH($C385,'Policy Characteristics'!$C:$C,0))),"",INDEX('Policy Characteristics'!B:B,MATCH($C385,'Policy Characteristics'!$C:$C,0)))</f>
        <v>Non BAU Capacity Retirement Schedule</v>
      </c>
      <c r="C385" s="254" t="str">
        <f t="shared" si="22"/>
        <v>Boolean Use Non BAU Capacity Retirement Schedule</v>
      </c>
      <c r="D385" s="6" t="s">
        <v>3494</v>
      </c>
      <c r="E385" s="45"/>
      <c r="F385" s="6" t="s">
        <v>3499</v>
      </c>
      <c r="G385" s="45"/>
      <c r="H385" s="43">
        <v>1771</v>
      </c>
      <c r="I385" s="324" t="s">
        <v>44</v>
      </c>
      <c r="J385" s="255" t="str">
        <f>IF(ISBLANK(INDEX('Policy Characteristics'!D:D,MATCH($C385,'Policy Characteristics'!$C:$C,0))),"",INDEX('Policy Characteristics'!D:D,MATCH($C385,'Policy Characteristics'!$C:$C,0)))</f>
        <v>Non BAU Capacity Retirement Schedule</v>
      </c>
      <c r="K385" s="254" t="str">
        <f>IF(ISBLANK(INDEX('Policy Characteristics'!E:E,MATCH($C385,'Policy Characteristics'!$C:$C,0))),"",INDEX('Policy Characteristics'!E:E,MATCH($C385,'Policy Characteristics'!$C:$C,0)))</f>
        <v/>
      </c>
      <c r="L385" s="254">
        <f>IF(ISBLANK(INDEX('Policy Characteristics'!F:F,MATCH($C385,'Policy Characteristics'!$C:$C,0))),"",INDEX('Policy Characteristics'!F:F,MATCH($C385,'Policy Characteristics'!$C:$C,0)))</f>
        <v>0</v>
      </c>
      <c r="M385" s="254">
        <f>IF(ISBLANK(INDEX('Policy Characteristics'!G:G,MATCH($C385,'Policy Characteristics'!$C:$C,0))),"",INDEX('Policy Characteristics'!G:G,MATCH($C385,'Policy Characteristics'!$C:$C,0)))</f>
        <v>1</v>
      </c>
      <c r="N385" s="254">
        <f>IF(ISBLANK(INDEX('Policy Characteristics'!H:H,MATCH($C385,'Policy Characteristics'!$C:$C,0))),"",INDEX('Policy Characteristics'!H:H,MATCH($C385,'Policy Characteristics'!$C:$C,0)))</f>
        <v>1</v>
      </c>
      <c r="O385" s="254" t="str">
        <f>IF(ISBLANK(INDEX('Policy Characteristics'!I:I,MATCH($C385,'Policy Characteristics'!$C:$C,0))),"",INDEX('Policy Characteristics'!I:I,MATCH($C385,'Policy Characteristics'!$C:$C,0)))</f>
        <v>on/off</v>
      </c>
      <c r="P385" s="254" t="str">
        <f>IF(ISBLANK(INDEX('Policy Characteristics'!J:J,MATCH($C385,'Policy Characteristics'!$C:$C,0))),"",INDEX('Policy Characteristics'!J:J,MATCH($C385,'Policy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85" s="254" t="str">
        <f>IF(ISBLANK(INDEX('Policy Characteristics'!K:K,MATCH($C385,'Policy Characteristics'!$C:$C,0))),"",INDEX('Policy Characteristics'!K:K,MATCH($C385,'Policy Characteristics'!$C:$C,0)))</f>
        <v/>
      </c>
      <c r="R385" s="254" t="str">
        <f>IF(ISBLANK(INDEX('Policy Characteristics'!L:L,MATCH($C385,'Policy Characteristics'!$C:$C,0))),"",INDEX('Policy Characteristics'!L:L,MATCH($C385,'Policy Characteristics'!$C:$C,0)))</f>
        <v/>
      </c>
    </row>
    <row r="386" spans="1:18">
      <c r="A386" s="254" t="str">
        <f>IF(ISBLANK(INDEX('Policy Characteristics'!A:A,MATCH($C386,'Policy Characteristics'!$C:$C,0))),"",INDEX('Policy Characteristics'!A:A,MATCH($C386,'Policy Characteristics'!$C:$C,0)))</f>
        <v>Electricity Supply</v>
      </c>
      <c r="B386" s="262" t="str">
        <f>IF(ISBLANK(INDEX('Policy Characteristics'!B:B,MATCH($C386,'Policy Characteristics'!$C:$C,0))),"",INDEX('Policy Characteristics'!B:B,MATCH($C386,'Policy Characteristics'!$C:$C,0)))</f>
        <v>Non BAU Capacity Retirement Schedule</v>
      </c>
      <c r="C386" s="254" t="str">
        <f t="shared" si="22"/>
        <v>Boolean Use Non BAU Capacity Retirement Schedule</v>
      </c>
      <c r="D386" s="6" t="s">
        <v>3495</v>
      </c>
      <c r="E386" s="45"/>
      <c r="F386" s="6" t="s">
        <v>3500</v>
      </c>
      <c r="G386" s="45"/>
      <c r="H386" s="43">
        <v>1772</v>
      </c>
      <c r="I386" s="324" t="s">
        <v>44</v>
      </c>
      <c r="J386" s="255" t="str">
        <f>IF(ISBLANK(INDEX('Policy Characteristics'!D:D,MATCH($C386,'Policy Characteristics'!$C:$C,0))),"",INDEX('Policy Characteristics'!D:D,MATCH($C386,'Policy Characteristics'!$C:$C,0)))</f>
        <v>Non BAU Capacity Retirement Schedule</v>
      </c>
      <c r="K386" s="254" t="str">
        <f>IF(ISBLANK(INDEX('Policy Characteristics'!E:E,MATCH($C386,'Policy Characteristics'!$C:$C,0))),"",INDEX('Policy Characteristics'!E:E,MATCH($C386,'Policy Characteristics'!$C:$C,0)))</f>
        <v/>
      </c>
      <c r="L386" s="254">
        <f>IF(ISBLANK(INDEX('Policy Characteristics'!F:F,MATCH($C386,'Policy Characteristics'!$C:$C,0))),"",INDEX('Policy Characteristics'!F:F,MATCH($C386,'Policy Characteristics'!$C:$C,0)))</f>
        <v>0</v>
      </c>
      <c r="M386" s="254">
        <f>IF(ISBLANK(INDEX('Policy Characteristics'!G:G,MATCH($C386,'Policy Characteristics'!$C:$C,0))),"",INDEX('Policy Characteristics'!G:G,MATCH($C386,'Policy Characteristics'!$C:$C,0)))</f>
        <v>1</v>
      </c>
      <c r="N386" s="254">
        <f>IF(ISBLANK(INDEX('Policy Characteristics'!H:H,MATCH($C386,'Policy Characteristics'!$C:$C,0))),"",INDEX('Policy Characteristics'!H:H,MATCH($C386,'Policy Characteristics'!$C:$C,0)))</f>
        <v>1</v>
      </c>
      <c r="O386" s="254" t="str">
        <f>IF(ISBLANK(INDEX('Policy Characteristics'!I:I,MATCH($C386,'Policy Characteristics'!$C:$C,0))),"",INDEX('Policy Characteristics'!I:I,MATCH($C386,'Policy Characteristics'!$C:$C,0)))</f>
        <v>on/off</v>
      </c>
      <c r="P386" s="254" t="str">
        <f>IF(ISBLANK(INDEX('Policy Characteristics'!J:J,MATCH($C386,'Policy Characteristics'!$C:$C,0))),"",INDEX('Policy Characteristics'!J:J,MATCH($C386,'Policy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86" s="254" t="str">
        <f>IF(ISBLANK(INDEX('Policy Characteristics'!K:K,MATCH($C386,'Policy Characteristics'!$C:$C,0))),"",INDEX('Policy Characteristics'!K:K,MATCH($C386,'Policy Characteristics'!$C:$C,0)))</f>
        <v/>
      </c>
      <c r="R386" s="254" t="str">
        <f>IF(ISBLANK(INDEX('Policy Characteristics'!L:L,MATCH($C386,'Policy Characteristics'!$C:$C,0))),"",INDEX('Policy Characteristics'!L:L,MATCH($C386,'Policy Characteristics'!$C:$C,0)))</f>
        <v/>
      </c>
    </row>
    <row r="387" spans="1:18">
      <c r="A387" s="254" t="str">
        <f>IF(ISBLANK(INDEX('Policy Characteristics'!A:A,MATCH($C387,'Policy Characteristics'!$C:$C,0))),"",INDEX('Policy Characteristics'!A:A,MATCH($C387,'Policy Characteristics'!$C:$C,0)))</f>
        <v>Electricity Supply</v>
      </c>
      <c r="B387" s="262" t="str">
        <f>IF(ISBLANK(INDEX('Policy Characteristics'!B:B,MATCH($C387,'Policy Characteristics'!$C:$C,0))),"",INDEX('Policy Characteristics'!B:B,MATCH($C387,'Policy Characteristics'!$C:$C,0)))</f>
        <v>Non BAU Capacity Retirement Schedule</v>
      </c>
      <c r="C387" s="254" t="str">
        <f t="shared" si="22"/>
        <v>Boolean Use Non BAU Capacity Retirement Schedule</v>
      </c>
      <c r="D387" s="6" t="s">
        <v>3584</v>
      </c>
      <c r="E387" s="45"/>
      <c r="F387" s="6" t="s">
        <v>3582</v>
      </c>
      <c r="G387" s="45"/>
      <c r="H387" s="43">
        <v>1773</v>
      </c>
      <c r="I387" s="324" t="s">
        <v>44</v>
      </c>
      <c r="J387" s="255" t="str">
        <f>IF(ISBLANK(INDEX('Policy Characteristics'!D:D,MATCH($C387,'Policy Characteristics'!$C:$C,0))),"",INDEX('Policy Characteristics'!D:D,MATCH($C387,'Policy Characteristics'!$C:$C,0)))</f>
        <v>Non BAU Capacity Retirement Schedule</v>
      </c>
      <c r="K387" s="254" t="str">
        <f>IF(ISBLANK(INDEX('Policy Characteristics'!E:E,MATCH($C387,'Policy Characteristics'!$C:$C,0))),"",INDEX('Policy Characteristics'!E:E,MATCH($C387,'Policy Characteristics'!$C:$C,0)))</f>
        <v/>
      </c>
      <c r="L387" s="254">
        <f>IF(ISBLANK(INDEX('Policy Characteristics'!F:F,MATCH($C387,'Policy Characteristics'!$C:$C,0))),"",INDEX('Policy Characteristics'!F:F,MATCH($C387,'Policy Characteristics'!$C:$C,0)))</f>
        <v>0</v>
      </c>
      <c r="M387" s="254">
        <f>IF(ISBLANK(INDEX('Policy Characteristics'!G:G,MATCH($C387,'Policy Characteristics'!$C:$C,0))),"",INDEX('Policy Characteristics'!G:G,MATCH($C387,'Policy Characteristics'!$C:$C,0)))</f>
        <v>1</v>
      </c>
      <c r="N387" s="254">
        <f>IF(ISBLANK(INDEX('Policy Characteristics'!H:H,MATCH($C387,'Policy Characteristics'!$C:$C,0))),"",INDEX('Policy Characteristics'!H:H,MATCH($C387,'Policy Characteristics'!$C:$C,0)))</f>
        <v>1</v>
      </c>
      <c r="O387" s="254" t="str">
        <f>IF(ISBLANK(INDEX('Policy Characteristics'!I:I,MATCH($C387,'Policy Characteristics'!$C:$C,0))),"",INDEX('Policy Characteristics'!I:I,MATCH($C387,'Policy Characteristics'!$C:$C,0)))</f>
        <v>on/off</v>
      </c>
      <c r="P387" s="254" t="str">
        <f>IF(ISBLANK(INDEX('Policy Characteristics'!J:J,MATCH($C387,'Policy Characteristics'!$C:$C,0))),"",INDEX('Policy Characteristics'!J:J,MATCH($C387,'Policy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87" s="254" t="str">
        <f>IF(ISBLANK(INDEX('Policy Characteristics'!K:K,MATCH($C387,'Policy Characteristics'!$C:$C,0))),"",INDEX('Policy Characteristics'!K:K,MATCH($C387,'Policy Characteristics'!$C:$C,0)))</f>
        <v/>
      </c>
      <c r="R387" s="254" t="str">
        <f>IF(ISBLANK(INDEX('Policy Characteristics'!L:L,MATCH($C387,'Policy Characteristics'!$C:$C,0))),"",INDEX('Policy Characteristics'!L:L,MATCH($C387,'Policy Characteristics'!$C:$C,0)))</f>
        <v/>
      </c>
    </row>
    <row r="388" spans="1:18">
      <c r="A388" s="254" t="str">
        <f>IF(ISBLANK(INDEX('Policy Characteristics'!A:A,MATCH($C388,'Policy Characteristics'!$C:$C,0))),"",INDEX('Policy Characteristics'!A:A,MATCH($C388,'Policy Characteristics'!$C:$C,0)))</f>
        <v>Electricity Supply</v>
      </c>
      <c r="B388" s="262" t="str">
        <f>IF(ISBLANK(INDEX('Policy Characteristics'!B:B,MATCH($C388,'Policy Characteristics'!$C:$C,0))),"",INDEX('Policy Characteristics'!B:B,MATCH($C388,'Policy Characteristics'!$C:$C,0)))</f>
        <v>Non BAU Capacity Retirement Schedule</v>
      </c>
      <c r="C388" s="254" t="str">
        <f t="shared" si="22"/>
        <v>Boolean Use Non BAU Capacity Retirement Schedule</v>
      </c>
      <c r="D388" s="6" t="s">
        <v>3585</v>
      </c>
      <c r="E388" s="45"/>
      <c r="F388" s="6" t="s">
        <v>3583</v>
      </c>
      <c r="G388" s="45"/>
      <c r="H388" s="43">
        <v>2240</v>
      </c>
      <c r="I388" s="324" t="s">
        <v>44</v>
      </c>
      <c r="J388" s="255" t="str">
        <f>IF(ISBLANK(INDEX('Policy Characteristics'!D:D,MATCH($C388,'Policy Characteristics'!$C:$C,0))),"",INDEX('Policy Characteristics'!D:D,MATCH($C388,'Policy Characteristics'!$C:$C,0)))</f>
        <v>Non BAU Capacity Retirement Schedule</v>
      </c>
      <c r="K388" s="254" t="str">
        <f>IF(ISBLANK(INDEX('Policy Characteristics'!E:E,MATCH($C388,'Policy Characteristics'!$C:$C,0))),"",INDEX('Policy Characteristics'!E:E,MATCH($C388,'Policy Characteristics'!$C:$C,0)))</f>
        <v/>
      </c>
      <c r="L388" s="254">
        <f>IF(ISBLANK(INDEX('Policy Characteristics'!F:F,MATCH($C388,'Policy Characteristics'!$C:$C,0))),"",INDEX('Policy Characteristics'!F:F,MATCH($C388,'Policy Characteristics'!$C:$C,0)))</f>
        <v>0</v>
      </c>
      <c r="M388" s="254">
        <f>IF(ISBLANK(INDEX('Policy Characteristics'!G:G,MATCH($C388,'Policy Characteristics'!$C:$C,0))),"",INDEX('Policy Characteristics'!G:G,MATCH($C388,'Policy Characteristics'!$C:$C,0)))</f>
        <v>1</v>
      </c>
      <c r="N388" s="254">
        <f>IF(ISBLANK(INDEX('Policy Characteristics'!H:H,MATCH($C388,'Policy Characteristics'!$C:$C,0))),"",INDEX('Policy Characteristics'!H:H,MATCH($C388,'Policy Characteristics'!$C:$C,0)))</f>
        <v>1</v>
      </c>
      <c r="O388" s="254" t="str">
        <f>IF(ISBLANK(INDEX('Policy Characteristics'!I:I,MATCH($C388,'Policy Characteristics'!$C:$C,0))),"",INDEX('Policy Characteristics'!I:I,MATCH($C388,'Policy Characteristics'!$C:$C,0)))</f>
        <v>on/off</v>
      </c>
      <c r="P388" s="254" t="str">
        <f>IF(ISBLANK(INDEX('Policy Characteristics'!J:J,MATCH($C388,'Policy Characteristics'!$C:$C,0))),"",INDEX('Policy Characteristics'!J:J,MATCH($C388,'Policy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88" s="254"/>
      <c r="R388" s="254"/>
    </row>
    <row r="389" spans="1:18" s="4" customFormat="1">
      <c r="A389" s="254" t="str">
        <f>IF(ISBLANK(INDEX('Policy Characteristics'!A:A,MATCH($C389,'Policy Characteristics'!$C:$C,0))),"",INDEX('Policy Characteristics'!A:A,MATCH($C389,'Policy Characteristics'!$C:$C,0)))</f>
        <v>Electricity Supply</v>
      </c>
      <c r="B389" s="262" t="str">
        <f>IF(ISBLANK(INDEX('Policy Characteristics'!B:B,MATCH($C389,'Policy Characteristics'!$C:$C,0))),"",INDEX('Policy Characteristics'!B:B,MATCH($C389,'Policy Characteristics'!$C:$C,0)))</f>
        <v>Non BAU Mandated Capacity Construction</v>
      </c>
      <c r="C389" t="s">
        <v>130</v>
      </c>
      <c r="D389" s="45" t="s">
        <v>447</v>
      </c>
      <c r="E389" s="45"/>
      <c r="F389" s="45" t="s">
        <v>446</v>
      </c>
      <c r="G389" s="45"/>
      <c r="H389" s="43">
        <v>633</v>
      </c>
      <c r="I389" s="324" t="s">
        <v>44</v>
      </c>
      <c r="J389" s="255" t="str">
        <f>IF(ISBLANK(INDEX('Policy Characteristics'!D:D,MATCH($C389,'Policy Characteristics'!$C:$C,0))),"",INDEX('Policy Characteristics'!D:D,MATCH($C389,'Policy Characteristics'!$C:$C,0)))</f>
        <v>Non BAU Mandated Capacity Construction</v>
      </c>
      <c r="K389" s="254" t="str">
        <f>IF(ISBLANK(INDEX('Policy Characteristics'!E:E,MATCH($C389,'Policy Characteristics'!$C:$C,0))),"",INDEX('Policy Characteristics'!E:E,MATCH($C389,'Policy Characteristics'!$C:$C,0)))</f>
        <v/>
      </c>
      <c r="L389" s="254">
        <f>IF(ISBLANK(INDEX('Policy Characteristics'!F:F,MATCH($C389,'Policy Characteristics'!$C:$C,0))),"",INDEX('Policy Characteristics'!F:F,MATCH($C389,'Policy Characteristics'!$C:$C,0)))</f>
        <v>0</v>
      </c>
      <c r="M389" s="254">
        <f>IF(ISBLANK(INDEX('Policy Characteristics'!G:G,MATCH($C389,'Policy Characteristics'!$C:$C,0))),"",INDEX('Policy Characteristics'!G:G,MATCH($C389,'Policy Characteristics'!$C:$C,0)))</f>
        <v>1</v>
      </c>
      <c r="N389" s="254">
        <f>IF(ISBLANK(INDEX('Policy Characteristics'!H:H,MATCH($C389,'Policy Characteristics'!$C:$C,0))),"",INDEX('Policy Characteristics'!H:H,MATCH($C389,'Policy Characteristics'!$C:$C,0)))</f>
        <v>1</v>
      </c>
      <c r="O389" s="254" t="str">
        <f>IF(ISBLANK(INDEX('Policy Characteristics'!I:I,MATCH($C389,'Policy Characteristics'!$C:$C,0))),"",INDEX('Policy Characteristics'!I:I,MATCH($C389,'Policy Characteristics'!$C:$C,0)))</f>
        <v>on/off</v>
      </c>
      <c r="P389" s="254" t="str">
        <f>IF(ISBLANK(INDEX('Policy Characteristics'!J:J,MATCH($C389,'Policy Characteristics'!$C:$C,0))),"",INDEX('Policy Characteristics'!J:J,MATCH($C389,'Policy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9" s="254" t="str">
        <f>IF(ISBLANK(INDEX('Policy Characteristics'!K:K,MATCH($C389,'Policy Characteristics'!$C:$C,0))),"",INDEX('Policy Characteristics'!K:K,MATCH($C389,'Policy Characteristics'!$C:$C,0)))</f>
        <v/>
      </c>
      <c r="R389" s="254" t="str">
        <f>IF(ISBLANK(INDEX('Policy Characteristics'!L:L,MATCH($C389,'Policy Characteristics'!$C:$C,0))),"",INDEX('Policy Characteristics'!L:L,MATCH($C389,'Policy Characteristics'!$C:$C,0)))</f>
        <v/>
      </c>
    </row>
    <row r="390" spans="1:18" s="4" customFormat="1">
      <c r="A390" s="254" t="str">
        <f>IF(ISBLANK(INDEX('Policy Characteristics'!A:A,MATCH($C390,'Policy Characteristics'!$C:$C,0))),"",INDEX('Policy Characteristics'!A:A,MATCH($C390,'Policy Characteristics'!$C:$C,0)))</f>
        <v>Electricity Supply</v>
      </c>
      <c r="B390" s="262" t="str">
        <f>IF(ISBLANK(INDEX('Policy Characteristics'!B:B,MATCH($C390,'Policy Characteristics'!$C:$C,0))),"",INDEX('Policy Characteristics'!B:B,MATCH($C390,'Policy Characteristics'!$C:$C,0)))</f>
        <v>Non BAU Mandated Capacity Construction</v>
      </c>
      <c r="C390" s="254" t="str">
        <f t="shared" ref="C390:C412" si="23">C$389</f>
        <v>Boolean Use Non BAU Mandated Capacity Construction Schedule</v>
      </c>
      <c r="D390" s="6" t="s">
        <v>3490</v>
      </c>
      <c r="E390" s="45"/>
      <c r="F390" s="6" t="s">
        <v>3426</v>
      </c>
      <c r="G390" s="45"/>
      <c r="H390" s="43">
        <v>634</v>
      </c>
      <c r="I390" s="324" t="s">
        <v>44</v>
      </c>
      <c r="J390" s="255" t="str">
        <f>IF(ISBLANK(INDEX('Policy Characteristics'!D:D,MATCH($C390,'Policy Characteristics'!$C:$C,0))),"",INDEX('Policy Characteristics'!D:D,MATCH($C390,'Policy Characteristics'!$C:$C,0)))</f>
        <v>Non BAU Mandated Capacity Construction</v>
      </c>
      <c r="K390" s="254" t="str">
        <f>IF(ISBLANK(INDEX('Policy Characteristics'!E:E,MATCH($C390,'Policy Characteristics'!$C:$C,0))),"",INDEX('Policy Characteristics'!E:E,MATCH($C390,'Policy Characteristics'!$C:$C,0)))</f>
        <v/>
      </c>
      <c r="L390" s="254">
        <f>IF(ISBLANK(INDEX('Policy Characteristics'!F:F,MATCH($C390,'Policy Characteristics'!$C:$C,0))),"",INDEX('Policy Characteristics'!F:F,MATCH($C390,'Policy Characteristics'!$C:$C,0)))</f>
        <v>0</v>
      </c>
      <c r="M390" s="254">
        <f>IF(ISBLANK(INDEX('Policy Characteristics'!G:G,MATCH($C390,'Policy Characteristics'!$C:$C,0))),"",INDEX('Policy Characteristics'!G:G,MATCH($C390,'Policy Characteristics'!$C:$C,0)))</f>
        <v>1</v>
      </c>
      <c r="N390" s="254">
        <f>IF(ISBLANK(INDEX('Policy Characteristics'!H:H,MATCH($C390,'Policy Characteristics'!$C:$C,0))),"",INDEX('Policy Characteristics'!H:H,MATCH($C390,'Policy Characteristics'!$C:$C,0)))</f>
        <v>1</v>
      </c>
      <c r="O390" s="254" t="str">
        <f>IF(ISBLANK(INDEX('Policy Characteristics'!I:I,MATCH($C390,'Policy Characteristics'!$C:$C,0))),"",INDEX('Policy Characteristics'!I:I,MATCH($C390,'Policy Characteristics'!$C:$C,0)))</f>
        <v>on/off</v>
      </c>
      <c r="P390" s="254" t="str">
        <f>IF(ISBLANK(INDEX('Policy Characteristics'!J:J,MATCH($C390,'Policy Characteristics'!$C:$C,0))),"",INDEX('Policy Characteristics'!J:J,MATCH($C390,'Policy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90" s="254" t="str">
        <f>IF(ISBLANK(INDEX('Policy Characteristics'!K:K,MATCH($C390,'Policy Characteristics'!$C:$C,0))),"",INDEX('Policy Characteristics'!K:K,MATCH($C390,'Policy Characteristics'!$C:$C,0)))</f>
        <v/>
      </c>
      <c r="R390" s="254" t="str">
        <f>IF(ISBLANK(INDEX('Policy Characteristics'!L:L,MATCH($C390,'Policy Characteristics'!$C:$C,0))),"",INDEX('Policy Characteristics'!L:L,MATCH($C390,'Policy Characteristics'!$C:$C,0)))</f>
        <v/>
      </c>
    </row>
    <row r="391" spans="1:18" s="4" customFormat="1">
      <c r="A391" s="254" t="str">
        <f>IF(ISBLANK(INDEX('Policy Characteristics'!A:A,MATCH($C391,'Policy Characteristics'!$C:$C,0))),"",INDEX('Policy Characteristics'!A:A,MATCH($C391,'Policy Characteristics'!$C:$C,0)))</f>
        <v>Electricity Supply</v>
      </c>
      <c r="B391" s="262" t="str">
        <f>IF(ISBLANK(INDEX('Policy Characteristics'!B:B,MATCH($C391,'Policy Characteristics'!$C:$C,0))),"",INDEX('Policy Characteristics'!B:B,MATCH($C391,'Policy Characteristics'!$C:$C,0)))</f>
        <v>Non BAU Mandated Capacity Construction</v>
      </c>
      <c r="C391" s="254" t="str">
        <f t="shared" si="23"/>
        <v>Boolean Use Non BAU Mandated Capacity Construction Schedule</v>
      </c>
      <c r="D391" s="6" t="s">
        <v>3491</v>
      </c>
      <c r="E391" s="45"/>
      <c r="F391" s="6" t="s">
        <v>3427</v>
      </c>
      <c r="G391" s="45"/>
      <c r="H391" s="43">
        <v>1774</v>
      </c>
      <c r="I391" s="324" t="s">
        <v>44</v>
      </c>
      <c r="J391" s="255" t="str">
        <f>IF(ISBLANK(INDEX('Policy Characteristics'!D:D,MATCH($C391,'Policy Characteristics'!$C:$C,0))),"",INDEX('Policy Characteristics'!D:D,MATCH($C391,'Policy Characteristics'!$C:$C,0)))</f>
        <v>Non BAU Mandated Capacity Construction</v>
      </c>
      <c r="K391" s="254" t="str">
        <f>IF(ISBLANK(INDEX('Policy Characteristics'!E:E,MATCH($C391,'Policy Characteristics'!$C:$C,0))),"",INDEX('Policy Characteristics'!E:E,MATCH($C391,'Policy Characteristics'!$C:$C,0)))</f>
        <v/>
      </c>
      <c r="L391" s="254">
        <f>IF(ISBLANK(INDEX('Policy Characteristics'!F:F,MATCH($C391,'Policy Characteristics'!$C:$C,0))),"",INDEX('Policy Characteristics'!F:F,MATCH($C391,'Policy Characteristics'!$C:$C,0)))</f>
        <v>0</v>
      </c>
      <c r="M391" s="254">
        <f>IF(ISBLANK(INDEX('Policy Characteristics'!G:G,MATCH($C391,'Policy Characteristics'!$C:$C,0))),"",INDEX('Policy Characteristics'!G:G,MATCH($C391,'Policy Characteristics'!$C:$C,0)))</f>
        <v>1</v>
      </c>
      <c r="N391" s="254">
        <f>IF(ISBLANK(INDEX('Policy Characteristics'!H:H,MATCH($C391,'Policy Characteristics'!$C:$C,0))),"",INDEX('Policy Characteristics'!H:H,MATCH($C391,'Policy Characteristics'!$C:$C,0)))</f>
        <v>1</v>
      </c>
      <c r="O391" s="254" t="str">
        <f>IF(ISBLANK(INDEX('Policy Characteristics'!I:I,MATCH($C391,'Policy Characteristics'!$C:$C,0))),"",INDEX('Policy Characteristics'!I:I,MATCH($C391,'Policy Characteristics'!$C:$C,0)))</f>
        <v>on/off</v>
      </c>
      <c r="P391" s="254" t="str">
        <f>IF(ISBLANK(INDEX('Policy Characteristics'!J:J,MATCH($C391,'Policy Characteristics'!$C:$C,0))),"",INDEX('Policy Characteristics'!J:J,MATCH($C391,'Policy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91" s="254" t="str">
        <f>IF(ISBLANK(INDEX('Policy Characteristics'!K:K,MATCH($C391,'Policy Characteristics'!$C:$C,0))),"",INDEX('Policy Characteristics'!K:K,MATCH($C391,'Policy Characteristics'!$C:$C,0)))</f>
        <v/>
      </c>
      <c r="R391" s="254" t="str">
        <f>IF(ISBLANK(INDEX('Policy Characteristics'!L:L,MATCH($C391,'Policy Characteristics'!$C:$C,0))),"",INDEX('Policy Characteristics'!L:L,MATCH($C391,'Policy Characteristics'!$C:$C,0)))</f>
        <v/>
      </c>
    </row>
    <row r="392" spans="1:18" s="4" customFormat="1">
      <c r="A392" s="254" t="str">
        <f>IF(ISBLANK(INDEX('Policy Characteristics'!A:A,MATCH($C392,'Policy Characteristics'!$C:$C,0))),"",INDEX('Policy Characteristics'!A:A,MATCH($C392,'Policy Characteristics'!$C:$C,0)))</f>
        <v>Electricity Supply</v>
      </c>
      <c r="B392" s="262" t="str">
        <f>IF(ISBLANK(INDEX('Policy Characteristics'!B:B,MATCH($C392,'Policy Characteristics'!$C:$C,0))),"",INDEX('Policy Characteristics'!B:B,MATCH($C392,'Policy Characteristics'!$C:$C,0)))</f>
        <v>Non BAU Mandated Capacity Construction</v>
      </c>
      <c r="C392" s="254" t="str">
        <f t="shared" si="23"/>
        <v>Boolean Use Non BAU Mandated Capacity Construction Schedule</v>
      </c>
      <c r="D392" s="6" t="s">
        <v>76</v>
      </c>
      <c r="E392" s="45"/>
      <c r="F392" s="6" t="s">
        <v>3501</v>
      </c>
      <c r="G392" s="45"/>
      <c r="H392" s="43">
        <v>635</v>
      </c>
      <c r="I392" s="324" t="s">
        <v>44</v>
      </c>
      <c r="J392" s="255" t="str">
        <f>IF(ISBLANK(INDEX('Policy Characteristics'!D:D,MATCH($C392,'Policy Characteristics'!$C:$C,0))),"",INDEX('Policy Characteristics'!D:D,MATCH($C392,'Policy Characteristics'!$C:$C,0)))</f>
        <v>Non BAU Mandated Capacity Construction</v>
      </c>
      <c r="K392" s="254" t="str">
        <f>IF(ISBLANK(INDEX('Policy Characteristics'!E:E,MATCH($C392,'Policy Characteristics'!$C:$C,0))),"",INDEX('Policy Characteristics'!E:E,MATCH($C392,'Policy Characteristics'!$C:$C,0)))</f>
        <v/>
      </c>
      <c r="L392" s="254">
        <f>IF(ISBLANK(INDEX('Policy Characteristics'!F:F,MATCH($C392,'Policy Characteristics'!$C:$C,0))),"",INDEX('Policy Characteristics'!F:F,MATCH($C392,'Policy Characteristics'!$C:$C,0)))</f>
        <v>0</v>
      </c>
      <c r="M392" s="254">
        <f>IF(ISBLANK(INDEX('Policy Characteristics'!G:G,MATCH($C392,'Policy Characteristics'!$C:$C,0))),"",INDEX('Policy Characteristics'!G:G,MATCH($C392,'Policy Characteristics'!$C:$C,0)))</f>
        <v>1</v>
      </c>
      <c r="N392" s="254">
        <f>IF(ISBLANK(INDEX('Policy Characteristics'!H:H,MATCH($C392,'Policy Characteristics'!$C:$C,0))),"",INDEX('Policy Characteristics'!H:H,MATCH($C392,'Policy Characteristics'!$C:$C,0)))</f>
        <v>1</v>
      </c>
      <c r="O392" s="254" t="str">
        <f>IF(ISBLANK(INDEX('Policy Characteristics'!I:I,MATCH($C392,'Policy Characteristics'!$C:$C,0))),"",INDEX('Policy Characteristics'!I:I,MATCH($C392,'Policy Characteristics'!$C:$C,0)))</f>
        <v>on/off</v>
      </c>
      <c r="P392" s="254" t="str">
        <f>IF(ISBLANK(INDEX('Policy Characteristics'!J:J,MATCH($C392,'Policy Characteristics'!$C:$C,0))),"",INDEX('Policy Characteristics'!J:J,MATCH($C392,'Policy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92" s="254" t="str">
        <f>IF(ISBLANK(INDEX('Policy Characteristics'!K:K,MATCH($C392,'Policy Characteristics'!$C:$C,0))),"",INDEX('Policy Characteristics'!K:K,MATCH($C392,'Policy Characteristics'!$C:$C,0)))</f>
        <v/>
      </c>
      <c r="R392" s="254" t="str">
        <f>IF(ISBLANK(INDEX('Policy Characteristics'!L:L,MATCH($C392,'Policy Characteristics'!$C:$C,0))),"",INDEX('Policy Characteristics'!L:L,MATCH($C392,'Policy Characteristics'!$C:$C,0)))</f>
        <v/>
      </c>
    </row>
    <row r="393" spans="1:18" s="4" customFormat="1">
      <c r="A393" s="254" t="str">
        <f>IF(ISBLANK(INDEX('Policy Characteristics'!A:A,MATCH($C393,'Policy Characteristics'!$C:$C,0))),"",INDEX('Policy Characteristics'!A:A,MATCH($C393,'Policy Characteristics'!$C:$C,0)))</f>
        <v>Electricity Supply</v>
      </c>
      <c r="B393" s="262" t="str">
        <f>IF(ISBLANK(INDEX('Policy Characteristics'!B:B,MATCH($C393,'Policy Characteristics'!$C:$C,0))),"",INDEX('Policy Characteristics'!B:B,MATCH($C393,'Policy Characteristics'!$C:$C,0)))</f>
        <v>Non BAU Mandated Capacity Construction</v>
      </c>
      <c r="C393" s="254" t="str">
        <f t="shared" si="23"/>
        <v>Boolean Use Non BAU Mandated Capacity Construction Schedule</v>
      </c>
      <c r="D393" s="6" t="s">
        <v>77</v>
      </c>
      <c r="E393" s="45"/>
      <c r="F393" s="6" t="s">
        <v>89</v>
      </c>
      <c r="G393" s="45"/>
      <c r="H393" s="43">
        <v>636</v>
      </c>
      <c r="I393" s="324" t="s">
        <v>44</v>
      </c>
      <c r="J393" s="255" t="str">
        <f>IF(ISBLANK(INDEX('Policy Characteristics'!D:D,MATCH($C393,'Policy Characteristics'!$C:$C,0))),"",INDEX('Policy Characteristics'!D:D,MATCH($C393,'Policy Characteristics'!$C:$C,0)))</f>
        <v>Non BAU Mandated Capacity Construction</v>
      </c>
      <c r="K393" s="254" t="str">
        <f>IF(ISBLANK(INDEX('Policy Characteristics'!E:E,MATCH($C393,'Policy Characteristics'!$C:$C,0))),"",INDEX('Policy Characteristics'!E:E,MATCH($C393,'Policy Characteristics'!$C:$C,0)))</f>
        <v/>
      </c>
      <c r="L393" s="254">
        <f>IF(ISBLANK(INDEX('Policy Characteristics'!F:F,MATCH($C393,'Policy Characteristics'!$C:$C,0))),"",INDEX('Policy Characteristics'!F:F,MATCH($C393,'Policy Characteristics'!$C:$C,0)))</f>
        <v>0</v>
      </c>
      <c r="M393" s="254">
        <f>IF(ISBLANK(INDEX('Policy Characteristics'!G:G,MATCH($C393,'Policy Characteristics'!$C:$C,0))),"",INDEX('Policy Characteristics'!G:G,MATCH($C393,'Policy Characteristics'!$C:$C,0)))</f>
        <v>1</v>
      </c>
      <c r="N393" s="254">
        <f>IF(ISBLANK(INDEX('Policy Characteristics'!H:H,MATCH($C393,'Policy Characteristics'!$C:$C,0))),"",INDEX('Policy Characteristics'!H:H,MATCH($C393,'Policy Characteristics'!$C:$C,0)))</f>
        <v>1</v>
      </c>
      <c r="O393" s="254" t="str">
        <f>IF(ISBLANK(INDEX('Policy Characteristics'!I:I,MATCH($C393,'Policy Characteristics'!$C:$C,0))),"",INDEX('Policy Characteristics'!I:I,MATCH($C393,'Policy Characteristics'!$C:$C,0)))</f>
        <v>on/off</v>
      </c>
      <c r="P393" s="254" t="str">
        <f>IF(ISBLANK(INDEX('Policy Characteristics'!J:J,MATCH($C393,'Policy Characteristics'!$C:$C,0))),"",INDEX('Policy Characteristics'!J:J,MATCH($C393,'Policy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93" s="254" t="str">
        <f>IF(ISBLANK(INDEX('Policy Characteristics'!K:K,MATCH($C393,'Policy Characteristics'!$C:$C,0))),"",INDEX('Policy Characteristics'!K:K,MATCH($C393,'Policy Characteristics'!$C:$C,0)))</f>
        <v/>
      </c>
      <c r="R393" s="254" t="str">
        <f>IF(ISBLANK(INDEX('Policy Characteristics'!L:L,MATCH($C393,'Policy Characteristics'!$C:$C,0))),"",INDEX('Policy Characteristics'!L:L,MATCH($C393,'Policy Characteristics'!$C:$C,0)))</f>
        <v/>
      </c>
    </row>
    <row r="394" spans="1:18" s="4" customFormat="1">
      <c r="A394" s="254" t="str">
        <f>IF(ISBLANK(INDEX('Policy Characteristics'!A:A,MATCH($C394,'Policy Characteristics'!$C:$C,0))),"",INDEX('Policy Characteristics'!A:A,MATCH($C394,'Policy Characteristics'!$C:$C,0)))</f>
        <v>Electricity Supply</v>
      </c>
      <c r="B394" s="262" t="str">
        <f>IF(ISBLANK(INDEX('Policy Characteristics'!B:B,MATCH($C394,'Policy Characteristics'!$C:$C,0))),"",INDEX('Policy Characteristics'!B:B,MATCH($C394,'Policy Characteristics'!$C:$C,0)))</f>
        <v>Non BAU Mandated Capacity Construction</v>
      </c>
      <c r="C394" s="254" t="str">
        <f t="shared" si="23"/>
        <v>Boolean Use Non BAU Mandated Capacity Construction Schedule</v>
      </c>
      <c r="D394" s="6" t="s">
        <v>448</v>
      </c>
      <c r="E394" s="45"/>
      <c r="F394" s="6" t="s">
        <v>451</v>
      </c>
      <c r="G394" s="45"/>
      <c r="H394" s="43">
        <v>637</v>
      </c>
      <c r="I394" s="324" t="s">
        <v>44</v>
      </c>
      <c r="J394" s="255" t="str">
        <f>IF(ISBLANK(INDEX('Policy Characteristics'!D:D,MATCH($C394,'Policy Characteristics'!$C:$C,0))),"",INDEX('Policy Characteristics'!D:D,MATCH($C394,'Policy Characteristics'!$C:$C,0)))</f>
        <v>Non BAU Mandated Capacity Construction</v>
      </c>
      <c r="K394" s="254" t="str">
        <f>IF(ISBLANK(INDEX('Policy Characteristics'!E:E,MATCH($C394,'Policy Characteristics'!$C:$C,0))),"",INDEX('Policy Characteristics'!E:E,MATCH($C394,'Policy Characteristics'!$C:$C,0)))</f>
        <v/>
      </c>
      <c r="L394" s="254">
        <f>IF(ISBLANK(INDEX('Policy Characteristics'!F:F,MATCH($C394,'Policy Characteristics'!$C:$C,0))),"",INDEX('Policy Characteristics'!F:F,MATCH($C394,'Policy Characteristics'!$C:$C,0)))</f>
        <v>0</v>
      </c>
      <c r="M394" s="254">
        <f>IF(ISBLANK(INDEX('Policy Characteristics'!G:G,MATCH($C394,'Policy Characteristics'!$C:$C,0))),"",INDEX('Policy Characteristics'!G:G,MATCH($C394,'Policy Characteristics'!$C:$C,0)))</f>
        <v>1</v>
      </c>
      <c r="N394" s="254">
        <f>IF(ISBLANK(INDEX('Policy Characteristics'!H:H,MATCH($C394,'Policy Characteristics'!$C:$C,0))),"",INDEX('Policy Characteristics'!H:H,MATCH($C394,'Policy Characteristics'!$C:$C,0)))</f>
        <v>1</v>
      </c>
      <c r="O394" s="254" t="str">
        <f>IF(ISBLANK(INDEX('Policy Characteristics'!I:I,MATCH($C394,'Policy Characteristics'!$C:$C,0))),"",INDEX('Policy Characteristics'!I:I,MATCH($C394,'Policy Characteristics'!$C:$C,0)))</f>
        <v>on/off</v>
      </c>
      <c r="P394" s="254" t="str">
        <f>IF(ISBLANK(INDEX('Policy Characteristics'!J:J,MATCH($C394,'Policy Characteristics'!$C:$C,0))),"",INDEX('Policy Characteristics'!J:J,MATCH($C394,'Policy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94" s="254" t="str">
        <f>IF(ISBLANK(INDEX('Policy Characteristics'!K:K,MATCH($C394,'Policy Characteristics'!$C:$C,0))),"",INDEX('Policy Characteristics'!K:K,MATCH($C394,'Policy Characteristics'!$C:$C,0)))</f>
        <v/>
      </c>
      <c r="R394" s="254" t="str">
        <f>IF(ISBLANK(INDEX('Policy Characteristics'!L:L,MATCH($C394,'Policy Characteristics'!$C:$C,0))),"",INDEX('Policy Characteristics'!L:L,MATCH($C394,'Policy Characteristics'!$C:$C,0)))</f>
        <v/>
      </c>
    </row>
    <row r="395" spans="1:18" s="4" customFormat="1">
      <c r="A395" s="254" t="str">
        <f>IF(ISBLANK(INDEX('Policy Characteristics'!A:A,MATCH($C395,'Policy Characteristics'!$C:$C,0))),"",INDEX('Policy Characteristics'!A:A,MATCH($C395,'Policy Characteristics'!$C:$C,0)))</f>
        <v>Electricity Supply</v>
      </c>
      <c r="B395" s="262" t="str">
        <f>IF(ISBLANK(INDEX('Policy Characteristics'!B:B,MATCH($C395,'Policy Characteristics'!$C:$C,0))),"",INDEX('Policy Characteristics'!B:B,MATCH($C395,'Policy Characteristics'!$C:$C,0)))</f>
        <v>Non BAU Mandated Capacity Construction</v>
      </c>
      <c r="C395" s="254" t="str">
        <f t="shared" si="23"/>
        <v>Boolean Use Non BAU Mandated Capacity Construction Schedule</v>
      </c>
      <c r="D395" s="6" t="s">
        <v>78</v>
      </c>
      <c r="E395" s="45"/>
      <c r="F395" s="6" t="s">
        <v>90</v>
      </c>
      <c r="G395" s="45"/>
      <c r="H395" s="43">
        <v>638</v>
      </c>
      <c r="I395" s="324" t="s">
        <v>44</v>
      </c>
      <c r="J395" s="255" t="str">
        <f>IF(ISBLANK(INDEX('Policy Characteristics'!D:D,MATCH($C395,'Policy Characteristics'!$C:$C,0))),"",INDEX('Policy Characteristics'!D:D,MATCH($C395,'Policy Characteristics'!$C:$C,0)))</f>
        <v>Non BAU Mandated Capacity Construction</v>
      </c>
      <c r="K395" s="254" t="str">
        <f>IF(ISBLANK(INDEX('Policy Characteristics'!E:E,MATCH($C395,'Policy Characteristics'!$C:$C,0))),"",INDEX('Policy Characteristics'!E:E,MATCH($C395,'Policy Characteristics'!$C:$C,0)))</f>
        <v/>
      </c>
      <c r="L395" s="254">
        <f>IF(ISBLANK(INDEX('Policy Characteristics'!F:F,MATCH($C395,'Policy Characteristics'!$C:$C,0))),"",INDEX('Policy Characteristics'!F:F,MATCH($C395,'Policy Characteristics'!$C:$C,0)))</f>
        <v>0</v>
      </c>
      <c r="M395" s="254">
        <f>IF(ISBLANK(INDEX('Policy Characteristics'!G:G,MATCH($C395,'Policy Characteristics'!$C:$C,0))),"",INDEX('Policy Characteristics'!G:G,MATCH($C395,'Policy Characteristics'!$C:$C,0)))</f>
        <v>1</v>
      </c>
      <c r="N395" s="254">
        <f>IF(ISBLANK(INDEX('Policy Characteristics'!H:H,MATCH($C395,'Policy Characteristics'!$C:$C,0))),"",INDEX('Policy Characteristics'!H:H,MATCH($C395,'Policy Characteristics'!$C:$C,0)))</f>
        <v>1</v>
      </c>
      <c r="O395" s="254" t="str">
        <f>IF(ISBLANK(INDEX('Policy Characteristics'!I:I,MATCH($C395,'Policy Characteristics'!$C:$C,0))),"",INDEX('Policy Characteristics'!I:I,MATCH($C395,'Policy Characteristics'!$C:$C,0)))</f>
        <v>on/off</v>
      </c>
      <c r="P395" s="254" t="str">
        <f>IF(ISBLANK(INDEX('Policy Characteristics'!J:J,MATCH($C395,'Policy Characteristics'!$C:$C,0))),"",INDEX('Policy Characteristics'!J:J,MATCH($C395,'Policy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95" s="254" t="str">
        <f>IF(ISBLANK(INDEX('Policy Characteristics'!K:K,MATCH($C395,'Policy Characteristics'!$C:$C,0))),"",INDEX('Policy Characteristics'!K:K,MATCH($C395,'Policy Characteristics'!$C:$C,0)))</f>
        <v/>
      </c>
      <c r="R395" s="254" t="str">
        <f>IF(ISBLANK(INDEX('Policy Characteristics'!L:L,MATCH($C395,'Policy Characteristics'!$C:$C,0))),"",INDEX('Policy Characteristics'!L:L,MATCH($C395,'Policy Characteristics'!$C:$C,0)))</f>
        <v/>
      </c>
    </row>
    <row r="396" spans="1:18" s="4" customFormat="1">
      <c r="A396" s="254" t="str">
        <f>IF(ISBLANK(INDEX('Policy Characteristics'!A:A,MATCH($C396,'Policy Characteristics'!$C:$C,0))),"",INDEX('Policy Characteristics'!A:A,MATCH($C396,'Policy Characteristics'!$C:$C,0)))</f>
        <v>Electricity Supply</v>
      </c>
      <c r="B396" s="262" t="str">
        <f>IF(ISBLANK(INDEX('Policy Characteristics'!B:B,MATCH($C396,'Policy Characteristics'!$C:$C,0))),"",INDEX('Policy Characteristics'!B:B,MATCH($C396,'Policy Characteristics'!$C:$C,0)))</f>
        <v>Non BAU Mandated Capacity Construction</v>
      </c>
      <c r="C396" s="254" t="str">
        <f t="shared" si="23"/>
        <v>Boolean Use Non BAU Mandated Capacity Construction Schedule</v>
      </c>
      <c r="D396" s="6" t="s">
        <v>79</v>
      </c>
      <c r="E396" s="45"/>
      <c r="F396" s="6" t="s">
        <v>91</v>
      </c>
      <c r="G396" s="45"/>
      <c r="H396" s="43">
        <v>639</v>
      </c>
      <c r="I396" s="324" t="s">
        <v>44</v>
      </c>
      <c r="J396" s="255" t="str">
        <f>IF(ISBLANK(INDEX('Policy Characteristics'!D:D,MATCH($C396,'Policy Characteristics'!$C:$C,0))),"",INDEX('Policy Characteristics'!D:D,MATCH($C396,'Policy Characteristics'!$C:$C,0)))</f>
        <v>Non BAU Mandated Capacity Construction</v>
      </c>
      <c r="K396" s="254" t="str">
        <f>IF(ISBLANK(INDEX('Policy Characteristics'!E:E,MATCH($C396,'Policy Characteristics'!$C:$C,0))),"",INDEX('Policy Characteristics'!E:E,MATCH($C396,'Policy Characteristics'!$C:$C,0)))</f>
        <v/>
      </c>
      <c r="L396" s="254">
        <f>IF(ISBLANK(INDEX('Policy Characteristics'!F:F,MATCH($C396,'Policy Characteristics'!$C:$C,0))),"",INDEX('Policy Characteristics'!F:F,MATCH($C396,'Policy Characteristics'!$C:$C,0)))</f>
        <v>0</v>
      </c>
      <c r="M396" s="254">
        <f>IF(ISBLANK(INDEX('Policy Characteristics'!G:G,MATCH($C396,'Policy Characteristics'!$C:$C,0))),"",INDEX('Policy Characteristics'!G:G,MATCH($C396,'Policy Characteristics'!$C:$C,0)))</f>
        <v>1</v>
      </c>
      <c r="N396" s="254">
        <f>IF(ISBLANK(INDEX('Policy Characteristics'!H:H,MATCH($C396,'Policy Characteristics'!$C:$C,0))),"",INDEX('Policy Characteristics'!H:H,MATCH($C396,'Policy Characteristics'!$C:$C,0)))</f>
        <v>1</v>
      </c>
      <c r="O396" s="254" t="str">
        <f>IF(ISBLANK(INDEX('Policy Characteristics'!I:I,MATCH($C396,'Policy Characteristics'!$C:$C,0))),"",INDEX('Policy Characteristics'!I:I,MATCH($C396,'Policy Characteristics'!$C:$C,0)))</f>
        <v>on/off</v>
      </c>
      <c r="P396" s="254" t="str">
        <f>IF(ISBLANK(INDEX('Policy Characteristics'!J:J,MATCH($C396,'Policy Characteristics'!$C:$C,0))),"",INDEX('Policy Characteristics'!J:J,MATCH($C396,'Policy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96" s="254" t="str">
        <f>IF(ISBLANK(INDEX('Policy Characteristics'!K:K,MATCH($C396,'Policy Characteristics'!$C:$C,0))),"",INDEX('Policy Characteristics'!K:K,MATCH($C396,'Policy Characteristics'!$C:$C,0)))</f>
        <v/>
      </c>
      <c r="R396" s="254" t="str">
        <f>IF(ISBLANK(INDEX('Policy Characteristics'!L:L,MATCH($C396,'Policy Characteristics'!$C:$C,0))),"",INDEX('Policy Characteristics'!L:L,MATCH($C396,'Policy Characteristics'!$C:$C,0)))</f>
        <v/>
      </c>
    </row>
    <row r="397" spans="1:18" s="4" customFormat="1">
      <c r="A397" s="254" t="str">
        <f>IF(ISBLANK(INDEX('Policy Characteristics'!A:A,MATCH($C397,'Policy Characteristics'!$C:$C,0))),"",INDEX('Policy Characteristics'!A:A,MATCH($C397,'Policy Characteristics'!$C:$C,0)))</f>
        <v>Electricity Supply</v>
      </c>
      <c r="B397" s="262" t="str">
        <f>IF(ISBLANK(INDEX('Policy Characteristics'!B:B,MATCH($C397,'Policy Characteristics'!$C:$C,0))),"",INDEX('Policy Characteristics'!B:B,MATCH($C397,'Policy Characteristics'!$C:$C,0)))</f>
        <v>Non BAU Mandated Capacity Construction</v>
      </c>
      <c r="C397" s="254" t="str">
        <f t="shared" si="23"/>
        <v>Boolean Use Non BAU Mandated Capacity Construction Schedule</v>
      </c>
      <c r="D397" s="6" t="s">
        <v>80</v>
      </c>
      <c r="E397" s="45"/>
      <c r="F397" s="6" t="s">
        <v>92</v>
      </c>
      <c r="G397" s="45"/>
      <c r="H397" s="43">
        <v>640</v>
      </c>
      <c r="I397" s="324" t="s">
        <v>44</v>
      </c>
      <c r="J397" s="255" t="str">
        <f>IF(ISBLANK(INDEX('Policy Characteristics'!D:D,MATCH($C397,'Policy Characteristics'!$C:$C,0))),"",INDEX('Policy Characteristics'!D:D,MATCH($C397,'Policy Characteristics'!$C:$C,0)))</f>
        <v>Non BAU Mandated Capacity Construction</v>
      </c>
      <c r="K397" s="254" t="str">
        <f>IF(ISBLANK(INDEX('Policy Characteristics'!E:E,MATCH($C397,'Policy Characteristics'!$C:$C,0))),"",INDEX('Policy Characteristics'!E:E,MATCH($C397,'Policy Characteristics'!$C:$C,0)))</f>
        <v/>
      </c>
      <c r="L397" s="254">
        <f>IF(ISBLANK(INDEX('Policy Characteristics'!F:F,MATCH($C397,'Policy Characteristics'!$C:$C,0))),"",INDEX('Policy Characteristics'!F:F,MATCH($C397,'Policy Characteristics'!$C:$C,0)))</f>
        <v>0</v>
      </c>
      <c r="M397" s="254">
        <f>IF(ISBLANK(INDEX('Policy Characteristics'!G:G,MATCH($C397,'Policy Characteristics'!$C:$C,0))),"",INDEX('Policy Characteristics'!G:G,MATCH($C397,'Policy Characteristics'!$C:$C,0)))</f>
        <v>1</v>
      </c>
      <c r="N397" s="254">
        <f>IF(ISBLANK(INDEX('Policy Characteristics'!H:H,MATCH($C397,'Policy Characteristics'!$C:$C,0))),"",INDEX('Policy Characteristics'!H:H,MATCH($C397,'Policy Characteristics'!$C:$C,0)))</f>
        <v>1</v>
      </c>
      <c r="O397" s="254" t="str">
        <f>IF(ISBLANK(INDEX('Policy Characteristics'!I:I,MATCH($C397,'Policy Characteristics'!$C:$C,0))),"",INDEX('Policy Characteristics'!I:I,MATCH($C397,'Policy Characteristics'!$C:$C,0)))</f>
        <v>on/off</v>
      </c>
      <c r="P397" s="254" t="str">
        <f>IF(ISBLANK(INDEX('Policy Characteristics'!J:J,MATCH($C397,'Policy Characteristics'!$C:$C,0))),"",INDEX('Policy Characteristics'!J:J,MATCH($C397,'Policy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97" s="254" t="str">
        <f>IF(ISBLANK(INDEX('Policy Characteristics'!K:K,MATCH($C397,'Policy Characteristics'!$C:$C,0))),"",INDEX('Policy Characteristics'!K:K,MATCH($C397,'Policy Characteristics'!$C:$C,0)))</f>
        <v/>
      </c>
      <c r="R397" s="254" t="str">
        <f>IF(ISBLANK(INDEX('Policy Characteristics'!L:L,MATCH($C397,'Policy Characteristics'!$C:$C,0))),"",INDEX('Policy Characteristics'!L:L,MATCH($C397,'Policy Characteristics'!$C:$C,0)))</f>
        <v/>
      </c>
    </row>
    <row r="398" spans="1:18" s="4" customFormat="1">
      <c r="A398" s="254" t="str">
        <f>IF(ISBLANK(INDEX('Policy Characteristics'!A:A,MATCH($C398,'Policy Characteristics'!$C:$C,0))),"",INDEX('Policy Characteristics'!A:A,MATCH($C398,'Policy Characteristics'!$C:$C,0)))</f>
        <v>Electricity Supply</v>
      </c>
      <c r="B398" s="262" t="str">
        <f>IF(ISBLANK(INDEX('Policy Characteristics'!B:B,MATCH($C398,'Policy Characteristics'!$C:$C,0))),"",INDEX('Policy Characteristics'!B:B,MATCH($C398,'Policy Characteristics'!$C:$C,0)))</f>
        <v>Non BAU Mandated Capacity Construction</v>
      </c>
      <c r="C398" s="254" t="str">
        <f t="shared" si="23"/>
        <v>Boolean Use Non BAU Mandated Capacity Construction Schedule</v>
      </c>
      <c r="D398" s="6" t="s">
        <v>2425</v>
      </c>
      <c r="E398" s="45"/>
      <c r="F398" s="6" t="s">
        <v>436</v>
      </c>
      <c r="G398" s="45"/>
      <c r="H398" s="43">
        <v>641</v>
      </c>
      <c r="I398" s="324" t="s">
        <v>44</v>
      </c>
      <c r="J398" s="255" t="str">
        <f>IF(ISBLANK(INDEX('Policy Characteristics'!D:D,MATCH($C398,'Policy Characteristics'!$C:$C,0))),"",INDEX('Policy Characteristics'!D:D,MATCH($C398,'Policy Characteristics'!$C:$C,0)))</f>
        <v>Non BAU Mandated Capacity Construction</v>
      </c>
      <c r="K398" s="254" t="str">
        <f>IF(ISBLANK(INDEX('Policy Characteristics'!E:E,MATCH($C398,'Policy Characteristics'!$C:$C,0))),"",INDEX('Policy Characteristics'!E:E,MATCH($C398,'Policy Characteristics'!$C:$C,0)))</f>
        <v/>
      </c>
      <c r="L398" s="254">
        <f>IF(ISBLANK(INDEX('Policy Characteristics'!F:F,MATCH($C398,'Policy Characteristics'!$C:$C,0))),"",INDEX('Policy Characteristics'!F:F,MATCH($C398,'Policy Characteristics'!$C:$C,0)))</f>
        <v>0</v>
      </c>
      <c r="M398" s="254">
        <f>IF(ISBLANK(INDEX('Policy Characteristics'!G:G,MATCH($C398,'Policy Characteristics'!$C:$C,0))),"",INDEX('Policy Characteristics'!G:G,MATCH($C398,'Policy Characteristics'!$C:$C,0)))</f>
        <v>1</v>
      </c>
      <c r="N398" s="254">
        <f>IF(ISBLANK(INDEX('Policy Characteristics'!H:H,MATCH($C398,'Policy Characteristics'!$C:$C,0))),"",INDEX('Policy Characteristics'!H:H,MATCH($C398,'Policy Characteristics'!$C:$C,0)))</f>
        <v>1</v>
      </c>
      <c r="O398" s="254" t="str">
        <f>IF(ISBLANK(INDEX('Policy Characteristics'!I:I,MATCH($C398,'Policy Characteristics'!$C:$C,0))),"",INDEX('Policy Characteristics'!I:I,MATCH($C398,'Policy Characteristics'!$C:$C,0)))</f>
        <v>on/off</v>
      </c>
      <c r="P398" s="254" t="str">
        <f>IF(ISBLANK(INDEX('Policy Characteristics'!J:J,MATCH($C398,'Policy Characteristics'!$C:$C,0))),"",INDEX('Policy Characteristics'!J:J,MATCH($C398,'Policy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98" s="254" t="str">
        <f>IF(ISBLANK(INDEX('Policy Characteristics'!K:K,MATCH($C398,'Policy Characteristics'!$C:$C,0))),"",INDEX('Policy Characteristics'!K:K,MATCH($C398,'Policy Characteristics'!$C:$C,0)))</f>
        <v/>
      </c>
      <c r="R398" s="254" t="str">
        <f>IF(ISBLANK(INDEX('Policy Characteristics'!L:L,MATCH($C398,'Policy Characteristics'!$C:$C,0))),"",INDEX('Policy Characteristics'!L:L,MATCH($C398,'Policy Characteristics'!$C:$C,0)))</f>
        <v/>
      </c>
    </row>
    <row r="399" spans="1:18" s="4" customFormat="1">
      <c r="A399" s="254" t="str">
        <f>IF(ISBLANK(INDEX('Policy Characteristics'!A:A,MATCH($C399,'Policy Characteristics'!$C:$C,0))),"",INDEX('Policy Characteristics'!A:A,MATCH($C399,'Policy Characteristics'!$C:$C,0)))</f>
        <v>Electricity Supply</v>
      </c>
      <c r="B399" s="262" t="str">
        <f>IF(ISBLANK(INDEX('Policy Characteristics'!B:B,MATCH($C399,'Policy Characteristics'!$C:$C,0))),"",INDEX('Policy Characteristics'!B:B,MATCH($C399,'Policy Characteristics'!$C:$C,0)))</f>
        <v>Non BAU Mandated Capacity Construction</v>
      </c>
      <c r="C399" s="254" t="str">
        <f t="shared" si="23"/>
        <v>Boolean Use Non BAU Mandated Capacity Construction Schedule</v>
      </c>
      <c r="D399" s="6" t="s">
        <v>308</v>
      </c>
      <c r="E399" s="45"/>
      <c r="F399" s="6" t="s">
        <v>310</v>
      </c>
      <c r="G399" s="45"/>
      <c r="H399" s="43">
        <v>642</v>
      </c>
      <c r="I399" s="324" t="s">
        <v>44</v>
      </c>
      <c r="J399" s="255" t="str">
        <f>IF(ISBLANK(INDEX('Policy Characteristics'!D:D,MATCH($C399,'Policy Characteristics'!$C:$C,0))),"",INDEX('Policy Characteristics'!D:D,MATCH($C399,'Policy Characteristics'!$C:$C,0)))</f>
        <v>Non BAU Mandated Capacity Construction</v>
      </c>
      <c r="K399" s="254" t="str">
        <f>IF(ISBLANK(INDEX('Policy Characteristics'!E:E,MATCH($C399,'Policy Characteristics'!$C:$C,0))),"",INDEX('Policy Characteristics'!E:E,MATCH($C399,'Policy Characteristics'!$C:$C,0)))</f>
        <v/>
      </c>
      <c r="L399" s="254">
        <f>IF(ISBLANK(INDEX('Policy Characteristics'!F:F,MATCH($C399,'Policy Characteristics'!$C:$C,0))),"",INDEX('Policy Characteristics'!F:F,MATCH($C399,'Policy Characteristics'!$C:$C,0)))</f>
        <v>0</v>
      </c>
      <c r="M399" s="254">
        <f>IF(ISBLANK(INDEX('Policy Characteristics'!G:G,MATCH($C399,'Policy Characteristics'!$C:$C,0))),"",INDEX('Policy Characteristics'!G:G,MATCH($C399,'Policy Characteristics'!$C:$C,0)))</f>
        <v>1</v>
      </c>
      <c r="N399" s="254">
        <f>IF(ISBLANK(INDEX('Policy Characteristics'!H:H,MATCH($C399,'Policy Characteristics'!$C:$C,0))),"",INDEX('Policy Characteristics'!H:H,MATCH($C399,'Policy Characteristics'!$C:$C,0)))</f>
        <v>1</v>
      </c>
      <c r="O399" s="254" t="str">
        <f>IF(ISBLANK(INDEX('Policy Characteristics'!I:I,MATCH($C399,'Policy Characteristics'!$C:$C,0))),"",INDEX('Policy Characteristics'!I:I,MATCH($C399,'Policy Characteristics'!$C:$C,0)))</f>
        <v>on/off</v>
      </c>
      <c r="P399" s="254" t="str">
        <f>IF(ISBLANK(INDEX('Policy Characteristics'!J:J,MATCH($C399,'Policy Characteristics'!$C:$C,0))),"",INDEX('Policy Characteristics'!J:J,MATCH($C399,'Policy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99" s="254" t="str">
        <f>IF(ISBLANK(INDEX('Policy Characteristics'!K:K,MATCH($C399,'Policy Characteristics'!$C:$C,0))),"",INDEX('Policy Characteristics'!K:K,MATCH($C399,'Policy Characteristics'!$C:$C,0)))</f>
        <v/>
      </c>
      <c r="R399" s="254" t="str">
        <f>IF(ISBLANK(INDEX('Policy Characteristics'!L:L,MATCH($C399,'Policy Characteristics'!$C:$C,0))),"",INDEX('Policy Characteristics'!L:L,MATCH($C399,'Policy Characteristics'!$C:$C,0)))</f>
        <v/>
      </c>
    </row>
    <row r="400" spans="1:18" s="4" customFormat="1">
      <c r="A400" s="254" t="str">
        <f>IF(ISBLANK(INDEX('Policy Characteristics'!A:A,MATCH($C400,'Policy Characteristics'!$C:$C,0))),"",INDEX('Policy Characteristics'!A:A,MATCH($C400,'Policy Characteristics'!$C:$C,0)))</f>
        <v>Electricity Supply</v>
      </c>
      <c r="B400" s="262" t="str">
        <f>IF(ISBLANK(INDEX('Policy Characteristics'!B:B,MATCH($C400,'Policy Characteristics'!$C:$C,0))),"",INDEX('Policy Characteristics'!B:B,MATCH($C400,'Policy Characteristics'!$C:$C,0)))</f>
        <v>Non BAU Mandated Capacity Construction</v>
      </c>
      <c r="C400" s="254" t="str">
        <f t="shared" si="23"/>
        <v>Boolean Use Non BAU Mandated Capacity Construction Schedule</v>
      </c>
      <c r="D400" s="6" t="s">
        <v>309</v>
      </c>
      <c r="E400" s="45"/>
      <c r="F400" s="6" t="s">
        <v>311</v>
      </c>
      <c r="G400" s="45"/>
      <c r="H400" s="43">
        <v>643</v>
      </c>
      <c r="I400" s="324" t="s">
        <v>44</v>
      </c>
      <c r="J400" s="255" t="str">
        <f>IF(ISBLANK(INDEX('Policy Characteristics'!D:D,MATCH($C400,'Policy Characteristics'!$C:$C,0))),"",INDEX('Policy Characteristics'!D:D,MATCH($C400,'Policy Characteristics'!$C:$C,0)))</f>
        <v>Non BAU Mandated Capacity Construction</v>
      </c>
      <c r="K400" s="254" t="str">
        <f>IF(ISBLANK(INDEX('Policy Characteristics'!E:E,MATCH($C400,'Policy Characteristics'!$C:$C,0))),"",INDEX('Policy Characteristics'!E:E,MATCH($C400,'Policy Characteristics'!$C:$C,0)))</f>
        <v/>
      </c>
      <c r="L400" s="254">
        <f>IF(ISBLANK(INDEX('Policy Characteristics'!F:F,MATCH($C400,'Policy Characteristics'!$C:$C,0))),"",INDEX('Policy Characteristics'!F:F,MATCH($C400,'Policy Characteristics'!$C:$C,0)))</f>
        <v>0</v>
      </c>
      <c r="M400" s="254">
        <f>IF(ISBLANK(INDEX('Policy Characteristics'!G:G,MATCH($C400,'Policy Characteristics'!$C:$C,0))),"",INDEX('Policy Characteristics'!G:G,MATCH($C400,'Policy Characteristics'!$C:$C,0)))</f>
        <v>1</v>
      </c>
      <c r="N400" s="254">
        <f>IF(ISBLANK(INDEX('Policy Characteristics'!H:H,MATCH($C400,'Policy Characteristics'!$C:$C,0))),"",INDEX('Policy Characteristics'!H:H,MATCH($C400,'Policy Characteristics'!$C:$C,0)))</f>
        <v>1</v>
      </c>
      <c r="O400" s="254" t="str">
        <f>IF(ISBLANK(INDEX('Policy Characteristics'!I:I,MATCH($C400,'Policy Characteristics'!$C:$C,0))),"",INDEX('Policy Characteristics'!I:I,MATCH($C400,'Policy Characteristics'!$C:$C,0)))</f>
        <v>on/off</v>
      </c>
      <c r="P400" s="254" t="str">
        <f>IF(ISBLANK(INDEX('Policy Characteristics'!J:J,MATCH($C400,'Policy Characteristics'!$C:$C,0))),"",INDEX('Policy Characteristics'!J:J,MATCH($C400,'Policy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00" s="254" t="str">
        <f>IF(ISBLANK(INDEX('Policy Characteristics'!K:K,MATCH($C400,'Policy Characteristics'!$C:$C,0))),"",INDEX('Policy Characteristics'!K:K,MATCH($C400,'Policy Characteristics'!$C:$C,0)))</f>
        <v/>
      </c>
      <c r="R400" s="254" t="str">
        <f>IF(ISBLANK(INDEX('Policy Characteristics'!L:L,MATCH($C400,'Policy Characteristics'!$C:$C,0))),"",INDEX('Policy Characteristics'!L:L,MATCH($C400,'Policy Characteristics'!$C:$C,0)))</f>
        <v/>
      </c>
    </row>
    <row r="401" spans="1:18" s="4" customFormat="1">
      <c r="A401" s="254" t="str">
        <f>IF(ISBLANK(INDEX('Policy Characteristics'!A:A,MATCH($C401,'Policy Characteristics'!$C:$C,0))),"",INDEX('Policy Characteristics'!A:A,MATCH($C401,'Policy Characteristics'!$C:$C,0)))</f>
        <v>Electricity Supply</v>
      </c>
      <c r="B401" s="262" t="str">
        <f>IF(ISBLANK(INDEX('Policy Characteristics'!B:B,MATCH($C401,'Policy Characteristics'!$C:$C,0))),"",INDEX('Policy Characteristics'!B:B,MATCH($C401,'Policy Characteristics'!$C:$C,0)))</f>
        <v>Non BAU Mandated Capacity Construction</v>
      </c>
      <c r="C401" s="254" t="str">
        <f t="shared" si="23"/>
        <v>Boolean Use Non BAU Mandated Capacity Construction Schedule</v>
      </c>
      <c r="D401" s="6" t="s">
        <v>444</v>
      </c>
      <c r="E401" s="45"/>
      <c r="F401" s="6" t="s">
        <v>443</v>
      </c>
      <c r="G401" s="45"/>
      <c r="H401" s="43">
        <v>644</v>
      </c>
      <c r="I401" s="324" t="s">
        <v>44</v>
      </c>
      <c r="J401" s="255" t="str">
        <f>IF(ISBLANK(INDEX('Policy Characteristics'!D:D,MATCH($C401,'Policy Characteristics'!$C:$C,0))),"",INDEX('Policy Characteristics'!D:D,MATCH($C401,'Policy Characteristics'!$C:$C,0)))</f>
        <v>Non BAU Mandated Capacity Construction</v>
      </c>
      <c r="K401" s="254" t="str">
        <f>IF(ISBLANK(INDEX('Policy Characteristics'!E:E,MATCH($C401,'Policy Characteristics'!$C:$C,0))),"",INDEX('Policy Characteristics'!E:E,MATCH($C401,'Policy Characteristics'!$C:$C,0)))</f>
        <v/>
      </c>
      <c r="L401" s="254">
        <f>IF(ISBLANK(INDEX('Policy Characteristics'!F:F,MATCH($C401,'Policy Characteristics'!$C:$C,0))),"",INDEX('Policy Characteristics'!F:F,MATCH($C401,'Policy Characteristics'!$C:$C,0)))</f>
        <v>0</v>
      </c>
      <c r="M401" s="254">
        <f>IF(ISBLANK(INDEX('Policy Characteristics'!G:G,MATCH($C401,'Policy Characteristics'!$C:$C,0))),"",INDEX('Policy Characteristics'!G:G,MATCH($C401,'Policy Characteristics'!$C:$C,0)))</f>
        <v>1</v>
      </c>
      <c r="N401" s="254">
        <f>IF(ISBLANK(INDEX('Policy Characteristics'!H:H,MATCH($C401,'Policy Characteristics'!$C:$C,0))),"",INDEX('Policy Characteristics'!H:H,MATCH($C401,'Policy Characteristics'!$C:$C,0)))</f>
        <v>1</v>
      </c>
      <c r="O401" s="254" t="str">
        <f>IF(ISBLANK(INDEX('Policy Characteristics'!I:I,MATCH($C401,'Policy Characteristics'!$C:$C,0))),"",INDEX('Policy Characteristics'!I:I,MATCH($C401,'Policy Characteristics'!$C:$C,0)))</f>
        <v>on/off</v>
      </c>
      <c r="P401" s="254" t="str">
        <f>IF(ISBLANK(INDEX('Policy Characteristics'!J:J,MATCH($C401,'Policy Characteristics'!$C:$C,0))),"",INDEX('Policy Characteristics'!J:J,MATCH($C401,'Policy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01" s="254" t="str">
        <f>IF(ISBLANK(INDEX('Policy Characteristics'!K:K,MATCH($C401,'Policy Characteristics'!$C:$C,0))),"",INDEX('Policy Characteristics'!K:K,MATCH($C401,'Policy Characteristics'!$C:$C,0)))</f>
        <v/>
      </c>
      <c r="R401" s="254" t="str">
        <f>IF(ISBLANK(INDEX('Policy Characteristics'!L:L,MATCH($C401,'Policy Characteristics'!$C:$C,0))),"",INDEX('Policy Characteristics'!L:L,MATCH($C401,'Policy Characteristics'!$C:$C,0)))</f>
        <v/>
      </c>
    </row>
    <row r="402" spans="1:18" s="4" customFormat="1">
      <c r="A402" s="254" t="str">
        <f>IF(ISBLANK(INDEX('Policy Characteristics'!A:A,MATCH($C402,'Policy Characteristics'!$C:$C,0))),"",INDEX('Policy Characteristics'!A:A,MATCH($C402,'Policy Characteristics'!$C:$C,0)))</f>
        <v>Electricity Supply</v>
      </c>
      <c r="B402" s="262" t="str">
        <f>IF(ISBLANK(INDEX('Policy Characteristics'!B:B,MATCH($C402,'Policy Characteristics'!$C:$C,0))),"",INDEX('Policy Characteristics'!B:B,MATCH($C402,'Policy Characteristics'!$C:$C,0)))</f>
        <v>Non BAU Mandated Capacity Construction</v>
      </c>
      <c r="C402" s="254" t="str">
        <f t="shared" si="23"/>
        <v>Boolean Use Non BAU Mandated Capacity Construction Schedule</v>
      </c>
      <c r="D402" s="6" t="s">
        <v>453</v>
      </c>
      <c r="E402" s="45"/>
      <c r="F402" s="6" t="s">
        <v>454</v>
      </c>
      <c r="G402" s="45"/>
      <c r="H402" s="43">
        <v>645</v>
      </c>
      <c r="I402" s="324" t="s">
        <v>43</v>
      </c>
      <c r="J402" s="255" t="str">
        <f>IF(ISBLANK(INDEX('Policy Characteristics'!D:D,MATCH($C402,'Policy Characteristics'!$C:$C,0))),"",INDEX('Policy Characteristics'!D:D,MATCH($C402,'Policy Characteristics'!$C:$C,0)))</f>
        <v>Non BAU Mandated Capacity Construction</v>
      </c>
      <c r="K402" s="254" t="str">
        <f>IF(ISBLANK(INDEX('Policy Characteristics'!E:E,MATCH($C402,'Policy Characteristics'!$C:$C,0))),"",INDEX('Policy Characteristics'!E:E,MATCH($C402,'Policy Characteristics'!$C:$C,0)))</f>
        <v/>
      </c>
      <c r="L402" s="254">
        <f>IF(ISBLANK(INDEX('Policy Characteristics'!F:F,MATCH($C402,'Policy Characteristics'!$C:$C,0))),"",INDEX('Policy Characteristics'!F:F,MATCH($C402,'Policy Characteristics'!$C:$C,0)))</f>
        <v>0</v>
      </c>
      <c r="M402" s="254">
        <f>IF(ISBLANK(INDEX('Policy Characteristics'!G:G,MATCH($C402,'Policy Characteristics'!$C:$C,0))),"",INDEX('Policy Characteristics'!G:G,MATCH($C402,'Policy Characteristics'!$C:$C,0)))</f>
        <v>1</v>
      </c>
      <c r="N402" s="254">
        <f>IF(ISBLANK(INDEX('Policy Characteristics'!H:H,MATCH($C402,'Policy Characteristics'!$C:$C,0))),"",INDEX('Policy Characteristics'!H:H,MATCH($C402,'Policy Characteristics'!$C:$C,0)))</f>
        <v>1</v>
      </c>
      <c r="O402" s="254" t="str">
        <f>IF(ISBLANK(INDEX('Policy Characteristics'!I:I,MATCH($C402,'Policy Characteristics'!$C:$C,0))),"",INDEX('Policy Characteristics'!I:I,MATCH($C402,'Policy Characteristics'!$C:$C,0)))</f>
        <v>on/off</v>
      </c>
      <c r="P402" s="254" t="str">
        <f>IF(ISBLANK(INDEX('Policy Characteristics'!J:J,MATCH($C402,'Policy Characteristics'!$C:$C,0))),"",INDEX('Policy Characteristics'!J:J,MATCH($C402,'Policy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02" s="254" t="str">
        <f>IF(ISBLANK(INDEX('Policy Characteristics'!K:K,MATCH($C402,'Policy Characteristics'!$C:$C,0))),"",INDEX('Policy Characteristics'!K:K,MATCH($C402,'Policy Characteristics'!$C:$C,0)))</f>
        <v/>
      </c>
      <c r="R402" s="254" t="str">
        <f>IF(ISBLANK(INDEX('Policy Characteristics'!L:L,MATCH($C402,'Policy Characteristics'!$C:$C,0))),"",INDEX('Policy Characteristics'!L:L,MATCH($C402,'Policy Characteristics'!$C:$C,0)))</f>
        <v/>
      </c>
    </row>
    <row r="403" spans="1:18" s="4" customFormat="1">
      <c r="A403" s="254" t="str">
        <f>IF(ISBLANK(INDEX('Policy Characteristics'!A:A,MATCH($C403,'Policy Characteristics'!$C:$C,0))),"",INDEX('Policy Characteristics'!A:A,MATCH($C403,'Policy Characteristics'!$C:$C,0)))</f>
        <v>Electricity Supply</v>
      </c>
      <c r="B403" s="262" t="str">
        <f>IF(ISBLANK(INDEX('Policy Characteristics'!B:B,MATCH($C403,'Policy Characteristics'!$C:$C,0))),"",INDEX('Policy Characteristics'!B:B,MATCH($C403,'Policy Characteristics'!$C:$C,0)))</f>
        <v>Non BAU Mandated Capacity Construction</v>
      </c>
      <c r="C403" s="254" t="str">
        <f t="shared" si="23"/>
        <v>Boolean Use Non BAU Mandated Capacity Construction Schedule</v>
      </c>
      <c r="D403" s="6" t="s">
        <v>2748</v>
      </c>
      <c r="E403" s="45"/>
      <c r="F403" s="6" t="s">
        <v>2469</v>
      </c>
      <c r="G403" s="45"/>
      <c r="H403" s="43">
        <v>646</v>
      </c>
      <c r="I403" s="324" t="s">
        <v>44</v>
      </c>
      <c r="J403" s="255" t="str">
        <f>IF(ISBLANK(INDEX('Policy Characteristics'!D:D,MATCH($C403,'Policy Characteristics'!$C:$C,0))),"",INDEX('Policy Characteristics'!D:D,MATCH($C403,'Policy Characteristics'!$C:$C,0)))</f>
        <v>Non BAU Mandated Capacity Construction</v>
      </c>
      <c r="K403" s="254" t="str">
        <f>IF(ISBLANK(INDEX('Policy Characteristics'!E:E,MATCH($C403,'Policy Characteristics'!$C:$C,0))),"",INDEX('Policy Characteristics'!E:E,MATCH($C403,'Policy Characteristics'!$C:$C,0)))</f>
        <v/>
      </c>
      <c r="L403" s="254">
        <f>IF(ISBLANK(INDEX('Policy Characteristics'!F:F,MATCH($C403,'Policy Characteristics'!$C:$C,0))),"",INDEX('Policy Characteristics'!F:F,MATCH($C403,'Policy Characteristics'!$C:$C,0)))</f>
        <v>0</v>
      </c>
      <c r="M403" s="254">
        <f>IF(ISBLANK(INDEX('Policy Characteristics'!G:G,MATCH($C403,'Policy Characteristics'!$C:$C,0))),"",INDEX('Policy Characteristics'!G:G,MATCH($C403,'Policy Characteristics'!$C:$C,0)))</f>
        <v>1</v>
      </c>
      <c r="N403" s="254">
        <f>IF(ISBLANK(INDEX('Policy Characteristics'!H:H,MATCH($C403,'Policy Characteristics'!$C:$C,0))),"",INDEX('Policy Characteristics'!H:H,MATCH($C403,'Policy Characteristics'!$C:$C,0)))</f>
        <v>1</v>
      </c>
      <c r="O403" s="254" t="str">
        <f>IF(ISBLANK(INDEX('Policy Characteristics'!I:I,MATCH($C403,'Policy Characteristics'!$C:$C,0))),"",INDEX('Policy Characteristics'!I:I,MATCH($C403,'Policy Characteristics'!$C:$C,0)))</f>
        <v>on/off</v>
      </c>
      <c r="P403" s="254" t="str">
        <f>IF(ISBLANK(INDEX('Policy Characteristics'!J:J,MATCH($C403,'Policy Characteristics'!$C:$C,0))),"",INDEX('Policy Characteristics'!J:J,MATCH($C403,'Policy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03" s="254" t="str">
        <f>IF(ISBLANK(INDEX('Policy Characteristics'!K:K,MATCH($C403,'Policy Characteristics'!$C:$C,0))),"",INDEX('Policy Characteristics'!K:K,MATCH($C403,'Policy Characteristics'!$C:$C,0)))</f>
        <v/>
      </c>
      <c r="R403" s="254" t="str">
        <f>IF(ISBLANK(INDEX('Policy Characteristics'!L:L,MATCH($C403,'Policy Characteristics'!$C:$C,0))),"",INDEX('Policy Characteristics'!L:L,MATCH($C403,'Policy Characteristics'!$C:$C,0)))</f>
        <v/>
      </c>
    </row>
    <row r="404" spans="1:18" s="4" customFormat="1">
      <c r="A404" s="254" t="str">
        <f>IF(ISBLANK(INDEX('Policy Characteristics'!A:A,MATCH($C404,'Policy Characteristics'!$C:$C,0))),"",INDEX('Policy Characteristics'!A:A,MATCH($C404,'Policy Characteristics'!$C:$C,0)))</f>
        <v>Electricity Supply</v>
      </c>
      <c r="B404" s="262" t="str">
        <f>IF(ISBLANK(INDEX('Policy Characteristics'!B:B,MATCH($C404,'Policy Characteristics'!$C:$C,0))),"",INDEX('Policy Characteristics'!B:B,MATCH($C404,'Policy Characteristics'!$C:$C,0)))</f>
        <v>Non BAU Mandated Capacity Construction</v>
      </c>
      <c r="C404" s="254" t="str">
        <f t="shared" si="23"/>
        <v>Boolean Use Non BAU Mandated Capacity Construction Schedule</v>
      </c>
      <c r="D404" s="6" t="s">
        <v>2749</v>
      </c>
      <c r="E404" s="45"/>
      <c r="F404" s="6" t="s">
        <v>2592</v>
      </c>
      <c r="G404" s="45"/>
      <c r="H404" s="43">
        <v>647</v>
      </c>
      <c r="I404" s="324" t="s">
        <v>44</v>
      </c>
      <c r="J404" s="255" t="str">
        <f>IF(ISBLANK(INDEX('Policy Characteristics'!D:D,MATCH($C404,'Policy Characteristics'!$C:$C,0))),"",INDEX('Policy Characteristics'!D:D,MATCH($C404,'Policy Characteristics'!$C:$C,0)))</f>
        <v>Non BAU Mandated Capacity Construction</v>
      </c>
      <c r="K404" s="254" t="str">
        <f>IF(ISBLANK(INDEX('Policy Characteristics'!E:E,MATCH($C404,'Policy Characteristics'!$C:$C,0))),"",INDEX('Policy Characteristics'!E:E,MATCH($C404,'Policy Characteristics'!$C:$C,0)))</f>
        <v/>
      </c>
      <c r="L404" s="254">
        <f>IF(ISBLANK(INDEX('Policy Characteristics'!F:F,MATCH($C404,'Policy Characteristics'!$C:$C,0))),"",INDEX('Policy Characteristics'!F:F,MATCH($C404,'Policy Characteristics'!$C:$C,0)))</f>
        <v>0</v>
      </c>
      <c r="M404" s="254">
        <f>IF(ISBLANK(INDEX('Policy Characteristics'!G:G,MATCH($C404,'Policy Characteristics'!$C:$C,0))),"",INDEX('Policy Characteristics'!G:G,MATCH($C404,'Policy Characteristics'!$C:$C,0)))</f>
        <v>1</v>
      </c>
      <c r="N404" s="254">
        <f>IF(ISBLANK(INDEX('Policy Characteristics'!H:H,MATCH($C404,'Policy Characteristics'!$C:$C,0))),"",INDEX('Policy Characteristics'!H:H,MATCH($C404,'Policy Characteristics'!$C:$C,0)))</f>
        <v>1</v>
      </c>
      <c r="O404" s="254" t="str">
        <f>IF(ISBLANK(INDEX('Policy Characteristics'!I:I,MATCH($C404,'Policy Characteristics'!$C:$C,0))),"",INDEX('Policy Characteristics'!I:I,MATCH($C404,'Policy Characteristics'!$C:$C,0)))</f>
        <v>on/off</v>
      </c>
      <c r="P404" s="254" t="str">
        <f>IF(ISBLANK(INDEX('Policy Characteristics'!J:J,MATCH($C404,'Policy Characteristics'!$C:$C,0))),"",INDEX('Policy Characteristics'!J:J,MATCH($C404,'Policy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04" s="254" t="str">
        <f>IF(ISBLANK(INDEX('Policy Characteristics'!K:K,MATCH($C404,'Policy Characteristics'!$C:$C,0))),"",INDEX('Policy Characteristics'!K:K,MATCH($C404,'Policy Characteristics'!$C:$C,0)))</f>
        <v/>
      </c>
      <c r="R404" s="254" t="str">
        <f>IF(ISBLANK(INDEX('Policy Characteristics'!L:L,MATCH($C404,'Policy Characteristics'!$C:$C,0))),"",INDEX('Policy Characteristics'!L:L,MATCH($C404,'Policy Characteristics'!$C:$C,0)))</f>
        <v/>
      </c>
    </row>
    <row r="405" spans="1:18" s="4" customFormat="1">
      <c r="A405" s="254" t="str">
        <f>IF(ISBLANK(INDEX('Policy Characteristics'!A:A,MATCH($C405,'Policy Characteristics'!$C:$C,0))),"",INDEX('Policy Characteristics'!A:A,MATCH($C405,'Policy Characteristics'!$C:$C,0)))</f>
        <v>Electricity Supply</v>
      </c>
      <c r="B405" s="262" t="str">
        <f>IF(ISBLANK(INDEX('Policy Characteristics'!B:B,MATCH($C405,'Policy Characteristics'!$C:$C,0))),"",INDEX('Policy Characteristics'!B:B,MATCH($C405,'Policy Characteristics'!$C:$C,0)))</f>
        <v>Non BAU Mandated Capacity Construction</v>
      </c>
      <c r="C405" s="254" t="str">
        <f t="shared" si="23"/>
        <v>Boolean Use Non BAU Mandated Capacity Construction Schedule</v>
      </c>
      <c r="D405" s="6" t="s">
        <v>2750</v>
      </c>
      <c r="E405" s="45"/>
      <c r="F405" s="6" t="s">
        <v>2471</v>
      </c>
      <c r="G405" s="45"/>
      <c r="H405" s="43">
        <v>648</v>
      </c>
      <c r="I405" s="324" t="s">
        <v>44</v>
      </c>
      <c r="J405" s="255" t="str">
        <f>IF(ISBLANK(INDEX('Policy Characteristics'!D:D,MATCH($C405,'Policy Characteristics'!$C:$C,0))),"",INDEX('Policy Characteristics'!D:D,MATCH($C405,'Policy Characteristics'!$C:$C,0)))</f>
        <v>Non BAU Mandated Capacity Construction</v>
      </c>
      <c r="K405" s="254" t="str">
        <f>IF(ISBLANK(INDEX('Policy Characteristics'!E:E,MATCH($C405,'Policy Characteristics'!$C:$C,0))),"",INDEX('Policy Characteristics'!E:E,MATCH($C405,'Policy Characteristics'!$C:$C,0)))</f>
        <v/>
      </c>
      <c r="L405" s="254">
        <f>IF(ISBLANK(INDEX('Policy Characteristics'!F:F,MATCH($C405,'Policy Characteristics'!$C:$C,0))),"",INDEX('Policy Characteristics'!F:F,MATCH($C405,'Policy Characteristics'!$C:$C,0)))</f>
        <v>0</v>
      </c>
      <c r="M405" s="254">
        <f>IF(ISBLANK(INDEX('Policy Characteristics'!G:G,MATCH($C405,'Policy Characteristics'!$C:$C,0))),"",INDEX('Policy Characteristics'!G:G,MATCH($C405,'Policy Characteristics'!$C:$C,0)))</f>
        <v>1</v>
      </c>
      <c r="N405" s="254">
        <f>IF(ISBLANK(INDEX('Policy Characteristics'!H:H,MATCH($C405,'Policy Characteristics'!$C:$C,0))),"",INDEX('Policy Characteristics'!H:H,MATCH($C405,'Policy Characteristics'!$C:$C,0)))</f>
        <v>1</v>
      </c>
      <c r="O405" s="254" t="str">
        <f>IF(ISBLANK(INDEX('Policy Characteristics'!I:I,MATCH($C405,'Policy Characteristics'!$C:$C,0))),"",INDEX('Policy Characteristics'!I:I,MATCH($C405,'Policy Characteristics'!$C:$C,0)))</f>
        <v>on/off</v>
      </c>
      <c r="P405" s="254" t="str">
        <f>IF(ISBLANK(INDEX('Policy Characteristics'!J:J,MATCH($C405,'Policy Characteristics'!$C:$C,0))),"",INDEX('Policy Characteristics'!J:J,MATCH($C405,'Policy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05" s="254" t="str">
        <f>IF(ISBLANK(INDEX('Policy Characteristics'!K:K,MATCH($C405,'Policy Characteristics'!$C:$C,0))),"",INDEX('Policy Characteristics'!K:K,MATCH($C405,'Policy Characteristics'!$C:$C,0)))</f>
        <v/>
      </c>
      <c r="R405" s="254" t="str">
        <f>IF(ISBLANK(INDEX('Policy Characteristics'!L:L,MATCH($C405,'Policy Characteristics'!$C:$C,0))),"",INDEX('Policy Characteristics'!L:L,MATCH($C405,'Policy Characteristics'!$C:$C,0)))</f>
        <v/>
      </c>
    </row>
    <row r="406" spans="1:18" s="4" customFormat="1">
      <c r="A406" s="254" t="str">
        <f>IF(ISBLANK(INDEX('Policy Characteristics'!A:A,MATCH($C406,'Policy Characteristics'!$C:$C,0))),"",INDEX('Policy Characteristics'!A:A,MATCH($C406,'Policy Characteristics'!$C:$C,0)))</f>
        <v>Electricity Supply</v>
      </c>
      <c r="B406" s="262" t="str">
        <f>IF(ISBLANK(INDEX('Policy Characteristics'!B:B,MATCH($C406,'Policy Characteristics'!$C:$C,0))),"",INDEX('Policy Characteristics'!B:B,MATCH($C406,'Policy Characteristics'!$C:$C,0)))</f>
        <v>Non BAU Mandated Capacity Construction</v>
      </c>
      <c r="C406" s="254" t="str">
        <f t="shared" si="23"/>
        <v>Boolean Use Non BAU Mandated Capacity Construction Schedule</v>
      </c>
      <c r="D406" s="6" t="s">
        <v>3489</v>
      </c>
      <c r="E406" s="45"/>
      <c r="F406" s="6" t="s">
        <v>3496</v>
      </c>
      <c r="G406" s="45"/>
      <c r="H406" s="43">
        <v>1775</v>
      </c>
      <c r="I406" s="324" t="s">
        <v>44</v>
      </c>
      <c r="J406" s="255" t="str">
        <f>IF(ISBLANK(INDEX('Policy Characteristics'!D:D,MATCH($C406,'Policy Characteristics'!$C:$C,0))),"",INDEX('Policy Characteristics'!D:D,MATCH($C406,'Policy Characteristics'!$C:$C,0)))</f>
        <v>Non BAU Mandated Capacity Construction</v>
      </c>
      <c r="K406" s="254" t="str">
        <f>IF(ISBLANK(INDEX('Policy Characteristics'!E:E,MATCH($C406,'Policy Characteristics'!$C:$C,0))),"",INDEX('Policy Characteristics'!E:E,MATCH($C406,'Policy Characteristics'!$C:$C,0)))</f>
        <v/>
      </c>
      <c r="L406" s="254">
        <f>IF(ISBLANK(INDEX('Policy Characteristics'!F:F,MATCH($C406,'Policy Characteristics'!$C:$C,0))),"",INDEX('Policy Characteristics'!F:F,MATCH($C406,'Policy Characteristics'!$C:$C,0)))</f>
        <v>0</v>
      </c>
      <c r="M406" s="254">
        <f>IF(ISBLANK(INDEX('Policy Characteristics'!G:G,MATCH($C406,'Policy Characteristics'!$C:$C,0))),"",INDEX('Policy Characteristics'!G:G,MATCH($C406,'Policy Characteristics'!$C:$C,0)))</f>
        <v>1</v>
      </c>
      <c r="N406" s="254">
        <f>IF(ISBLANK(INDEX('Policy Characteristics'!H:H,MATCH($C406,'Policy Characteristics'!$C:$C,0))),"",INDEX('Policy Characteristics'!H:H,MATCH($C406,'Policy Characteristics'!$C:$C,0)))</f>
        <v>1</v>
      </c>
      <c r="O406" s="254" t="str">
        <f>IF(ISBLANK(INDEX('Policy Characteristics'!I:I,MATCH($C406,'Policy Characteristics'!$C:$C,0))),"",INDEX('Policy Characteristics'!I:I,MATCH($C406,'Policy Characteristics'!$C:$C,0)))</f>
        <v>on/off</v>
      </c>
      <c r="P406" s="254" t="str">
        <f>IF(ISBLANK(INDEX('Policy Characteristics'!J:J,MATCH($C406,'Policy Characteristics'!$C:$C,0))),"",INDEX('Policy Characteristics'!J:J,MATCH($C406,'Policy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06" s="254" t="str">
        <f>IF(ISBLANK(INDEX('Policy Characteristics'!K:K,MATCH($C406,'Policy Characteristics'!$C:$C,0))),"",INDEX('Policy Characteristics'!K:K,MATCH($C406,'Policy Characteristics'!$C:$C,0)))</f>
        <v/>
      </c>
      <c r="R406" s="254" t="str">
        <f>IF(ISBLANK(INDEX('Policy Characteristics'!L:L,MATCH($C406,'Policy Characteristics'!$C:$C,0))),"",INDEX('Policy Characteristics'!L:L,MATCH($C406,'Policy Characteristics'!$C:$C,0)))</f>
        <v/>
      </c>
    </row>
    <row r="407" spans="1:18" s="4" customFormat="1">
      <c r="A407" s="254" t="str">
        <f>IF(ISBLANK(INDEX('Policy Characteristics'!A:A,MATCH($C407,'Policy Characteristics'!$C:$C,0))),"",INDEX('Policy Characteristics'!A:A,MATCH($C407,'Policy Characteristics'!$C:$C,0)))</f>
        <v>Electricity Supply</v>
      </c>
      <c r="B407" s="262" t="str">
        <f>IF(ISBLANK(INDEX('Policy Characteristics'!B:B,MATCH($C407,'Policy Characteristics'!$C:$C,0))),"",INDEX('Policy Characteristics'!B:B,MATCH($C407,'Policy Characteristics'!$C:$C,0)))</f>
        <v>Non BAU Mandated Capacity Construction</v>
      </c>
      <c r="C407" s="254" t="str">
        <f t="shared" si="23"/>
        <v>Boolean Use Non BAU Mandated Capacity Construction Schedule</v>
      </c>
      <c r="D407" s="6" t="s">
        <v>3492</v>
      </c>
      <c r="E407" s="45"/>
      <c r="F407" s="6" t="s">
        <v>3497</v>
      </c>
      <c r="G407" s="45"/>
      <c r="H407" s="43">
        <v>1776</v>
      </c>
      <c r="I407" s="324" t="s">
        <v>44</v>
      </c>
      <c r="J407" s="255" t="str">
        <f>IF(ISBLANK(INDEX('Policy Characteristics'!D:D,MATCH($C407,'Policy Characteristics'!$C:$C,0))),"",INDEX('Policy Characteristics'!D:D,MATCH($C407,'Policy Characteristics'!$C:$C,0)))</f>
        <v>Non BAU Mandated Capacity Construction</v>
      </c>
      <c r="K407" s="254" t="str">
        <f>IF(ISBLANK(INDEX('Policy Characteristics'!E:E,MATCH($C407,'Policy Characteristics'!$C:$C,0))),"",INDEX('Policy Characteristics'!E:E,MATCH($C407,'Policy Characteristics'!$C:$C,0)))</f>
        <v/>
      </c>
      <c r="L407" s="254">
        <f>IF(ISBLANK(INDEX('Policy Characteristics'!F:F,MATCH($C407,'Policy Characteristics'!$C:$C,0))),"",INDEX('Policy Characteristics'!F:F,MATCH($C407,'Policy Characteristics'!$C:$C,0)))</f>
        <v>0</v>
      </c>
      <c r="M407" s="254">
        <f>IF(ISBLANK(INDEX('Policy Characteristics'!G:G,MATCH($C407,'Policy Characteristics'!$C:$C,0))),"",INDEX('Policy Characteristics'!G:G,MATCH($C407,'Policy Characteristics'!$C:$C,0)))</f>
        <v>1</v>
      </c>
      <c r="N407" s="254">
        <f>IF(ISBLANK(INDEX('Policy Characteristics'!H:H,MATCH($C407,'Policy Characteristics'!$C:$C,0))),"",INDEX('Policy Characteristics'!H:H,MATCH($C407,'Policy Characteristics'!$C:$C,0)))</f>
        <v>1</v>
      </c>
      <c r="O407" s="254" t="str">
        <f>IF(ISBLANK(INDEX('Policy Characteristics'!I:I,MATCH($C407,'Policy Characteristics'!$C:$C,0))),"",INDEX('Policy Characteristics'!I:I,MATCH($C407,'Policy Characteristics'!$C:$C,0)))</f>
        <v>on/off</v>
      </c>
      <c r="P407" s="254" t="str">
        <f>IF(ISBLANK(INDEX('Policy Characteristics'!J:J,MATCH($C407,'Policy Characteristics'!$C:$C,0))),"",INDEX('Policy Characteristics'!J:J,MATCH($C407,'Policy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07" s="254" t="str">
        <f>IF(ISBLANK(INDEX('Policy Characteristics'!K:K,MATCH($C407,'Policy Characteristics'!$C:$C,0))),"",INDEX('Policy Characteristics'!K:K,MATCH($C407,'Policy Characteristics'!$C:$C,0)))</f>
        <v/>
      </c>
      <c r="R407" s="254" t="str">
        <f>IF(ISBLANK(INDEX('Policy Characteristics'!L:L,MATCH($C407,'Policy Characteristics'!$C:$C,0))),"",INDEX('Policy Characteristics'!L:L,MATCH($C407,'Policy Characteristics'!$C:$C,0)))</f>
        <v/>
      </c>
    </row>
    <row r="408" spans="1:18" s="4" customFormat="1">
      <c r="A408" s="254" t="str">
        <f>IF(ISBLANK(INDEX('Policy Characteristics'!A:A,MATCH($C408,'Policy Characteristics'!$C:$C,0))),"",INDEX('Policy Characteristics'!A:A,MATCH($C408,'Policy Characteristics'!$C:$C,0)))</f>
        <v>Electricity Supply</v>
      </c>
      <c r="B408" s="262" t="str">
        <f>IF(ISBLANK(INDEX('Policy Characteristics'!B:B,MATCH($C408,'Policy Characteristics'!$C:$C,0))),"",INDEX('Policy Characteristics'!B:B,MATCH($C408,'Policy Characteristics'!$C:$C,0)))</f>
        <v>Non BAU Mandated Capacity Construction</v>
      </c>
      <c r="C408" s="254" t="str">
        <f t="shared" si="23"/>
        <v>Boolean Use Non BAU Mandated Capacity Construction Schedule</v>
      </c>
      <c r="D408" s="6" t="s">
        <v>3493</v>
      </c>
      <c r="E408" s="45"/>
      <c r="F408" s="6" t="s">
        <v>3498</v>
      </c>
      <c r="G408" s="45"/>
      <c r="H408" s="43">
        <v>1777</v>
      </c>
      <c r="I408" s="324" t="s">
        <v>44</v>
      </c>
      <c r="J408" s="255" t="str">
        <f>IF(ISBLANK(INDEX('Policy Characteristics'!D:D,MATCH($C408,'Policy Characteristics'!$C:$C,0))),"",INDEX('Policy Characteristics'!D:D,MATCH($C408,'Policy Characteristics'!$C:$C,0)))</f>
        <v>Non BAU Mandated Capacity Construction</v>
      </c>
      <c r="K408" s="254" t="str">
        <f>IF(ISBLANK(INDEX('Policy Characteristics'!E:E,MATCH($C408,'Policy Characteristics'!$C:$C,0))),"",INDEX('Policy Characteristics'!E:E,MATCH($C408,'Policy Characteristics'!$C:$C,0)))</f>
        <v/>
      </c>
      <c r="L408" s="254">
        <f>IF(ISBLANK(INDEX('Policy Characteristics'!F:F,MATCH($C408,'Policy Characteristics'!$C:$C,0))),"",INDEX('Policy Characteristics'!F:F,MATCH($C408,'Policy Characteristics'!$C:$C,0)))</f>
        <v>0</v>
      </c>
      <c r="M408" s="254">
        <f>IF(ISBLANK(INDEX('Policy Characteristics'!G:G,MATCH($C408,'Policy Characteristics'!$C:$C,0))),"",INDEX('Policy Characteristics'!G:G,MATCH($C408,'Policy Characteristics'!$C:$C,0)))</f>
        <v>1</v>
      </c>
      <c r="N408" s="254">
        <f>IF(ISBLANK(INDEX('Policy Characteristics'!H:H,MATCH($C408,'Policy Characteristics'!$C:$C,0))),"",INDEX('Policy Characteristics'!H:H,MATCH($C408,'Policy Characteristics'!$C:$C,0)))</f>
        <v>1</v>
      </c>
      <c r="O408" s="254" t="str">
        <f>IF(ISBLANK(INDEX('Policy Characteristics'!I:I,MATCH($C408,'Policy Characteristics'!$C:$C,0))),"",INDEX('Policy Characteristics'!I:I,MATCH($C408,'Policy Characteristics'!$C:$C,0)))</f>
        <v>on/off</v>
      </c>
      <c r="P408" s="254" t="str">
        <f>IF(ISBLANK(INDEX('Policy Characteristics'!J:J,MATCH($C408,'Policy Characteristics'!$C:$C,0))),"",INDEX('Policy Characteristics'!J:J,MATCH($C408,'Policy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08" s="254" t="str">
        <f>IF(ISBLANK(INDEX('Policy Characteristics'!K:K,MATCH($C408,'Policy Characteristics'!$C:$C,0))),"",INDEX('Policy Characteristics'!K:K,MATCH($C408,'Policy Characteristics'!$C:$C,0)))</f>
        <v/>
      </c>
      <c r="R408" s="254" t="str">
        <f>IF(ISBLANK(INDEX('Policy Characteristics'!L:L,MATCH($C408,'Policy Characteristics'!$C:$C,0))),"",INDEX('Policy Characteristics'!L:L,MATCH($C408,'Policy Characteristics'!$C:$C,0)))</f>
        <v/>
      </c>
    </row>
    <row r="409" spans="1:18" s="4" customFormat="1">
      <c r="A409" s="254" t="str">
        <f>IF(ISBLANK(INDEX('Policy Characteristics'!A:A,MATCH($C409,'Policy Characteristics'!$C:$C,0))),"",INDEX('Policy Characteristics'!A:A,MATCH($C409,'Policy Characteristics'!$C:$C,0)))</f>
        <v>Electricity Supply</v>
      </c>
      <c r="B409" s="262" t="str">
        <f>IF(ISBLANK(INDEX('Policy Characteristics'!B:B,MATCH($C409,'Policy Characteristics'!$C:$C,0))),"",INDEX('Policy Characteristics'!B:B,MATCH($C409,'Policy Characteristics'!$C:$C,0)))</f>
        <v>Non BAU Mandated Capacity Construction</v>
      </c>
      <c r="C409" s="254" t="str">
        <f t="shared" si="23"/>
        <v>Boolean Use Non BAU Mandated Capacity Construction Schedule</v>
      </c>
      <c r="D409" s="6" t="s">
        <v>3494</v>
      </c>
      <c r="E409" s="45"/>
      <c r="F409" s="6" t="s">
        <v>3499</v>
      </c>
      <c r="G409" s="45"/>
      <c r="H409" s="43">
        <v>1778</v>
      </c>
      <c r="I409" s="324" t="s">
        <v>44</v>
      </c>
      <c r="J409" s="255" t="str">
        <f>IF(ISBLANK(INDEX('Policy Characteristics'!D:D,MATCH($C409,'Policy Characteristics'!$C:$C,0))),"",INDEX('Policy Characteristics'!D:D,MATCH($C409,'Policy Characteristics'!$C:$C,0)))</f>
        <v>Non BAU Mandated Capacity Construction</v>
      </c>
      <c r="K409" s="254" t="str">
        <f>IF(ISBLANK(INDEX('Policy Characteristics'!E:E,MATCH($C409,'Policy Characteristics'!$C:$C,0))),"",INDEX('Policy Characteristics'!E:E,MATCH($C409,'Policy Characteristics'!$C:$C,0)))</f>
        <v/>
      </c>
      <c r="L409" s="254">
        <f>IF(ISBLANK(INDEX('Policy Characteristics'!F:F,MATCH($C409,'Policy Characteristics'!$C:$C,0))),"",INDEX('Policy Characteristics'!F:F,MATCH($C409,'Policy Characteristics'!$C:$C,0)))</f>
        <v>0</v>
      </c>
      <c r="M409" s="254">
        <f>IF(ISBLANK(INDEX('Policy Characteristics'!G:G,MATCH($C409,'Policy Characteristics'!$C:$C,0))),"",INDEX('Policy Characteristics'!G:G,MATCH($C409,'Policy Characteristics'!$C:$C,0)))</f>
        <v>1</v>
      </c>
      <c r="N409" s="254">
        <f>IF(ISBLANK(INDEX('Policy Characteristics'!H:H,MATCH($C409,'Policy Characteristics'!$C:$C,0))),"",INDEX('Policy Characteristics'!H:H,MATCH($C409,'Policy Characteristics'!$C:$C,0)))</f>
        <v>1</v>
      </c>
      <c r="O409" s="254" t="str">
        <f>IF(ISBLANK(INDEX('Policy Characteristics'!I:I,MATCH($C409,'Policy Characteristics'!$C:$C,0))),"",INDEX('Policy Characteristics'!I:I,MATCH($C409,'Policy Characteristics'!$C:$C,0)))</f>
        <v>on/off</v>
      </c>
      <c r="P409" s="254" t="str">
        <f>IF(ISBLANK(INDEX('Policy Characteristics'!J:J,MATCH($C409,'Policy Characteristics'!$C:$C,0))),"",INDEX('Policy Characteristics'!J:J,MATCH($C409,'Policy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09" s="254" t="str">
        <f>IF(ISBLANK(INDEX('Policy Characteristics'!K:K,MATCH($C409,'Policy Characteristics'!$C:$C,0))),"",INDEX('Policy Characteristics'!K:K,MATCH($C409,'Policy Characteristics'!$C:$C,0)))</f>
        <v/>
      </c>
      <c r="R409" s="254" t="str">
        <f>IF(ISBLANK(INDEX('Policy Characteristics'!L:L,MATCH($C409,'Policy Characteristics'!$C:$C,0))),"",INDEX('Policy Characteristics'!L:L,MATCH($C409,'Policy Characteristics'!$C:$C,0)))</f>
        <v/>
      </c>
    </row>
    <row r="410" spans="1:18" s="4" customFormat="1">
      <c r="A410" s="254" t="str">
        <f>IF(ISBLANK(INDEX('Policy Characteristics'!A:A,MATCH($C410,'Policy Characteristics'!$C:$C,0))),"",INDEX('Policy Characteristics'!A:A,MATCH($C410,'Policy Characteristics'!$C:$C,0)))</f>
        <v>Electricity Supply</v>
      </c>
      <c r="B410" s="262" t="str">
        <f>IF(ISBLANK(INDEX('Policy Characteristics'!B:B,MATCH($C410,'Policy Characteristics'!$C:$C,0))),"",INDEX('Policy Characteristics'!B:B,MATCH($C410,'Policy Characteristics'!$C:$C,0)))</f>
        <v>Non BAU Mandated Capacity Construction</v>
      </c>
      <c r="C410" s="254" t="str">
        <f t="shared" si="23"/>
        <v>Boolean Use Non BAU Mandated Capacity Construction Schedule</v>
      </c>
      <c r="D410" s="6" t="s">
        <v>3495</v>
      </c>
      <c r="E410" s="45"/>
      <c r="F410" s="6" t="s">
        <v>3500</v>
      </c>
      <c r="G410" s="45"/>
      <c r="H410" s="43">
        <v>1779</v>
      </c>
      <c r="I410" s="324" t="s">
        <v>44</v>
      </c>
      <c r="J410" s="255" t="str">
        <f>IF(ISBLANK(INDEX('Policy Characteristics'!D:D,MATCH($C410,'Policy Characteristics'!$C:$C,0))),"",INDEX('Policy Characteristics'!D:D,MATCH($C410,'Policy Characteristics'!$C:$C,0)))</f>
        <v>Non BAU Mandated Capacity Construction</v>
      </c>
      <c r="K410" s="254" t="str">
        <f>IF(ISBLANK(INDEX('Policy Characteristics'!E:E,MATCH($C410,'Policy Characteristics'!$C:$C,0))),"",INDEX('Policy Characteristics'!E:E,MATCH($C410,'Policy Characteristics'!$C:$C,0)))</f>
        <v/>
      </c>
      <c r="L410" s="254">
        <f>IF(ISBLANK(INDEX('Policy Characteristics'!F:F,MATCH($C410,'Policy Characteristics'!$C:$C,0))),"",INDEX('Policy Characteristics'!F:F,MATCH($C410,'Policy Characteristics'!$C:$C,0)))</f>
        <v>0</v>
      </c>
      <c r="M410" s="254">
        <f>IF(ISBLANK(INDEX('Policy Characteristics'!G:G,MATCH($C410,'Policy Characteristics'!$C:$C,0))),"",INDEX('Policy Characteristics'!G:G,MATCH($C410,'Policy Characteristics'!$C:$C,0)))</f>
        <v>1</v>
      </c>
      <c r="N410" s="254">
        <f>IF(ISBLANK(INDEX('Policy Characteristics'!H:H,MATCH($C410,'Policy Characteristics'!$C:$C,0))),"",INDEX('Policy Characteristics'!H:H,MATCH($C410,'Policy Characteristics'!$C:$C,0)))</f>
        <v>1</v>
      </c>
      <c r="O410" s="254" t="str">
        <f>IF(ISBLANK(INDEX('Policy Characteristics'!I:I,MATCH($C410,'Policy Characteristics'!$C:$C,0))),"",INDEX('Policy Characteristics'!I:I,MATCH($C410,'Policy Characteristics'!$C:$C,0)))</f>
        <v>on/off</v>
      </c>
      <c r="P410" s="254" t="str">
        <f>IF(ISBLANK(INDEX('Policy Characteristics'!J:J,MATCH($C410,'Policy Characteristics'!$C:$C,0))),"",INDEX('Policy Characteristics'!J:J,MATCH($C410,'Policy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10" s="254" t="str">
        <f>IF(ISBLANK(INDEX('Policy Characteristics'!K:K,MATCH($C410,'Policy Characteristics'!$C:$C,0))),"",INDEX('Policy Characteristics'!K:K,MATCH($C410,'Policy Characteristics'!$C:$C,0)))</f>
        <v/>
      </c>
      <c r="R410" s="254" t="str">
        <f>IF(ISBLANK(INDEX('Policy Characteristics'!L:L,MATCH($C410,'Policy Characteristics'!$C:$C,0))),"",INDEX('Policy Characteristics'!L:L,MATCH($C410,'Policy Characteristics'!$C:$C,0)))</f>
        <v/>
      </c>
    </row>
    <row r="411" spans="1:18" s="4" customFormat="1">
      <c r="A411" s="254" t="str">
        <f>IF(ISBLANK(INDEX('Policy Characteristics'!A:A,MATCH($C411,'Policy Characteristics'!$C:$C,0))),"",INDEX('Policy Characteristics'!A:A,MATCH($C411,'Policy Characteristics'!$C:$C,0)))</f>
        <v>Electricity Supply</v>
      </c>
      <c r="B411" s="262" t="str">
        <f>IF(ISBLANK(INDEX('Policy Characteristics'!B:B,MATCH($C411,'Policy Characteristics'!$C:$C,0))),"",INDEX('Policy Characteristics'!B:B,MATCH($C411,'Policy Characteristics'!$C:$C,0)))</f>
        <v>Non BAU Mandated Capacity Construction</v>
      </c>
      <c r="C411" s="254" t="str">
        <f t="shared" si="23"/>
        <v>Boolean Use Non BAU Mandated Capacity Construction Schedule</v>
      </c>
      <c r="D411" s="6" t="s">
        <v>3584</v>
      </c>
      <c r="E411" s="45"/>
      <c r="F411" s="6" t="s">
        <v>3582</v>
      </c>
      <c r="G411" s="45"/>
      <c r="H411" s="43">
        <v>1780</v>
      </c>
      <c r="I411" s="324" t="s">
        <v>44</v>
      </c>
      <c r="J411" s="255" t="str">
        <f>IF(ISBLANK(INDEX('Policy Characteristics'!D:D,MATCH($C411,'Policy Characteristics'!$C:$C,0))),"",INDEX('Policy Characteristics'!D:D,MATCH($C411,'Policy Characteristics'!$C:$C,0)))</f>
        <v>Non BAU Mandated Capacity Construction</v>
      </c>
      <c r="K411" s="254" t="str">
        <f>IF(ISBLANK(INDEX('Policy Characteristics'!E:E,MATCH($C411,'Policy Characteristics'!$C:$C,0))),"",INDEX('Policy Characteristics'!E:E,MATCH($C411,'Policy Characteristics'!$C:$C,0)))</f>
        <v/>
      </c>
      <c r="L411" s="254">
        <f>IF(ISBLANK(INDEX('Policy Characteristics'!F:F,MATCH($C411,'Policy Characteristics'!$C:$C,0))),"",INDEX('Policy Characteristics'!F:F,MATCH($C411,'Policy Characteristics'!$C:$C,0)))</f>
        <v>0</v>
      </c>
      <c r="M411" s="254">
        <f>IF(ISBLANK(INDEX('Policy Characteristics'!G:G,MATCH($C411,'Policy Characteristics'!$C:$C,0))),"",INDEX('Policy Characteristics'!G:G,MATCH($C411,'Policy Characteristics'!$C:$C,0)))</f>
        <v>1</v>
      </c>
      <c r="N411" s="254">
        <f>IF(ISBLANK(INDEX('Policy Characteristics'!H:H,MATCH($C411,'Policy Characteristics'!$C:$C,0))),"",INDEX('Policy Characteristics'!H:H,MATCH($C411,'Policy Characteristics'!$C:$C,0)))</f>
        <v>1</v>
      </c>
      <c r="O411" s="254" t="str">
        <f>IF(ISBLANK(INDEX('Policy Characteristics'!I:I,MATCH($C411,'Policy Characteristics'!$C:$C,0))),"",INDEX('Policy Characteristics'!I:I,MATCH($C411,'Policy Characteristics'!$C:$C,0)))</f>
        <v>on/off</v>
      </c>
      <c r="P411" s="254" t="str">
        <f>IF(ISBLANK(INDEX('Policy Characteristics'!J:J,MATCH($C411,'Policy Characteristics'!$C:$C,0))),"",INDEX('Policy Characteristics'!J:J,MATCH($C411,'Policy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11" s="254" t="str">
        <f>IF(ISBLANK(INDEX('Policy Characteristics'!K:K,MATCH($C411,'Policy Characteristics'!$C:$C,0))),"",INDEX('Policy Characteristics'!K:K,MATCH($C411,'Policy Characteristics'!$C:$C,0)))</f>
        <v/>
      </c>
      <c r="R411" s="254" t="str">
        <f>IF(ISBLANK(INDEX('Policy Characteristics'!L:L,MATCH($C411,'Policy Characteristics'!$C:$C,0))),"",INDEX('Policy Characteristics'!L:L,MATCH($C411,'Policy Characteristics'!$C:$C,0)))</f>
        <v/>
      </c>
    </row>
    <row r="412" spans="1:18" s="4" customFormat="1">
      <c r="A412" s="254" t="str">
        <f>IF(ISBLANK(INDEX('Policy Characteristics'!A:A,MATCH($C412,'Policy Characteristics'!$C:$C,0))),"",INDEX('Policy Characteristics'!A:A,MATCH($C412,'Policy Characteristics'!$C:$C,0)))</f>
        <v>Electricity Supply</v>
      </c>
      <c r="B412" s="262" t="str">
        <f>IF(ISBLANK(INDEX('Policy Characteristics'!B:B,MATCH($C412,'Policy Characteristics'!$C:$C,0))),"",INDEX('Policy Characteristics'!B:B,MATCH($C412,'Policy Characteristics'!$C:$C,0)))</f>
        <v>Non BAU Mandated Capacity Construction</v>
      </c>
      <c r="C412" s="254" t="str">
        <f t="shared" si="23"/>
        <v>Boolean Use Non BAU Mandated Capacity Construction Schedule</v>
      </c>
      <c r="D412" s="6" t="s">
        <v>3585</v>
      </c>
      <c r="E412" s="45"/>
      <c r="F412" s="6" t="s">
        <v>3583</v>
      </c>
      <c r="G412" s="45"/>
      <c r="H412" s="43">
        <v>2241</v>
      </c>
      <c r="I412" s="324" t="s">
        <v>44</v>
      </c>
      <c r="J412" s="255" t="str">
        <f>IF(ISBLANK(INDEX('Policy Characteristics'!D:D,MATCH($C412,'Policy Characteristics'!$C:$C,0))),"",INDEX('Policy Characteristics'!D:D,MATCH($C412,'Policy Characteristics'!$C:$C,0)))</f>
        <v>Non BAU Mandated Capacity Construction</v>
      </c>
      <c r="K412" s="254" t="str">
        <f>IF(ISBLANK(INDEX('Policy Characteristics'!E:E,MATCH($C412,'Policy Characteristics'!$C:$C,0))),"",INDEX('Policy Characteristics'!E:E,MATCH($C412,'Policy Characteristics'!$C:$C,0)))</f>
        <v/>
      </c>
      <c r="L412" s="254">
        <f>IF(ISBLANK(INDEX('Policy Characteristics'!F:F,MATCH($C412,'Policy Characteristics'!$C:$C,0))),"",INDEX('Policy Characteristics'!F:F,MATCH($C412,'Policy Characteristics'!$C:$C,0)))</f>
        <v>0</v>
      </c>
      <c r="M412" s="254">
        <f>IF(ISBLANK(INDEX('Policy Characteristics'!G:G,MATCH($C412,'Policy Characteristics'!$C:$C,0))),"",INDEX('Policy Characteristics'!G:G,MATCH($C412,'Policy Characteristics'!$C:$C,0)))</f>
        <v>1</v>
      </c>
      <c r="N412" s="254">
        <f>IF(ISBLANK(INDEX('Policy Characteristics'!H:H,MATCH($C412,'Policy Characteristics'!$C:$C,0))),"",INDEX('Policy Characteristics'!H:H,MATCH($C412,'Policy Characteristics'!$C:$C,0)))</f>
        <v>1</v>
      </c>
      <c r="O412" s="254" t="str">
        <f>IF(ISBLANK(INDEX('Policy Characteristics'!I:I,MATCH($C412,'Policy Characteristics'!$C:$C,0))),"",INDEX('Policy Characteristics'!I:I,MATCH($C412,'Policy Characteristics'!$C:$C,0)))</f>
        <v>on/off</v>
      </c>
      <c r="P412" s="254" t="str">
        <f>IF(ISBLANK(INDEX('Policy Characteristics'!J:J,MATCH($C412,'Policy Characteristics'!$C:$C,0))),"",INDEX('Policy Characteristics'!J:J,MATCH($C412,'Policy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12" s="254"/>
      <c r="R412" s="254"/>
    </row>
    <row r="413" spans="1:18" s="4" customFormat="1">
      <c r="A413" s="254" t="str">
        <f>IF(ISBLANK(INDEX('Policy Characteristics'!A:A,MATCH($C413,'Policy Characteristics'!$C:$C,0))),"",INDEX('Policy Characteristics'!A:A,MATCH($C413,'Policy Characteristics'!$C:$C,0)))</f>
        <v>Electricity Supply</v>
      </c>
      <c r="B413" s="262" t="str">
        <f>IF(ISBLANK(INDEX('Policy Characteristics'!B:B,MATCH($C413,'Policy Characteristics'!$C:$C,0))),"",INDEX('Policy Characteristics'!B:B,MATCH($C413,'Policy Characteristics'!$C:$C,0)))</f>
        <v>Non BAU Mandated Capacity CCUS Retrofits</v>
      </c>
      <c r="C413" t="s">
        <v>3739</v>
      </c>
      <c r="D413" s="45" t="s">
        <v>447</v>
      </c>
      <c r="E413" s="45"/>
      <c r="F413" s="45" t="s">
        <v>446</v>
      </c>
      <c r="G413" s="45"/>
      <c r="H413" s="43">
        <v>2289</v>
      </c>
      <c r="I413" s="324" t="s">
        <v>44</v>
      </c>
      <c r="J413" s="255" t="str">
        <f>IF(ISBLANK(INDEX('Policy Characteristics'!D:D,MATCH($C413,'Policy Characteristics'!$C:$C,0))),"",INDEX('Policy Characteristics'!D:D,MATCH($C413,'Policy Characteristics'!$C:$C,0)))</f>
        <v>Non BAU Mandated Capacity CCUS Retrofits</v>
      </c>
      <c r="K413" s="254" t="str">
        <f>IF(ISBLANK(INDEX('Policy Characteristics'!E:E,MATCH($C413,'Policy Characteristics'!$C:$C,0))),"",INDEX('Policy Characteristics'!E:E,MATCH($C413,'Policy Characteristics'!$C:$C,0)))</f>
        <v/>
      </c>
      <c r="L413" s="254">
        <f>IF(ISBLANK(INDEX('Policy Characteristics'!F:F,MATCH($C413,'Policy Characteristics'!$C:$C,0))),"",INDEX('Policy Characteristics'!F:F,MATCH($C413,'Policy Characteristics'!$C:$C,0)))</f>
        <v>0</v>
      </c>
      <c r="M413" s="254">
        <f>IF(ISBLANK(INDEX('Policy Characteristics'!G:G,MATCH($C413,'Policy Characteristics'!$C:$C,0))),"",INDEX('Policy Characteristics'!G:G,MATCH($C413,'Policy Characteristics'!$C:$C,0)))</f>
        <v>1</v>
      </c>
      <c r="N413" s="254">
        <f>IF(ISBLANK(INDEX('Policy Characteristics'!H:H,MATCH($C413,'Policy Characteristics'!$C:$C,0))),"",INDEX('Policy Characteristics'!H:H,MATCH($C413,'Policy Characteristics'!$C:$C,0)))</f>
        <v>1</v>
      </c>
      <c r="O413" s="254" t="str">
        <f>IF(ISBLANK(INDEX('Policy Characteristics'!I:I,MATCH($C413,'Policy Characteristics'!$C:$C,0))),"",INDEX('Policy Characteristics'!I:I,MATCH($C413,'Policy Characteristics'!$C:$C,0)))</f>
        <v>on/off</v>
      </c>
      <c r="P413" s="254" t="str">
        <f>IF(ISBLANK(INDEX('Policy Characteristics'!J:J,MATCH($C413,'Policy Characteristics'!$C:$C,0))),"",INDEX('Policy Characteristics'!J:J,MATCH($C413,'Policy Characteristics'!$C:$C,0)))</f>
        <v xml:space="preserve">**Description:** The business-as-usual case includes all planned CCUS retrofits (as modeled by the EPA for its latest GHG standards for power plants). This policy uses an alternative set of data for CCUS retrofits. </v>
      </c>
      <c r="Q413" s="254" t="str">
        <f>IF(ISBLANK(INDEX('Policy Characteristics'!K:K,MATCH($C413,'Policy Characteristics'!$C:$C,0))),"",INDEX('Policy Characteristics'!K:K,MATCH($C413,'Policy Characteristics'!$C:$C,0)))</f>
        <v/>
      </c>
      <c r="R413" s="254" t="str">
        <f>IF(ISBLANK(INDEX('Policy Characteristics'!L:L,MATCH($C413,'Policy Characteristics'!$C:$C,0))),"",INDEX('Policy Characteristics'!L:L,MATCH($C413,'Policy Characteristics'!$C:$C,0)))</f>
        <v/>
      </c>
    </row>
    <row r="414" spans="1:18" s="4" customFormat="1">
      <c r="A414" s="254" t="str">
        <f>IF(ISBLANK(INDEX('Policy Characteristics'!A:A,MATCH($C414,'Policy Characteristics'!$C:$C,0))),"",INDEX('Policy Characteristics'!A:A,MATCH($C414,'Policy Characteristics'!$C:$C,0)))</f>
        <v>Electricity Supply</v>
      </c>
      <c r="B414" s="262" t="str">
        <f>IF(ISBLANK(INDEX('Policy Characteristics'!B:B,MATCH($C414,'Policy Characteristics'!$C:$C,0))),"",INDEX('Policy Characteristics'!B:B,MATCH($C414,'Policy Characteristics'!$C:$C,0)))</f>
        <v>Non BAU Mandated Capacity CCUS Retrofits</v>
      </c>
      <c r="C414" s="254" t="str">
        <f>$C$413</f>
        <v>Boolean Use Non BAU Mandated Capacity Retrofit Schedule</v>
      </c>
      <c r="D414" s="6" t="s">
        <v>3490</v>
      </c>
      <c r="E414" s="45"/>
      <c r="F414" s="6" t="s">
        <v>3426</v>
      </c>
      <c r="G414" s="45"/>
      <c r="H414" s="43">
        <v>2290</v>
      </c>
      <c r="I414" s="324" t="s">
        <v>44</v>
      </c>
      <c r="J414" s="255" t="str">
        <f>IF(ISBLANK(INDEX('Policy Characteristics'!D:D,MATCH($C414,'Policy Characteristics'!$C:$C,0))),"",INDEX('Policy Characteristics'!D:D,MATCH($C414,'Policy Characteristics'!$C:$C,0)))</f>
        <v>Non BAU Mandated Capacity CCUS Retrofits</v>
      </c>
      <c r="K414" s="254" t="str">
        <f>IF(ISBLANK(INDEX('Policy Characteristics'!E:E,MATCH($C414,'Policy Characteristics'!$C:$C,0))),"",INDEX('Policy Characteristics'!E:E,MATCH($C414,'Policy Characteristics'!$C:$C,0)))</f>
        <v/>
      </c>
      <c r="L414" s="254">
        <f>IF(ISBLANK(INDEX('Policy Characteristics'!F:F,MATCH($C414,'Policy Characteristics'!$C:$C,0))),"",INDEX('Policy Characteristics'!F:F,MATCH($C414,'Policy Characteristics'!$C:$C,0)))</f>
        <v>0</v>
      </c>
      <c r="M414" s="254">
        <f>IF(ISBLANK(INDEX('Policy Characteristics'!G:G,MATCH($C414,'Policy Characteristics'!$C:$C,0))),"",INDEX('Policy Characteristics'!G:G,MATCH($C414,'Policy Characteristics'!$C:$C,0)))</f>
        <v>1</v>
      </c>
      <c r="N414" s="254">
        <f>IF(ISBLANK(INDEX('Policy Characteristics'!H:H,MATCH($C414,'Policy Characteristics'!$C:$C,0))),"",INDEX('Policy Characteristics'!H:H,MATCH($C414,'Policy Characteristics'!$C:$C,0)))</f>
        <v>1</v>
      </c>
      <c r="O414" s="254" t="str">
        <f>IF(ISBLANK(INDEX('Policy Characteristics'!I:I,MATCH($C414,'Policy Characteristics'!$C:$C,0))),"",INDEX('Policy Characteristics'!I:I,MATCH($C414,'Policy Characteristics'!$C:$C,0)))</f>
        <v>on/off</v>
      </c>
      <c r="P414" s="254" t="str">
        <f>IF(ISBLANK(INDEX('Policy Characteristics'!J:J,MATCH($C414,'Policy Characteristics'!$C:$C,0))),"",INDEX('Policy Characteristics'!J:J,MATCH($C414,'Policy Characteristics'!$C:$C,0)))</f>
        <v xml:space="preserve">**Description:** The business-as-usual case includes all planned CCUS retrofits (as modeled by the EPA for its latest GHG standards for power plants). This policy uses an alternative set of data for CCUS retrofits. </v>
      </c>
      <c r="Q414" s="254" t="str">
        <f>IF(ISBLANK(INDEX('Policy Characteristics'!K:K,MATCH($C414,'Policy Characteristics'!$C:$C,0))),"",INDEX('Policy Characteristics'!K:K,MATCH($C414,'Policy Characteristics'!$C:$C,0)))</f>
        <v/>
      </c>
      <c r="R414" s="254" t="str">
        <f>IF(ISBLANK(INDEX('Policy Characteristics'!L:L,MATCH($C414,'Policy Characteristics'!$C:$C,0))),"",INDEX('Policy Characteristics'!L:L,MATCH($C414,'Policy Characteristics'!$C:$C,0)))</f>
        <v/>
      </c>
    </row>
    <row r="415" spans="1:18" s="4" customFormat="1">
      <c r="A415" s="254" t="str">
        <f>IF(ISBLANK(INDEX('Policy Characteristics'!A:A,MATCH($C415,'Policy Characteristics'!$C:$C,0))),"",INDEX('Policy Characteristics'!A:A,MATCH($C415,'Policy Characteristics'!$C:$C,0)))</f>
        <v>Electricity Supply</v>
      </c>
      <c r="B415" s="262" t="str">
        <f>IF(ISBLANK(INDEX('Policy Characteristics'!B:B,MATCH($C415,'Policy Characteristics'!$C:$C,0))),"",INDEX('Policy Characteristics'!B:B,MATCH($C415,'Policy Characteristics'!$C:$C,0)))</f>
        <v>Non BAU Mandated Capacity CCUS Retrofits</v>
      </c>
      <c r="C415" s="254" t="str">
        <f t="shared" ref="C415:C436" si="24">$C$413</f>
        <v>Boolean Use Non BAU Mandated Capacity Retrofit Schedule</v>
      </c>
      <c r="D415" s="6" t="s">
        <v>3491</v>
      </c>
      <c r="E415" s="45"/>
      <c r="F415" s="6" t="s">
        <v>3427</v>
      </c>
      <c r="G415" s="45"/>
      <c r="H415" s="43">
        <v>2291</v>
      </c>
      <c r="I415" s="324" t="s">
        <v>44</v>
      </c>
      <c r="J415" s="255" t="str">
        <f>IF(ISBLANK(INDEX('Policy Characteristics'!D:D,MATCH($C415,'Policy Characteristics'!$C:$C,0))),"",INDEX('Policy Characteristics'!D:D,MATCH($C415,'Policy Characteristics'!$C:$C,0)))</f>
        <v>Non BAU Mandated Capacity CCUS Retrofits</v>
      </c>
      <c r="K415" s="254" t="str">
        <f>IF(ISBLANK(INDEX('Policy Characteristics'!E:E,MATCH($C415,'Policy Characteristics'!$C:$C,0))),"",INDEX('Policy Characteristics'!E:E,MATCH($C415,'Policy Characteristics'!$C:$C,0)))</f>
        <v/>
      </c>
      <c r="L415" s="254">
        <f>IF(ISBLANK(INDEX('Policy Characteristics'!F:F,MATCH($C415,'Policy Characteristics'!$C:$C,0))),"",INDEX('Policy Characteristics'!F:F,MATCH($C415,'Policy Characteristics'!$C:$C,0)))</f>
        <v>0</v>
      </c>
      <c r="M415" s="254">
        <f>IF(ISBLANK(INDEX('Policy Characteristics'!G:G,MATCH($C415,'Policy Characteristics'!$C:$C,0))),"",INDEX('Policy Characteristics'!G:G,MATCH($C415,'Policy Characteristics'!$C:$C,0)))</f>
        <v>1</v>
      </c>
      <c r="N415" s="254">
        <f>IF(ISBLANK(INDEX('Policy Characteristics'!H:H,MATCH($C415,'Policy Characteristics'!$C:$C,0))),"",INDEX('Policy Characteristics'!H:H,MATCH($C415,'Policy Characteristics'!$C:$C,0)))</f>
        <v>1</v>
      </c>
      <c r="O415" s="254" t="str">
        <f>IF(ISBLANK(INDEX('Policy Characteristics'!I:I,MATCH($C415,'Policy Characteristics'!$C:$C,0))),"",INDEX('Policy Characteristics'!I:I,MATCH($C415,'Policy Characteristics'!$C:$C,0)))</f>
        <v>on/off</v>
      </c>
      <c r="P415" s="254" t="str">
        <f>IF(ISBLANK(INDEX('Policy Characteristics'!J:J,MATCH($C415,'Policy Characteristics'!$C:$C,0))),"",INDEX('Policy Characteristics'!J:J,MATCH($C415,'Policy Characteristics'!$C:$C,0)))</f>
        <v xml:space="preserve">**Description:** The business-as-usual case includes all planned CCUS retrofits (as modeled by the EPA for its latest GHG standards for power plants). This policy uses an alternative set of data for CCUS retrofits. </v>
      </c>
      <c r="Q415" s="254" t="str">
        <f>IF(ISBLANK(INDEX('Policy Characteristics'!K:K,MATCH($C415,'Policy Characteristics'!$C:$C,0))),"",INDEX('Policy Characteristics'!K:K,MATCH($C415,'Policy Characteristics'!$C:$C,0)))</f>
        <v/>
      </c>
      <c r="R415" s="254" t="str">
        <f>IF(ISBLANK(INDEX('Policy Characteristics'!L:L,MATCH($C415,'Policy Characteristics'!$C:$C,0))),"",INDEX('Policy Characteristics'!L:L,MATCH($C415,'Policy Characteristics'!$C:$C,0)))</f>
        <v/>
      </c>
    </row>
    <row r="416" spans="1:18" s="4" customFormat="1">
      <c r="A416" s="254" t="str">
        <f>IF(ISBLANK(INDEX('Policy Characteristics'!A:A,MATCH($C416,'Policy Characteristics'!$C:$C,0))),"",INDEX('Policy Characteristics'!A:A,MATCH($C416,'Policy Characteristics'!$C:$C,0)))</f>
        <v>Electricity Supply</v>
      </c>
      <c r="B416" s="262" t="str">
        <f>IF(ISBLANK(INDEX('Policy Characteristics'!B:B,MATCH($C416,'Policy Characteristics'!$C:$C,0))),"",INDEX('Policy Characteristics'!B:B,MATCH($C416,'Policy Characteristics'!$C:$C,0)))</f>
        <v>Non BAU Mandated Capacity CCUS Retrofits</v>
      </c>
      <c r="C416" s="254" t="str">
        <f t="shared" si="24"/>
        <v>Boolean Use Non BAU Mandated Capacity Retrofit Schedule</v>
      </c>
      <c r="D416" s="6" t="s">
        <v>76</v>
      </c>
      <c r="E416" s="45"/>
      <c r="F416" s="6" t="s">
        <v>3501</v>
      </c>
      <c r="G416" s="45"/>
      <c r="H416" s="43">
        <v>2292</v>
      </c>
      <c r="I416" s="324" t="s">
        <v>44</v>
      </c>
      <c r="J416" s="255" t="str">
        <f>IF(ISBLANK(INDEX('Policy Characteristics'!D:D,MATCH($C416,'Policy Characteristics'!$C:$C,0))),"",INDEX('Policy Characteristics'!D:D,MATCH($C416,'Policy Characteristics'!$C:$C,0)))</f>
        <v>Non BAU Mandated Capacity CCUS Retrofits</v>
      </c>
      <c r="K416" s="254" t="str">
        <f>IF(ISBLANK(INDEX('Policy Characteristics'!E:E,MATCH($C416,'Policy Characteristics'!$C:$C,0))),"",INDEX('Policy Characteristics'!E:E,MATCH($C416,'Policy Characteristics'!$C:$C,0)))</f>
        <v/>
      </c>
      <c r="L416" s="254">
        <f>IF(ISBLANK(INDEX('Policy Characteristics'!F:F,MATCH($C416,'Policy Characteristics'!$C:$C,0))),"",INDEX('Policy Characteristics'!F:F,MATCH($C416,'Policy Characteristics'!$C:$C,0)))</f>
        <v>0</v>
      </c>
      <c r="M416" s="254">
        <f>IF(ISBLANK(INDEX('Policy Characteristics'!G:G,MATCH($C416,'Policy Characteristics'!$C:$C,0))),"",INDEX('Policy Characteristics'!G:G,MATCH($C416,'Policy Characteristics'!$C:$C,0)))</f>
        <v>1</v>
      </c>
      <c r="N416" s="254">
        <f>IF(ISBLANK(INDEX('Policy Characteristics'!H:H,MATCH($C416,'Policy Characteristics'!$C:$C,0))),"",INDEX('Policy Characteristics'!H:H,MATCH($C416,'Policy Characteristics'!$C:$C,0)))</f>
        <v>1</v>
      </c>
      <c r="O416" s="254" t="str">
        <f>IF(ISBLANK(INDEX('Policy Characteristics'!I:I,MATCH($C416,'Policy Characteristics'!$C:$C,0))),"",INDEX('Policy Characteristics'!I:I,MATCH($C416,'Policy Characteristics'!$C:$C,0)))</f>
        <v>on/off</v>
      </c>
      <c r="P416" s="254" t="str">
        <f>IF(ISBLANK(INDEX('Policy Characteristics'!J:J,MATCH($C416,'Policy Characteristics'!$C:$C,0))),"",INDEX('Policy Characteristics'!J:J,MATCH($C416,'Policy Characteristics'!$C:$C,0)))</f>
        <v xml:space="preserve">**Description:** The business-as-usual case includes all planned CCUS retrofits (as modeled by the EPA for its latest GHG standards for power plants). This policy uses an alternative set of data for CCUS retrofits. </v>
      </c>
      <c r="Q416" s="254" t="str">
        <f>IF(ISBLANK(INDEX('Policy Characteristics'!K:K,MATCH($C416,'Policy Characteristics'!$C:$C,0))),"",INDEX('Policy Characteristics'!K:K,MATCH($C416,'Policy Characteristics'!$C:$C,0)))</f>
        <v/>
      </c>
      <c r="R416" s="254" t="str">
        <f>IF(ISBLANK(INDEX('Policy Characteristics'!L:L,MATCH($C416,'Policy Characteristics'!$C:$C,0))),"",INDEX('Policy Characteristics'!L:L,MATCH($C416,'Policy Characteristics'!$C:$C,0)))</f>
        <v/>
      </c>
    </row>
    <row r="417" spans="1:18" s="4" customFormat="1">
      <c r="A417" s="254" t="str">
        <f>IF(ISBLANK(INDEX('Policy Characteristics'!A:A,MATCH($C417,'Policy Characteristics'!$C:$C,0))),"",INDEX('Policy Characteristics'!A:A,MATCH($C417,'Policy Characteristics'!$C:$C,0)))</f>
        <v>Electricity Supply</v>
      </c>
      <c r="B417" s="262" t="str">
        <f>IF(ISBLANK(INDEX('Policy Characteristics'!B:B,MATCH($C417,'Policy Characteristics'!$C:$C,0))),"",INDEX('Policy Characteristics'!B:B,MATCH($C417,'Policy Characteristics'!$C:$C,0)))</f>
        <v>Non BAU Mandated Capacity CCUS Retrofits</v>
      </c>
      <c r="C417" s="254" t="str">
        <f t="shared" si="24"/>
        <v>Boolean Use Non BAU Mandated Capacity Retrofit Schedule</v>
      </c>
      <c r="D417" s="6" t="s">
        <v>77</v>
      </c>
      <c r="E417" s="45"/>
      <c r="F417" s="6" t="s">
        <v>89</v>
      </c>
      <c r="G417" s="45"/>
      <c r="H417" s="43">
        <v>2293</v>
      </c>
      <c r="I417" s="324" t="s">
        <v>44</v>
      </c>
      <c r="J417" s="255" t="str">
        <f>IF(ISBLANK(INDEX('Policy Characteristics'!D:D,MATCH($C417,'Policy Characteristics'!$C:$C,0))),"",INDEX('Policy Characteristics'!D:D,MATCH($C417,'Policy Characteristics'!$C:$C,0)))</f>
        <v>Non BAU Mandated Capacity CCUS Retrofits</v>
      </c>
      <c r="K417" s="254" t="str">
        <f>IF(ISBLANK(INDEX('Policy Characteristics'!E:E,MATCH($C417,'Policy Characteristics'!$C:$C,0))),"",INDEX('Policy Characteristics'!E:E,MATCH($C417,'Policy Characteristics'!$C:$C,0)))</f>
        <v/>
      </c>
      <c r="L417" s="254">
        <f>IF(ISBLANK(INDEX('Policy Characteristics'!F:F,MATCH($C417,'Policy Characteristics'!$C:$C,0))),"",INDEX('Policy Characteristics'!F:F,MATCH($C417,'Policy Characteristics'!$C:$C,0)))</f>
        <v>0</v>
      </c>
      <c r="M417" s="254">
        <f>IF(ISBLANK(INDEX('Policy Characteristics'!G:G,MATCH($C417,'Policy Characteristics'!$C:$C,0))),"",INDEX('Policy Characteristics'!G:G,MATCH($C417,'Policy Characteristics'!$C:$C,0)))</f>
        <v>1</v>
      </c>
      <c r="N417" s="254">
        <f>IF(ISBLANK(INDEX('Policy Characteristics'!H:H,MATCH($C417,'Policy Characteristics'!$C:$C,0))),"",INDEX('Policy Characteristics'!H:H,MATCH($C417,'Policy Characteristics'!$C:$C,0)))</f>
        <v>1</v>
      </c>
      <c r="O417" s="254" t="str">
        <f>IF(ISBLANK(INDEX('Policy Characteristics'!I:I,MATCH($C417,'Policy Characteristics'!$C:$C,0))),"",INDEX('Policy Characteristics'!I:I,MATCH($C417,'Policy Characteristics'!$C:$C,0)))</f>
        <v>on/off</v>
      </c>
      <c r="P417" s="254" t="str">
        <f>IF(ISBLANK(INDEX('Policy Characteristics'!J:J,MATCH($C417,'Policy Characteristics'!$C:$C,0))),"",INDEX('Policy Characteristics'!J:J,MATCH($C417,'Policy Characteristics'!$C:$C,0)))</f>
        <v xml:space="preserve">**Description:** The business-as-usual case includes all planned CCUS retrofits (as modeled by the EPA for its latest GHG standards for power plants). This policy uses an alternative set of data for CCUS retrofits. </v>
      </c>
      <c r="Q417" s="254" t="str">
        <f>IF(ISBLANK(INDEX('Policy Characteristics'!K:K,MATCH($C417,'Policy Characteristics'!$C:$C,0))),"",INDEX('Policy Characteristics'!K:K,MATCH($C417,'Policy Characteristics'!$C:$C,0)))</f>
        <v/>
      </c>
      <c r="R417" s="254" t="str">
        <f>IF(ISBLANK(INDEX('Policy Characteristics'!L:L,MATCH($C417,'Policy Characteristics'!$C:$C,0))),"",INDEX('Policy Characteristics'!L:L,MATCH($C417,'Policy Characteristics'!$C:$C,0)))</f>
        <v/>
      </c>
    </row>
    <row r="418" spans="1:18" s="4" customFormat="1">
      <c r="A418" s="254" t="str">
        <f>IF(ISBLANK(INDEX('Policy Characteristics'!A:A,MATCH($C418,'Policy Characteristics'!$C:$C,0))),"",INDEX('Policy Characteristics'!A:A,MATCH($C418,'Policy Characteristics'!$C:$C,0)))</f>
        <v>Electricity Supply</v>
      </c>
      <c r="B418" s="262" t="str">
        <f>IF(ISBLANK(INDEX('Policy Characteristics'!B:B,MATCH($C418,'Policy Characteristics'!$C:$C,0))),"",INDEX('Policy Characteristics'!B:B,MATCH($C418,'Policy Characteristics'!$C:$C,0)))</f>
        <v>Non BAU Mandated Capacity CCUS Retrofits</v>
      </c>
      <c r="C418" s="254" t="str">
        <f t="shared" si="24"/>
        <v>Boolean Use Non BAU Mandated Capacity Retrofit Schedule</v>
      </c>
      <c r="D418" s="6" t="s">
        <v>448</v>
      </c>
      <c r="E418" s="45"/>
      <c r="F418" s="6" t="s">
        <v>451</v>
      </c>
      <c r="G418" s="45"/>
      <c r="H418" s="43">
        <v>2294</v>
      </c>
      <c r="I418" s="324" t="s">
        <v>44</v>
      </c>
      <c r="J418" s="255" t="str">
        <f>IF(ISBLANK(INDEX('Policy Characteristics'!D:D,MATCH($C418,'Policy Characteristics'!$C:$C,0))),"",INDEX('Policy Characteristics'!D:D,MATCH($C418,'Policy Characteristics'!$C:$C,0)))</f>
        <v>Non BAU Mandated Capacity CCUS Retrofits</v>
      </c>
      <c r="K418" s="254" t="str">
        <f>IF(ISBLANK(INDEX('Policy Characteristics'!E:E,MATCH($C418,'Policy Characteristics'!$C:$C,0))),"",INDEX('Policy Characteristics'!E:E,MATCH($C418,'Policy Characteristics'!$C:$C,0)))</f>
        <v/>
      </c>
      <c r="L418" s="254">
        <f>IF(ISBLANK(INDEX('Policy Characteristics'!F:F,MATCH($C418,'Policy Characteristics'!$C:$C,0))),"",INDEX('Policy Characteristics'!F:F,MATCH($C418,'Policy Characteristics'!$C:$C,0)))</f>
        <v>0</v>
      </c>
      <c r="M418" s="254">
        <f>IF(ISBLANK(INDEX('Policy Characteristics'!G:G,MATCH($C418,'Policy Characteristics'!$C:$C,0))),"",INDEX('Policy Characteristics'!G:G,MATCH($C418,'Policy Characteristics'!$C:$C,0)))</f>
        <v>1</v>
      </c>
      <c r="N418" s="254">
        <f>IF(ISBLANK(INDEX('Policy Characteristics'!H:H,MATCH($C418,'Policy Characteristics'!$C:$C,0))),"",INDEX('Policy Characteristics'!H:H,MATCH($C418,'Policy Characteristics'!$C:$C,0)))</f>
        <v>1</v>
      </c>
      <c r="O418" s="254" t="str">
        <f>IF(ISBLANK(INDEX('Policy Characteristics'!I:I,MATCH($C418,'Policy Characteristics'!$C:$C,0))),"",INDEX('Policy Characteristics'!I:I,MATCH($C418,'Policy Characteristics'!$C:$C,0)))</f>
        <v>on/off</v>
      </c>
      <c r="P418" s="254" t="str">
        <f>IF(ISBLANK(INDEX('Policy Characteristics'!J:J,MATCH($C418,'Policy Characteristics'!$C:$C,0))),"",INDEX('Policy Characteristics'!J:J,MATCH($C418,'Policy Characteristics'!$C:$C,0)))</f>
        <v xml:space="preserve">**Description:** The business-as-usual case includes all planned CCUS retrofits (as modeled by the EPA for its latest GHG standards for power plants). This policy uses an alternative set of data for CCUS retrofits. </v>
      </c>
      <c r="Q418" s="254" t="str">
        <f>IF(ISBLANK(INDEX('Policy Characteristics'!K:K,MATCH($C418,'Policy Characteristics'!$C:$C,0))),"",INDEX('Policy Characteristics'!K:K,MATCH($C418,'Policy Characteristics'!$C:$C,0)))</f>
        <v/>
      </c>
      <c r="R418" s="254" t="str">
        <f>IF(ISBLANK(INDEX('Policy Characteristics'!L:L,MATCH($C418,'Policy Characteristics'!$C:$C,0))),"",INDEX('Policy Characteristics'!L:L,MATCH($C418,'Policy Characteristics'!$C:$C,0)))</f>
        <v/>
      </c>
    </row>
    <row r="419" spans="1:18" s="4" customFormat="1">
      <c r="A419" s="254" t="str">
        <f>IF(ISBLANK(INDEX('Policy Characteristics'!A:A,MATCH($C419,'Policy Characteristics'!$C:$C,0))),"",INDEX('Policy Characteristics'!A:A,MATCH($C419,'Policy Characteristics'!$C:$C,0)))</f>
        <v>Electricity Supply</v>
      </c>
      <c r="B419" s="262" t="str">
        <f>IF(ISBLANK(INDEX('Policy Characteristics'!B:B,MATCH($C419,'Policy Characteristics'!$C:$C,0))),"",INDEX('Policy Characteristics'!B:B,MATCH($C419,'Policy Characteristics'!$C:$C,0)))</f>
        <v>Non BAU Mandated Capacity CCUS Retrofits</v>
      </c>
      <c r="C419" s="254" t="str">
        <f t="shared" si="24"/>
        <v>Boolean Use Non BAU Mandated Capacity Retrofit Schedule</v>
      </c>
      <c r="D419" s="6" t="s">
        <v>78</v>
      </c>
      <c r="E419" s="45"/>
      <c r="F419" s="6" t="s">
        <v>90</v>
      </c>
      <c r="G419" s="45"/>
      <c r="H419" s="43">
        <v>2295</v>
      </c>
      <c r="I419" s="324" t="s">
        <v>44</v>
      </c>
      <c r="J419" s="255" t="str">
        <f>IF(ISBLANK(INDEX('Policy Characteristics'!D:D,MATCH($C419,'Policy Characteristics'!$C:$C,0))),"",INDEX('Policy Characteristics'!D:D,MATCH($C419,'Policy Characteristics'!$C:$C,0)))</f>
        <v>Non BAU Mandated Capacity CCUS Retrofits</v>
      </c>
      <c r="K419" s="254" t="str">
        <f>IF(ISBLANK(INDEX('Policy Characteristics'!E:E,MATCH($C419,'Policy Characteristics'!$C:$C,0))),"",INDEX('Policy Characteristics'!E:E,MATCH($C419,'Policy Characteristics'!$C:$C,0)))</f>
        <v/>
      </c>
      <c r="L419" s="254">
        <f>IF(ISBLANK(INDEX('Policy Characteristics'!F:F,MATCH($C419,'Policy Characteristics'!$C:$C,0))),"",INDEX('Policy Characteristics'!F:F,MATCH($C419,'Policy Characteristics'!$C:$C,0)))</f>
        <v>0</v>
      </c>
      <c r="M419" s="254">
        <f>IF(ISBLANK(INDEX('Policy Characteristics'!G:G,MATCH($C419,'Policy Characteristics'!$C:$C,0))),"",INDEX('Policy Characteristics'!G:G,MATCH($C419,'Policy Characteristics'!$C:$C,0)))</f>
        <v>1</v>
      </c>
      <c r="N419" s="254">
        <f>IF(ISBLANK(INDEX('Policy Characteristics'!H:H,MATCH($C419,'Policy Characteristics'!$C:$C,0))),"",INDEX('Policy Characteristics'!H:H,MATCH($C419,'Policy Characteristics'!$C:$C,0)))</f>
        <v>1</v>
      </c>
      <c r="O419" s="254" t="str">
        <f>IF(ISBLANK(INDEX('Policy Characteristics'!I:I,MATCH($C419,'Policy Characteristics'!$C:$C,0))),"",INDEX('Policy Characteristics'!I:I,MATCH($C419,'Policy Characteristics'!$C:$C,0)))</f>
        <v>on/off</v>
      </c>
      <c r="P419" s="254" t="str">
        <f>IF(ISBLANK(INDEX('Policy Characteristics'!J:J,MATCH($C419,'Policy Characteristics'!$C:$C,0))),"",INDEX('Policy Characteristics'!J:J,MATCH($C419,'Policy Characteristics'!$C:$C,0)))</f>
        <v xml:space="preserve">**Description:** The business-as-usual case includes all planned CCUS retrofits (as modeled by the EPA for its latest GHG standards for power plants). This policy uses an alternative set of data for CCUS retrofits. </v>
      </c>
      <c r="Q419" s="254" t="str">
        <f>IF(ISBLANK(INDEX('Policy Characteristics'!K:K,MATCH($C419,'Policy Characteristics'!$C:$C,0))),"",INDEX('Policy Characteristics'!K:K,MATCH($C419,'Policy Characteristics'!$C:$C,0)))</f>
        <v/>
      </c>
      <c r="R419" s="254" t="str">
        <f>IF(ISBLANK(INDEX('Policy Characteristics'!L:L,MATCH($C419,'Policy Characteristics'!$C:$C,0))),"",INDEX('Policy Characteristics'!L:L,MATCH($C419,'Policy Characteristics'!$C:$C,0)))</f>
        <v/>
      </c>
    </row>
    <row r="420" spans="1:18" s="4" customFormat="1">
      <c r="A420" s="254" t="str">
        <f>IF(ISBLANK(INDEX('Policy Characteristics'!A:A,MATCH($C420,'Policy Characteristics'!$C:$C,0))),"",INDEX('Policy Characteristics'!A:A,MATCH($C420,'Policy Characteristics'!$C:$C,0)))</f>
        <v>Electricity Supply</v>
      </c>
      <c r="B420" s="262" t="str">
        <f>IF(ISBLANK(INDEX('Policy Characteristics'!B:B,MATCH($C420,'Policy Characteristics'!$C:$C,0))),"",INDEX('Policy Characteristics'!B:B,MATCH($C420,'Policy Characteristics'!$C:$C,0)))</f>
        <v>Non BAU Mandated Capacity CCUS Retrofits</v>
      </c>
      <c r="C420" s="254" t="str">
        <f t="shared" si="24"/>
        <v>Boolean Use Non BAU Mandated Capacity Retrofit Schedule</v>
      </c>
      <c r="D420" s="6" t="s">
        <v>79</v>
      </c>
      <c r="E420" s="45"/>
      <c r="F420" s="6" t="s">
        <v>91</v>
      </c>
      <c r="G420" s="45"/>
      <c r="H420" s="43">
        <v>2296</v>
      </c>
      <c r="I420" s="324" t="s">
        <v>44</v>
      </c>
      <c r="J420" s="255" t="str">
        <f>IF(ISBLANK(INDEX('Policy Characteristics'!D:D,MATCH($C420,'Policy Characteristics'!$C:$C,0))),"",INDEX('Policy Characteristics'!D:D,MATCH($C420,'Policy Characteristics'!$C:$C,0)))</f>
        <v>Non BAU Mandated Capacity CCUS Retrofits</v>
      </c>
      <c r="K420" s="254" t="str">
        <f>IF(ISBLANK(INDEX('Policy Characteristics'!E:E,MATCH($C420,'Policy Characteristics'!$C:$C,0))),"",INDEX('Policy Characteristics'!E:E,MATCH($C420,'Policy Characteristics'!$C:$C,0)))</f>
        <v/>
      </c>
      <c r="L420" s="254">
        <f>IF(ISBLANK(INDEX('Policy Characteristics'!F:F,MATCH($C420,'Policy Characteristics'!$C:$C,0))),"",INDEX('Policy Characteristics'!F:F,MATCH($C420,'Policy Characteristics'!$C:$C,0)))</f>
        <v>0</v>
      </c>
      <c r="M420" s="254">
        <f>IF(ISBLANK(INDEX('Policy Characteristics'!G:G,MATCH($C420,'Policy Characteristics'!$C:$C,0))),"",INDEX('Policy Characteristics'!G:G,MATCH($C420,'Policy Characteristics'!$C:$C,0)))</f>
        <v>1</v>
      </c>
      <c r="N420" s="254">
        <f>IF(ISBLANK(INDEX('Policy Characteristics'!H:H,MATCH($C420,'Policy Characteristics'!$C:$C,0))),"",INDEX('Policy Characteristics'!H:H,MATCH($C420,'Policy Characteristics'!$C:$C,0)))</f>
        <v>1</v>
      </c>
      <c r="O420" s="254" t="str">
        <f>IF(ISBLANK(INDEX('Policy Characteristics'!I:I,MATCH($C420,'Policy Characteristics'!$C:$C,0))),"",INDEX('Policy Characteristics'!I:I,MATCH($C420,'Policy Characteristics'!$C:$C,0)))</f>
        <v>on/off</v>
      </c>
      <c r="P420" s="254" t="str">
        <f>IF(ISBLANK(INDEX('Policy Characteristics'!J:J,MATCH($C420,'Policy Characteristics'!$C:$C,0))),"",INDEX('Policy Characteristics'!J:J,MATCH($C420,'Policy Characteristics'!$C:$C,0)))</f>
        <v xml:space="preserve">**Description:** The business-as-usual case includes all planned CCUS retrofits (as modeled by the EPA for its latest GHG standards for power plants). This policy uses an alternative set of data for CCUS retrofits. </v>
      </c>
      <c r="Q420" s="254" t="str">
        <f>IF(ISBLANK(INDEX('Policy Characteristics'!K:K,MATCH($C420,'Policy Characteristics'!$C:$C,0))),"",INDEX('Policy Characteristics'!K:K,MATCH($C420,'Policy Characteristics'!$C:$C,0)))</f>
        <v/>
      </c>
      <c r="R420" s="254" t="str">
        <f>IF(ISBLANK(INDEX('Policy Characteristics'!L:L,MATCH($C420,'Policy Characteristics'!$C:$C,0))),"",INDEX('Policy Characteristics'!L:L,MATCH($C420,'Policy Characteristics'!$C:$C,0)))</f>
        <v/>
      </c>
    </row>
    <row r="421" spans="1:18" s="4" customFormat="1">
      <c r="A421" s="254" t="str">
        <f>IF(ISBLANK(INDEX('Policy Characteristics'!A:A,MATCH($C421,'Policy Characteristics'!$C:$C,0))),"",INDEX('Policy Characteristics'!A:A,MATCH($C421,'Policy Characteristics'!$C:$C,0)))</f>
        <v>Electricity Supply</v>
      </c>
      <c r="B421" s="262" t="str">
        <f>IF(ISBLANK(INDEX('Policy Characteristics'!B:B,MATCH($C421,'Policy Characteristics'!$C:$C,0))),"",INDEX('Policy Characteristics'!B:B,MATCH($C421,'Policy Characteristics'!$C:$C,0)))</f>
        <v>Non BAU Mandated Capacity CCUS Retrofits</v>
      </c>
      <c r="C421" s="254" t="str">
        <f t="shared" si="24"/>
        <v>Boolean Use Non BAU Mandated Capacity Retrofit Schedule</v>
      </c>
      <c r="D421" s="6" t="s">
        <v>80</v>
      </c>
      <c r="E421" s="45"/>
      <c r="F421" s="6" t="s">
        <v>92</v>
      </c>
      <c r="G421" s="45"/>
      <c r="H421" s="43">
        <v>2297</v>
      </c>
      <c r="I421" s="324" t="s">
        <v>44</v>
      </c>
      <c r="J421" s="255" t="str">
        <f>IF(ISBLANK(INDEX('Policy Characteristics'!D:D,MATCH($C421,'Policy Characteristics'!$C:$C,0))),"",INDEX('Policy Characteristics'!D:D,MATCH($C421,'Policy Characteristics'!$C:$C,0)))</f>
        <v>Non BAU Mandated Capacity CCUS Retrofits</v>
      </c>
      <c r="K421" s="254" t="str">
        <f>IF(ISBLANK(INDEX('Policy Characteristics'!E:E,MATCH($C421,'Policy Characteristics'!$C:$C,0))),"",INDEX('Policy Characteristics'!E:E,MATCH($C421,'Policy Characteristics'!$C:$C,0)))</f>
        <v/>
      </c>
      <c r="L421" s="254">
        <f>IF(ISBLANK(INDEX('Policy Characteristics'!F:F,MATCH($C421,'Policy Characteristics'!$C:$C,0))),"",INDEX('Policy Characteristics'!F:F,MATCH($C421,'Policy Characteristics'!$C:$C,0)))</f>
        <v>0</v>
      </c>
      <c r="M421" s="254">
        <f>IF(ISBLANK(INDEX('Policy Characteristics'!G:G,MATCH($C421,'Policy Characteristics'!$C:$C,0))),"",INDEX('Policy Characteristics'!G:G,MATCH($C421,'Policy Characteristics'!$C:$C,0)))</f>
        <v>1</v>
      </c>
      <c r="N421" s="254">
        <f>IF(ISBLANK(INDEX('Policy Characteristics'!H:H,MATCH($C421,'Policy Characteristics'!$C:$C,0))),"",INDEX('Policy Characteristics'!H:H,MATCH($C421,'Policy Characteristics'!$C:$C,0)))</f>
        <v>1</v>
      </c>
      <c r="O421" s="254" t="str">
        <f>IF(ISBLANK(INDEX('Policy Characteristics'!I:I,MATCH($C421,'Policy Characteristics'!$C:$C,0))),"",INDEX('Policy Characteristics'!I:I,MATCH($C421,'Policy Characteristics'!$C:$C,0)))</f>
        <v>on/off</v>
      </c>
      <c r="P421" s="254" t="str">
        <f>IF(ISBLANK(INDEX('Policy Characteristics'!J:J,MATCH($C421,'Policy Characteristics'!$C:$C,0))),"",INDEX('Policy Characteristics'!J:J,MATCH($C421,'Policy Characteristics'!$C:$C,0)))</f>
        <v xml:space="preserve">**Description:** The business-as-usual case includes all planned CCUS retrofits (as modeled by the EPA for its latest GHG standards for power plants). This policy uses an alternative set of data for CCUS retrofits. </v>
      </c>
      <c r="Q421" s="254" t="str">
        <f>IF(ISBLANK(INDEX('Policy Characteristics'!K:K,MATCH($C421,'Policy Characteristics'!$C:$C,0))),"",INDEX('Policy Characteristics'!K:K,MATCH($C421,'Policy Characteristics'!$C:$C,0)))</f>
        <v/>
      </c>
      <c r="R421" s="254" t="str">
        <f>IF(ISBLANK(INDEX('Policy Characteristics'!L:L,MATCH($C421,'Policy Characteristics'!$C:$C,0))),"",INDEX('Policy Characteristics'!L:L,MATCH($C421,'Policy Characteristics'!$C:$C,0)))</f>
        <v/>
      </c>
    </row>
    <row r="422" spans="1:18" s="4" customFormat="1">
      <c r="A422" s="254" t="str">
        <f>IF(ISBLANK(INDEX('Policy Characteristics'!A:A,MATCH($C422,'Policy Characteristics'!$C:$C,0))),"",INDEX('Policy Characteristics'!A:A,MATCH($C422,'Policy Characteristics'!$C:$C,0)))</f>
        <v>Electricity Supply</v>
      </c>
      <c r="B422" s="262" t="str">
        <f>IF(ISBLANK(INDEX('Policy Characteristics'!B:B,MATCH($C422,'Policy Characteristics'!$C:$C,0))),"",INDEX('Policy Characteristics'!B:B,MATCH($C422,'Policy Characteristics'!$C:$C,0)))</f>
        <v>Non BAU Mandated Capacity CCUS Retrofits</v>
      </c>
      <c r="C422" s="254" t="str">
        <f t="shared" si="24"/>
        <v>Boolean Use Non BAU Mandated Capacity Retrofit Schedule</v>
      </c>
      <c r="D422" s="6" t="s">
        <v>2425</v>
      </c>
      <c r="E422" s="45"/>
      <c r="F422" s="6" t="s">
        <v>436</v>
      </c>
      <c r="G422" s="45"/>
      <c r="H422" s="43">
        <v>2298</v>
      </c>
      <c r="I422" s="324" t="s">
        <v>44</v>
      </c>
      <c r="J422" s="255" t="str">
        <f>IF(ISBLANK(INDEX('Policy Characteristics'!D:D,MATCH($C422,'Policy Characteristics'!$C:$C,0))),"",INDEX('Policy Characteristics'!D:D,MATCH($C422,'Policy Characteristics'!$C:$C,0)))</f>
        <v>Non BAU Mandated Capacity CCUS Retrofits</v>
      </c>
      <c r="K422" s="254" t="str">
        <f>IF(ISBLANK(INDEX('Policy Characteristics'!E:E,MATCH($C422,'Policy Characteristics'!$C:$C,0))),"",INDEX('Policy Characteristics'!E:E,MATCH($C422,'Policy Characteristics'!$C:$C,0)))</f>
        <v/>
      </c>
      <c r="L422" s="254">
        <f>IF(ISBLANK(INDEX('Policy Characteristics'!F:F,MATCH($C422,'Policy Characteristics'!$C:$C,0))),"",INDEX('Policy Characteristics'!F:F,MATCH($C422,'Policy Characteristics'!$C:$C,0)))</f>
        <v>0</v>
      </c>
      <c r="M422" s="254">
        <f>IF(ISBLANK(INDEX('Policy Characteristics'!G:G,MATCH($C422,'Policy Characteristics'!$C:$C,0))),"",INDEX('Policy Characteristics'!G:G,MATCH($C422,'Policy Characteristics'!$C:$C,0)))</f>
        <v>1</v>
      </c>
      <c r="N422" s="254">
        <f>IF(ISBLANK(INDEX('Policy Characteristics'!H:H,MATCH($C422,'Policy Characteristics'!$C:$C,0))),"",INDEX('Policy Characteristics'!H:H,MATCH($C422,'Policy Characteristics'!$C:$C,0)))</f>
        <v>1</v>
      </c>
      <c r="O422" s="254" t="str">
        <f>IF(ISBLANK(INDEX('Policy Characteristics'!I:I,MATCH($C422,'Policy Characteristics'!$C:$C,0))),"",INDEX('Policy Characteristics'!I:I,MATCH($C422,'Policy Characteristics'!$C:$C,0)))</f>
        <v>on/off</v>
      </c>
      <c r="P422" s="254" t="str">
        <f>IF(ISBLANK(INDEX('Policy Characteristics'!J:J,MATCH($C422,'Policy Characteristics'!$C:$C,0))),"",INDEX('Policy Characteristics'!J:J,MATCH($C422,'Policy Characteristics'!$C:$C,0)))</f>
        <v xml:space="preserve">**Description:** The business-as-usual case includes all planned CCUS retrofits (as modeled by the EPA for its latest GHG standards for power plants). This policy uses an alternative set of data for CCUS retrofits. </v>
      </c>
      <c r="Q422" s="254" t="str">
        <f>IF(ISBLANK(INDEX('Policy Characteristics'!K:K,MATCH($C422,'Policy Characteristics'!$C:$C,0))),"",INDEX('Policy Characteristics'!K:K,MATCH($C422,'Policy Characteristics'!$C:$C,0)))</f>
        <v/>
      </c>
      <c r="R422" s="254" t="str">
        <f>IF(ISBLANK(INDEX('Policy Characteristics'!L:L,MATCH($C422,'Policy Characteristics'!$C:$C,0))),"",INDEX('Policy Characteristics'!L:L,MATCH($C422,'Policy Characteristics'!$C:$C,0)))</f>
        <v/>
      </c>
    </row>
    <row r="423" spans="1:18" s="4" customFormat="1">
      <c r="A423" s="254" t="str">
        <f>IF(ISBLANK(INDEX('Policy Characteristics'!A:A,MATCH($C423,'Policy Characteristics'!$C:$C,0))),"",INDEX('Policy Characteristics'!A:A,MATCH($C423,'Policy Characteristics'!$C:$C,0)))</f>
        <v>Electricity Supply</v>
      </c>
      <c r="B423" s="262" t="str">
        <f>IF(ISBLANK(INDEX('Policy Characteristics'!B:B,MATCH($C423,'Policy Characteristics'!$C:$C,0))),"",INDEX('Policy Characteristics'!B:B,MATCH($C423,'Policy Characteristics'!$C:$C,0)))</f>
        <v>Non BAU Mandated Capacity CCUS Retrofits</v>
      </c>
      <c r="C423" s="254" t="str">
        <f t="shared" si="24"/>
        <v>Boolean Use Non BAU Mandated Capacity Retrofit Schedule</v>
      </c>
      <c r="D423" s="6" t="s">
        <v>308</v>
      </c>
      <c r="E423" s="45"/>
      <c r="F423" s="6" t="s">
        <v>310</v>
      </c>
      <c r="G423" s="45"/>
      <c r="H423" s="43">
        <v>2299</v>
      </c>
      <c r="I423" s="324" t="s">
        <v>44</v>
      </c>
      <c r="J423" s="255" t="str">
        <f>IF(ISBLANK(INDEX('Policy Characteristics'!D:D,MATCH($C423,'Policy Characteristics'!$C:$C,0))),"",INDEX('Policy Characteristics'!D:D,MATCH($C423,'Policy Characteristics'!$C:$C,0)))</f>
        <v>Non BAU Mandated Capacity CCUS Retrofits</v>
      </c>
      <c r="K423" s="254" t="str">
        <f>IF(ISBLANK(INDEX('Policy Characteristics'!E:E,MATCH($C423,'Policy Characteristics'!$C:$C,0))),"",INDEX('Policy Characteristics'!E:E,MATCH($C423,'Policy Characteristics'!$C:$C,0)))</f>
        <v/>
      </c>
      <c r="L423" s="254">
        <f>IF(ISBLANK(INDEX('Policy Characteristics'!F:F,MATCH($C423,'Policy Characteristics'!$C:$C,0))),"",INDEX('Policy Characteristics'!F:F,MATCH($C423,'Policy Characteristics'!$C:$C,0)))</f>
        <v>0</v>
      </c>
      <c r="M423" s="254">
        <f>IF(ISBLANK(INDEX('Policy Characteristics'!G:G,MATCH($C423,'Policy Characteristics'!$C:$C,0))),"",INDEX('Policy Characteristics'!G:G,MATCH($C423,'Policy Characteristics'!$C:$C,0)))</f>
        <v>1</v>
      </c>
      <c r="N423" s="254">
        <f>IF(ISBLANK(INDEX('Policy Characteristics'!H:H,MATCH($C423,'Policy Characteristics'!$C:$C,0))),"",INDEX('Policy Characteristics'!H:H,MATCH($C423,'Policy Characteristics'!$C:$C,0)))</f>
        <v>1</v>
      </c>
      <c r="O423" s="254" t="str">
        <f>IF(ISBLANK(INDEX('Policy Characteristics'!I:I,MATCH($C423,'Policy Characteristics'!$C:$C,0))),"",INDEX('Policy Characteristics'!I:I,MATCH($C423,'Policy Characteristics'!$C:$C,0)))</f>
        <v>on/off</v>
      </c>
      <c r="P423" s="254" t="str">
        <f>IF(ISBLANK(INDEX('Policy Characteristics'!J:J,MATCH($C423,'Policy Characteristics'!$C:$C,0))),"",INDEX('Policy Characteristics'!J:J,MATCH($C423,'Policy Characteristics'!$C:$C,0)))</f>
        <v xml:space="preserve">**Description:** The business-as-usual case includes all planned CCUS retrofits (as modeled by the EPA for its latest GHG standards for power plants). This policy uses an alternative set of data for CCUS retrofits. </v>
      </c>
      <c r="Q423" s="254" t="str">
        <f>IF(ISBLANK(INDEX('Policy Characteristics'!K:K,MATCH($C423,'Policy Characteristics'!$C:$C,0))),"",INDEX('Policy Characteristics'!K:K,MATCH($C423,'Policy Characteristics'!$C:$C,0)))</f>
        <v/>
      </c>
      <c r="R423" s="254" t="str">
        <f>IF(ISBLANK(INDEX('Policy Characteristics'!L:L,MATCH($C423,'Policy Characteristics'!$C:$C,0))),"",INDEX('Policy Characteristics'!L:L,MATCH($C423,'Policy Characteristics'!$C:$C,0)))</f>
        <v/>
      </c>
    </row>
    <row r="424" spans="1:18" s="4" customFormat="1">
      <c r="A424" s="254" t="str">
        <f>IF(ISBLANK(INDEX('Policy Characteristics'!A:A,MATCH($C424,'Policy Characteristics'!$C:$C,0))),"",INDEX('Policy Characteristics'!A:A,MATCH($C424,'Policy Characteristics'!$C:$C,0)))</f>
        <v>Electricity Supply</v>
      </c>
      <c r="B424" s="262" t="str">
        <f>IF(ISBLANK(INDEX('Policy Characteristics'!B:B,MATCH($C424,'Policy Characteristics'!$C:$C,0))),"",INDEX('Policy Characteristics'!B:B,MATCH($C424,'Policy Characteristics'!$C:$C,0)))</f>
        <v>Non BAU Mandated Capacity CCUS Retrofits</v>
      </c>
      <c r="C424" s="254" t="str">
        <f t="shared" si="24"/>
        <v>Boolean Use Non BAU Mandated Capacity Retrofit Schedule</v>
      </c>
      <c r="D424" s="6" t="s">
        <v>309</v>
      </c>
      <c r="E424" s="45"/>
      <c r="F424" s="6" t="s">
        <v>311</v>
      </c>
      <c r="G424" s="45"/>
      <c r="H424" s="43">
        <v>2300</v>
      </c>
      <c r="I424" s="324" t="s">
        <v>44</v>
      </c>
      <c r="J424" s="255" t="str">
        <f>IF(ISBLANK(INDEX('Policy Characteristics'!D:D,MATCH($C424,'Policy Characteristics'!$C:$C,0))),"",INDEX('Policy Characteristics'!D:D,MATCH($C424,'Policy Characteristics'!$C:$C,0)))</f>
        <v>Non BAU Mandated Capacity CCUS Retrofits</v>
      </c>
      <c r="K424" s="254" t="str">
        <f>IF(ISBLANK(INDEX('Policy Characteristics'!E:E,MATCH($C424,'Policy Characteristics'!$C:$C,0))),"",INDEX('Policy Characteristics'!E:E,MATCH($C424,'Policy Characteristics'!$C:$C,0)))</f>
        <v/>
      </c>
      <c r="L424" s="254">
        <f>IF(ISBLANK(INDEX('Policy Characteristics'!F:F,MATCH($C424,'Policy Characteristics'!$C:$C,0))),"",INDEX('Policy Characteristics'!F:F,MATCH($C424,'Policy Characteristics'!$C:$C,0)))</f>
        <v>0</v>
      </c>
      <c r="M424" s="254">
        <f>IF(ISBLANK(INDEX('Policy Characteristics'!G:G,MATCH($C424,'Policy Characteristics'!$C:$C,0))),"",INDEX('Policy Characteristics'!G:G,MATCH($C424,'Policy Characteristics'!$C:$C,0)))</f>
        <v>1</v>
      </c>
      <c r="N424" s="254">
        <f>IF(ISBLANK(INDEX('Policy Characteristics'!H:H,MATCH($C424,'Policy Characteristics'!$C:$C,0))),"",INDEX('Policy Characteristics'!H:H,MATCH($C424,'Policy Characteristics'!$C:$C,0)))</f>
        <v>1</v>
      </c>
      <c r="O424" s="254" t="str">
        <f>IF(ISBLANK(INDEX('Policy Characteristics'!I:I,MATCH($C424,'Policy Characteristics'!$C:$C,0))),"",INDEX('Policy Characteristics'!I:I,MATCH($C424,'Policy Characteristics'!$C:$C,0)))</f>
        <v>on/off</v>
      </c>
      <c r="P424" s="254" t="str">
        <f>IF(ISBLANK(INDEX('Policy Characteristics'!J:J,MATCH($C424,'Policy Characteristics'!$C:$C,0))),"",INDEX('Policy Characteristics'!J:J,MATCH($C424,'Policy Characteristics'!$C:$C,0)))</f>
        <v xml:space="preserve">**Description:** The business-as-usual case includes all planned CCUS retrofits (as modeled by the EPA for its latest GHG standards for power plants). This policy uses an alternative set of data for CCUS retrofits. </v>
      </c>
      <c r="Q424" s="254" t="str">
        <f>IF(ISBLANK(INDEX('Policy Characteristics'!K:K,MATCH($C424,'Policy Characteristics'!$C:$C,0))),"",INDEX('Policy Characteristics'!K:K,MATCH($C424,'Policy Characteristics'!$C:$C,0)))</f>
        <v/>
      </c>
      <c r="R424" s="254" t="str">
        <f>IF(ISBLANK(INDEX('Policy Characteristics'!L:L,MATCH($C424,'Policy Characteristics'!$C:$C,0))),"",INDEX('Policy Characteristics'!L:L,MATCH($C424,'Policy Characteristics'!$C:$C,0)))</f>
        <v/>
      </c>
    </row>
    <row r="425" spans="1:18" s="4" customFormat="1">
      <c r="A425" s="254" t="str">
        <f>IF(ISBLANK(INDEX('Policy Characteristics'!A:A,MATCH($C425,'Policy Characteristics'!$C:$C,0))),"",INDEX('Policy Characteristics'!A:A,MATCH($C425,'Policy Characteristics'!$C:$C,0)))</f>
        <v>Electricity Supply</v>
      </c>
      <c r="B425" s="262" t="str">
        <f>IF(ISBLANK(INDEX('Policy Characteristics'!B:B,MATCH($C425,'Policy Characteristics'!$C:$C,0))),"",INDEX('Policy Characteristics'!B:B,MATCH($C425,'Policy Characteristics'!$C:$C,0)))</f>
        <v>Non BAU Mandated Capacity CCUS Retrofits</v>
      </c>
      <c r="C425" s="254" t="str">
        <f t="shared" si="24"/>
        <v>Boolean Use Non BAU Mandated Capacity Retrofit Schedule</v>
      </c>
      <c r="D425" s="6" t="s">
        <v>444</v>
      </c>
      <c r="E425" s="45"/>
      <c r="F425" s="6" t="s">
        <v>443</v>
      </c>
      <c r="G425" s="45"/>
      <c r="H425" s="43">
        <v>2301</v>
      </c>
      <c r="I425" s="324" t="s">
        <v>44</v>
      </c>
      <c r="J425" s="255" t="str">
        <f>IF(ISBLANK(INDEX('Policy Characteristics'!D:D,MATCH($C425,'Policy Characteristics'!$C:$C,0))),"",INDEX('Policy Characteristics'!D:D,MATCH($C425,'Policy Characteristics'!$C:$C,0)))</f>
        <v>Non BAU Mandated Capacity CCUS Retrofits</v>
      </c>
      <c r="K425" s="254" t="str">
        <f>IF(ISBLANK(INDEX('Policy Characteristics'!E:E,MATCH($C425,'Policy Characteristics'!$C:$C,0))),"",INDEX('Policy Characteristics'!E:E,MATCH($C425,'Policy Characteristics'!$C:$C,0)))</f>
        <v/>
      </c>
      <c r="L425" s="254">
        <f>IF(ISBLANK(INDEX('Policy Characteristics'!F:F,MATCH($C425,'Policy Characteristics'!$C:$C,0))),"",INDEX('Policy Characteristics'!F:F,MATCH($C425,'Policy Characteristics'!$C:$C,0)))</f>
        <v>0</v>
      </c>
      <c r="M425" s="254">
        <f>IF(ISBLANK(INDEX('Policy Characteristics'!G:G,MATCH($C425,'Policy Characteristics'!$C:$C,0))),"",INDEX('Policy Characteristics'!G:G,MATCH($C425,'Policy Characteristics'!$C:$C,0)))</f>
        <v>1</v>
      </c>
      <c r="N425" s="254">
        <f>IF(ISBLANK(INDEX('Policy Characteristics'!H:H,MATCH($C425,'Policy Characteristics'!$C:$C,0))),"",INDEX('Policy Characteristics'!H:H,MATCH($C425,'Policy Characteristics'!$C:$C,0)))</f>
        <v>1</v>
      </c>
      <c r="O425" s="254" t="str">
        <f>IF(ISBLANK(INDEX('Policy Characteristics'!I:I,MATCH($C425,'Policy Characteristics'!$C:$C,0))),"",INDEX('Policy Characteristics'!I:I,MATCH($C425,'Policy Characteristics'!$C:$C,0)))</f>
        <v>on/off</v>
      </c>
      <c r="P425" s="254" t="str">
        <f>IF(ISBLANK(INDEX('Policy Characteristics'!J:J,MATCH($C425,'Policy Characteristics'!$C:$C,0))),"",INDEX('Policy Characteristics'!J:J,MATCH($C425,'Policy Characteristics'!$C:$C,0)))</f>
        <v xml:space="preserve">**Description:** The business-as-usual case includes all planned CCUS retrofits (as modeled by the EPA for its latest GHG standards for power plants). This policy uses an alternative set of data for CCUS retrofits. </v>
      </c>
      <c r="Q425" s="254" t="str">
        <f>IF(ISBLANK(INDEX('Policy Characteristics'!K:K,MATCH($C425,'Policy Characteristics'!$C:$C,0))),"",INDEX('Policy Characteristics'!K:K,MATCH($C425,'Policy Characteristics'!$C:$C,0)))</f>
        <v/>
      </c>
      <c r="R425" s="254" t="str">
        <f>IF(ISBLANK(INDEX('Policy Characteristics'!L:L,MATCH($C425,'Policy Characteristics'!$C:$C,0))),"",INDEX('Policy Characteristics'!L:L,MATCH($C425,'Policy Characteristics'!$C:$C,0)))</f>
        <v/>
      </c>
    </row>
    <row r="426" spans="1:18" s="4" customFormat="1">
      <c r="A426" s="254" t="str">
        <f>IF(ISBLANK(INDEX('Policy Characteristics'!A:A,MATCH($C426,'Policy Characteristics'!$C:$C,0))),"",INDEX('Policy Characteristics'!A:A,MATCH($C426,'Policy Characteristics'!$C:$C,0)))</f>
        <v>Electricity Supply</v>
      </c>
      <c r="B426" s="262" t="str">
        <f>IF(ISBLANK(INDEX('Policy Characteristics'!B:B,MATCH($C426,'Policy Characteristics'!$C:$C,0))),"",INDEX('Policy Characteristics'!B:B,MATCH($C426,'Policy Characteristics'!$C:$C,0)))</f>
        <v>Non BAU Mandated Capacity CCUS Retrofits</v>
      </c>
      <c r="C426" s="254" t="str">
        <f t="shared" si="24"/>
        <v>Boolean Use Non BAU Mandated Capacity Retrofit Schedule</v>
      </c>
      <c r="D426" s="6" t="s">
        <v>453</v>
      </c>
      <c r="E426" s="45"/>
      <c r="F426" s="6" t="s">
        <v>454</v>
      </c>
      <c r="G426" s="45"/>
      <c r="H426" s="43">
        <v>2302</v>
      </c>
      <c r="I426" s="324" t="s">
        <v>44</v>
      </c>
      <c r="J426" s="255" t="str">
        <f>IF(ISBLANK(INDEX('Policy Characteristics'!D:D,MATCH($C426,'Policy Characteristics'!$C:$C,0))),"",INDEX('Policy Characteristics'!D:D,MATCH($C426,'Policy Characteristics'!$C:$C,0)))</f>
        <v>Non BAU Mandated Capacity CCUS Retrofits</v>
      </c>
      <c r="K426" s="254" t="str">
        <f>IF(ISBLANK(INDEX('Policy Characteristics'!E:E,MATCH($C426,'Policy Characteristics'!$C:$C,0))),"",INDEX('Policy Characteristics'!E:E,MATCH($C426,'Policy Characteristics'!$C:$C,0)))</f>
        <v/>
      </c>
      <c r="L426" s="254">
        <f>IF(ISBLANK(INDEX('Policy Characteristics'!F:F,MATCH($C426,'Policy Characteristics'!$C:$C,0))),"",INDEX('Policy Characteristics'!F:F,MATCH($C426,'Policy Characteristics'!$C:$C,0)))</f>
        <v>0</v>
      </c>
      <c r="M426" s="254">
        <f>IF(ISBLANK(INDEX('Policy Characteristics'!G:G,MATCH($C426,'Policy Characteristics'!$C:$C,0))),"",INDEX('Policy Characteristics'!G:G,MATCH($C426,'Policy Characteristics'!$C:$C,0)))</f>
        <v>1</v>
      </c>
      <c r="N426" s="254">
        <f>IF(ISBLANK(INDEX('Policy Characteristics'!H:H,MATCH($C426,'Policy Characteristics'!$C:$C,0))),"",INDEX('Policy Characteristics'!H:H,MATCH($C426,'Policy Characteristics'!$C:$C,0)))</f>
        <v>1</v>
      </c>
      <c r="O426" s="254" t="str">
        <f>IF(ISBLANK(INDEX('Policy Characteristics'!I:I,MATCH($C426,'Policy Characteristics'!$C:$C,0))),"",INDEX('Policy Characteristics'!I:I,MATCH($C426,'Policy Characteristics'!$C:$C,0)))</f>
        <v>on/off</v>
      </c>
      <c r="P426" s="254" t="str">
        <f>IF(ISBLANK(INDEX('Policy Characteristics'!J:J,MATCH($C426,'Policy Characteristics'!$C:$C,0))),"",INDEX('Policy Characteristics'!J:J,MATCH($C426,'Policy Characteristics'!$C:$C,0)))</f>
        <v xml:space="preserve">**Description:** The business-as-usual case includes all planned CCUS retrofits (as modeled by the EPA for its latest GHG standards for power plants). This policy uses an alternative set of data for CCUS retrofits. </v>
      </c>
      <c r="Q426" s="254" t="str">
        <f>IF(ISBLANK(INDEX('Policy Characteristics'!K:K,MATCH($C426,'Policy Characteristics'!$C:$C,0))),"",INDEX('Policy Characteristics'!K:K,MATCH($C426,'Policy Characteristics'!$C:$C,0)))</f>
        <v/>
      </c>
      <c r="R426" s="254" t="str">
        <f>IF(ISBLANK(INDEX('Policy Characteristics'!L:L,MATCH($C426,'Policy Characteristics'!$C:$C,0))),"",INDEX('Policy Characteristics'!L:L,MATCH($C426,'Policy Characteristics'!$C:$C,0)))</f>
        <v/>
      </c>
    </row>
    <row r="427" spans="1:18" s="4" customFormat="1">
      <c r="A427" s="254" t="str">
        <f>IF(ISBLANK(INDEX('Policy Characteristics'!A:A,MATCH($C427,'Policy Characteristics'!$C:$C,0))),"",INDEX('Policy Characteristics'!A:A,MATCH($C427,'Policy Characteristics'!$C:$C,0)))</f>
        <v>Electricity Supply</v>
      </c>
      <c r="B427" s="262" t="str">
        <f>IF(ISBLANK(INDEX('Policy Characteristics'!B:B,MATCH($C427,'Policy Characteristics'!$C:$C,0))),"",INDEX('Policy Characteristics'!B:B,MATCH($C427,'Policy Characteristics'!$C:$C,0)))</f>
        <v>Non BAU Mandated Capacity CCUS Retrofits</v>
      </c>
      <c r="C427" s="254" t="str">
        <f t="shared" si="24"/>
        <v>Boolean Use Non BAU Mandated Capacity Retrofit Schedule</v>
      </c>
      <c r="D427" s="6" t="s">
        <v>2748</v>
      </c>
      <c r="E427" s="45"/>
      <c r="F427" s="6" t="s">
        <v>2469</v>
      </c>
      <c r="G427" s="45"/>
      <c r="H427" s="43">
        <v>2303</v>
      </c>
      <c r="I427" s="324" t="s">
        <v>44</v>
      </c>
      <c r="J427" s="255" t="str">
        <f>IF(ISBLANK(INDEX('Policy Characteristics'!D:D,MATCH($C427,'Policy Characteristics'!$C:$C,0))),"",INDEX('Policy Characteristics'!D:D,MATCH($C427,'Policy Characteristics'!$C:$C,0)))</f>
        <v>Non BAU Mandated Capacity CCUS Retrofits</v>
      </c>
      <c r="K427" s="254" t="str">
        <f>IF(ISBLANK(INDEX('Policy Characteristics'!E:E,MATCH($C427,'Policy Characteristics'!$C:$C,0))),"",INDEX('Policy Characteristics'!E:E,MATCH($C427,'Policy Characteristics'!$C:$C,0)))</f>
        <v/>
      </c>
      <c r="L427" s="254">
        <f>IF(ISBLANK(INDEX('Policy Characteristics'!F:F,MATCH($C427,'Policy Characteristics'!$C:$C,0))),"",INDEX('Policy Characteristics'!F:F,MATCH($C427,'Policy Characteristics'!$C:$C,0)))</f>
        <v>0</v>
      </c>
      <c r="M427" s="254">
        <f>IF(ISBLANK(INDEX('Policy Characteristics'!G:G,MATCH($C427,'Policy Characteristics'!$C:$C,0))),"",INDEX('Policy Characteristics'!G:G,MATCH($C427,'Policy Characteristics'!$C:$C,0)))</f>
        <v>1</v>
      </c>
      <c r="N427" s="254">
        <f>IF(ISBLANK(INDEX('Policy Characteristics'!H:H,MATCH($C427,'Policy Characteristics'!$C:$C,0))),"",INDEX('Policy Characteristics'!H:H,MATCH($C427,'Policy Characteristics'!$C:$C,0)))</f>
        <v>1</v>
      </c>
      <c r="O427" s="254" t="str">
        <f>IF(ISBLANK(INDEX('Policy Characteristics'!I:I,MATCH($C427,'Policy Characteristics'!$C:$C,0))),"",INDEX('Policy Characteristics'!I:I,MATCH($C427,'Policy Characteristics'!$C:$C,0)))</f>
        <v>on/off</v>
      </c>
      <c r="P427" s="254" t="str">
        <f>IF(ISBLANK(INDEX('Policy Characteristics'!J:J,MATCH($C427,'Policy Characteristics'!$C:$C,0))),"",INDEX('Policy Characteristics'!J:J,MATCH($C427,'Policy Characteristics'!$C:$C,0)))</f>
        <v xml:space="preserve">**Description:** The business-as-usual case includes all planned CCUS retrofits (as modeled by the EPA for its latest GHG standards for power plants). This policy uses an alternative set of data for CCUS retrofits. </v>
      </c>
      <c r="Q427" s="254" t="str">
        <f>IF(ISBLANK(INDEX('Policy Characteristics'!K:K,MATCH($C427,'Policy Characteristics'!$C:$C,0))),"",INDEX('Policy Characteristics'!K:K,MATCH($C427,'Policy Characteristics'!$C:$C,0)))</f>
        <v/>
      </c>
      <c r="R427" s="254" t="str">
        <f>IF(ISBLANK(INDEX('Policy Characteristics'!L:L,MATCH($C427,'Policy Characteristics'!$C:$C,0))),"",INDEX('Policy Characteristics'!L:L,MATCH($C427,'Policy Characteristics'!$C:$C,0)))</f>
        <v/>
      </c>
    </row>
    <row r="428" spans="1:18" s="4" customFormat="1">
      <c r="A428" s="254" t="str">
        <f>IF(ISBLANK(INDEX('Policy Characteristics'!A:A,MATCH($C428,'Policy Characteristics'!$C:$C,0))),"",INDEX('Policy Characteristics'!A:A,MATCH($C428,'Policy Characteristics'!$C:$C,0)))</f>
        <v>Electricity Supply</v>
      </c>
      <c r="B428" s="262" t="str">
        <f>IF(ISBLANK(INDEX('Policy Characteristics'!B:B,MATCH($C428,'Policy Characteristics'!$C:$C,0))),"",INDEX('Policy Characteristics'!B:B,MATCH($C428,'Policy Characteristics'!$C:$C,0)))</f>
        <v>Non BAU Mandated Capacity CCUS Retrofits</v>
      </c>
      <c r="C428" s="254" t="str">
        <f t="shared" si="24"/>
        <v>Boolean Use Non BAU Mandated Capacity Retrofit Schedule</v>
      </c>
      <c r="D428" s="6" t="s">
        <v>2749</v>
      </c>
      <c r="E428" s="45"/>
      <c r="F428" s="6" t="s">
        <v>2592</v>
      </c>
      <c r="G428" s="45"/>
      <c r="H428" s="43">
        <v>2304</v>
      </c>
      <c r="I428" s="324" t="s">
        <v>44</v>
      </c>
      <c r="J428" s="255" t="str">
        <f>IF(ISBLANK(INDEX('Policy Characteristics'!D:D,MATCH($C428,'Policy Characteristics'!$C:$C,0))),"",INDEX('Policy Characteristics'!D:D,MATCH($C428,'Policy Characteristics'!$C:$C,0)))</f>
        <v>Non BAU Mandated Capacity CCUS Retrofits</v>
      </c>
      <c r="K428" s="254" t="str">
        <f>IF(ISBLANK(INDEX('Policy Characteristics'!E:E,MATCH($C428,'Policy Characteristics'!$C:$C,0))),"",INDEX('Policy Characteristics'!E:E,MATCH($C428,'Policy Characteristics'!$C:$C,0)))</f>
        <v/>
      </c>
      <c r="L428" s="254">
        <f>IF(ISBLANK(INDEX('Policy Characteristics'!F:F,MATCH($C428,'Policy Characteristics'!$C:$C,0))),"",INDEX('Policy Characteristics'!F:F,MATCH($C428,'Policy Characteristics'!$C:$C,0)))</f>
        <v>0</v>
      </c>
      <c r="M428" s="254">
        <f>IF(ISBLANK(INDEX('Policy Characteristics'!G:G,MATCH($C428,'Policy Characteristics'!$C:$C,0))),"",INDEX('Policy Characteristics'!G:G,MATCH($C428,'Policy Characteristics'!$C:$C,0)))</f>
        <v>1</v>
      </c>
      <c r="N428" s="254">
        <f>IF(ISBLANK(INDEX('Policy Characteristics'!H:H,MATCH($C428,'Policy Characteristics'!$C:$C,0))),"",INDEX('Policy Characteristics'!H:H,MATCH($C428,'Policy Characteristics'!$C:$C,0)))</f>
        <v>1</v>
      </c>
      <c r="O428" s="254" t="str">
        <f>IF(ISBLANK(INDEX('Policy Characteristics'!I:I,MATCH($C428,'Policy Characteristics'!$C:$C,0))),"",INDEX('Policy Characteristics'!I:I,MATCH($C428,'Policy Characteristics'!$C:$C,0)))</f>
        <v>on/off</v>
      </c>
      <c r="P428" s="254" t="str">
        <f>IF(ISBLANK(INDEX('Policy Characteristics'!J:J,MATCH($C428,'Policy Characteristics'!$C:$C,0))),"",INDEX('Policy Characteristics'!J:J,MATCH($C428,'Policy Characteristics'!$C:$C,0)))</f>
        <v xml:space="preserve">**Description:** The business-as-usual case includes all planned CCUS retrofits (as modeled by the EPA for its latest GHG standards for power plants). This policy uses an alternative set of data for CCUS retrofits. </v>
      </c>
      <c r="Q428" s="254" t="str">
        <f>IF(ISBLANK(INDEX('Policy Characteristics'!K:K,MATCH($C428,'Policy Characteristics'!$C:$C,0))),"",INDEX('Policy Characteristics'!K:K,MATCH($C428,'Policy Characteristics'!$C:$C,0)))</f>
        <v/>
      </c>
      <c r="R428" s="254" t="str">
        <f>IF(ISBLANK(INDEX('Policy Characteristics'!L:L,MATCH($C428,'Policy Characteristics'!$C:$C,0))),"",INDEX('Policy Characteristics'!L:L,MATCH($C428,'Policy Characteristics'!$C:$C,0)))</f>
        <v/>
      </c>
    </row>
    <row r="429" spans="1:18" s="4" customFormat="1">
      <c r="A429" s="254" t="str">
        <f>IF(ISBLANK(INDEX('Policy Characteristics'!A:A,MATCH($C429,'Policy Characteristics'!$C:$C,0))),"",INDEX('Policy Characteristics'!A:A,MATCH($C429,'Policy Characteristics'!$C:$C,0)))</f>
        <v>Electricity Supply</v>
      </c>
      <c r="B429" s="262" t="str">
        <f>IF(ISBLANK(INDEX('Policy Characteristics'!B:B,MATCH($C429,'Policy Characteristics'!$C:$C,0))),"",INDEX('Policy Characteristics'!B:B,MATCH($C429,'Policy Characteristics'!$C:$C,0)))</f>
        <v>Non BAU Mandated Capacity CCUS Retrofits</v>
      </c>
      <c r="C429" s="254" t="str">
        <f t="shared" si="24"/>
        <v>Boolean Use Non BAU Mandated Capacity Retrofit Schedule</v>
      </c>
      <c r="D429" s="6" t="s">
        <v>2750</v>
      </c>
      <c r="E429" s="45"/>
      <c r="F429" s="6" t="s">
        <v>2471</v>
      </c>
      <c r="G429" s="45"/>
      <c r="H429" s="43">
        <v>2305</v>
      </c>
      <c r="I429" s="324" t="s">
        <v>44</v>
      </c>
      <c r="J429" s="255" t="str">
        <f>IF(ISBLANK(INDEX('Policy Characteristics'!D:D,MATCH($C429,'Policy Characteristics'!$C:$C,0))),"",INDEX('Policy Characteristics'!D:D,MATCH($C429,'Policy Characteristics'!$C:$C,0)))</f>
        <v>Non BAU Mandated Capacity CCUS Retrofits</v>
      </c>
      <c r="K429" s="254" t="str">
        <f>IF(ISBLANK(INDEX('Policy Characteristics'!E:E,MATCH($C429,'Policy Characteristics'!$C:$C,0))),"",INDEX('Policy Characteristics'!E:E,MATCH($C429,'Policy Characteristics'!$C:$C,0)))</f>
        <v/>
      </c>
      <c r="L429" s="254">
        <f>IF(ISBLANK(INDEX('Policy Characteristics'!F:F,MATCH($C429,'Policy Characteristics'!$C:$C,0))),"",INDEX('Policy Characteristics'!F:F,MATCH($C429,'Policy Characteristics'!$C:$C,0)))</f>
        <v>0</v>
      </c>
      <c r="M429" s="254">
        <f>IF(ISBLANK(INDEX('Policy Characteristics'!G:G,MATCH($C429,'Policy Characteristics'!$C:$C,0))),"",INDEX('Policy Characteristics'!G:G,MATCH($C429,'Policy Characteristics'!$C:$C,0)))</f>
        <v>1</v>
      </c>
      <c r="N429" s="254">
        <f>IF(ISBLANK(INDEX('Policy Characteristics'!H:H,MATCH($C429,'Policy Characteristics'!$C:$C,0))),"",INDEX('Policy Characteristics'!H:H,MATCH($C429,'Policy Characteristics'!$C:$C,0)))</f>
        <v>1</v>
      </c>
      <c r="O429" s="254" t="str">
        <f>IF(ISBLANK(INDEX('Policy Characteristics'!I:I,MATCH($C429,'Policy Characteristics'!$C:$C,0))),"",INDEX('Policy Characteristics'!I:I,MATCH($C429,'Policy Characteristics'!$C:$C,0)))</f>
        <v>on/off</v>
      </c>
      <c r="P429" s="254" t="str">
        <f>IF(ISBLANK(INDEX('Policy Characteristics'!J:J,MATCH($C429,'Policy Characteristics'!$C:$C,0))),"",INDEX('Policy Characteristics'!J:J,MATCH($C429,'Policy Characteristics'!$C:$C,0)))</f>
        <v xml:space="preserve">**Description:** The business-as-usual case includes all planned CCUS retrofits (as modeled by the EPA for its latest GHG standards for power plants). This policy uses an alternative set of data for CCUS retrofits. </v>
      </c>
      <c r="Q429" s="254" t="str">
        <f>IF(ISBLANK(INDEX('Policy Characteristics'!K:K,MATCH($C429,'Policy Characteristics'!$C:$C,0))),"",INDEX('Policy Characteristics'!K:K,MATCH($C429,'Policy Characteristics'!$C:$C,0)))</f>
        <v/>
      </c>
      <c r="R429" s="254" t="str">
        <f>IF(ISBLANK(INDEX('Policy Characteristics'!L:L,MATCH($C429,'Policy Characteristics'!$C:$C,0))),"",INDEX('Policy Characteristics'!L:L,MATCH($C429,'Policy Characteristics'!$C:$C,0)))</f>
        <v/>
      </c>
    </row>
    <row r="430" spans="1:18" s="4" customFormat="1">
      <c r="A430" s="254" t="str">
        <f>IF(ISBLANK(INDEX('Policy Characteristics'!A:A,MATCH($C430,'Policy Characteristics'!$C:$C,0))),"",INDEX('Policy Characteristics'!A:A,MATCH($C430,'Policy Characteristics'!$C:$C,0)))</f>
        <v>Electricity Supply</v>
      </c>
      <c r="B430" s="262" t="str">
        <f>IF(ISBLANK(INDEX('Policy Characteristics'!B:B,MATCH($C430,'Policy Characteristics'!$C:$C,0))),"",INDEX('Policy Characteristics'!B:B,MATCH($C430,'Policy Characteristics'!$C:$C,0)))</f>
        <v>Non BAU Mandated Capacity CCUS Retrofits</v>
      </c>
      <c r="C430" s="254" t="str">
        <f t="shared" si="24"/>
        <v>Boolean Use Non BAU Mandated Capacity Retrofit Schedule</v>
      </c>
      <c r="D430" s="6" t="s">
        <v>3489</v>
      </c>
      <c r="E430" s="45"/>
      <c r="F430" s="6" t="s">
        <v>3496</v>
      </c>
      <c r="G430" s="45"/>
      <c r="H430" s="43">
        <v>2306</v>
      </c>
      <c r="I430" s="324" t="s">
        <v>44</v>
      </c>
      <c r="J430" s="255" t="str">
        <f>IF(ISBLANK(INDEX('Policy Characteristics'!D:D,MATCH($C430,'Policy Characteristics'!$C:$C,0))),"",INDEX('Policy Characteristics'!D:D,MATCH($C430,'Policy Characteristics'!$C:$C,0)))</f>
        <v>Non BAU Mandated Capacity CCUS Retrofits</v>
      </c>
      <c r="K430" s="254" t="str">
        <f>IF(ISBLANK(INDEX('Policy Characteristics'!E:E,MATCH($C430,'Policy Characteristics'!$C:$C,0))),"",INDEX('Policy Characteristics'!E:E,MATCH($C430,'Policy Characteristics'!$C:$C,0)))</f>
        <v/>
      </c>
      <c r="L430" s="254">
        <f>IF(ISBLANK(INDEX('Policy Characteristics'!F:F,MATCH($C430,'Policy Characteristics'!$C:$C,0))),"",INDEX('Policy Characteristics'!F:F,MATCH($C430,'Policy Characteristics'!$C:$C,0)))</f>
        <v>0</v>
      </c>
      <c r="M430" s="254">
        <f>IF(ISBLANK(INDEX('Policy Characteristics'!G:G,MATCH($C430,'Policy Characteristics'!$C:$C,0))),"",INDEX('Policy Characteristics'!G:G,MATCH($C430,'Policy Characteristics'!$C:$C,0)))</f>
        <v>1</v>
      </c>
      <c r="N430" s="254">
        <f>IF(ISBLANK(INDEX('Policy Characteristics'!H:H,MATCH($C430,'Policy Characteristics'!$C:$C,0))),"",INDEX('Policy Characteristics'!H:H,MATCH($C430,'Policy Characteristics'!$C:$C,0)))</f>
        <v>1</v>
      </c>
      <c r="O430" s="254" t="str">
        <f>IF(ISBLANK(INDEX('Policy Characteristics'!I:I,MATCH($C430,'Policy Characteristics'!$C:$C,0))),"",INDEX('Policy Characteristics'!I:I,MATCH($C430,'Policy Characteristics'!$C:$C,0)))</f>
        <v>on/off</v>
      </c>
      <c r="P430" s="254" t="str">
        <f>IF(ISBLANK(INDEX('Policy Characteristics'!J:J,MATCH($C430,'Policy Characteristics'!$C:$C,0))),"",INDEX('Policy Characteristics'!J:J,MATCH($C430,'Policy Characteristics'!$C:$C,0)))</f>
        <v xml:space="preserve">**Description:** The business-as-usual case includes all planned CCUS retrofits (as modeled by the EPA for its latest GHG standards for power plants). This policy uses an alternative set of data for CCUS retrofits. </v>
      </c>
      <c r="Q430" s="254" t="str">
        <f>IF(ISBLANK(INDEX('Policy Characteristics'!K:K,MATCH($C430,'Policy Characteristics'!$C:$C,0))),"",INDEX('Policy Characteristics'!K:K,MATCH($C430,'Policy Characteristics'!$C:$C,0)))</f>
        <v/>
      </c>
      <c r="R430" s="254" t="str">
        <f>IF(ISBLANK(INDEX('Policy Characteristics'!L:L,MATCH($C430,'Policy Characteristics'!$C:$C,0))),"",INDEX('Policy Characteristics'!L:L,MATCH($C430,'Policy Characteristics'!$C:$C,0)))</f>
        <v/>
      </c>
    </row>
    <row r="431" spans="1:18" s="4" customFormat="1">
      <c r="A431" s="254" t="str">
        <f>IF(ISBLANK(INDEX('Policy Characteristics'!A:A,MATCH($C431,'Policy Characteristics'!$C:$C,0))),"",INDEX('Policy Characteristics'!A:A,MATCH($C431,'Policy Characteristics'!$C:$C,0)))</f>
        <v>Electricity Supply</v>
      </c>
      <c r="B431" s="262" t="str">
        <f>IF(ISBLANK(INDEX('Policy Characteristics'!B:B,MATCH($C431,'Policy Characteristics'!$C:$C,0))),"",INDEX('Policy Characteristics'!B:B,MATCH($C431,'Policy Characteristics'!$C:$C,0)))</f>
        <v>Non BAU Mandated Capacity CCUS Retrofits</v>
      </c>
      <c r="C431" s="254" t="str">
        <f t="shared" si="24"/>
        <v>Boolean Use Non BAU Mandated Capacity Retrofit Schedule</v>
      </c>
      <c r="D431" s="6" t="s">
        <v>3492</v>
      </c>
      <c r="E431" s="45"/>
      <c r="F431" s="6" t="s">
        <v>3497</v>
      </c>
      <c r="G431" s="45"/>
      <c r="H431" s="43">
        <v>2307</v>
      </c>
      <c r="I431" s="324" t="s">
        <v>44</v>
      </c>
      <c r="J431" s="255" t="str">
        <f>IF(ISBLANK(INDEX('Policy Characteristics'!D:D,MATCH($C431,'Policy Characteristics'!$C:$C,0))),"",INDEX('Policy Characteristics'!D:D,MATCH($C431,'Policy Characteristics'!$C:$C,0)))</f>
        <v>Non BAU Mandated Capacity CCUS Retrofits</v>
      </c>
      <c r="K431" s="254" t="str">
        <f>IF(ISBLANK(INDEX('Policy Characteristics'!E:E,MATCH($C431,'Policy Characteristics'!$C:$C,0))),"",INDEX('Policy Characteristics'!E:E,MATCH($C431,'Policy Characteristics'!$C:$C,0)))</f>
        <v/>
      </c>
      <c r="L431" s="254">
        <f>IF(ISBLANK(INDEX('Policy Characteristics'!F:F,MATCH($C431,'Policy Characteristics'!$C:$C,0))),"",INDEX('Policy Characteristics'!F:F,MATCH($C431,'Policy Characteristics'!$C:$C,0)))</f>
        <v>0</v>
      </c>
      <c r="M431" s="254">
        <f>IF(ISBLANK(INDEX('Policy Characteristics'!G:G,MATCH($C431,'Policy Characteristics'!$C:$C,0))),"",INDEX('Policy Characteristics'!G:G,MATCH($C431,'Policy Characteristics'!$C:$C,0)))</f>
        <v>1</v>
      </c>
      <c r="N431" s="254">
        <f>IF(ISBLANK(INDEX('Policy Characteristics'!H:H,MATCH($C431,'Policy Characteristics'!$C:$C,0))),"",INDEX('Policy Characteristics'!H:H,MATCH($C431,'Policy Characteristics'!$C:$C,0)))</f>
        <v>1</v>
      </c>
      <c r="O431" s="254" t="str">
        <f>IF(ISBLANK(INDEX('Policy Characteristics'!I:I,MATCH($C431,'Policy Characteristics'!$C:$C,0))),"",INDEX('Policy Characteristics'!I:I,MATCH($C431,'Policy Characteristics'!$C:$C,0)))</f>
        <v>on/off</v>
      </c>
      <c r="P431" s="254" t="str">
        <f>IF(ISBLANK(INDEX('Policy Characteristics'!J:J,MATCH($C431,'Policy Characteristics'!$C:$C,0))),"",INDEX('Policy Characteristics'!J:J,MATCH($C431,'Policy Characteristics'!$C:$C,0)))</f>
        <v xml:space="preserve">**Description:** The business-as-usual case includes all planned CCUS retrofits (as modeled by the EPA for its latest GHG standards for power plants). This policy uses an alternative set of data for CCUS retrofits. </v>
      </c>
      <c r="Q431" s="254" t="str">
        <f>IF(ISBLANK(INDEX('Policy Characteristics'!K:K,MATCH($C431,'Policy Characteristics'!$C:$C,0))),"",INDEX('Policy Characteristics'!K:K,MATCH($C431,'Policy Characteristics'!$C:$C,0)))</f>
        <v/>
      </c>
      <c r="R431" s="254" t="str">
        <f>IF(ISBLANK(INDEX('Policy Characteristics'!L:L,MATCH($C431,'Policy Characteristics'!$C:$C,0))),"",INDEX('Policy Characteristics'!L:L,MATCH($C431,'Policy Characteristics'!$C:$C,0)))</f>
        <v/>
      </c>
    </row>
    <row r="432" spans="1:18" s="4" customFormat="1">
      <c r="A432" s="254" t="str">
        <f>IF(ISBLANK(INDEX('Policy Characteristics'!A:A,MATCH($C432,'Policy Characteristics'!$C:$C,0))),"",INDEX('Policy Characteristics'!A:A,MATCH($C432,'Policy Characteristics'!$C:$C,0)))</f>
        <v>Electricity Supply</v>
      </c>
      <c r="B432" s="262" t="str">
        <f>IF(ISBLANK(INDEX('Policy Characteristics'!B:B,MATCH($C432,'Policy Characteristics'!$C:$C,0))),"",INDEX('Policy Characteristics'!B:B,MATCH($C432,'Policy Characteristics'!$C:$C,0)))</f>
        <v>Non BAU Mandated Capacity CCUS Retrofits</v>
      </c>
      <c r="C432" s="254" t="str">
        <f t="shared" si="24"/>
        <v>Boolean Use Non BAU Mandated Capacity Retrofit Schedule</v>
      </c>
      <c r="D432" s="6" t="s">
        <v>3493</v>
      </c>
      <c r="E432" s="45"/>
      <c r="F432" s="6" t="s">
        <v>3498</v>
      </c>
      <c r="G432" s="45"/>
      <c r="H432" s="43">
        <v>2308</v>
      </c>
      <c r="I432" s="324" t="s">
        <v>44</v>
      </c>
      <c r="J432" s="255" t="str">
        <f>IF(ISBLANK(INDEX('Policy Characteristics'!D:D,MATCH($C432,'Policy Characteristics'!$C:$C,0))),"",INDEX('Policy Characteristics'!D:D,MATCH($C432,'Policy Characteristics'!$C:$C,0)))</f>
        <v>Non BAU Mandated Capacity CCUS Retrofits</v>
      </c>
      <c r="K432" s="254" t="str">
        <f>IF(ISBLANK(INDEX('Policy Characteristics'!E:E,MATCH($C432,'Policy Characteristics'!$C:$C,0))),"",INDEX('Policy Characteristics'!E:E,MATCH($C432,'Policy Characteristics'!$C:$C,0)))</f>
        <v/>
      </c>
      <c r="L432" s="254">
        <f>IF(ISBLANK(INDEX('Policy Characteristics'!F:F,MATCH($C432,'Policy Characteristics'!$C:$C,0))),"",INDEX('Policy Characteristics'!F:F,MATCH($C432,'Policy Characteristics'!$C:$C,0)))</f>
        <v>0</v>
      </c>
      <c r="M432" s="254">
        <f>IF(ISBLANK(INDEX('Policy Characteristics'!G:G,MATCH($C432,'Policy Characteristics'!$C:$C,0))),"",INDEX('Policy Characteristics'!G:G,MATCH($C432,'Policy Characteristics'!$C:$C,0)))</f>
        <v>1</v>
      </c>
      <c r="N432" s="254">
        <f>IF(ISBLANK(INDEX('Policy Characteristics'!H:H,MATCH($C432,'Policy Characteristics'!$C:$C,0))),"",INDEX('Policy Characteristics'!H:H,MATCH($C432,'Policy Characteristics'!$C:$C,0)))</f>
        <v>1</v>
      </c>
      <c r="O432" s="254" t="str">
        <f>IF(ISBLANK(INDEX('Policy Characteristics'!I:I,MATCH($C432,'Policy Characteristics'!$C:$C,0))),"",INDEX('Policy Characteristics'!I:I,MATCH($C432,'Policy Characteristics'!$C:$C,0)))</f>
        <v>on/off</v>
      </c>
      <c r="P432" s="254" t="str">
        <f>IF(ISBLANK(INDEX('Policy Characteristics'!J:J,MATCH($C432,'Policy Characteristics'!$C:$C,0))),"",INDEX('Policy Characteristics'!J:J,MATCH($C432,'Policy Characteristics'!$C:$C,0)))</f>
        <v xml:space="preserve">**Description:** The business-as-usual case includes all planned CCUS retrofits (as modeled by the EPA for its latest GHG standards for power plants). This policy uses an alternative set of data for CCUS retrofits. </v>
      </c>
      <c r="Q432" s="254" t="str">
        <f>IF(ISBLANK(INDEX('Policy Characteristics'!K:K,MATCH($C432,'Policy Characteristics'!$C:$C,0))),"",INDEX('Policy Characteristics'!K:K,MATCH($C432,'Policy Characteristics'!$C:$C,0)))</f>
        <v/>
      </c>
      <c r="R432" s="254" t="str">
        <f>IF(ISBLANK(INDEX('Policy Characteristics'!L:L,MATCH($C432,'Policy Characteristics'!$C:$C,0))),"",INDEX('Policy Characteristics'!L:L,MATCH($C432,'Policy Characteristics'!$C:$C,0)))</f>
        <v/>
      </c>
    </row>
    <row r="433" spans="1:18" s="4" customFormat="1">
      <c r="A433" s="254" t="str">
        <f>IF(ISBLANK(INDEX('Policy Characteristics'!A:A,MATCH($C433,'Policy Characteristics'!$C:$C,0))),"",INDEX('Policy Characteristics'!A:A,MATCH($C433,'Policy Characteristics'!$C:$C,0)))</f>
        <v>Electricity Supply</v>
      </c>
      <c r="B433" s="262" t="str">
        <f>IF(ISBLANK(INDEX('Policy Characteristics'!B:B,MATCH($C433,'Policy Characteristics'!$C:$C,0))),"",INDEX('Policy Characteristics'!B:B,MATCH($C433,'Policy Characteristics'!$C:$C,0)))</f>
        <v>Non BAU Mandated Capacity CCUS Retrofits</v>
      </c>
      <c r="C433" s="254" t="str">
        <f t="shared" si="24"/>
        <v>Boolean Use Non BAU Mandated Capacity Retrofit Schedule</v>
      </c>
      <c r="D433" s="6" t="s">
        <v>3494</v>
      </c>
      <c r="E433" s="45"/>
      <c r="F433" s="6" t="s">
        <v>3499</v>
      </c>
      <c r="G433" s="45"/>
      <c r="H433" s="43">
        <v>2309</v>
      </c>
      <c r="I433" s="324" t="s">
        <v>44</v>
      </c>
      <c r="J433" s="255" t="str">
        <f>IF(ISBLANK(INDEX('Policy Characteristics'!D:D,MATCH($C433,'Policy Characteristics'!$C:$C,0))),"",INDEX('Policy Characteristics'!D:D,MATCH($C433,'Policy Characteristics'!$C:$C,0)))</f>
        <v>Non BAU Mandated Capacity CCUS Retrofits</v>
      </c>
      <c r="K433" s="254" t="str">
        <f>IF(ISBLANK(INDEX('Policy Characteristics'!E:E,MATCH($C433,'Policy Characteristics'!$C:$C,0))),"",INDEX('Policy Characteristics'!E:E,MATCH($C433,'Policy Characteristics'!$C:$C,0)))</f>
        <v/>
      </c>
      <c r="L433" s="254">
        <f>IF(ISBLANK(INDEX('Policy Characteristics'!F:F,MATCH($C433,'Policy Characteristics'!$C:$C,0))),"",INDEX('Policy Characteristics'!F:F,MATCH($C433,'Policy Characteristics'!$C:$C,0)))</f>
        <v>0</v>
      </c>
      <c r="M433" s="254">
        <f>IF(ISBLANK(INDEX('Policy Characteristics'!G:G,MATCH($C433,'Policy Characteristics'!$C:$C,0))),"",INDEX('Policy Characteristics'!G:G,MATCH($C433,'Policy Characteristics'!$C:$C,0)))</f>
        <v>1</v>
      </c>
      <c r="N433" s="254">
        <f>IF(ISBLANK(INDEX('Policy Characteristics'!H:H,MATCH($C433,'Policy Characteristics'!$C:$C,0))),"",INDEX('Policy Characteristics'!H:H,MATCH($C433,'Policy Characteristics'!$C:$C,0)))</f>
        <v>1</v>
      </c>
      <c r="O433" s="254" t="str">
        <f>IF(ISBLANK(INDEX('Policy Characteristics'!I:I,MATCH($C433,'Policy Characteristics'!$C:$C,0))),"",INDEX('Policy Characteristics'!I:I,MATCH($C433,'Policy Characteristics'!$C:$C,0)))</f>
        <v>on/off</v>
      </c>
      <c r="P433" s="254" t="str">
        <f>IF(ISBLANK(INDEX('Policy Characteristics'!J:J,MATCH($C433,'Policy Characteristics'!$C:$C,0))),"",INDEX('Policy Characteristics'!J:J,MATCH($C433,'Policy Characteristics'!$C:$C,0)))</f>
        <v xml:space="preserve">**Description:** The business-as-usual case includes all planned CCUS retrofits (as modeled by the EPA for its latest GHG standards for power plants). This policy uses an alternative set of data for CCUS retrofits. </v>
      </c>
      <c r="Q433" s="254" t="str">
        <f>IF(ISBLANK(INDEX('Policy Characteristics'!K:K,MATCH($C433,'Policy Characteristics'!$C:$C,0))),"",INDEX('Policy Characteristics'!K:K,MATCH($C433,'Policy Characteristics'!$C:$C,0)))</f>
        <v/>
      </c>
      <c r="R433" s="254" t="str">
        <f>IF(ISBLANK(INDEX('Policy Characteristics'!L:L,MATCH($C433,'Policy Characteristics'!$C:$C,0))),"",INDEX('Policy Characteristics'!L:L,MATCH($C433,'Policy Characteristics'!$C:$C,0)))</f>
        <v/>
      </c>
    </row>
    <row r="434" spans="1:18" s="4" customFormat="1">
      <c r="A434" s="254" t="str">
        <f>IF(ISBLANK(INDEX('Policy Characteristics'!A:A,MATCH($C434,'Policy Characteristics'!$C:$C,0))),"",INDEX('Policy Characteristics'!A:A,MATCH($C434,'Policy Characteristics'!$C:$C,0)))</f>
        <v>Electricity Supply</v>
      </c>
      <c r="B434" s="262" t="str">
        <f>IF(ISBLANK(INDEX('Policy Characteristics'!B:B,MATCH($C434,'Policy Characteristics'!$C:$C,0))),"",INDEX('Policy Characteristics'!B:B,MATCH($C434,'Policy Characteristics'!$C:$C,0)))</f>
        <v>Non BAU Mandated Capacity CCUS Retrofits</v>
      </c>
      <c r="C434" s="254" t="str">
        <f t="shared" si="24"/>
        <v>Boolean Use Non BAU Mandated Capacity Retrofit Schedule</v>
      </c>
      <c r="D434" s="6" t="s">
        <v>3495</v>
      </c>
      <c r="E434" s="45"/>
      <c r="F434" s="6" t="s">
        <v>3500</v>
      </c>
      <c r="G434" s="45"/>
      <c r="H434" s="43">
        <v>2310</v>
      </c>
      <c r="I434" s="324" t="s">
        <v>44</v>
      </c>
      <c r="J434" s="255" t="str">
        <f>IF(ISBLANK(INDEX('Policy Characteristics'!D:D,MATCH($C434,'Policy Characteristics'!$C:$C,0))),"",INDEX('Policy Characteristics'!D:D,MATCH($C434,'Policy Characteristics'!$C:$C,0)))</f>
        <v>Non BAU Mandated Capacity CCUS Retrofits</v>
      </c>
      <c r="K434" s="254" t="str">
        <f>IF(ISBLANK(INDEX('Policy Characteristics'!E:E,MATCH($C434,'Policy Characteristics'!$C:$C,0))),"",INDEX('Policy Characteristics'!E:E,MATCH($C434,'Policy Characteristics'!$C:$C,0)))</f>
        <v/>
      </c>
      <c r="L434" s="254">
        <f>IF(ISBLANK(INDEX('Policy Characteristics'!F:F,MATCH($C434,'Policy Characteristics'!$C:$C,0))),"",INDEX('Policy Characteristics'!F:F,MATCH($C434,'Policy Characteristics'!$C:$C,0)))</f>
        <v>0</v>
      </c>
      <c r="M434" s="254">
        <f>IF(ISBLANK(INDEX('Policy Characteristics'!G:G,MATCH($C434,'Policy Characteristics'!$C:$C,0))),"",INDEX('Policy Characteristics'!G:G,MATCH($C434,'Policy Characteristics'!$C:$C,0)))</f>
        <v>1</v>
      </c>
      <c r="N434" s="254">
        <f>IF(ISBLANK(INDEX('Policy Characteristics'!H:H,MATCH($C434,'Policy Characteristics'!$C:$C,0))),"",INDEX('Policy Characteristics'!H:H,MATCH($C434,'Policy Characteristics'!$C:$C,0)))</f>
        <v>1</v>
      </c>
      <c r="O434" s="254" t="str">
        <f>IF(ISBLANK(INDEX('Policy Characteristics'!I:I,MATCH($C434,'Policy Characteristics'!$C:$C,0))),"",INDEX('Policy Characteristics'!I:I,MATCH($C434,'Policy Characteristics'!$C:$C,0)))</f>
        <v>on/off</v>
      </c>
      <c r="P434" s="254" t="str">
        <f>IF(ISBLANK(INDEX('Policy Characteristics'!J:J,MATCH($C434,'Policy Characteristics'!$C:$C,0))),"",INDEX('Policy Characteristics'!J:J,MATCH($C434,'Policy Characteristics'!$C:$C,0)))</f>
        <v xml:space="preserve">**Description:** The business-as-usual case includes all planned CCUS retrofits (as modeled by the EPA for its latest GHG standards for power plants). This policy uses an alternative set of data for CCUS retrofits. </v>
      </c>
      <c r="Q434" s="254" t="str">
        <f>IF(ISBLANK(INDEX('Policy Characteristics'!K:K,MATCH($C434,'Policy Characteristics'!$C:$C,0))),"",INDEX('Policy Characteristics'!K:K,MATCH($C434,'Policy Characteristics'!$C:$C,0)))</f>
        <v/>
      </c>
      <c r="R434" s="254" t="str">
        <f>IF(ISBLANK(INDEX('Policy Characteristics'!L:L,MATCH($C434,'Policy Characteristics'!$C:$C,0))),"",INDEX('Policy Characteristics'!L:L,MATCH($C434,'Policy Characteristics'!$C:$C,0)))</f>
        <v/>
      </c>
    </row>
    <row r="435" spans="1:18" s="4" customFormat="1">
      <c r="A435" s="254" t="str">
        <f>IF(ISBLANK(INDEX('Policy Characteristics'!A:A,MATCH($C435,'Policy Characteristics'!$C:$C,0))),"",INDEX('Policy Characteristics'!A:A,MATCH($C435,'Policy Characteristics'!$C:$C,0)))</f>
        <v>Electricity Supply</v>
      </c>
      <c r="B435" s="262" t="str">
        <f>IF(ISBLANK(INDEX('Policy Characteristics'!B:B,MATCH($C435,'Policy Characteristics'!$C:$C,0))),"",INDEX('Policy Characteristics'!B:B,MATCH($C435,'Policy Characteristics'!$C:$C,0)))</f>
        <v>Non BAU Mandated Capacity CCUS Retrofits</v>
      </c>
      <c r="C435" s="254" t="str">
        <f t="shared" si="24"/>
        <v>Boolean Use Non BAU Mandated Capacity Retrofit Schedule</v>
      </c>
      <c r="D435" s="6" t="s">
        <v>3584</v>
      </c>
      <c r="E435" s="45"/>
      <c r="F435" s="6" t="s">
        <v>3582</v>
      </c>
      <c r="G435" s="45"/>
      <c r="H435" s="43">
        <v>2311</v>
      </c>
      <c r="I435" s="324" t="s">
        <v>44</v>
      </c>
      <c r="J435" s="255" t="str">
        <f>IF(ISBLANK(INDEX('Policy Characteristics'!D:D,MATCH($C435,'Policy Characteristics'!$C:$C,0))),"",INDEX('Policy Characteristics'!D:D,MATCH($C435,'Policy Characteristics'!$C:$C,0)))</f>
        <v>Non BAU Mandated Capacity CCUS Retrofits</v>
      </c>
      <c r="K435" s="254" t="str">
        <f>IF(ISBLANK(INDEX('Policy Characteristics'!E:E,MATCH($C435,'Policy Characteristics'!$C:$C,0))),"",INDEX('Policy Characteristics'!E:E,MATCH($C435,'Policy Characteristics'!$C:$C,0)))</f>
        <v/>
      </c>
      <c r="L435" s="254">
        <f>IF(ISBLANK(INDEX('Policy Characteristics'!F:F,MATCH($C435,'Policy Characteristics'!$C:$C,0))),"",INDEX('Policy Characteristics'!F:F,MATCH($C435,'Policy Characteristics'!$C:$C,0)))</f>
        <v>0</v>
      </c>
      <c r="M435" s="254">
        <f>IF(ISBLANK(INDEX('Policy Characteristics'!G:G,MATCH($C435,'Policy Characteristics'!$C:$C,0))),"",INDEX('Policy Characteristics'!G:G,MATCH($C435,'Policy Characteristics'!$C:$C,0)))</f>
        <v>1</v>
      </c>
      <c r="N435" s="254">
        <f>IF(ISBLANK(INDEX('Policy Characteristics'!H:H,MATCH($C435,'Policy Characteristics'!$C:$C,0))),"",INDEX('Policy Characteristics'!H:H,MATCH($C435,'Policy Characteristics'!$C:$C,0)))</f>
        <v>1</v>
      </c>
      <c r="O435" s="254" t="str">
        <f>IF(ISBLANK(INDEX('Policy Characteristics'!I:I,MATCH($C435,'Policy Characteristics'!$C:$C,0))),"",INDEX('Policy Characteristics'!I:I,MATCH($C435,'Policy Characteristics'!$C:$C,0)))</f>
        <v>on/off</v>
      </c>
      <c r="P435" s="254" t="str">
        <f>IF(ISBLANK(INDEX('Policy Characteristics'!J:J,MATCH($C435,'Policy Characteristics'!$C:$C,0))),"",INDEX('Policy Characteristics'!J:J,MATCH($C435,'Policy Characteristics'!$C:$C,0)))</f>
        <v xml:space="preserve">**Description:** The business-as-usual case includes all planned CCUS retrofits (as modeled by the EPA for its latest GHG standards for power plants). This policy uses an alternative set of data for CCUS retrofits. </v>
      </c>
      <c r="Q435" s="254" t="str">
        <f>IF(ISBLANK(INDEX('Policy Characteristics'!K:K,MATCH($C435,'Policy Characteristics'!$C:$C,0))),"",INDEX('Policy Characteristics'!K:K,MATCH($C435,'Policy Characteristics'!$C:$C,0)))</f>
        <v/>
      </c>
      <c r="R435" s="254" t="str">
        <f>IF(ISBLANK(INDEX('Policy Characteristics'!L:L,MATCH($C435,'Policy Characteristics'!$C:$C,0))),"",INDEX('Policy Characteristics'!L:L,MATCH($C435,'Policy Characteristics'!$C:$C,0)))</f>
        <v/>
      </c>
    </row>
    <row r="436" spans="1:18" s="4" customFormat="1">
      <c r="A436" s="254" t="str">
        <f>IF(ISBLANK(INDEX('Policy Characteristics'!A:A,MATCH($C436,'Policy Characteristics'!$C:$C,0))),"",INDEX('Policy Characteristics'!A:A,MATCH($C436,'Policy Characteristics'!$C:$C,0)))</f>
        <v>Electricity Supply</v>
      </c>
      <c r="B436" s="262" t="str">
        <f>IF(ISBLANK(INDEX('Policy Characteristics'!B:B,MATCH($C436,'Policy Characteristics'!$C:$C,0))),"",INDEX('Policy Characteristics'!B:B,MATCH($C436,'Policy Characteristics'!$C:$C,0)))</f>
        <v>Non BAU Mandated Capacity CCUS Retrofits</v>
      </c>
      <c r="C436" s="254" t="str">
        <f t="shared" si="24"/>
        <v>Boolean Use Non BAU Mandated Capacity Retrofit Schedule</v>
      </c>
      <c r="D436" s="6" t="s">
        <v>3585</v>
      </c>
      <c r="E436" s="45"/>
      <c r="F436" s="6" t="s">
        <v>3583</v>
      </c>
      <c r="G436" s="45"/>
      <c r="H436" s="43">
        <v>2312</v>
      </c>
      <c r="I436" s="324" t="s">
        <v>44</v>
      </c>
      <c r="J436" s="255" t="str">
        <f>IF(ISBLANK(INDEX('Policy Characteristics'!D:D,MATCH($C436,'Policy Characteristics'!$C:$C,0))),"",INDEX('Policy Characteristics'!D:D,MATCH($C436,'Policy Characteristics'!$C:$C,0)))</f>
        <v>Non BAU Mandated Capacity CCUS Retrofits</v>
      </c>
      <c r="K436" s="254" t="str">
        <f>IF(ISBLANK(INDEX('Policy Characteristics'!E:E,MATCH($C436,'Policy Characteristics'!$C:$C,0))),"",INDEX('Policy Characteristics'!E:E,MATCH($C436,'Policy Characteristics'!$C:$C,0)))</f>
        <v/>
      </c>
      <c r="L436" s="254">
        <f>IF(ISBLANK(INDEX('Policy Characteristics'!F:F,MATCH($C436,'Policy Characteristics'!$C:$C,0))),"",INDEX('Policy Characteristics'!F:F,MATCH($C436,'Policy Characteristics'!$C:$C,0)))</f>
        <v>0</v>
      </c>
      <c r="M436" s="254">
        <f>IF(ISBLANK(INDEX('Policy Characteristics'!G:G,MATCH($C436,'Policy Characteristics'!$C:$C,0))),"",INDEX('Policy Characteristics'!G:G,MATCH($C436,'Policy Characteristics'!$C:$C,0)))</f>
        <v>1</v>
      </c>
      <c r="N436" s="254">
        <f>IF(ISBLANK(INDEX('Policy Characteristics'!H:H,MATCH($C436,'Policy Characteristics'!$C:$C,0))),"",INDEX('Policy Characteristics'!H:H,MATCH($C436,'Policy Characteristics'!$C:$C,0)))</f>
        <v>1</v>
      </c>
      <c r="O436" s="254" t="str">
        <f>IF(ISBLANK(INDEX('Policy Characteristics'!I:I,MATCH($C436,'Policy Characteristics'!$C:$C,0))),"",INDEX('Policy Characteristics'!I:I,MATCH($C436,'Policy Characteristics'!$C:$C,0)))</f>
        <v>on/off</v>
      </c>
      <c r="P436" s="254" t="str">
        <f>IF(ISBLANK(INDEX('Policy Characteristics'!J:J,MATCH($C436,'Policy Characteristics'!$C:$C,0))),"",INDEX('Policy Characteristics'!J:J,MATCH($C436,'Policy Characteristics'!$C:$C,0)))</f>
        <v xml:space="preserve">**Description:** The business-as-usual case includes all planned CCUS retrofits (as modeled by the EPA for its latest GHG standards for power plants). This policy uses an alternative set of data for CCUS retrofits. </v>
      </c>
      <c r="Q436" s="254"/>
      <c r="R436" s="254"/>
    </row>
    <row r="437" spans="1:18" s="2" customFormat="1">
      <c r="A437" s="254" t="str">
        <f>IF(ISBLANK(INDEX('Policy Characteristics'!A:A,MATCH($C437,'Policy Characteristics'!$C:$C,0))),"",INDEX('Policy Characteristics'!A:A,MATCH($C437,'Policy Characteristics'!$C:$C,0)))</f>
        <v>Electricity Supply</v>
      </c>
      <c r="B437" s="262" t="str">
        <f>IF(ISBLANK(INDEX('Policy Characteristics'!B:B,MATCH($C437,'Policy Characteristics'!$C:$C,0))),"",INDEX('Policy Characteristics'!B:B,MATCH($C437,'Policy Characteristics'!$C:$C,0)))</f>
        <v>Reduce Plant Downtime</v>
      </c>
      <c r="C437" s="1" t="s">
        <v>255</v>
      </c>
      <c r="D437" s="45" t="s">
        <v>447</v>
      </c>
      <c r="E437" s="45"/>
      <c r="F437" s="45" t="s">
        <v>446</v>
      </c>
      <c r="G437" s="6"/>
      <c r="H437" s="47">
        <v>652</v>
      </c>
      <c r="I437" s="325" t="s">
        <v>44</v>
      </c>
      <c r="J437" s="255" t="str">
        <f>IF(ISBLANK(INDEX('Policy Characteristics'!D:D,MATCH($C437,'Policy Characteristics'!$C:$C,0))),"",INDEX('Policy Characteristics'!D:D,MATCH($C437,'Policy Characteristics'!$C:$C,0)))</f>
        <v>Reduce Plant Downtime</v>
      </c>
      <c r="K437" s="254" t="str">
        <f>IF(ISBLANK(INDEX('Policy Characteristics'!E:E,MATCH($C437,'Policy Characteristics'!$C:$C,0))),"",INDEX('Policy Characteristics'!E:E,MATCH($C437,'Policy Characteristics'!$C:$C,0)))</f>
        <v>elec reduce plant downtime</v>
      </c>
      <c r="L437" s="261">
        <f>IF(ISBLANK(INDEX('Policy Characteristics'!F:F,MATCH($C437,'Policy Characteristics'!$C:$C,0))),"",INDEX('Policy Characteristics'!F:F,MATCH($C437,'Policy Characteristics'!$C:$C,0)))</f>
        <v>0</v>
      </c>
      <c r="M437" s="261">
        <f>IF(ISBLANK(INDEX('Policy Characteristics'!G:G,MATCH($C437,'Policy Characteristics'!$C:$C,0))),"",INDEX('Policy Characteristics'!G:G,MATCH($C437,'Policy Characteristics'!$C:$C,0)))</f>
        <v>0.6</v>
      </c>
      <c r="N437" s="261">
        <f>IF(ISBLANK(INDEX('Policy Characteristics'!H:H,MATCH($C437,'Policy Characteristics'!$C:$C,0))),"",INDEX('Policy Characteristics'!H:H,MATCH($C437,'Policy Characteristics'!$C:$C,0)))</f>
        <v>0.01</v>
      </c>
      <c r="O437" s="254" t="str">
        <f>IF(ISBLANK(INDEX('Policy Characteristics'!I:I,MATCH($C437,'Policy Characteristics'!$C:$C,0))),"",INDEX('Policy Characteristics'!I:I,MATCH($C437,'Policy Characteristics'!$C:$C,0)))</f>
        <v>% reduction in downtime</v>
      </c>
      <c r="P437" s="254" t="str">
        <f>IF(ISBLANK(INDEX('Policy Characteristics'!J:J,MATCH($C437,'Policy Characteristics'!$C:$C,0))),"",INDEX('Policy Characteristics'!J:J,MATCH($C437,'Policy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7" s="254" t="str">
        <f>IF(ISBLANK(INDEX('Policy Characteristics'!K:K,MATCH($C437,'Policy Characteristics'!$C:$C,0))),"",INDEX('Policy Characteristics'!K:K,MATCH($C437,'Policy Characteristics'!$C:$C,0)))</f>
        <v>electricity-sector-main.html#red-downtime</v>
      </c>
      <c r="R437" s="254" t="str">
        <f>IF(ISBLANK(INDEX('Policy Characteristics'!L:L,MATCH($C437,'Policy Characteristics'!$C:$C,0))),"",INDEX('Policy Characteristics'!L:L,MATCH($C437,'Policy Characteristics'!$C:$C,0)))</f>
        <v>reduce-downtime.html</v>
      </c>
    </row>
    <row r="438" spans="1:18" s="2" customFormat="1">
      <c r="A438" s="254" t="str">
        <f>IF(ISBLANK(INDEX('Policy Characteristics'!A:A,MATCH($C438,'Policy Characteristics'!$C:$C,0))),"",INDEX('Policy Characteristics'!A:A,MATCH($C438,'Policy Characteristics'!$C:$C,0)))</f>
        <v>Electricity Supply</v>
      </c>
      <c r="B438" s="262" t="str">
        <f>IF(ISBLANK(INDEX('Policy Characteristics'!B:B,MATCH($C438,'Policy Characteristics'!$C:$C,0))),"",INDEX('Policy Characteristics'!B:B,MATCH($C438,'Policy Characteristics'!$C:$C,0)))</f>
        <v>Reduce Plant Downtime</v>
      </c>
      <c r="C438" s="318" t="str">
        <f>$C$437</f>
        <v>Percentage Reduction in Plant Downtime</v>
      </c>
      <c r="D438" s="6" t="s">
        <v>3490</v>
      </c>
      <c r="E438" s="45"/>
      <c r="F438" s="6" t="s">
        <v>3426</v>
      </c>
      <c r="G438" s="6"/>
      <c r="H438" s="47">
        <v>654</v>
      </c>
      <c r="I438" s="325" t="s">
        <v>44</v>
      </c>
      <c r="J438" s="255" t="str">
        <f>IF(ISBLANK(INDEX('Policy Characteristics'!D:D,MATCH($C438,'Policy Characteristics'!$C:$C,0))),"",INDEX('Policy Characteristics'!D:D,MATCH($C438,'Policy Characteristics'!$C:$C,0)))</f>
        <v>Reduce Plant Downtime</v>
      </c>
      <c r="K438" s="254" t="str">
        <f>IF(ISBLANK(INDEX('Policy Characteristics'!E:E,MATCH($C438,'Policy Characteristics'!$C:$C,0))),"",INDEX('Policy Characteristics'!E:E,MATCH($C438,'Policy Characteristics'!$C:$C,0)))</f>
        <v>elec reduce plant downtime</v>
      </c>
      <c r="L438" s="261">
        <f>IF(ISBLANK(INDEX('Policy Characteristics'!F:F,MATCH($C438,'Policy Characteristics'!$C:$C,0))),"",INDEX('Policy Characteristics'!F:F,MATCH($C438,'Policy Characteristics'!$C:$C,0)))</f>
        <v>0</v>
      </c>
      <c r="M438" s="261">
        <f>IF(ISBLANK(INDEX('Policy Characteristics'!G:G,MATCH($C438,'Policy Characteristics'!$C:$C,0))),"",INDEX('Policy Characteristics'!G:G,MATCH($C438,'Policy Characteristics'!$C:$C,0)))</f>
        <v>0.6</v>
      </c>
      <c r="N438" s="261">
        <f>IF(ISBLANK(INDEX('Policy Characteristics'!H:H,MATCH($C438,'Policy Characteristics'!$C:$C,0))),"",INDEX('Policy Characteristics'!H:H,MATCH($C438,'Policy Characteristics'!$C:$C,0)))</f>
        <v>0.01</v>
      </c>
      <c r="O438" s="254" t="str">
        <f>IF(ISBLANK(INDEX('Policy Characteristics'!I:I,MATCH($C438,'Policy Characteristics'!$C:$C,0))),"",INDEX('Policy Characteristics'!I:I,MATCH($C438,'Policy Characteristics'!$C:$C,0)))</f>
        <v>% reduction in downtime</v>
      </c>
      <c r="P438" s="254" t="str">
        <f>IF(ISBLANK(INDEX('Policy Characteristics'!J:J,MATCH($C438,'Policy Characteristics'!$C:$C,0))),"",INDEX('Policy Characteristics'!J:J,MATCH($C438,'Policy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8" s="254" t="str">
        <f>IF(ISBLANK(INDEX('Policy Characteristics'!K:K,MATCH($C438,'Policy Characteristics'!$C:$C,0))),"",INDEX('Policy Characteristics'!K:K,MATCH($C438,'Policy Characteristics'!$C:$C,0)))</f>
        <v>electricity-sector-main.html#red-downtime</v>
      </c>
      <c r="R438" s="254" t="str">
        <f>IF(ISBLANK(INDEX('Policy Characteristics'!L:L,MATCH($C438,'Policy Characteristics'!$C:$C,0))),"",INDEX('Policy Characteristics'!L:L,MATCH($C438,'Policy Characteristics'!$C:$C,0)))</f>
        <v>reduce-downtime.html</v>
      </c>
    </row>
    <row r="439" spans="1:18" s="2" customFormat="1">
      <c r="A439" s="254" t="str">
        <f>IF(ISBLANK(INDEX('Policy Characteristics'!A:A,MATCH($C439,'Policy Characteristics'!$C:$C,0))),"",INDEX('Policy Characteristics'!A:A,MATCH($C439,'Policy Characteristics'!$C:$C,0)))</f>
        <v>Electricity Supply</v>
      </c>
      <c r="B439" s="262" t="str">
        <f>IF(ISBLANK(INDEX('Policy Characteristics'!B:B,MATCH($C439,'Policy Characteristics'!$C:$C,0))),"",INDEX('Policy Characteristics'!B:B,MATCH($C439,'Policy Characteristics'!$C:$C,0)))</f>
        <v>Reduce Plant Downtime</v>
      </c>
      <c r="C439" s="318" t="str">
        <f t="shared" ref="C439:C460" si="25">$C$437</f>
        <v>Percentage Reduction in Plant Downtime</v>
      </c>
      <c r="D439" s="6" t="s">
        <v>3491</v>
      </c>
      <c r="E439" s="45"/>
      <c r="F439" s="6" t="s">
        <v>3427</v>
      </c>
      <c r="G439" s="6"/>
      <c r="H439" s="47">
        <v>1781</v>
      </c>
      <c r="I439" s="325" t="s">
        <v>44</v>
      </c>
      <c r="J439" s="255" t="str">
        <f>IF(ISBLANK(INDEX('Policy Characteristics'!D:D,MATCH($C439,'Policy Characteristics'!$C:$C,0))),"",INDEX('Policy Characteristics'!D:D,MATCH($C439,'Policy Characteristics'!$C:$C,0)))</f>
        <v>Reduce Plant Downtime</v>
      </c>
      <c r="K439" s="254" t="str">
        <f>IF(ISBLANK(INDEX('Policy Characteristics'!E:E,MATCH($C439,'Policy Characteristics'!$C:$C,0))),"",INDEX('Policy Characteristics'!E:E,MATCH($C439,'Policy Characteristics'!$C:$C,0)))</f>
        <v>elec reduce plant downtime</v>
      </c>
      <c r="L439" s="261">
        <f>IF(ISBLANK(INDEX('Policy Characteristics'!F:F,MATCH($C439,'Policy Characteristics'!$C:$C,0))),"",INDEX('Policy Characteristics'!F:F,MATCH($C439,'Policy Characteristics'!$C:$C,0)))</f>
        <v>0</v>
      </c>
      <c r="M439" s="261">
        <f>IF(ISBLANK(INDEX('Policy Characteristics'!G:G,MATCH($C439,'Policy Characteristics'!$C:$C,0))),"",INDEX('Policy Characteristics'!G:G,MATCH($C439,'Policy Characteristics'!$C:$C,0)))</f>
        <v>0.6</v>
      </c>
      <c r="N439" s="261">
        <f>IF(ISBLANK(INDEX('Policy Characteristics'!H:H,MATCH($C439,'Policy Characteristics'!$C:$C,0))),"",INDEX('Policy Characteristics'!H:H,MATCH($C439,'Policy Characteristics'!$C:$C,0)))</f>
        <v>0.01</v>
      </c>
      <c r="O439" s="254" t="str">
        <f>IF(ISBLANK(INDEX('Policy Characteristics'!I:I,MATCH($C439,'Policy Characteristics'!$C:$C,0))),"",INDEX('Policy Characteristics'!I:I,MATCH($C439,'Policy Characteristics'!$C:$C,0)))</f>
        <v>% reduction in downtime</v>
      </c>
      <c r="P439" s="254" t="str">
        <f>IF(ISBLANK(INDEX('Policy Characteristics'!J:J,MATCH($C439,'Policy Characteristics'!$C:$C,0))),"",INDEX('Policy Characteristics'!J:J,MATCH($C439,'Policy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9" s="254" t="str">
        <f>IF(ISBLANK(INDEX('Policy Characteristics'!K:K,MATCH($C439,'Policy Characteristics'!$C:$C,0))),"",INDEX('Policy Characteristics'!K:K,MATCH($C439,'Policy Characteristics'!$C:$C,0)))</f>
        <v>electricity-sector-main.html#red-downtime</v>
      </c>
      <c r="R439" s="254" t="str">
        <f>IF(ISBLANK(INDEX('Policy Characteristics'!L:L,MATCH($C439,'Policy Characteristics'!$C:$C,0))),"",INDEX('Policy Characteristics'!L:L,MATCH($C439,'Policy Characteristics'!$C:$C,0)))</f>
        <v>reduce-downtime.html</v>
      </c>
    </row>
    <row r="440" spans="1:18" s="2" customFormat="1">
      <c r="A440" s="254" t="str">
        <f>IF(ISBLANK(INDEX('Policy Characteristics'!A:A,MATCH($C440,'Policy Characteristics'!$C:$C,0))),"",INDEX('Policy Characteristics'!A:A,MATCH($C440,'Policy Characteristics'!$C:$C,0)))</f>
        <v>Electricity Supply</v>
      </c>
      <c r="B440" s="262" t="str">
        <f>IF(ISBLANK(INDEX('Policy Characteristics'!B:B,MATCH($C440,'Policy Characteristics'!$C:$C,0))),"",INDEX('Policy Characteristics'!B:B,MATCH($C440,'Policy Characteristics'!$C:$C,0)))</f>
        <v>Reduce Plant Downtime</v>
      </c>
      <c r="C440" s="318" t="str">
        <f t="shared" si="25"/>
        <v>Percentage Reduction in Plant Downtime</v>
      </c>
      <c r="D440" s="6" t="s">
        <v>76</v>
      </c>
      <c r="E440" s="45"/>
      <c r="F440" s="6" t="s">
        <v>3501</v>
      </c>
      <c r="G440" s="6"/>
      <c r="H440" s="47">
        <v>657</v>
      </c>
      <c r="I440" s="325" t="s">
        <v>44</v>
      </c>
      <c r="J440" s="255" t="str">
        <f>IF(ISBLANK(INDEX('Policy Characteristics'!D:D,MATCH($C440,'Policy Characteristics'!$C:$C,0))),"",INDEX('Policy Characteristics'!D:D,MATCH($C440,'Policy Characteristics'!$C:$C,0)))</f>
        <v>Reduce Plant Downtime</v>
      </c>
      <c r="K440" s="254" t="str">
        <f>IF(ISBLANK(INDEX('Policy Characteristics'!E:E,MATCH($C440,'Policy Characteristics'!$C:$C,0))),"",INDEX('Policy Characteristics'!E:E,MATCH($C440,'Policy Characteristics'!$C:$C,0)))</f>
        <v>elec reduce plant downtime</v>
      </c>
      <c r="L440" s="261">
        <f>IF(ISBLANK(INDEX('Policy Characteristics'!F:F,MATCH($C440,'Policy Characteristics'!$C:$C,0))),"",INDEX('Policy Characteristics'!F:F,MATCH($C440,'Policy Characteristics'!$C:$C,0)))</f>
        <v>0</v>
      </c>
      <c r="M440" s="261">
        <f>IF(ISBLANK(INDEX('Policy Characteristics'!G:G,MATCH($C440,'Policy Characteristics'!$C:$C,0))),"",INDEX('Policy Characteristics'!G:G,MATCH($C440,'Policy Characteristics'!$C:$C,0)))</f>
        <v>0.6</v>
      </c>
      <c r="N440" s="261">
        <f>IF(ISBLANK(INDEX('Policy Characteristics'!H:H,MATCH($C440,'Policy Characteristics'!$C:$C,0))),"",INDEX('Policy Characteristics'!H:H,MATCH($C440,'Policy Characteristics'!$C:$C,0)))</f>
        <v>0.01</v>
      </c>
      <c r="O440" s="254" t="str">
        <f>IF(ISBLANK(INDEX('Policy Characteristics'!I:I,MATCH($C440,'Policy Characteristics'!$C:$C,0))),"",INDEX('Policy Characteristics'!I:I,MATCH($C440,'Policy Characteristics'!$C:$C,0)))</f>
        <v>% reduction in downtime</v>
      </c>
      <c r="P440" s="254" t="str">
        <f>IF(ISBLANK(INDEX('Policy Characteristics'!J:J,MATCH($C440,'Policy Characteristics'!$C:$C,0))),"",INDEX('Policy Characteristics'!J:J,MATCH($C440,'Policy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40" s="254" t="str">
        <f>IF(ISBLANK(INDEX('Policy Characteristics'!K:K,MATCH($C440,'Policy Characteristics'!$C:$C,0))),"",INDEX('Policy Characteristics'!K:K,MATCH($C440,'Policy Characteristics'!$C:$C,0)))</f>
        <v>electricity-sector-main.html#red-downtime</v>
      </c>
      <c r="R440" s="254" t="str">
        <f>IF(ISBLANK(INDEX('Policy Characteristics'!L:L,MATCH($C440,'Policy Characteristics'!$C:$C,0))),"",INDEX('Policy Characteristics'!L:L,MATCH($C440,'Policy Characteristics'!$C:$C,0)))</f>
        <v>reduce-downtime.html</v>
      </c>
    </row>
    <row r="441" spans="1:18" s="2" customFormat="1">
      <c r="A441" s="254" t="str">
        <f>IF(ISBLANK(INDEX('Policy Characteristics'!A:A,MATCH($C441,'Policy Characteristics'!$C:$C,0))),"",INDEX('Policy Characteristics'!A:A,MATCH($C441,'Policy Characteristics'!$C:$C,0)))</f>
        <v>Electricity Supply</v>
      </c>
      <c r="B441" s="262" t="str">
        <f>IF(ISBLANK(INDEX('Policy Characteristics'!B:B,MATCH($C441,'Policy Characteristics'!$C:$C,0))),"",INDEX('Policy Characteristics'!B:B,MATCH($C441,'Policy Characteristics'!$C:$C,0)))</f>
        <v>Reduce Plant Downtime</v>
      </c>
      <c r="C441" s="318" t="str">
        <f t="shared" si="25"/>
        <v>Percentage Reduction in Plant Downtime</v>
      </c>
      <c r="D441" s="6" t="s">
        <v>77</v>
      </c>
      <c r="E441" s="45"/>
      <c r="F441" s="6" t="s">
        <v>89</v>
      </c>
      <c r="G441" s="6"/>
      <c r="H441" s="47">
        <v>660</v>
      </c>
      <c r="I441" s="325" t="s">
        <v>44</v>
      </c>
      <c r="J441" s="255" t="str">
        <f>IF(ISBLANK(INDEX('Policy Characteristics'!D:D,MATCH($C441,'Policy Characteristics'!$C:$C,0))),"",INDEX('Policy Characteristics'!D:D,MATCH($C441,'Policy Characteristics'!$C:$C,0)))</f>
        <v>Reduce Plant Downtime</v>
      </c>
      <c r="K441" s="254" t="str">
        <f>IF(ISBLANK(INDEX('Policy Characteristics'!E:E,MATCH($C441,'Policy Characteristics'!$C:$C,0))),"",INDEX('Policy Characteristics'!E:E,MATCH($C441,'Policy Characteristics'!$C:$C,0)))</f>
        <v>elec reduce plant downtime</v>
      </c>
      <c r="L441" s="261">
        <f>IF(ISBLANK(INDEX('Policy Characteristics'!F:F,MATCH($C441,'Policy Characteristics'!$C:$C,0))),"",INDEX('Policy Characteristics'!F:F,MATCH($C441,'Policy Characteristics'!$C:$C,0)))</f>
        <v>0</v>
      </c>
      <c r="M441" s="261">
        <f>IF(ISBLANK(INDEX('Policy Characteristics'!G:G,MATCH($C441,'Policy Characteristics'!$C:$C,0))),"",INDEX('Policy Characteristics'!G:G,MATCH($C441,'Policy Characteristics'!$C:$C,0)))</f>
        <v>0.6</v>
      </c>
      <c r="N441" s="261">
        <f>IF(ISBLANK(INDEX('Policy Characteristics'!H:H,MATCH($C441,'Policy Characteristics'!$C:$C,0))),"",INDEX('Policy Characteristics'!H:H,MATCH($C441,'Policy Characteristics'!$C:$C,0)))</f>
        <v>0.01</v>
      </c>
      <c r="O441" s="254" t="str">
        <f>IF(ISBLANK(INDEX('Policy Characteristics'!I:I,MATCH($C441,'Policy Characteristics'!$C:$C,0))),"",INDEX('Policy Characteristics'!I:I,MATCH($C441,'Policy Characteristics'!$C:$C,0)))</f>
        <v>% reduction in downtime</v>
      </c>
      <c r="P441" s="254" t="str">
        <f>IF(ISBLANK(INDEX('Policy Characteristics'!J:J,MATCH($C441,'Policy Characteristics'!$C:$C,0))),"",INDEX('Policy Characteristics'!J:J,MATCH($C441,'Policy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41" s="254" t="str">
        <f>IF(ISBLANK(INDEX('Policy Characteristics'!K:K,MATCH($C441,'Policy Characteristics'!$C:$C,0))),"",INDEX('Policy Characteristics'!K:K,MATCH($C441,'Policy Characteristics'!$C:$C,0)))</f>
        <v>electricity-sector-main.html#red-downtime</v>
      </c>
      <c r="R441" s="254" t="str">
        <f>IF(ISBLANK(INDEX('Policy Characteristics'!L:L,MATCH($C441,'Policy Characteristics'!$C:$C,0))),"",INDEX('Policy Characteristics'!L:L,MATCH($C441,'Policy Characteristics'!$C:$C,0)))</f>
        <v>reduce-downtime.html</v>
      </c>
    </row>
    <row r="442" spans="1:18" s="2" customFormat="1">
      <c r="A442" s="254" t="str">
        <f>IF(ISBLANK(INDEX('Policy Characteristics'!A:A,MATCH($C442,'Policy Characteristics'!$C:$C,0))),"",INDEX('Policy Characteristics'!A:A,MATCH($C442,'Policy Characteristics'!$C:$C,0)))</f>
        <v>Electricity Supply</v>
      </c>
      <c r="B442" s="262" t="str">
        <f>IF(ISBLANK(INDEX('Policy Characteristics'!B:B,MATCH($C442,'Policy Characteristics'!$C:$C,0))),"",INDEX('Policy Characteristics'!B:B,MATCH($C442,'Policy Characteristics'!$C:$C,0)))</f>
        <v>Reduce Plant Downtime</v>
      </c>
      <c r="C442" s="318" t="str">
        <f t="shared" si="25"/>
        <v>Percentage Reduction in Plant Downtime</v>
      </c>
      <c r="D442" s="6" t="s">
        <v>448</v>
      </c>
      <c r="E442" s="45"/>
      <c r="F442" s="6" t="s">
        <v>451</v>
      </c>
      <c r="G442" s="6"/>
      <c r="H442" s="47">
        <v>143</v>
      </c>
      <c r="I442" s="325" t="s">
        <v>44</v>
      </c>
      <c r="J442" s="255" t="str">
        <f>IF(ISBLANK(INDEX('Policy Characteristics'!D:D,MATCH($C442,'Policy Characteristics'!$C:$C,0))),"",INDEX('Policy Characteristics'!D:D,MATCH($C442,'Policy Characteristics'!$C:$C,0)))</f>
        <v>Reduce Plant Downtime</v>
      </c>
      <c r="K442" s="254" t="str">
        <f>IF(ISBLANK(INDEX('Policy Characteristics'!E:E,MATCH($C442,'Policy Characteristics'!$C:$C,0))),"",INDEX('Policy Characteristics'!E:E,MATCH($C442,'Policy Characteristics'!$C:$C,0)))</f>
        <v>elec reduce plant downtime</v>
      </c>
      <c r="L442" s="261">
        <f>IF(ISBLANK(INDEX('Policy Characteristics'!F:F,MATCH($C442,'Policy Characteristics'!$C:$C,0))),"",INDEX('Policy Characteristics'!F:F,MATCH($C442,'Policy Characteristics'!$C:$C,0)))</f>
        <v>0</v>
      </c>
      <c r="M442" s="261">
        <f>IF(ISBLANK(INDEX('Policy Characteristics'!G:G,MATCH($C442,'Policy Characteristics'!$C:$C,0))),"",INDEX('Policy Characteristics'!G:G,MATCH($C442,'Policy Characteristics'!$C:$C,0)))</f>
        <v>0.6</v>
      </c>
      <c r="N442" s="261">
        <f>IF(ISBLANK(INDEX('Policy Characteristics'!H:H,MATCH($C442,'Policy Characteristics'!$C:$C,0))),"",INDEX('Policy Characteristics'!H:H,MATCH($C442,'Policy Characteristics'!$C:$C,0)))</f>
        <v>0.01</v>
      </c>
      <c r="O442" s="254" t="str">
        <f>IF(ISBLANK(INDEX('Policy Characteristics'!I:I,MATCH($C442,'Policy Characteristics'!$C:$C,0))),"",INDEX('Policy Characteristics'!I:I,MATCH($C442,'Policy Characteristics'!$C:$C,0)))</f>
        <v>% reduction in downtime</v>
      </c>
      <c r="P442" s="254" t="str">
        <f>IF(ISBLANK(INDEX('Policy Characteristics'!J:J,MATCH($C442,'Policy Characteristics'!$C:$C,0))),"",INDEX('Policy Characteristics'!J:J,MATCH($C442,'Policy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42" s="254" t="str">
        <f>IF(ISBLANK(INDEX('Policy Characteristics'!K:K,MATCH($C442,'Policy Characteristics'!$C:$C,0))),"",INDEX('Policy Characteristics'!K:K,MATCH($C442,'Policy Characteristics'!$C:$C,0)))</f>
        <v>electricity-sector-main.html#red-downtime</v>
      </c>
      <c r="R442" s="254" t="str">
        <f>IF(ISBLANK(INDEX('Policy Characteristics'!L:L,MATCH($C442,'Policy Characteristics'!$C:$C,0))),"",INDEX('Policy Characteristics'!L:L,MATCH($C442,'Policy Characteristics'!$C:$C,0)))</f>
        <v>reduce-downtime.html</v>
      </c>
    </row>
    <row r="443" spans="1:18" s="2" customFormat="1">
      <c r="A443" s="254" t="str">
        <f>IF(ISBLANK(INDEX('Policy Characteristics'!A:A,MATCH($C443,'Policy Characteristics'!$C:$C,0))),"",INDEX('Policy Characteristics'!A:A,MATCH($C443,'Policy Characteristics'!$C:$C,0)))</f>
        <v>Electricity Supply</v>
      </c>
      <c r="B443" s="262" t="str">
        <f>IF(ISBLANK(INDEX('Policy Characteristics'!B:B,MATCH($C443,'Policy Characteristics'!$C:$C,0))),"",INDEX('Policy Characteristics'!B:B,MATCH($C443,'Policy Characteristics'!$C:$C,0)))</f>
        <v>Reduce Plant Downtime</v>
      </c>
      <c r="C443" s="318" t="str">
        <f t="shared" si="25"/>
        <v>Percentage Reduction in Plant Downtime</v>
      </c>
      <c r="D443" s="6" t="s">
        <v>78</v>
      </c>
      <c r="E443" s="45"/>
      <c r="F443" s="6" t="s">
        <v>90</v>
      </c>
      <c r="G443" s="6"/>
      <c r="H443" s="47">
        <v>144</v>
      </c>
      <c r="I443" s="325" t="s">
        <v>44</v>
      </c>
      <c r="J443" s="255" t="str">
        <f>IF(ISBLANK(INDEX('Policy Characteristics'!D:D,MATCH($C443,'Policy Characteristics'!$C:$C,0))),"",INDEX('Policy Characteristics'!D:D,MATCH($C443,'Policy Characteristics'!$C:$C,0)))</f>
        <v>Reduce Plant Downtime</v>
      </c>
      <c r="K443" s="254" t="str">
        <f>IF(ISBLANK(INDEX('Policy Characteristics'!E:E,MATCH($C443,'Policy Characteristics'!$C:$C,0))),"",INDEX('Policy Characteristics'!E:E,MATCH($C443,'Policy Characteristics'!$C:$C,0)))</f>
        <v>elec reduce plant downtime</v>
      </c>
      <c r="L443" s="261">
        <f>IF(ISBLANK(INDEX('Policy Characteristics'!F:F,MATCH($C443,'Policy Characteristics'!$C:$C,0))),"",INDEX('Policy Characteristics'!F:F,MATCH($C443,'Policy Characteristics'!$C:$C,0)))</f>
        <v>0</v>
      </c>
      <c r="M443" s="261">
        <f>IF(ISBLANK(INDEX('Policy Characteristics'!G:G,MATCH($C443,'Policy Characteristics'!$C:$C,0))),"",INDEX('Policy Characteristics'!G:G,MATCH($C443,'Policy Characteristics'!$C:$C,0)))</f>
        <v>0.6</v>
      </c>
      <c r="N443" s="261">
        <f>IF(ISBLANK(INDEX('Policy Characteristics'!H:H,MATCH($C443,'Policy Characteristics'!$C:$C,0))),"",INDEX('Policy Characteristics'!H:H,MATCH($C443,'Policy Characteristics'!$C:$C,0)))</f>
        <v>0.01</v>
      </c>
      <c r="O443" s="254" t="str">
        <f>IF(ISBLANK(INDEX('Policy Characteristics'!I:I,MATCH($C443,'Policy Characteristics'!$C:$C,0))),"",INDEX('Policy Characteristics'!I:I,MATCH($C443,'Policy Characteristics'!$C:$C,0)))</f>
        <v>% reduction in downtime</v>
      </c>
      <c r="P443" s="254" t="str">
        <f>IF(ISBLANK(INDEX('Policy Characteristics'!J:J,MATCH($C443,'Policy Characteristics'!$C:$C,0))),"",INDEX('Policy Characteristics'!J:J,MATCH($C443,'Policy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43" s="254" t="str">
        <f>IF(ISBLANK(INDEX('Policy Characteristics'!K:K,MATCH($C443,'Policy Characteristics'!$C:$C,0))),"",INDEX('Policy Characteristics'!K:K,MATCH($C443,'Policy Characteristics'!$C:$C,0)))</f>
        <v>electricity-sector-main.html#red-downtime</v>
      </c>
      <c r="R443" s="254" t="str">
        <f>IF(ISBLANK(INDEX('Policy Characteristics'!L:L,MATCH($C443,'Policy Characteristics'!$C:$C,0))),"",INDEX('Policy Characteristics'!L:L,MATCH($C443,'Policy Characteristics'!$C:$C,0)))</f>
        <v>reduce-downtime.html</v>
      </c>
    </row>
    <row r="444" spans="1:18" s="2" customFormat="1">
      <c r="A444" s="254" t="str">
        <f>IF(ISBLANK(INDEX('Policy Characteristics'!A:A,MATCH($C444,'Policy Characteristics'!$C:$C,0))),"",INDEX('Policy Characteristics'!A:A,MATCH($C444,'Policy Characteristics'!$C:$C,0)))</f>
        <v>Electricity Supply</v>
      </c>
      <c r="B444" s="262" t="str">
        <f>IF(ISBLANK(INDEX('Policy Characteristics'!B:B,MATCH($C444,'Policy Characteristics'!$C:$C,0))),"",INDEX('Policy Characteristics'!B:B,MATCH($C444,'Policy Characteristics'!$C:$C,0)))</f>
        <v>Reduce Plant Downtime</v>
      </c>
      <c r="C444" s="318" t="str">
        <f t="shared" si="25"/>
        <v>Percentage Reduction in Plant Downtime</v>
      </c>
      <c r="D444" s="6" t="s">
        <v>79</v>
      </c>
      <c r="E444" s="45"/>
      <c r="F444" s="6" t="s">
        <v>91</v>
      </c>
      <c r="G444" s="6"/>
      <c r="H444" s="47">
        <v>667</v>
      </c>
      <c r="I444" s="325" t="s">
        <v>44</v>
      </c>
      <c r="J444" s="255" t="str">
        <f>IF(ISBLANK(INDEX('Policy Characteristics'!D:D,MATCH($C444,'Policy Characteristics'!$C:$C,0))),"",INDEX('Policy Characteristics'!D:D,MATCH($C444,'Policy Characteristics'!$C:$C,0)))</f>
        <v>Reduce Plant Downtime</v>
      </c>
      <c r="K444" s="254" t="str">
        <f>IF(ISBLANK(INDEX('Policy Characteristics'!E:E,MATCH($C444,'Policy Characteristics'!$C:$C,0))),"",INDEX('Policy Characteristics'!E:E,MATCH($C444,'Policy Characteristics'!$C:$C,0)))</f>
        <v>elec reduce plant downtime</v>
      </c>
      <c r="L444" s="261">
        <f>IF(ISBLANK(INDEX('Policy Characteristics'!F:F,MATCH($C444,'Policy Characteristics'!$C:$C,0))),"",INDEX('Policy Characteristics'!F:F,MATCH($C444,'Policy Characteristics'!$C:$C,0)))</f>
        <v>0</v>
      </c>
      <c r="M444" s="261">
        <f>IF(ISBLANK(INDEX('Policy Characteristics'!G:G,MATCH($C444,'Policy Characteristics'!$C:$C,0))),"",INDEX('Policy Characteristics'!G:G,MATCH($C444,'Policy Characteristics'!$C:$C,0)))</f>
        <v>0.6</v>
      </c>
      <c r="N444" s="261">
        <f>IF(ISBLANK(INDEX('Policy Characteristics'!H:H,MATCH($C444,'Policy Characteristics'!$C:$C,0))),"",INDEX('Policy Characteristics'!H:H,MATCH($C444,'Policy Characteristics'!$C:$C,0)))</f>
        <v>0.01</v>
      </c>
      <c r="O444" s="254" t="str">
        <f>IF(ISBLANK(INDEX('Policy Characteristics'!I:I,MATCH($C444,'Policy Characteristics'!$C:$C,0))),"",INDEX('Policy Characteristics'!I:I,MATCH($C444,'Policy Characteristics'!$C:$C,0)))</f>
        <v>% reduction in downtime</v>
      </c>
      <c r="P444" s="254" t="str">
        <f>IF(ISBLANK(INDEX('Policy Characteristics'!J:J,MATCH($C444,'Policy Characteristics'!$C:$C,0))),"",INDEX('Policy Characteristics'!J:J,MATCH($C444,'Policy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44" s="254" t="str">
        <f>IF(ISBLANK(INDEX('Policy Characteristics'!K:K,MATCH($C444,'Policy Characteristics'!$C:$C,0))),"",INDEX('Policy Characteristics'!K:K,MATCH($C444,'Policy Characteristics'!$C:$C,0)))</f>
        <v>electricity-sector-main.html#red-downtime</v>
      </c>
      <c r="R444" s="254" t="str">
        <f>IF(ISBLANK(INDEX('Policy Characteristics'!L:L,MATCH($C444,'Policy Characteristics'!$C:$C,0))),"",INDEX('Policy Characteristics'!L:L,MATCH($C444,'Policy Characteristics'!$C:$C,0)))</f>
        <v>reduce-downtime.html</v>
      </c>
    </row>
    <row r="445" spans="1:18" s="2" customFormat="1">
      <c r="A445" s="254" t="str">
        <f>IF(ISBLANK(INDEX('Policy Characteristics'!A:A,MATCH($C445,'Policy Characteristics'!$C:$C,0))),"",INDEX('Policy Characteristics'!A:A,MATCH($C445,'Policy Characteristics'!$C:$C,0)))</f>
        <v>Electricity Supply</v>
      </c>
      <c r="B445" s="262" t="str">
        <f>IF(ISBLANK(INDEX('Policy Characteristics'!B:B,MATCH($C445,'Policy Characteristics'!$C:$C,0))),"",INDEX('Policy Characteristics'!B:B,MATCH($C445,'Policy Characteristics'!$C:$C,0)))</f>
        <v>Reduce Plant Downtime</v>
      </c>
      <c r="C445" s="318" t="str">
        <f t="shared" si="25"/>
        <v>Percentage Reduction in Plant Downtime</v>
      </c>
      <c r="D445" s="6" t="s">
        <v>80</v>
      </c>
      <c r="E445" s="45"/>
      <c r="F445" s="6" t="s">
        <v>92</v>
      </c>
      <c r="G445" s="6"/>
      <c r="H445" s="47">
        <v>670</v>
      </c>
      <c r="I445" s="325" t="s">
        <v>44</v>
      </c>
      <c r="J445" s="255" t="str">
        <f>IF(ISBLANK(INDEX('Policy Characteristics'!D:D,MATCH($C445,'Policy Characteristics'!$C:$C,0))),"",INDEX('Policy Characteristics'!D:D,MATCH($C445,'Policy Characteristics'!$C:$C,0)))</f>
        <v>Reduce Plant Downtime</v>
      </c>
      <c r="K445" s="254" t="str">
        <f>IF(ISBLANK(INDEX('Policy Characteristics'!E:E,MATCH($C445,'Policy Characteristics'!$C:$C,0))),"",INDEX('Policy Characteristics'!E:E,MATCH($C445,'Policy Characteristics'!$C:$C,0)))</f>
        <v>elec reduce plant downtime</v>
      </c>
      <c r="L445" s="261">
        <f>IF(ISBLANK(INDEX('Policy Characteristics'!F:F,MATCH($C445,'Policy Characteristics'!$C:$C,0))),"",INDEX('Policy Characteristics'!F:F,MATCH($C445,'Policy Characteristics'!$C:$C,0)))</f>
        <v>0</v>
      </c>
      <c r="M445" s="261">
        <f>IF(ISBLANK(INDEX('Policy Characteristics'!G:G,MATCH($C445,'Policy Characteristics'!$C:$C,0))),"",INDEX('Policy Characteristics'!G:G,MATCH($C445,'Policy Characteristics'!$C:$C,0)))</f>
        <v>0.6</v>
      </c>
      <c r="N445" s="261">
        <f>IF(ISBLANK(INDEX('Policy Characteristics'!H:H,MATCH($C445,'Policy Characteristics'!$C:$C,0))),"",INDEX('Policy Characteristics'!H:H,MATCH($C445,'Policy Characteristics'!$C:$C,0)))</f>
        <v>0.01</v>
      </c>
      <c r="O445" s="254" t="str">
        <f>IF(ISBLANK(INDEX('Policy Characteristics'!I:I,MATCH($C445,'Policy Characteristics'!$C:$C,0))),"",INDEX('Policy Characteristics'!I:I,MATCH($C445,'Policy Characteristics'!$C:$C,0)))</f>
        <v>% reduction in downtime</v>
      </c>
      <c r="P445" s="254" t="str">
        <f>IF(ISBLANK(INDEX('Policy Characteristics'!J:J,MATCH($C445,'Policy Characteristics'!$C:$C,0))),"",INDEX('Policy Characteristics'!J:J,MATCH($C445,'Policy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45" s="254" t="str">
        <f>IF(ISBLANK(INDEX('Policy Characteristics'!K:K,MATCH($C445,'Policy Characteristics'!$C:$C,0))),"",INDEX('Policy Characteristics'!K:K,MATCH($C445,'Policy Characteristics'!$C:$C,0)))</f>
        <v>electricity-sector-main.html#red-downtime</v>
      </c>
      <c r="R445" s="254" t="str">
        <f>IF(ISBLANK(INDEX('Policy Characteristics'!L:L,MATCH($C445,'Policy Characteristics'!$C:$C,0))),"",INDEX('Policy Characteristics'!L:L,MATCH($C445,'Policy Characteristics'!$C:$C,0)))</f>
        <v>reduce-downtime.html</v>
      </c>
    </row>
    <row r="446" spans="1:18" s="2" customFormat="1">
      <c r="A446" s="254" t="str">
        <f>IF(ISBLANK(INDEX('Policy Characteristics'!A:A,MATCH($C446,'Policy Characteristics'!$C:$C,0))),"",INDEX('Policy Characteristics'!A:A,MATCH($C446,'Policy Characteristics'!$C:$C,0)))</f>
        <v>Electricity Supply</v>
      </c>
      <c r="B446" s="262" t="str">
        <f>IF(ISBLANK(INDEX('Policy Characteristics'!B:B,MATCH($C446,'Policy Characteristics'!$C:$C,0))),"",INDEX('Policy Characteristics'!B:B,MATCH($C446,'Policy Characteristics'!$C:$C,0)))</f>
        <v>Reduce Plant Downtime</v>
      </c>
      <c r="C446" s="318" t="str">
        <f t="shared" si="25"/>
        <v>Percentage Reduction in Plant Downtime</v>
      </c>
      <c r="D446" s="6" t="s">
        <v>2425</v>
      </c>
      <c r="E446" s="45"/>
      <c r="F446" s="6" t="s">
        <v>436</v>
      </c>
      <c r="G446" s="6"/>
      <c r="H446" s="47">
        <v>673</v>
      </c>
      <c r="I446" s="325" t="s">
        <v>44</v>
      </c>
      <c r="J446" s="255" t="str">
        <f>IF(ISBLANK(INDEX('Policy Characteristics'!D:D,MATCH($C446,'Policy Characteristics'!$C:$C,0))),"",INDEX('Policy Characteristics'!D:D,MATCH($C446,'Policy Characteristics'!$C:$C,0)))</f>
        <v>Reduce Plant Downtime</v>
      </c>
      <c r="K446" s="254" t="str">
        <f>IF(ISBLANK(INDEX('Policy Characteristics'!E:E,MATCH($C446,'Policy Characteristics'!$C:$C,0))),"",INDEX('Policy Characteristics'!E:E,MATCH($C446,'Policy Characteristics'!$C:$C,0)))</f>
        <v>elec reduce plant downtime</v>
      </c>
      <c r="L446" s="261">
        <f>IF(ISBLANK(INDEX('Policy Characteristics'!F:F,MATCH($C446,'Policy Characteristics'!$C:$C,0))),"",INDEX('Policy Characteristics'!F:F,MATCH($C446,'Policy Characteristics'!$C:$C,0)))</f>
        <v>0</v>
      </c>
      <c r="M446" s="261">
        <f>IF(ISBLANK(INDEX('Policy Characteristics'!G:G,MATCH($C446,'Policy Characteristics'!$C:$C,0))),"",INDEX('Policy Characteristics'!G:G,MATCH($C446,'Policy Characteristics'!$C:$C,0)))</f>
        <v>0.6</v>
      </c>
      <c r="N446" s="261">
        <f>IF(ISBLANK(INDEX('Policy Characteristics'!H:H,MATCH($C446,'Policy Characteristics'!$C:$C,0))),"",INDEX('Policy Characteristics'!H:H,MATCH($C446,'Policy Characteristics'!$C:$C,0)))</f>
        <v>0.01</v>
      </c>
      <c r="O446" s="254" t="str">
        <f>IF(ISBLANK(INDEX('Policy Characteristics'!I:I,MATCH($C446,'Policy Characteristics'!$C:$C,0))),"",INDEX('Policy Characteristics'!I:I,MATCH($C446,'Policy Characteristics'!$C:$C,0)))</f>
        <v>% reduction in downtime</v>
      </c>
      <c r="P446" s="254" t="str">
        <f>IF(ISBLANK(INDEX('Policy Characteristics'!J:J,MATCH($C446,'Policy Characteristics'!$C:$C,0))),"",INDEX('Policy Characteristics'!J:J,MATCH($C446,'Policy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46" s="254" t="str">
        <f>IF(ISBLANK(INDEX('Policy Characteristics'!K:K,MATCH($C446,'Policy Characteristics'!$C:$C,0))),"",INDEX('Policy Characteristics'!K:K,MATCH($C446,'Policy Characteristics'!$C:$C,0)))</f>
        <v>electricity-sector-main.html#red-downtime</v>
      </c>
      <c r="R446" s="254" t="str">
        <f>IF(ISBLANK(INDEX('Policy Characteristics'!L:L,MATCH($C446,'Policy Characteristics'!$C:$C,0))),"",INDEX('Policy Characteristics'!L:L,MATCH($C446,'Policy Characteristics'!$C:$C,0)))</f>
        <v>reduce-downtime.html</v>
      </c>
    </row>
    <row r="447" spans="1:18" s="2" customFormat="1">
      <c r="A447" s="254" t="str">
        <f>IF(ISBLANK(INDEX('Policy Characteristics'!A:A,MATCH($C447,'Policy Characteristics'!$C:$C,0))),"",INDEX('Policy Characteristics'!A:A,MATCH($C447,'Policy Characteristics'!$C:$C,0)))</f>
        <v>Electricity Supply</v>
      </c>
      <c r="B447" s="262" t="str">
        <f>IF(ISBLANK(INDEX('Policy Characteristics'!B:B,MATCH($C447,'Policy Characteristics'!$C:$C,0))),"",INDEX('Policy Characteristics'!B:B,MATCH($C447,'Policy Characteristics'!$C:$C,0)))</f>
        <v>Reduce Plant Downtime</v>
      </c>
      <c r="C447" s="318" t="str">
        <f t="shared" si="25"/>
        <v>Percentage Reduction in Plant Downtime</v>
      </c>
      <c r="D447" s="6" t="s">
        <v>308</v>
      </c>
      <c r="E447" s="45"/>
      <c r="F447" s="6" t="s">
        <v>310</v>
      </c>
      <c r="G447" s="6"/>
      <c r="H447" s="47">
        <v>676</v>
      </c>
      <c r="I447" s="325" t="s">
        <v>44</v>
      </c>
      <c r="J447" s="255" t="str">
        <f>IF(ISBLANK(INDEX('Policy Characteristics'!D:D,MATCH($C447,'Policy Characteristics'!$C:$C,0))),"",INDEX('Policy Characteristics'!D:D,MATCH($C447,'Policy Characteristics'!$C:$C,0)))</f>
        <v>Reduce Plant Downtime</v>
      </c>
      <c r="K447" s="254" t="str">
        <f>IF(ISBLANK(INDEX('Policy Characteristics'!E:E,MATCH($C447,'Policy Characteristics'!$C:$C,0))),"",INDEX('Policy Characteristics'!E:E,MATCH($C447,'Policy Characteristics'!$C:$C,0)))</f>
        <v>elec reduce plant downtime</v>
      </c>
      <c r="L447" s="261">
        <f>IF(ISBLANK(INDEX('Policy Characteristics'!F:F,MATCH($C447,'Policy Characteristics'!$C:$C,0))),"",INDEX('Policy Characteristics'!F:F,MATCH($C447,'Policy Characteristics'!$C:$C,0)))</f>
        <v>0</v>
      </c>
      <c r="M447" s="261">
        <f>IF(ISBLANK(INDEX('Policy Characteristics'!G:G,MATCH($C447,'Policy Characteristics'!$C:$C,0))),"",INDEX('Policy Characteristics'!G:G,MATCH($C447,'Policy Characteristics'!$C:$C,0)))</f>
        <v>0.6</v>
      </c>
      <c r="N447" s="261">
        <f>IF(ISBLANK(INDEX('Policy Characteristics'!H:H,MATCH($C447,'Policy Characteristics'!$C:$C,0))),"",INDEX('Policy Characteristics'!H:H,MATCH($C447,'Policy Characteristics'!$C:$C,0)))</f>
        <v>0.01</v>
      </c>
      <c r="O447" s="254" t="str">
        <f>IF(ISBLANK(INDEX('Policy Characteristics'!I:I,MATCH($C447,'Policy Characteristics'!$C:$C,0))),"",INDEX('Policy Characteristics'!I:I,MATCH($C447,'Policy Characteristics'!$C:$C,0)))</f>
        <v>% reduction in downtime</v>
      </c>
      <c r="P447" s="254" t="str">
        <f>IF(ISBLANK(INDEX('Policy Characteristics'!J:J,MATCH($C447,'Policy Characteristics'!$C:$C,0))),"",INDEX('Policy Characteristics'!J:J,MATCH($C447,'Policy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47" s="254" t="str">
        <f>IF(ISBLANK(INDEX('Policy Characteristics'!K:K,MATCH($C447,'Policy Characteristics'!$C:$C,0))),"",INDEX('Policy Characteristics'!K:K,MATCH($C447,'Policy Characteristics'!$C:$C,0)))</f>
        <v>electricity-sector-main.html#red-downtime</v>
      </c>
      <c r="R447" s="254" t="str">
        <f>IF(ISBLANK(INDEX('Policy Characteristics'!L:L,MATCH($C447,'Policy Characteristics'!$C:$C,0))),"",INDEX('Policy Characteristics'!L:L,MATCH($C447,'Policy Characteristics'!$C:$C,0)))</f>
        <v>reduce-downtime.html</v>
      </c>
    </row>
    <row r="448" spans="1:18" s="2" customFormat="1">
      <c r="A448" s="254" t="str">
        <f>IF(ISBLANK(INDEX('Policy Characteristics'!A:A,MATCH($C448,'Policy Characteristics'!$C:$C,0))),"",INDEX('Policy Characteristics'!A:A,MATCH($C448,'Policy Characteristics'!$C:$C,0)))</f>
        <v>Electricity Supply</v>
      </c>
      <c r="B448" s="262" t="str">
        <f>IF(ISBLANK(INDEX('Policy Characteristics'!B:B,MATCH($C448,'Policy Characteristics'!$C:$C,0))),"",INDEX('Policy Characteristics'!B:B,MATCH($C448,'Policy Characteristics'!$C:$C,0)))</f>
        <v>Reduce Plant Downtime</v>
      </c>
      <c r="C448" s="318" t="str">
        <f t="shared" si="25"/>
        <v>Percentage Reduction in Plant Downtime</v>
      </c>
      <c r="D448" s="6" t="s">
        <v>309</v>
      </c>
      <c r="E448" s="45"/>
      <c r="F448" s="6" t="s">
        <v>311</v>
      </c>
      <c r="G448" s="6"/>
      <c r="H448" s="47">
        <v>679</v>
      </c>
      <c r="I448" s="325" t="s">
        <v>44</v>
      </c>
      <c r="J448" s="255" t="str">
        <f>IF(ISBLANK(INDEX('Policy Characteristics'!D:D,MATCH($C448,'Policy Characteristics'!$C:$C,0))),"",INDEX('Policy Characteristics'!D:D,MATCH($C448,'Policy Characteristics'!$C:$C,0)))</f>
        <v>Reduce Plant Downtime</v>
      </c>
      <c r="K448" s="254" t="str">
        <f>IF(ISBLANK(INDEX('Policy Characteristics'!E:E,MATCH($C448,'Policy Characteristics'!$C:$C,0))),"",INDEX('Policy Characteristics'!E:E,MATCH($C448,'Policy Characteristics'!$C:$C,0)))</f>
        <v>elec reduce plant downtime</v>
      </c>
      <c r="L448" s="261">
        <f>IF(ISBLANK(INDEX('Policy Characteristics'!F:F,MATCH($C448,'Policy Characteristics'!$C:$C,0))),"",INDEX('Policy Characteristics'!F:F,MATCH($C448,'Policy Characteristics'!$C:$C,0)))</f>
        <v>0</v>
      </c>
      <c r="M448" s="261">
        <f>IF(ISBLANK(INDEX('Policy Characteristics'!G:G,MATCH($C448,'Policy Characteristics'!$C:$C,0))),"",INDEX('Policy Characteristics'!G:G,MATCH($C448,'Policy Characteristics'!$C:$C,0)))</f>
        <v>0.6</v>
      </c>
      <c r="N448" s="261">
        <f>IF(ISBLANK(INDEX('Policy Characteristics'!H:H,MATCH($C448,'Policy Characteristics'!$C:$C,0))),"",INDEX('Policy Characteristics'!H:H,MATCH($C448,'Policy Characteristics'!$C:$C,0)))</f>
        <v>0.01</v>
      </c>
      <c r="O448" s="254" t="str">
        <f>IF(ISBLANK(INDEX('Policy Characteristics'!I:I,MATCH($C448,'Policy Characteristics'!$C:$C,0))),"",INDEX('Policy Characteristics'!I:I,MATCH($C448,'Policy Characteristics'!$C:$C,0)))</f>
        <v>% reduction in downtime</v>
      </c>
      <c r="P448" s="254" t="str">
        <f>IF(ISBLANK(INDEX('Policy Characteristics'!J:J,MATCH($C448,'Policy Characteristics'!$C:$C,0))),"",INDEX('Policy Characteristics'!J:J,MATCH($C448,'Policy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48" s="254" t="str">
        <f>IF(ISBLANK(INDEX('Policy Characteristics'!K:K,MATCH($C448,'Policy Characteristics'!$C:$C,0))),"",INDEX('Policy Characteristics'!K:K,MATCH($C448,'Policy Characteristics'!$C:$C,0)))</f>
        <v>electricity-sector-main.html#red-downtime</v>
      </c>
      <c r="R448" s="254" t="str">
        <f>IF(ISBLANK(INDEX('Policy Characteristics'!L:L,MATCH($C448,'Policy Characteristics'!$C:$C,0))),"",INDEX('Policy Characteristics'!L:L,MATCH($C448,'Policy Characteristics'!$C:$C,0)))</f>
        <v>reduce-downtime.html</v>
      </c>
    </row>
    <row r="449" spans="1:18" s="2" customFormat="1">
      <c r="A449" s="254" t="str">
        <f>IF(ISBLANK(INDEX('Policy Characteristics'!A:A,MATCH($C449,'Policy Characteristics'!$C:$C,0))),"",INDEX('Policy Characteristics'!A:A,MATCH($C449,'Policy Characteristics'!$C:$C,0)))</f>
        <v>Electricity Supply</v>
      </c>
      <c r="B449" s="262" t="str">
        <f>IF(ISBLANK(INDEX('Policy Characteristics'!B:B,MATCH($C449,'Policy Characteristics'!$C:$C,0))),"",INDEX('Policy Characteristics'!B:B,MATCH($C449,'Policy Characteristics'!$C:$C,0)))</f>
        <v>Reduce Plant Downtime</v>
      </c>
      <c r="C449" s="318" t="str">
        <f t="shared" si="25"/>
        <v>Percentage Reduction in Plant Downtime</v>
      </c>
      <c r="D449" s="6" t="s">
        <v>444</v>
      </c>
      <c r="E449" s="45"/>
      <c r="F449" s="6" t="s">
        <v>443</v>
      </c>
      <c r="G449" s="6"/>
      <c r="H449" s="47">
        <v>182</v>
      </c>
      <c r="I449" s="325" t="s">
        <v>44</v>
      </c>
      <c r="J449" s="255" t="str">
        <f>IF(ISBLANK(INDEX('Policy Characteristics'!D:D,MATCH($C449,'Policy Characteristics'!$C:$C,0))),"",INDEX('Policy Characteristics'!D:D,MATCH($C449,'Policy Characteristics'!$C:$C,0)))</f>
        <v>Reduce Plant Downtime</v>
      </c>
      <c r="K449" s="254" t="str">
        <f>IF(ISBLANK(INDEX('Policy Characteristics'!E:E,MATCH($C449,'Policy Characteristics'!$C:$C,0))),"",INDEX('Policy Characteristics'!E:E,MATCH($C449,'Policy Characteristics'!$C:$C,0)))</f>
        <v>elec reduce plant downtime</v>
      </c>
      <c r="L449" s="261">
        <f>IF(ISBLANK(INDEX('Policy Characteristics'!F:F,MATCH($C449,'Policy Characteristics'!$C:$C,0))),"",INDEX('Policy Characteristics'!F:F,MATCH($C449,'Policy Characteristics'!$C:$C,0)))</f>
        <v>0</v>
      </c>
      <c r="M449" s="261">
        <f>IF(ISBLANK(INDEX('Policy Characteristics'!G:G,MATCH($C449,'Policy Characteristics'!$C:$C,0))),"",INDEX('Policy Characteristics'!G:G,MATCH($C449,'Policy Characteristics'!$C:$C,0)))</f>
        <v>0.6</v>
      </c>
      <c r="N449" s="261">
        <f>IF(ISBLANK(INDEX('Policy Characteristics'!H:H,MATCH($C449,'Policy Characteristics'!$C:$C,0))),"",INDEX('Policy Characteristics'!H:H,MATCH($C449,'Policy Characteristics'!$C:$C,0)))</f>
        <v>0.01</v>
      </c>
      <c r="O449" s="254" t="str">
        <f>IF(ISBLANK(INDEX('Policy Characteristics'!I:I,MATCH($C449,'Policy Characteristics'!$C:$C,0))),"",INDEX('Policy Characteristics'!I:I,MATCH($C449,'Policy Characteristics'!$C:$C,0)))</f>
        <v>% reduction in downtime</v>
      </c>
      <c r="P449" s="254" t="str">
        <f>IF(ISBLANK(INDEX('Policy Characteristics'!J:J,MATCH($C449,'Policy Characteristics'!$C:$C,0))),"",INDEX('Policy Characteristics'!J:J,MATCH($C449,'Policy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49" s="254" t="str">
        <f>IF(ISBLANK(INDEX('Policy Characteristics'!K:K,MATCH($C449,'Policy Characteristics'!$C:$C,0))),"",INDEX('Policy Characteristics'!K:K,MATCH($C449,'Policy Characteristics'!$C:$C,0)))</f>
        <v>electricity-sector-main.html#red-downtime</v>
      </c>
      <c r="R449" s="254" t="str">
        <f>IF(ISBLANK(INDEX('Policy Characteristics'!L:L,MATCH($C449,'Policy Characteristics'!$C:$C,0))),"",INDEX('Policy Characteristics'!L:L,MATCH($C449,'Policy Characteristics'!$C:$C,0)))</f>
        <v>reduce-downtime.html</v>
      </c>
    </row>
    <row r="450" spans="1:18" s="2" customFormat="1">
      <c r="A450" s="254" t="str">
        <f>IF(ISBLANK(INDEX('Policy Characteristics'!A:A,MATCH($C450,'Policy Characteristics'!$C:$C,0))),"",INDEX('Policy Characteristics'!A:A,MATCH($C450,'Policy Characteristics'!$C:$C,0)))</f>
        <v>Electricity Supply</v>
      </c>
      <c r="B450" s="262" t="str">
        <f>IF(ISBLANK(INDEX('Policy Characteristics'!B:B,MATCH($C450,'Policy Characteristics'!$C:$C,0))),"",INDEX('Policy Characteristics'!B:B,MATCH($C450,'Policy Characteristics'!$C:$C,0)))</f>
        <v>Reduce Plant Downtime</v>
      </c>
      <c r="C450" s="318" t="str">
        <f t="shared" si="25"/>
        <v>Percentage Reduction in Plant Downtime</v>
      </c>
      <c r="D450" s="6" t="s">
        <v>453</v>
      </c>
      <c r="E450" s="45"/>
      <c r="F450" s="6" t="s">
        <v>454</v>
      </c>
      <c r="H450" s="47">
        <v>684</v>
      </c>
      <c r="I450" s="325" t="s">
        <v>44</v>
      </c>
      <c r="J450" s="255" t="str">
        <f>IF(ISBLANK(INDEX('Policy Characteristics'!D:D,MATCH($C450,'Policy Characteristics'!$C:$C,0))),"",INDEX('Policy Characteristics'!D:D,MATCH($C450,'Policy Characteristics'!$C:$C,0)))</f>
        <v>Reduce Plant Downtime</v>
      </c>
      <c r="K450" s="254" t="str">
        <f>IF(ISBLANK(INDEX('Policy Characteristics'!E:E,MATCH($C450,'Policy Characteristics'!$C:$C,0))),"",INDEX('Policy Characteristics'!E:E,MATCH($C450,'Policy Characteristics'!$C:$C,0)))</f>
        <v>elec reduce plant downtime</v>
      </c>
      <c r="L450" s="261">
        <f>IF(ISBLANK(INDEX('Policy Characteristics'!F:F,MATCH($C450,'Policy Characteristics'!$C:$C,0))),"",INDEX('Policy Characteristics'!F:F,MATCH($C450,'Policy Characteristics'!$C:$C,0)))</f>
        <v>0</v>
      </c>
      <c r="M450" s="261">
        <f>IF(ISBLANK(INDEX('Policy Characteristics'!G:G,MATCH($C450,'Policy Characteristics'!$C:$C,0))),"",INDEX('Policy Characteristics'!G:G,MATCH($C450,'Policy Characteristics'!$C:$C,0)))</f>
        <v>0.6</v>
      </c>
      <c r="N450" s="261">
        <f>IF(ISBLANK(INDEX('Policy Characteristics'!H:H,MATCH($C450,'Policy Characteristics'!$C:$C,0))),"",INDEX('Policy Characteristics'!H:H,MATCH($C450,'Policy Characteristics'!$C:$C,0)))</f>
        <v>0.01</v>
      </c>
      <c r="O450" s="254" t="str">
        <f>IF(ISBLANK(INDEX('Policy Characteristics'!I:I,MATCH($C450,'Policy Characteristics'!$C:$C,0))),"",INDEX('Policy Characteristics'!I:I,MATCH($C450,'Policy Characteristics'!$C:$C,0)))</f>
        <v>% reduction in downtime</v>
      </c>
      <c r="P450" s="254" t="str">
        <f>IF(ISBLANK(INDEX('Policy Characteristics'!J:J,MATCH($C450,'Policy Characteristics'!$C:$C,0))),"",INDEX('Policy Characteristics'!J:J,MATCH($C450,'Policy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0" s="254" t="str">
        <f>IF(ISBLANK(INDEX('Policy Characteristics'!K:K,MATCH($C450,'Policy Characteristics'!$C:$C,0))),"",INDEX('Policy Characteristics'!K:K,MATCH($C450,'Policy Characteristics'!$C:$C,0)))</f>
        <v>electricity-sector-main.html#red-downtime</v>
      </c>
      <c r="R450" s="254" t="str">
        <f>IF(ISBLANK(INDEX('Policy Characteristics'!L:L,MATCH($C450,'Policy Characteristics'!$C:$C,0))),"",INDEX('Policy Characteristics'!L:L,MATCH($C450,'Policy Characteristics'!$C:$C,0)))</f>
        <v>reduce-downtime.html</v>
      </c>
    </row>
    <row r="451" spans="1:18" s="2" customFormat="1">
      <c r="A451" s="254" t="str">
        <f>IF(ISBLANK(INDEX('Policy Characteristics'!A:A,MATCH($C451,'Policy Characteristics'!$C:$C,0))),"",INDEX('Policy Characteristics'!A:A,MATCH($C451,'Policy Characteristics'!$C:$C,0)))</f>
        <v>Electricity Supply</v>
      </c>
      <c r="B451" s="262" t="str">
        <f>IF(ISBLANK(INDEX('Policy Characteristics'!B:B,MATCH($C451,'Policy Characteristics'!$C:$C,0))),"",INDEX('Policy Characteristics'!B:B,MATCH($C451,'Policy Characteristics'!$C:$C,0)))</f>
        <v>Reduce Plant Downtime</v>
      </c>
      <c r="C451" s="318" t="str">
        <f t="shared" si="25"/>
        <v>Percentage Reduction in Plant Downtime</v>
      </c>
      <c r="D451" s="6" t="s">
        <v>2748</v>
      </c>
      <c r="E451" s="45"/>
      <c r="F451" s="6" t="s">
        <v>2469</v>
      </c>
      <c r="G451" s="6"/>
      <c r="H451" s="47">
        <v>687</v>
      </c>
      <c r="I451" s="325" t="s">
        <v>44</v>
      </c>
      <c r="J451" s="255" t="str">
        <f>IF(ISBLANK(INDEX('Policy Characteristics'!D:D,MATCH($C451,'Policy Characteristics'!$C:$C,0))),"",INDEX('Policy Characteristics'!D:D,MATCH($C451,'Policy Characteristics'!$C:$C,0)))</f>
        <v>Reduce Plant Downtime</v>
      </c>
      <c r="K451" s="254" t="str">
        <f>IF(ISBLANK(INDEX('Policy Characteristics'!E:E,MATCH($C451,'Policy Characteristics'!$C:$C,0))),"",INDEX('Policy Characteristics'!E:E,MATCH($C451,'Policy Characteristics'!$C:$C,0)))</f>
        <v>elec reduce plant downtime</v>
      </c>
      <c r="L451" s="261">
        <f>IF(ISBLANK(INDEX('Policy Characteristics'!F:F,MATCH($C451,'Policy Characteristics'!$C:$C,0))),"",INDEX('Policy Characteristics'!F:F,MATCH($C451,'Policy Characteristics'!$C:$C,0)))</f>
        <v>0</v>
      </c>
      <c r="M451" s="261">
        <f>IF(ISBLANK(INDEX('Policy Characteristics'!G:G,MATCH($C451,'Policy Characteristics'!$C:$C,0))),"",INDEX('Policy Characteristics'!G:G,MATCH($C451,'Policy Characteristics'!$C:$C,0)))</f>
        <v>0.6</v>
      </c>
      <c r="N451" s="261">
        <f>IF(ISBLANK(INDEX('Policy Characteristics'!H:H,MATCH($C451,'Policy Characteristics'!$C:$C,0))),"",INDEX('Policy Characteristics'!H:H,MATCH($C451,'Policy Characteristics'!$C:$C,0)))</f>
        <v>0.01</v>
      </c>
      <c r="O451" s="254" t="str">
        <f>IF(ISBLANK(INDEX('Policy Characteristics'!I:I,MATCH($C451,'Policy Characteristics'!$C:$C,0))),"",INDEX('Policy Characteristics'!I:I,MATCH($C451,'Policy Characteristics'!$C:$C,0)))</f>
        <v>% reduction in downtime</v>
      </c>
      <c r="P451" s="254" t="str">
        <f>IF(ISBLANK(INDEX('Policy Characteristics'!J:J,MATCH($C451,'Policy Characteristics'!$C:$C,0))),"",INDEX('Policy Characteristics'!J:J,MATCH($C451,'Policy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1" s="254" t="str">
        <f>IF(ISBLANK(INDEX('Policy Characteristics'!K:K,MATCH($C451,'Policy Characteristics'!$C:$C,0))),"",INDEX('Policy Characteristics'!K:K,MATCH($C451,'Policy Characteristics'!$C:$C,0)))</f>
        <v>electricity-sector-main.html#red-downtime</v>
      </c>
      <c r="R451" s="254" t="str">
        <f>IF(ISBLANK(INDEX('Policy Characteristics'!L:L,MATCH($C451,'Policy Characteristics'!$C:$C,0))),"",INDEX('Policy Characteristics'!L:L,MATCH($C451,'Policy Characteristics'!$C:$C,0)))</f>
        <v>reduce-downtime.html</v>
      </c>
    </row>
    <row r="452" spans="1:18" s="2" customFormat="1">
      <c r="A452" s="254" t="str">
        <f>IF(ISBLANK(INDEX('Policy Characteristics'!A:A,MATCH($C452,'Policy Characteristics'!$C:$C,0))),"",INDEX('Policy Characteristics'!A:A,MATCH($C452,'Policy Characteristics'!$C:$C,0)))</f>
        <v>Electricity Supply</v>
      </c>
      <c r="B452" s="262" t="str">
        <f>IF(ISBLANK(INDEX('Policy Characteristics'!B:B,MATCH($C452,'Policy Characteristics'!$C:$C,0))),"",INDEX('Policy Characteristics'!B:B,MATCH($C452,'Policy Characteristics'!$C:$C,0)))</f>
        <v>Reduce Plant Downtime</v>
      </c>
      <c r="C452" s="318" t="str">
        <f t="shared" si="25"/>
        <v>Percentage Reduction in Plant Downtime</v>
      </c>
      <c r="D452" s="6" t="s">
        <v>2749</v>
      </c>
      <c r="E452" s="45"/>
      <c r="F452" s="6" t="s">
        <v>2592</v>
      </c>
      <c r="G452" s="6"/>
      <c r="H452" s="47">
        <v>690</v>
      </c>
      <c r="I452" s="325" t="s">
        <v>44</v>
      </c>
      <c r="J452" s="255" t="str">
        <f>IF(ISBLANK(INDEX('Policy Characteristics'!D:D,MATCH($C452,'Policy Characteristics'!$C:$C,0))),"",INDEX('Policy Characteristics'!D:D,MATCH($C452,'Policy Characteristics'!$C:$C,0)))</f>
        <v>Reduce Plant Downtime</v>
      </c>
      <c r="K452" s="254" t="str">
        <f>IF(ISBLANK(INDEX('Policy Characteristics'!E:E,MATCH($C452,'Policy Characteristics'!$C:$C,0))),"",INDEX('Policy Characteristics'!E:E,MATCH($C452,'Policy Characteristics'!$C:$C,0)))</f>
        <v>elec reduce plant downtime</v>
      </c>
      <c r="L452" s="261">
        <f>IF(ISBLANK(INDEX('Policy Characteristics'!F:F,MATCH($C452,'Policy Characteristics'!$C:$C,0))),"",INDEX('Policy Characteristics'!F:F,MATCH($C452,'Policy Characteristics'!$C:$C,0)))</f>
        <v>0</v>
      </c>
      <c r="M452" s="261">
        <f>IF(ISBLANK(INDEX('Policy Characteristics'!G:G,MATCH($C452,'Policy Characteristics'!$C:$C,0))),"",INDEX('Policy Characteristics'!G:G,MATCH($C452,'Policy Characteristics'!$C:$C,0)))</f>
        <v>0.6</v>
      </c>
      <c r="N452" s="261">
        <f>IF(ISBLANK(INDEX('Policy Characteristics'!H:H,MATCH($C452,'Policy Characteristics'!$C:$C,0))),"",INDEX('Policy Characteristics'!H:H,MATCH($C452,'Policy Characteristics'!$C:$C,0)))</f>
        <v>0.01</v>
      </c>
      <c r="O452" s="254" t="str">
        <f>IF(ISBLANK(INDEX('Policy Characteristics'!I:I,MATCH($C452,'Policy Characteristics'!$C:$C,0))),"",INDEX('Policy Characteristics'!I:I,MATCH($C452,'Policy Characteristics'!$C:$C,0)))</f>
        <v>% reduction in downtime</v>
      </c>
      <c r="P452" s="254" t="str">
        <f>IF(ISBLANK(INDEX('Policy Characteristics'!J:J,MATCH($C452,'Policy Characteristics'!$C:$C,0))),"",INDEX('Policy Characteristics'!J:J,MATCH($C452,'Policy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2" s="254" t="str">
        <f>IF(ISBLANK(INDEX('Policy Characteristics'!K:K,MATCH($C452,'Policy Characteristics'!$C:$C,0))),"",INDEX('Policy Characteristics'!K:K,MATCH($C452,'Policy Characteristics'!$C:$C,0)))</f>
        <v>electricity-sector-main.html#red-downtime</v>
      </c>
      <c r="R452" s="254" t="str">
        <f>IF(ISBLANK(INDEX('Policy Characteristics'!L:L,MATCH($C452,'Policy Characteristics'!$C:$C,0))),"",INDEX('Policy Characteristics'!L:L,MATCH($C452,'Policy Characteristics'!$C:$C,0)))</f>
        <v>reduce-downtime.html</v>
      </c>
    </row>
    <row r="453" spans="1:18" s="2" customFormat="1">
      <c r="A453" s="254" t="str">
        <f>IF(ISBLANK(INDEX('Policy Characteristics'!A:A,MATCH($C453,'Policy Characteristics'!$C:$C,0))),"",INDEX('Policy Characteristics'!A:A,MATCH($C453,'Policy Characteristics'!$C:$C,0)))</f>
        <v>Electricity Supply</v>
      </c>
      <c r="B453" s="262" t="str">
        <f>IF(ISBLANK(INDEX('Policy Characteristics'!B:B,MATCH($C453,'Policy Characteristics'!$C:$C,0))),"",INDEX('Policy Characteristics'!B:B,MATCH($C453,'Policy Characteristics'!$C:$C,0)))</f>
        <v>Reduce Plant Downtime</v>
      </c>
      <c r="C453" s="318" t="str">
        <f t="shared" si="25"/>
        <v>Percentage Reduction in Plant Downtime</v>
      </c>
      <c r="D453" s="6" t="s">
        <v>2750</v>
      </c>
      <c r="E453" s="45"/>
      <c r="F453" s="6" t="s">
        <v>2471</v>
      </c>
      <c r="G453" s="6"/>
      <c r="H453" s="47">
        <v>1782</v>
      </c>
      <c r="I453" s="325" t="s">
        <v>44</v>
      </c>
      <c r="J453" s="255" t="str">
        <f>IF(ISBLANK(INDEX('Policy Characteristics'!D:D,MATCH($C453,'Policy Characteristics'!$C:$C,0))),"",INDEX('Policy Characteristics'!D:D,MATCH($C453,'Policy Characteristics'!$C:$C,0)))</f>
        <v>Reduce Plant Downtime</v>
      </c>
      <c r="K453" s="254" t="str">
        <f>IF(ISBLANK(INDEX('Policy Characteristics'!E:E,MATCH($C453,'Policy Characteristics'!$C:$C,0))),"",INDEX('Policy Characteristics'!E:E,MATCH($C453,'Policy Characteristics'!$C:$C,0)))</f>
        <v>elec reduce plant downtime</v>
      </c>
      <c r="L453" s="261">
        <f>IF(ISBLANK(INDEX('Policy Characteristics'!F:F,MATCH($C453,'Policy Characteristics'!$C:$C,0))),"",INDEX('Policy Characteristics'!F:F,MATCH($C453,'Policy Characteristics'!$C:$C,0)))</f>
        <v>0</v>
      </c>
      <c r="M453" s="261">
        <f>IF(ISBLANK(INDEX('Policy Characteristics'!G:G,MATCH($C453,'Policy Characteristics'!$C:$C,0))),"",INDEX('Policy Characteristics'!G:G,MATCH($C453,'Policy Characteristics'!$C:$C,0)))</f>
        <v>0.6</v>
      </c>
      <c r="N453" s="261">
        <f>IF(ISBLANK(INDEX('Policy Characteristics'!H:H,MATCH($C453,'Policy Characteristics'!$C:$C,0))),"",INDEX('Policy Characteristics'!H:H,MATCH($C453,'Policy Characteristics'!$C:$C,0)))</f>
        <v>0.01</v>
      </c>
      <c r="O453" s="254" t="str">
        <f>IF(ISBLANK(INDEX('Policy Characteristics'!I:I,MATCH($C453,'Policy Characteristics'!$C:$C,0))),"",INDEX('Policy Characteristics'!I:I,MATCH($C453,'Policy Characteristics'!$C:$C,0)))</f>
        <v>% reduction in downtime</v>
      </c>
      <c r="P453" s="254" t="str">
        <f>IF(ISBLANK(INDEX('Policy Characteristics'!J:J,MATCH($C453,'Policy Characteristics'!$C:$C,0))),"",INDEX('Policy Characteristics'!J:J,MATCH($C453,'Policy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3" s="254" t="str">
        <f>IF(ISBLANK(INDEX('Policy Characteristics'!K:K,MATCH($C453,'Policy Characteristics'!$C:$C,0))),"",INDEX('Policy Characteristics'!K:K,MATCH($C453,'Policy Characteristics'!$C:$C,0)))</f>
        <v>electricity-sector-main.html#red-downtime</v>
      </c>
      <c r="R453" s="254" t="str">
        <f>IF(ISBLANK(INDEX('Policy Characteristics'!L:L,MATCH($C453,'Policy Characteristics'!$C:$C,0))),"",INDEX('Policy Characteristics'!L:L,MATCH($C453,'Policy Characteristics'!$C:$C,0)))</f>
        <v>reduce-downtime.html</v>
      </c>
    </row>
    <row r="454" spans="1:18" s="2" customFormat="1">
      <c r="A454" s="254" t="str">
        <f>IF(ISBLANK(INDEX('Policy Characteristics'!A:A,MATCH($C454,'Policy Characteristics'!$C:$C,0))),"",INDEX('Policy Characteristics'!A:A,MATCH($C454,'Policy Characteristics'!$C:$C,0)))</f>
        <v>Electricity Supply</v>
      </c>
      <c r="B454" s="262" t="str">
        <f>IF(ISBLANK(INDEX('Policy Characteristics'!B:B,MATCH($C454,'Policy Characteristics'!$C:$C,0))),"",INDEX('Policy Characteristics'!B:B,MATCH($C454,'Policy Characteristics'!$C:$C,0)))</f>
        <v>Reduce Plant Downtime</v>
      </c>
      <c r="C454" s="318" t="str">
        <f t="shared" si="25"/>
        <v>Percentage Reduction in Plant Downtime</v>
      </c>
      <c r="D454" s="6" t="s">
        <v>3489</v>
      </c>
      <c r="E454" s="45"/>
      <c r="F454" s="6" t="s">
        <v>3496</v>
      </c>
      <c r="G454" s="6"/>
      <c r="H454" s="47">
        <v>1783</v>
      </c>
      <c r="I454" s="325" t="s">
        <v>44</v>
      </c>
      <c r="J454" s="255" t="str">
        <f>IF(ISBLANK(INDEX('Policy Characteristics'!D:D,MATCH($C454,'Policy Characteristics'!$C:$C,0))),"",INDEX('Policy Characteristics'!D:D,MATCH($C454,'Policy Characteristics'!$C:$C,0)))</f>
        <v>Reduce Plant Downtime</v>
      </c>
      <c r="K454" s="254" t="str">
        <f>IF(ISBLANK(INDEX('Policy Characteristics'!E:E,MATCH($C454,'Policy Characteristics'!$C:$C,0))),"",INDEX('Policy Characteristics'!E:E,MATCH($C454,'Policy Characteristics'!$C:$C,0)))</f>
        <v>elec reduce plant downtime</v>
      </c>
      <c r="L454" s="261">
        <f>IF(ISBLANK(INDEX('Policy Characteristics'!F:F,MATCH($C454,'Policy Characteristics'!$C:$C,0))),"",INDEX('Policy Characteristics'!F:F,MATCH($C454,'Policy Characteristics'!$C:$C,0)))</f>
        <v>0</v>
      </c>
      <c r="M454" s="261">
        <f>IF(ISBLANK(INDEX('Policy Characteristics'!G:G,MATCH($C454,'Policy Characteristics'!$C:$C,0))),"",INDEX('Policy Characteristics'!G:G,MATCH($C454,'Policy Characteristics'!$C:$C,0)))</f>
        <v>0.6</v>
      </c>
      <c r="N454" s="261">
        <f>IF(ISBLANK(INDEX('Policy Characteristics'!H:H,MATCH($C454,'Policy Characteristics'!$C:$C,0))),"",INDEX('Policy Characteristics'!H:H,MATCH($C454,'Policy Characteristics'!$C:$C,0)))</f>
        <v>0.01</v>
      </c>
      <c r="O454" s="254" t="str">
        <f>IF(ISBLANK(INDEX('Policy Characteristics'!I:I,MATCH($C454,'Policy Characteristics'!$C:$C,0))),"",INDEX('Policy Characteristics'!I:I,MATCH($C454,'Policy Characteristics'!$C:$C,0)))</f>
        <v>% reduction in downtime</v>
      </c>
      <c r="P454" s="254" t="str">
        <f>IF(ISBLANK(INDEX('Policy Characteristics'!J:J,MATCH($C454,'Policy Characteristics'!$C:$C,0))),"",INDEX('Policy Characteristics'!J:J,MATCH($C454,'Policy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4" s="254" t="str">
        <f>IF(ISBLANK(INDEX('Policy Characteristics'!K:K,MATCH($C454,'Policy Characteristics'!$C:$C,0))),"",INDEX('Policy Characteristics'!K:K,MATCH($C454,'Policy Characteristics'!$C:$C,0)))</f>
        <v>electricity-sector-main.html#red-downtime</v>
      </c>
      <c r="R454" s="254" t="str">
        <f>IF(ISBLANK(INDEX('Policy Characteristics'!L:L,MATCH($C454,'Policy Characteristics'!$C:$C,0))),"",INDEX('Policy Characteristics'!L:L,MATCH($C454,'Policy Characteristics'!$C:$C,0)))</f>
        <v>reduce-downtime.html</v>
      </c>
    </row>
    <row r="455" spans="1:18" s="2" customFormat="1">
      <c r="A455" s="254" t="str">
        <f>IF(ISBLANK(INDEX('Policy Characteristics'!A:A,MATCH($C455,'Policy Characteristics'!$C:$C,0))),"",INDEX('Policy Characteristics'!A:A,MATCH($C455,'Policy Characteristics'!$C:$C,0)))</f>
        <v>Electricity Supply</v>
      </c>
      <c r="B455" s="262" t="str">
        <f>IF(ISBLANK(INDEX('Policy Characteristics'!B:B,MATCH($C455,'Policy Characteristics'!$C:$C,0))),"",INDEX('Policy Characteristics'!B:B,MATCH($C455,'Policy Characteristics'!$C:$C,0)))</f>
        <v>Reduce Plant Downtime</v>
      </c>
      <c r="C455" s="318" t="str">
        <f t="shared" si="25"/>
        <v>Percentage Reduction in Plant Downtime</v>
      </c>
      <c r="D455" s="6" t="s">
        <v>3492</v>
      </c>
      <c r="E455" s="45"/>
      <c r="F455" s="6" t="s">
        <v>3497</v>
      </c>
      <c r="G455" s="6"/>
      <c r="H455" s="47">
        <v>1784</v>
      </c>
      <c r="I455" s="325" t="s">
        <v>44</v>
      </c>
      <c r="J455" s="255" t="str">
        <f>IF(ISBLANK(INDEX('Policy Characteristics'!D:D,MATCH($C455,'Policy Characteristics'!$C:$C,0))),"",INDEX('Policy Characteristics'!D:D,MATCH($C455,'Policy Characteristics'!$C:$C,0)))</f>
        <v>Reduce Plant Downtime</v>
      </c>
      <c r="K455" s="254" t="str">
        <f>IF(ISBLANK(INDEX('Policy Characteristics'!E:E,MATCH($C455,'Policy Characteristics'!$C:$C,0))),"",INDEX('Policy Characteristics'!E:E,MATCH($C455,'Policy Characteristics'!$C:$C,0)))</f>
        <v>elec reduce plant downtime</v>
      </c>
      <c r="L455" s="261">
        <f>IF(ISBLANK(INDEX('Policy Characteristics'!F:F,MATCH($C455,'Policy Characteristics'!$C:$C,0))),"",INDEX('Policy Characteristics'!F:F,MATCH($C455,'Policy Characteristics'!$C:$C,0)))</f>
        <v>0</v>
      </c>
      <c r="M455" s="261">
        <f>IF(ISBLANK(INDEX('Policy Characteristics'!G:G,MATCH($C455,'Policy Characteristics'!$C:$C,0))),"",INDEX('Policy Characteristics'!G:G,MATCH($C455,'Policy Characteristics'!$C:$C,0)))</f>
        <v>0.6</v>
      </c>
      <c r="N455" s="261">
        <f>IF(ISBLANK(INDEX('Policy Characteristics'!H:H,MATCH($C455,'Policy Characteristics'!$C:$C,0))),"",INDEX('Policy Characteristics'!H:H,MATCH($C455,'Policy Characteristics'!$C:$C,0)))</f>
        <v>0.01</v>
      </c>
      <c r="O455" s="254" t="str">
        <f>IF(ISBLANK(INDEX('Policy Characteristics'!I:I,MATCH($C455,'Policy Characteristics'!$C:$C,0))),"",INDEX('Policy Characteristics'!I:I,MATCH($C455,'Policy Characteristics'!$C:$C,0)))</f>
        <v>% reduction in downtime</v>
      </c>
      <c r="P455" s="254" t="str">
        <f>IF(ISBLANK(INDEX('Policy Characteristics'!J:J,MATCH($C455,'Policy Characteristics'!$C:$C,0))),"",INDEX('Policy Characteristics'!J:J,MATCH($C455,'Policy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5" s="254" t="str">
        <f>IF(ISBLANK(INDEX('Policy Characteristics'!K:K,MATCH($C455,'Policy Characteristics'!$C:$C,0))),"",INDEX('Policy Characteristics'!K:K,MATCH($C455,'Policy Characteristics'!$C:$C,0)))</f>
        <v>electricity-sector-main.html#red-downtime</v>
      </c>
      <c r="R455" s="254" t="str">
        <f>IF(ISBLANK(INDEX('Policy Characteristics'!L:L,MATCH($C455,'Policy Characteristics'!$C:$C,0))),"",INDEX('Policy Characteristics'!L:L,MATCH($C455,'Policy Characteristics'!$C:$C,0)))</f>
        <v>reduce-downtime.html</v>
      </c>
    </row>
    <row r="456" spans="1:18" s="2" customFormat="1">
      <c r="A456" s="254" t="str">
        <f>IF(ISBLANK(INDEX('Policy Characteristics'!A:A,MATCH($C456,'Policy Characteristics'!$C:$C,0))),"",INDEX('Policy Characteristics'!A:A,MATCH($C456,'Policy Characteristics'!$C:$C,0)))</f>
        <v>Electricity Supply</v>
      </c>
      <c r="B456" s="262" t="str">
        <f>IF(ISBLANK(INDEX('Policy Characteristics'!B:B,MATCH($C456,'Policy Characteristics'!$C:$C,0))),"",INDEX('Policy Characteristics'!B:B,MATCH($C456,'Policy Characteristics'!$C:$C,0)))</f>
        <v>Reduce Plant Downtime</v>
      </c>
      <c r="C456" s="318" t="str">
        <f t="shared" si="25"/>
        <v>Percentage Reduction in Plant Downtime</v>
      </c>
      <c r="D456" s="6" t="s">
        <v>3493</v>
      </c>
      <c r="E456" s="45"/>
      <c r="F456" s="6" t="s">
        <v>3498</v>
      </c>
      <c r="G456" s="6"/>
      <c r="H456" s="47">
        <v>1785</v>
      </c>
      <c r="I456" s="325" t="s">
        <v>44</v>
      </c>
      <c r="J456" s="255" t="str">
        <f>IF(ISBLANK(INDEX('Policy Characteristics'!D:D,MATCH($C456,'Policy Characteristics'!$C:$C,0))),"",INDEX('Policy Characteristics'!D:D,MATCH($C456,'Policy Characteristics'!$C:$C,0)))</f>
        <v>Reduce Plant Downtime</v>
      </c>
      <c r="K456" s="254" t="str">
        <f>IF(ISBLANK(INDEX('Policy Characteristics'!E:E,MATCH($C456,'Policy Characteristics'!$C:$C,0))),"",INDEX('Policy Characteristics'!E:E,MATCH($C456,'Policy Characteristics'!$C:$C,0)))</f>
        <v>elec reduce plant downtime</v>
      </c>
      <c r="L456" s="261">
        <f>IF(ISBLANK(INDEX('Policy Characteristics'!F:F,MATCH($C456,'Policy Characteristics'!$C:$C,0))),"",INDEX('Policy Characteristics'!F:F,MATCH($C456,'Policy Characteristics'!$C:$C,0)))</f>
        <v>0</v>
      </c>
      <c r="M456" s="261">
        <f>IF(ISBLANK(INDEX('Policy Characteristics'!G:G,MATCH($C456,'Policy Characteristics'!$C:$C,0))),"",INDEX('Policy Characteristics'!G:G,MATCH($C456,'Policy Characteristics'!$C:$C,0)))</f>
        <v>0.6</v>
      </c>
      <c r="N456" s="261">
        <f>IF(ISBLANK(INDEX('Policy Characteristics'!H:H,MATCH($C456,'Policy Characteristics'!$C:$C,0))),"",INDEX('Policy Characteristics'!H:H,MATCH($C456,'Policy Characteristics'!$C:$C,0)))</f>
        <v>0.01</v>
      </c>
      <c r="O456" s="254" t="str">
        <f>IF(ISBLANK(INDEX('Policy Characteristics'!I:I,MATCH($C456,'Policy Characteristics'!$C:$C,0))),"",INDEX('Policy Characteristics'!I:I,MATCH($C456,'Policy Characteristics'!$C:$C,0)))</f>
        <v>% reduction in downtime</v>
      </c>
      <c r="P456" s="254" t="str">
        <f>IF(ISBLANK(INDEX('Policy Characteristics'!J:J,MATCH($C456,'Policy Characteristics'!$C:$C,0))),"",INDEX('Policy Characteristics'!J:J,MATCH($C456,'Policy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6" s="254" t="str">
        <f>IF(ISBLANK(INDEX('Policy Characteristics'!K:K,MATCH($C456,'Policy Characteristics'!$C:$C,0))),"",INDEX('Policy Characteristics'!K:K,MATCH($C456,'Policy Characteristics'!$C:$C,0)))</f>
        <v>electricity-sector-main.html#red-downtime</v>
      </c>
      <c r="R456" s="254" t="str">
        <f>IF(ISBLANK(INDEX('Policy Characteristics'!L:L,MATCH($C456,'Policy Characteristics'!$C:$C,0))),"",INDEX('Policy Characteristics'!L:L,MATCH($C456,'Policy Characteristics'!$C:$C,0)))</f>
        <v>reduce-downtime.html</v>
      </c>
    </row>
    <row r="457" spans="1:18" s="2" customFormat="1">
      <c r="A457" s="254" t="str">
        <f>IF(ISBLANK(INDEX('Policy Characteristics'!A:A,MATCH($C457,'Policy Characteristics'!$C:$C,0))),"",INDEX('Policy Characteristics'!A:A,MATCH($C457,'Policy Characteristics'!$C:$C,0)))</f>
        <v>Electricity Supply</v>
      </c>
      <c r="B457" s="262" t="str">
        <f>IF(ISBLANK(INDEX('Policy Characteristics'!B:B,MATCH($C457,'Policy Characteristics'!$C:$C,0))),"",INDEX('Policy Characteristics'!B:B,MATCH($C457,'Policy Characteristics'!$C:$C,0)))</f>
        <v>Reduce Plant Downtime</v>
      </c>
      <c r="C457" s="318" t="str">
        <f t="shared" si="25"/>
        <v>Percentage Reduction in Plant Downtime</v>
      </c>
      <c r="D457" s="6" t="s">
        <v>3494</v>
      </c>
      <c r="E457" s="45"/>
      <c r="F457" s="6" t="s">
        <v>3499</v>
      </c>
      <c r="G457" s="6"/>
      <c r="H457" s="47">
        <v>1786</v>
      </c>
      <c r="I457" s="325" t="s">
        <v>44</v>
      </c>
      <c r="J457" s="255" t="str">
        <f>IF(ISBLANK(INDEX('Policy Characteristics'!D:D,MATCH($C457,'Policy Characteristics'!$C:$C,0))),"",INDEX('Policy Characteristics'!D:D,MATCH($C457,'Policy Characteristics'!$C:$C,0)))</f>
        <v>Reduce Plant Downtime</v>
      </c>
      <c r="K457" s="254" t="str">
        <f>IF(ISBLANK(INDEX('Policy Characteristics'!E:E,MATCH($C457,'Policy Characteristics'!$C:$C,0))),"",INDEX('Policy Characteristics'!E:E,MATCH($C457,'Policy Characteristics'!$C:$C,0)))</f>
        <v>elec reduce plant downtime</v>
      </c>
      <c r="L457" s="261">
        <f>IF(ISBLANK(INDEX('Policy Characteristics'!F:F,MATCH($C457,'Policy Characteristics'!$C:$C,0))),"",INDEX('Policy Characteristics'!F:F,MATCH($C457,'Policy Characteristics'!$C:$C,0)))</f>
        <v>0</v>
      </c>
      <c r="M457" s="261">
        <f>IF(ISBLANK(INDEX('Policy Characteristics'!G:G,MATCH($C457,'Policy Characteristics'!$C:$C,0))),"",INDEX('Policy Characteristics'!G:G,MATCH($C457,'Policy Characteristics'!$C:$C,0)))</f>
        <v>0.6</v>
      </c>
      <c r="N457" s="261">
        <f>IF(ISBLANK(INDEX('Policy Characteristics'!H:H,MATCH($C457,'Policy Characteristics'!$C:$C,0))),"",INDEX('Policy Characteristics'!H:H,MATCH($C457,'Policy Characteristics'!$C:$C,0)))</f>
        <v>0.01</v>
      </c>
      <c r="O457" s="254" t="str">
        <f>IF(ISBLANK(INDEX('Policy Characteristics'!I:I,MATCH($C457,'Policy Characteristics'!$C:$C,0))),"",INDEX('Policy Characteristics'!I:I,MATCH($C457,'Policy Characteristics'!$C:$C,0)))</f>
        <v>% reduction in downtime</v>
      </c>
      <c r="P457" s="254" t="str">
        <f>IF(ISBLANK(INDEX('Policy Characteristics'!J:J,MATCH($C457,'Policy Characteristics'!$C:$C,0))),"",INDEX('Policy Characteristics'!J:J,MATCH($C457,'Policy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7" s="254" t="str">
        <f>IF(ISBLANK(INDEX('Policy Characteristics'!K:K,MATCH($C457,'Policy Characteristics'!$C:$C,0))),"",INDEX('Policy Characteristics'!K:K,MATCH($C457,'Policy Characteristics'!$C:$C,0)))</f>
        <v>electricity-sector-main.html#red-downtime</v>
      </c>
      <c r="R457" s="254" t="str">
        <f>IF(ISBLANK(INDEX('Policy Characteristics'!L:L,MATCH($C457,'Policy Characteristics'!$C:$C,0))),"",INDEX('Policy Characteristics'!L:L,MATCH($C457,'Policy Characteristics'!$C:$C,0)))</f>
        <v>reduce-downtime.html</v>
      </c>
    </row>
    <row r="458" spans="1:18" s="2" customFormat="1">
      <c r="A458" s="254" t="str">
        <f>IF(ISBLANK(INDEX('Policy Characteristics'!A:A,MATCH($C458,'Policy Characteristics'!$C:$C,0))),"",INDEX('Policy Characteristics'!A:A,MATCH($C458,'Policy Characteristics'!$C:$C,0)))</f>
        <v>Electricity Supply</v>
      </c>
      <c r="B458" s="262" t="str">
        <f>IF(ISBLANK(INDEX('Policy Characteristics'!B:B,MATCH($C458,'Policy Characteristics'!$C:$C,0))),"",INDEX('Policy Characteristics'!B:B,MATCH($C458,'Policy Characteristics'!$C:$C,0)))</f>
        <v>Reduce Plant Downtime</v>
      </c>
      <c r="C458" s="318" t="str">
        <f t="shared" si="25"/>
        <v>Percentage Reduction in Plant Downtime</v>
      </c>
      <c r="D458" s="6" t="s">
        <v>3495</v>
      </c>
      <c r="E458" s="45"/>
      <c r="F458" s="6" t="s">
        <v>3500</v>
      </c>
      <c r="G458" s="6"/>
      <c r="H458" s="47">
        <v>1787</v>
      </c>
      <c r="I458" s="325" t="s">
        <v>44</v>
      </c>
      <c r="J458" s="255" t="str">
        <f>IF(ISBLANK(INDEX('Policy Characteristics'!D:D,MATCH($C458,'Policy Characteristics'!$C:$C,0))),"",INDEX('Policy Characteristics'!D:D,MATCH($C458,'Policy Characteristics'!$C:$C,0)))</f>
        <v>Reduce Plant Downtime</v>
      </c>
      <c r="K458" s="254" t="str">
        <f>IF(ISBLANK(INDEX('Policy Characteristics'!E:E,MATCH($C458,'Policy Characteristics'!$C:$C,0))),"",INDEX('Policy Characteristics'!E:E,MATCH($C458,'Policy Characteristics'!$C:$C,0)))</f>
        <v>elec reduce plant downtime</v>
      </c>
      <c r="L458" s="261">
        <f>IF(ISBLANK(INDEX('Policy Characteristics'!F:F,MATCH($C458,'Policy Characteristics'!$C:$C,0))),"",INDEX('Policy Characteristics'!F:F,MATCH($C458,'Policy Characteristics'!$C:$C,0)))</f>
        <v>0</v>
      </c>
      <c r="M458" s="261">
        <f>IF(ISBLANK(INDEX('Policy Characteristics'!G:G,MATCH($C458,'Policy Characteristics'!$C:$C,0))),"",INDEX('Policy Characteristics'!G:G,MATCH($C458,'Policy Characteristics'!$C:$C,0)))</f>
        <v>0.6</v>
      </c>
      <c r="N458" s="261">
        <f>IF(ISBLANK(INDEX('Policy Characteristics'!H:H,MATCH($C458,'Policy Characteristics'!$C:$C,0))),"",INDEX('Policy Characteristics'!H:H,MATCH($C458,'Policy Characteristics'!$C:$C,0)))</f>
        <v>0.01</v>
      </c>
      <c r="O458" s="254" t="str">
        <f>IF(ISBLANK(INDEX('Policy Characteristics'!I:I,MATCH($C458,'Policy Characteristics'!$C:$C,0))),"",INDEX('Policy Characteristics'!I:I,MATCH($C458,'Policy Characteristics'!$C:$C,0)))</f>
        <v>% reduction in downtime</v>
      </c>
      <c r="P458" s="254" t="str">
        <f>IF(ISBLANK(INDEX('Policy Characteristics'!J:J,MATCH($C458,'Policy Characteristics'!$C:$C,0))),"",INDEX('Policy Characteristics'!J:J,MATCH($C458,'Policy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8" s="254" t="str">
        <f>IF(ISBLANK(INDEX('Policy Characteristics'!K:K,MATCH($C458,'Policy Characteristics'!$C:$C,0))),"",INDEX('Policy Characteristics'!K:K,MATCH($C458,'Policy Characteristics'!$C:$C,0)))</f>
        <v>electricity-sector-main.html#red-downtime</v>
      </c>
      <c r="R458" s="254" t="str">
        <f>IF(ISBLANK(INDEX('Policy Characteristics'!L:L,MATCH($C458,'Policy Characteristics'!$C:$C,0))),"",INDEX('Policy Characteristics'!L:L,MATCH($C458,'Policy Characteristics'!$C:$C,0)))</f>
        <v>reduce-downtime.html</v>
      </c>
    </row>
    <row r="459" spans="1:18" s="2" customFormat="1">
      <c r="A459" s="254" t="str">
        <f>IF(ISBLANK(INDEX('Policy Characteristics'!A:A,MATCH($C459,'Policy Characteristics'!$C:$C,0))),"",INDEX('Policy Characteristics'!A:A,MATCH($C459,'Policy Characteristics'!$C:$C,0)))</f>
        <v>Electricity Supply</v>
      </c>
      <c r="B459" s="262" t="str">
        <f>IF(ISBLANK(INDEX('Policy Characteristics'!B:B,MATCH($C459,'Policy Characteristics'!$C:$C,0))),"",INDEX('Policy Characteristics'!B:B,MATCH($C459,'Policy Characteristics'!$C:$C,0)))</f>
        <v>Reduce Plant Downtime</v>
      </c>
      <c r="C459" s="318" t="str">
        <f t="shared" si="25"/>
        <v>Percentage Reduction in Plant Downtime</v>
      </c>
      <c r="D459" s="6" t="s">
        <v>3584</v>
      </c>
      <c r="E459" s="45"/>
      <c r="F459" s="6" t="s">
        <v>3582</v>
      </c>
      <c r="G459" s="6"/>
      <c r="H459" s="47">
        <v>1788</v>
      </c>
      <c r="I459" s="325" t="s">
        <v>44</v>
      </c>
      <c r="J459" s="255" t="str">
        <f>IF(ISBLANK(INDEX('Policy Characteristics'!D:D,MATCH($C459,'Policy Characteristics'!$C:$C,0))),"",INDEX('Policy Characteristics'!D:D,MATCH($C459,'Policy Characteristics'!$C:$C,0)))</f>
        <v>Reduce Plant Downtime</v>
      </c>
      <c r="K459" s="254" t="str">
        <f>IF(ISBLANK(INDEX('Policy Characteristics'!E:E,MATCH($C459,'Policy Characteristics'!$C:$C,0))),"",INDEX('Policy Characteristics'!E:E,MATCH($C459,'Policy Characteristics'!$C:$C,0)))</f>
        <v>elec reduce plant downtime</v>
      </c>
      <c r="L459" s="261">
        <f>IF(ISBLANK(INDEX('Policy Characteristics'!F:F,MATCH($C459,'Policy Characteristics'!$C:$C,0))),"",INDEX('Policy Characteristics'!F:F,MATCH($C459,'Policy Characteristics'!$C:$C,0)))</f>
        <v>0</v>
      </c>
      <c r="M459" s="261">
        <f>IF(ISBLANK(INDEX('Policy Characteristics'!G:G,MATCH($C459,'Policy Characteristics'!$C:$C,0))),"",INDEX('Policy Characteristics'!G:G,MATCH($C459,'Policy Characteristics'!$C:$C,0)))</f>
        <v>0.6</v>
      </c>
      <c r="N459" s="261">
        <f>IF(ISBLANK(INDEX('Policy Characteristics'!H:H,MATCH($C459,'Policy Characteristics'!$C:$C,0))),"",INDEX('Policy Characteristics'!H:H,MATCH($C459,'Policy Characteristics'!$C:$C,0)))</f>
        <v>0.01</v>
      </c>
      <c r="O459" s="254" t="str">
        <f>IF(ISBLANK(INDEX('Policy Characteristics'!I:I,MATCH($C459,'Policy Characteristics'!$C:$C,0))),"",INDEX('Policy Characteristics'!I:I,MATCH($C459,'Policy Characteristics'!$C:$C,0)))</f>
        <v>% reduction in downtime</v>
      </c>
      <c r="P459" s="254" t="str">
        <f>IF(ISBLANK(INDEX('Policy Characteristics'!J:J,MATCH($C459,'Policy Characteristics'!$C:$C,0))),"",INDEX('Policy Characteristics'!J:J,MATCH($C459,'Policy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9" s="254" t="str">
        <f>IF(ISBLANK(INDEX('Policy Characteristics'!K:K,MATCH($C459,'Policy Characteristics'!$C:$C,0))),"",INDEX('Policy Characteristics'!K:K,MATCH($C459,'Policy Characteristics'!$C:$C,0)))</f>
        <v>electricity-sector-main.html#red-downtime</v>
      </c>
      <c r="R459" s="254" t="str">
        <f>IF(ISBLANK(INDEX('Policy Characteristics'!L:L,MATCH($C459,'Policy Characteristics'!$C:$C,0))),"",INDEX('Policy Characteristics'!L:L,MATCH($C459,'Policy Characteristics'!$C:$C,0)))</f>
        <v>reduce-downtime.html</v>
      </c>
    </row>
    <row r="460" spans="1:18" s="2" customFormat="1">
      <c r="A460" s="254" t="str">
        <f>IF(ISBLANK(INDEX('Policy Characteristics'!A:A,MATCH($C460,'Policy Characteristics'!$C:$C,0))),"",INDEX('Policy Characteristics'!A:A,MATCH($C460,'Policy Characteristics'!$C:$C,0)))</f>
        <v>Electricity Supply</v>
      </c>
      <c r="B460" s="262" t="str">
        <f>IF(ISBLANK(INDEX('Policy Characteristics'!B:B,MATCH($C460,'Policy Characteristics'!$C:$C,0))),"",INDEX('Policy Characteristics'!B:B,MATCH($C460,'Policy Characteristics'!$C:$C,0)))</f>
        <v>Reduce Plant Downtime</v>
      </c>
      <c r="C460" s="318" t="str">
        <f t="shared" si="25"/>
        <v>Percentage Reduction in Plant Downtime</v>
      </c>
      <c r="D460" s="6" t="s">
        <v>3585</v>
      </c>
      <c r="E460" s="45"/>
      <c r="F460" s="6" t="s">
        <v>3583</v>
      </c>
      <c r="G460" s="6"/>
      <c r="H460" s="47">
        <v>2242</v>
      </c>
      <c r="I460" s="325" t="s">
        <v>44</v>
      </c>
      <c r="J460" s="255" t="str">
        <f>IF(ISBLANK(INDEX('Policy Characteristics'!D:D,MATCH($C460,'Policy Characteristics'!$C:$C,0))),"",INDEX('Policy Characteristics'!D:D,MATCH($C460,'Policy Characteristics'!$C:$C,0)))</f>
        <v>Reduce Plant Downtime</v>
      </c>
      <c r="K460" s="254" t="str">
        <f>IF(ISBLANK(INDEX('Policy Characteristics'!E:E,MATCH($C460,'Policy Characteristics'!$C:$C,0))),"",INDEX('Policy Characteristics'!E:E,MATCH($C460,'Policy Characteristics'!$C:$C,0)))</f>
        <v>elec reduce plant downtime</v>
      </c>
      <c r="L460" s="261">
        <f>IF(ISBLANK(INDEX('Policy Characteristics'!F:F,MATCH($C460,'Policy Characteristics'!$C:$C,0))),"",INDEX('Policy Characteristics'!F:F,MATCH($C460,'Policy Characteristics'!$C:$C,0)))</f>
        <v>0</v>
      </c>
      <c r="M460" s="261">
        <f>IF(ISBLANK(INDEX('Policy Characteristics'!G:G,MATCH($C460,'Policy Characteristics'!$C:$C,0))),"",INDEX('Policy Characteristics'!G:G,MATCH($C460,'Policy Characteristics'!$C:$C,0)))</f>
        <v>0.6</v>
      </c>
      <c r="N460" s="261">
        <f>IF(ISBLANK(INDEX('Policy Characteristics'!H:H,MATCH($C460,'Policy Characteristics'!$C:$C,0))),"",INDEX('Policy Characteristics'!H:H,MATCH($C460,'Policy Characteristics'!$C:$C,0)))</f>
        <v>0.01</v>
      </c>
      <c r="O460" s="254" t="str">
        <f>IF(ISBLANK(INDEX('Policy Characteristics'!I:I,MATCH($C460,'Policy Characteristics'!$C:$C,0))),"",INDEX('Policy Characteristics'!I:I,MATCH($C460,'Policy Characteristics'!$C:$C,0)))</f>
        <v>% reduction in downtime</v>
      </c>
      <c r="P460" s="254" t="str">
        <f>IF(ISBLANK(INDEX('Policy Characteristics'!J:J,MATCH($C460,'Policy Characteristics'!$C:$C,0))),"",INDEX('Policy Characteristics'!J:J,MATCH($C460,'Policy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0" s="254" t="str">
        <f>IF(ISBLANK(INDEX('Policy Characteristics'!K:K,MATCH($C460,'Policy Characteristics'!$C:$C,0))),"",INDEX('Policy Characteristics'!K:K,MATCH($C460,'Policy Characteristics'!$C:$C,0)))</f>
        <v>electricity-sector-main.html#red-downtime</v>
      </c>
      <c r="R460" s="254"/>
    </row>
    <row r="461" spans="1:18" s="2" customFormat="1">
      <c r="A461" s="254" t="str">
        <f>IF(ISBLANK(INDEX('Policy Characteristics'!A:A,MATCH($C461,'Policy Characteristics'!$C:$C,0))),"",INDEX('Policy Characteristics'!A:A,MATCH($C461,'Policy Characteristics'!$C:$C,0)))</f>
        <v>Electricity Supply</v>
      </c>
      <c r="B461" s="262" t="str">
        <f>IF(ISBLANK(INDEX('Policy Characteristics'!B:B,MATCH($C461,'Policy Characteristics'!$C:$C,0))),"",INDEX('Policy Characteristics'!B:B,MATCH($C461,'Policy Characteristics'!$C:$C,0)))</f>
        <v>Reduce Soft Costs</v>
      </c>
      <c r="C461" s="319" t="s">
        <v>2323</v>
      </c>
      <c r="D461" s="6" t="s">
        <v>448</v>
      </c>
      <c r="E461" s="6"/>
      <c r="F461" s="6" t="s">
        <v>451</v>
      </c>
      <c r="G461" s="6"/>
      <c r="H461" s="47">
        <v>194</v>
      </c>
      <c r="I461" s="325" t="s">
        <v>43</v>
      </c>
      <c r="J461" s="255" t="str">
        <f>IF(ISBLANK(INDEX('Policy Characteristics'!D:D,MATCH($C461,'Policy Characteristics'!$C:$C,0))),"",INDEX('Policy Characteristics'!D:D,MATCH($C461,'Policy Characteristics'!$C:$C,0)))</f>
        <v>Reduce Soft Costs</v>
      </c>
      <c r="K461" s="254" t="str">
        <f>IF(ISBLANK(INDEX('Policy Characteristics'!E:E,MATCH($C461,'Policy Characteristics'!$C:$C,0))),"",INDEX('Policy Characteristics'!E:E,MATCH($C461,'Policy Characteristics'!$C:$C,0)))</f>
        <v>elec reduce soft costs</v>
      </c>
      <c r="L461" s="261">
        <f>IF(ISBLANK(INDEX('Policy Characteristics'!F:F,MATCH($C461,'Policy Characteristics'!$C:$C,0))),"",INDEX('Policy Characteristics'!F:F,MATCH($C461,'Policy Characteristics'!$C:$C,0)))</f>
        <v>0</v>
      </c>
      <c r="M461" s="261">
        <f>IF(ISBLANK(INDEX('Policy Characteristics'!G:G,MATCH($C461,'Policy Characteristics'!$C:$C,0))),"",INDEX('Policy Characteristics'!G:G,MATCH($C461,'Policy Characteristics'!$C:$C,0)))</f>
        <v>0.9</v>
      </c>
      <c r="N461" s="261">
        <f>IF(ISBLANK(INDEX('Policy Characteristics'!H:H,MATCH($C461,'Policy Characteristics'!$C:$C,0))),"",INDEX('Policy Characteristics'!H:H,MATCH($C461,'Policy Characteristics'!$C:$C,0)))</f>
        <v>0.01</v>
      </c>
      <c r="O461" s="254" t="str">
        <f>IF(ISBLANK(INDEX('Policy Characteristics'!I:I,MATCH($C461,'Policy Characteristics'!$C:$C,0))),"",INDEX('Policy Characteristics'!I:I,MATCH($C461,'Policy Characteristics'!$C:$C,0)))</f>
        <v>% reduction in soft costs</v>
      </c>
      <c r="P461" s="254" t="str">
        <f>IF(ISBLANK(INDEX('Policy Characteristics'!J:J,MATCH($C461,'Policy Characteristics'!$C:$C,0))),"",INDEX('Policy Characteristics'!J:J,MATCH($C461,'Policy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61" s="254" t="str">
        <f>IF(ISBLANK(INDEX('Policy Characteristics'!K:K,MATCH($C461,'Policy Characteristics'!$C:$C,0))),"",INDEX('Policy Characteristics'!K:K,MATCH($C461,'Policy Characteristics'!$C:$C,0)))</f>
        <v>endogenous-learning.html#red-soft-costs</v>
      </c>
      <c r="R461" s="254" t="str">
        <f>IF(ISBLANK(INDEX('Policy Characteristics'!L:L,MATCH($C461,'Policy Characteristics'!$C:$C,0))),"",INDEX('Policy Characteristics'!L:L,MATCH($C461,'Policy Characteristics'!$C:$C,0)))</f>
        <v>reduce-soft-costs.html</v>
      </c>
    </row>
    <row r="462" spans="1:18" s="2" customFormat="1">
      <c r="A462" s="254" t="str">
        <f>IF(ISBLANK(INDEX('Policy Characteristics'!A:A,MATCH($C462,'Policy Characteristics'!$C:$C,0))),"",INDEX('Policy Characteristics'!A:A,MATCH($C462,'Policy Characteristics'!$C:$C,0)))</f>
        <v>Electricity Supply</v>
      </c>
      <c r="B462" s="262" t="str">
        <f>IF(ISBLANK(INDEX('Policy Characteristics'!B:B,MATCH($C462,'Policy Characteristics'!$C:$C,0))),"",INDEX('Policy Characteristics'!B:B,MATCH($C462,'Policy Characteristics'!$C:$C,0)))</f>
        <v>Reduce Soft Costs</v>
      </c>
      <c r="C462" s="318" t="str">
        <f t="shared" ref="C462:C463" si="26">C$461</f>
        <v>Percent Reduction in Soft Costs of Capacity Construction</v>
      </c>
      <c r="D462" s="6" t="s">
        <v>78</v>
      </c>
      <c r="E462" s="6"/>
      <c r="F462" s="6" t="s">
        <v>90</v>
      </c>
      <c r="G462" s="6"/>
      <c r="H462" s="47">
        <v>195</v>
      </c>
      <c r="I462" s="325" t="s">
        <v>43</v>
      </c>
      <c r="J462" s="255" t="str">
        <f>IF(ISBLANK(INDEX('Policy Characteristics'!D:D,MATCH($C462,'Policy Characteristics'!$C:$C,0))),"",INDEX('Policy Characteristics'!D:D,MATCH($C462,'Policy Characteristics'!$C:$C,0)))</f>
        <v>Reduce Soft Costs</v>
      </c>
      <c r="K462" s="254" t="str">
        <f>IF(ISBLANK(INDEX('Policy Characteristics'!E:E,MATCH($C462,'Policy Characteristics'!$C:$C,0))),"",INDEX('Policy Characteristics'!E:E,MATCH($C462,'Policy Characteristics'!$C:$C,0)))</f>
        <v>elec reduce soft costs</v>
      </c>
      <c r="L462" s="261">
        <f>IF(ISBLANK(INDEX('Policy Characteristics'!F:F,MATCH($C462,'Policy Characteristics'!$C:$C,0))),"",INDEX('Policy Characteristics'!F:F,MATCH($C462,'Policy Characteristics'!$C:$C,0)))</f>
        <v>0</v>
      </c>
      <c r="M462" s="261">
        <f>IF(ISBLANK(INDEX('Policy Characteristics'!G:G,MATCH($C462,'Policy Characteristics'!$C:$C,0))),"",INDEX('Policy Characteristics'!G:G,MATCH($C462,'Policy Characteristics'!$C:$C,0)))</f>
        <v>0.9</v>
      </c>
      <c r="N462" s="261">
        <f>IF(ISBLANK(INDEX('Policy Characteristics'!H:H,MATCH($C462,'Policy Characteristics'!$C:$C,0))),"",INDEX('Policy Characteristics'!H:H,MATCH($C462,'Policy Characteristics'!$C:$C,0)))</f>
        <v>0.01</v>
      </c>
      <c r="O462" s="254" t="str">
        <f>IF(ISBLANK(INDEX('Policy Characteristics'!I:I,MATCH($C462,'Policy Characteristics'!$C:$C,0))),"",INDEX('Policy Characteristics'!I:I,MATCH($C462,'Policy Characteristics'!$C:$C,0)))</f>
        <v>% reduction in soft costs</v>
      </c>
      <c r="P462" s="254" t="str">
        <f>IF(ISBLANK(INDEX('Policy Characteristics'!J:J,MATCH($C462,'Policy Characteristics'!$C:$C,0))),"",INDEX('Policy Characteristics'!J:J,MATCH($C462,'Policy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62" s="254" t="str">
        <f>IF(ISBLANK(INDEX('Policy Characteristics'!K:K,MATCH($C462,'Policy Characteristics'!$C:$C,0))),"",INDEX('Policy Characteristics'!K:K,MATCH($C462,'Policy Characteristics'!$C:$C,0)))</f>
        <v>endogenous-learning.html#red-soft-costs</v>
      </c>
      <c r="R462" s="254" t="str">
        <f>IF(ISBLANK(INDEX('Policy Characteristics'!L:L,MATCH($C462,'Policy Characteristics'!$C:$C,0))),"",INDEX('Policy Characteristics'!L:L,MATCH($C462,'Policy Characteristics'!$C:$C,0)))</f>
        <v>reduce-soft-costs.html</v>
      </c>
    </row>
    <row r="463" spans="1:18" s="2" customFormat="1">
      <c r="A463" s="254" t="str">
        <f>IF(ISBLANK(INDEX('Policy Characteristics'!A:A,MATCH($C463,'Policy Characteristics'!$C:$C,0))),"",INDEX('Policy Characteristics'!A:A,MATCH($C463,'Policy Characteristics'!$C:$C,0)))</f>
        <v>Electricity Supply</v>
      </c>
      <c r="B463" s="262" t="str">
        <f>IF(ISBLANK(INDEX('Policy Characteristics'!B:B,MATCH($C463,'Policy Characteristics'!$C:$C,0))),"",INDEX('Policy Characteristics'!B:B,MATCH($C463,'Policy Characteristics'!$C:$C,0)))</f>
        <v>Reduce Soft Costs</v>
      </c>
      <c r="C463" s="318" t="str">
        <f t="shared" si="26"/>
        <v>Percent Reduction in Soft Costs of Capacity Construction</v>
      </c>
      <c r="D463" s="6" t="s">
        <v>453</v>
      </c>
      <c r="E463" s="6"/>
      <c r="F463" s="6" t="s">
        <v>454</v>
      </c>
      <c r="G463" s="6"/>
      <c r="H463" s="47">
        <v>196</v>
      </c>
      <c r="I463" s="325" t="s">
        <v>43</v>
      </c>
      <c r="J463" s="255" t="str">
        <f>IF(ISBLANK(INDEX('Policy Characteristics'!D:D,MATCH($C463,'Policy Characteristics'!$C:$C,0))),"",INDEX('Policy Characteristics'!D:D,MATCH($C463,'Policy Characteristics'!$C:$C,0)))</f>
        <v>Reduce Soft Costs</v>
      </c>
      <c r="K463" s="254" t="str">
        <f>IF(ISBLANK(INDEX('Policy Characteristics'!E:E,MATCH($C463,'Policy Characteristics'!$C:$C,0))),"",INDEX('Policy Characteristics'!E:E,MATCH($C463,'Policy Characteristics'!$C:$C,0)))</f>
        <v>elec reduce soft costs</v>
      </c>
      <c r="L463" s="261">
        <f>IF(ISBLANK(INDEX('Policy Characteristics'!F:F,MATCH($C463,'Policy Characteristics'!$C:$C,0))),"",INDEX('Policy Characteristics'!F:F,MATCH($C463,'Policy Characteristics'!$C:$C,0)))</f>
        <v>0</v>
      </c>
      <c r="M463" s="261">
        <f>IF(ISBLANK(INDEX('Policy Characteristics'!G:G,MATCH($C463,'Policy Characteristics'!$C:$C,0))),"",INDEX('Policy Characteristics'!G:G,MATCH($C463,'Policy Characteristics'!$C:$C,0)))</f>
        <v>0.9</v>
      </c>
      <c r="N463" s="261">
        <f>IF(ISBLANK(INDEX('Policy Characteristics'!H:H,MATCH($C463,'Policy Characteristics'!$C:$C,0))),"",INDEX('Policy Characteristics'!H:H,MATCH($C463,'Policy Characteristics'!$C:$C,0)))</f>
        <v>0.01</v>
      </c>
      <c r="O463" s="254" t="str">
        <f>IF(ISBLANK(INDEX('Policy Characteristics'!I:I,MATCH($C463,'Policy Characteristics'!$C:$C,0))),"",INDEX('Policy Characteristics'!I:I,MATCH($C463,'Policy Characteristics'!$C:$C,0)))</f>
        <v>% reduction in soft costs</v>
      </c>
      <c r="P463" s="254" t="str">
        <f>IF(ISBLANK(INDEX('Policy Characteristics'!J:J,MATCH($C463,'Policy Characteristics'!$C:$C,0))),"",INDEX('Policy Characteristics'!J:J,MATCH($C463,'Policy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63" s="254" t="str">
        <f>IF(ISBLANK(INDEX('Policy Characteristics'!K:K,MATCH($C463,'Policy Characteristics'!$C:$C,0))),"",INDEX('Policy Characteristics'!K:K,MATCH($C463,'Policy Characteristics'!$C:$C,0)))</f>
        <v>endogenous-learning.html#red-soft-costs</v>
      </c>
      <c r="R463" s="254" t="str">
        <f>IF(ISBLANK(INDEX('Policy Characteristics'!L:L,MATCH($C463,'Policy Characteristics'!$C:$C,0))),"",INDEX('Policy Characteristics'!L:L,MATCH($C463,'Policy Characteristics'!$C:$C,0)))</f>
        <v>reduce-soft-costs.html</v>
      </c>
    </row>
    <row r="464" spans="1:18" s="2" customFormat="1">
      <c r="A464" s="254" t="str">
        <f>IF(ISBLANK(INDEX('Policy Characteristics'!A:A,MATCH($C464,'Policy Characteristics'!$C:$C,0))),"",INDEX('Policy Characteristics'!A:A,MATCH($C464,'Policy Characteristics'!$C:$C,0)))</f>
        <v>Electricity Supply</v>
      </c>
      <c r="B464" s="262" t="str">
        <f>IF(ISBLANK(INDEX('Policy Characteristics'!B:B,MATCH($C464,'Policy Characteristics'!$C:$C,0))),"",INDEX('Policy Characteristics'!B:B,MATCH($C464,'Policy Characteristics'!$C:$C,0)))</f>
        <v>Reduce Transmission &amp; Distribution Losses</v>
      </c>
      <c r="C464" s="317" t="s">
        <v>281</v>
      </c>
      <c r="D464" s="6"/>
      <c r="E464" s="6"/>
      <c r="F464" s="6"/>
      <c r="G464" s="6"/>
      <c r="H464" s="47">
        <v>145</v>
      </c>
      <c r="I464" s="325" t="s">
        <v>43</v>
      </c>
      <c r="J464" s="255" t="str">
        <f>IF(ISBLANK(INDEX('Policy Characteristics'!D:D,MATCH($C464,'Policy Characteristics'!$C:$C,0))),"",INDEX('Policy Characteristics'!D:D,MATCH($C464,'Policy Characteristics'!$C:$C,0)))</f>
        <v>Reduce T&amp;D Losses</v>
      </c>
      <c r="K464" s="254" t="str">
        <f>IF(ISBLANK(INDEX('Policy Characteristics'!E:E,MATCH($C464,'Policy Characteristics'!$C:$C,0))),"",INDEX('Policy Characteristics'!E:E,MATCH($C464,'Policy Characteristics'!$C:$C,0)))</f>
        <v>elec avoid TND loss</v>
      </c>
      <c r="L464" s="261">
        <f>IF(ISBLANK(INDEX('Policy Characteristics'!F:F,MATCH($C464,'Policy Characteristics'!$C:$C,0))),"",INDEX('Policy Characteristics'!F:F,MATCH($C464,'Policy Characteristics'!$C:$C,0)))</f>
        <v>0</v>
      </c>
      <c r="M464" s="261">
        <f>IF(ISBLANK(INDEX('Policy Characteristics'!G:G,MATCH($C464,'Policy Characteristics'!$C:$C,0))),"",INDEX('Policy Characteristics'!G:G,MATCH($C464,'Policy Characteristics'!$C:$C,0)))</f>
        <v>0.4</v>
      </c>
      <c r="N464" s="261">
        <f>IF(ISBLANK(INDEX('Policy Characteristics'!H:H,MATCH($C464,'Policy Characteristics'!$C:$C,0))),"",INDEX('Policy Characteristics'!H:H,MATCH($C464,'Policy Characteristics'!$C:$C,0)))</f>
        <v>0.01</v>
      </c>
      <c r="O464" s="254" t="str">
        <f>IF(ISBLANK(INDEX('Policy Characteristics'!I:I,MATCH($C464,'Policy Characteristics'!$C:$C,0))),"",INDEX('Policy Characteristics'!I:I,MATCH($C464,'Policy Characteristics'!$C:$C,0)))</f>
        <v>% of losses avoided</v>
      </c>
      <c r="P464" s="254" t="str">
        <f>IF(ISBLANK(INDEX('Policy Characteristics'!J:J,MATCH($C464,'Policy Characteristics'!$C:$C,0))),"",INDEX('Policy Characteristics'!J:J,MATCH($C464,'Policy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464" s="254" t="str">
        <f>IF(ISBLANK(INDEX('Policy Characteristics'!K:K,MATCH($C464,'Policy Characteristics'!$C:$C,0))),"",INDEX('Policy Characteristics'!K:K,MATCH($C464,'Policy Characteristics'!$C:$C,0)))</f>
        <v>electricity-sector-main.html#red-tnd-losses</v>
      </c>
      <c r="R464" s="254" t="str">
        <f>IF(ISBLANK(INDEX('Policy Characteristics'!L:L,MATCH($C464,'Policy Characteristics'!$C:$C,0))),"",INDEX('Policy Characteristics'!L:L,MATCH($C464,'Policy Characteristics'!$C:$C,0)))</f>
        <v>reduce-tnd-losses.html</v>
      </c>
    </row>
    <row r="465" spans="1:18" s="2" customFormat="1">
      <c r="A465" s="254" t="str">
        <f>IF(ISBLANK(INDEX('Policy Characteristics'!A:A,MATCH($C465,'Policy Characteristics'!$C:$C,0))),"",INDEX('Policy Characteristics'!A:A,MATCH($C465,'Policy Characteristics'!$C:$C,0)))</f>
        <v>Electricity Supply</v>
      </c>
      <c r="B465" s="262" t="str">
        <f>IF(ISBLANK(INDEX('Policy Characteristics'!B:B,MATCH($C465,'Policy Characteristics'!$C:$C,0))),"",INDEX('Policy Characteristics'!B:B,MATCH($C465,'Policy Characteristics'!$C:$C,0)))</f>
        <v>Subsidy for Capacity Construction</v>
      </c>
      <c r="C465" s="317" t="s">
        <v>2788</v>
      </c>
      <c r="D465" s="45" t="s">
        <v>447</v>
      </c>
      <c r="E465" s="45"/>
      <c r="F465" s="45" t="s">
        <v>446</v>
      </c>
      <c r="G465" s="6"/>
      <c r="H465" s="47">
        <v>691</v>
      </c>
      <c r="I465" s="325" t="s">
        <v>44</v>
      </c>
      <c r="J465" s="255" t="str">
        <f>IF(ISBLANK(INDEX('Policy Characteristics'!D:D,MATCH($C465,'Policy Characteristics'!$C:$C,0))),"",INDEX('Policy Characteristics'!D:D,MATCH($C465,'Policy Characteristics'!$C:$C,0)))</f>
        <v>Subsidy for Capacity Construction</v>
      </c>
      <c r="K465" s="254" t="str">
        <f>IF(ISBLANK(INDEX('Policy Characteristics'!E:E,MATCH($C465,'Policy Characteristics'!$C:$C,0))),"",INDEX('Policy Characteristics'!E:E,MATCH($C465,'Policy Characteristics'!$C:$C,0)))</f>
        <v>elec capacity construction subsidy</v>
      </c>
      <c r="L465" s="261">
        <f>IF(ISBLANK(INDEX('Policy Characteristics'!F:F,MATCH($C465,'Policy Characteristics'!$C:$C,0))),"",INDEX('Policy Characteristics'!F:F,MATCH($C465,'Policy Characteristics'!$C:$C,0)))</f>
        <v>0</v>
      </c>
      <c r="M465" s="261">
        <f>IF(ISBLANK(INDEX('Policy Characteristics'!G:G,MATCH($C465,'Policy Characteristics'!$C:$C,0))),"",INDEX('Policy Characteristics'!G:G,MATCH($C465,'Policy Characteristics'!$C:$C,0)))</f>
        <v>0.95</v>
      </c>
      <c r="N465" s="261">
        <f>IF(ISBLANK(INDEX('Policy Characteristics'!H:H,MATCH($C465,'Policy Characteristics'!$C:$C,0))),"",INDEX('Policy Characteristics'!H:H,MATCH($C465,'Policy Characteristics'!$C:$C,0)))</f>
        <v>0.01</v>
      </c>
      <c r="O465" s="254" t="str">
        <f>IF(ISBLANK(INDEX('Policy Characteristics'!I:I,MATCH($C465,'Policy Characteristics'!$C:$C,0))),"",INDEX('Policy Characteristics'!I:I,MATCH($C465,'Policy Characteristics'!$C:$C,0)))</f>
        <v>% of construction cost</v>
      </c>
      <c r="P465" s="254" t="str">
        <f>IF(ISBLANK(INDEX('Policy Characteristics'!J:J,MATCH($C465,'Policy Characteristics'!$C:$C,0))),"",INDEX('Policy Characteristics'!J:J,MATCH($C465,'Policy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65" s="254" t="str">
        <f>IF(ISBLANK(INDEX('Policy Characteristics'!K:K,MATCH($C465,'Policy Characteristics'!$C:$C,0))),"",INDEX('Policy Characteristics'!K:K,MATCH($C465,'Policy Characteristics'!$C:$C,0)))</f>
        <v>electricity-sector-main.html#subsidies</v>
      </c>
      <c r="R465" s="254" t="str">
        <f>IF(ISBLANK(INDEX('Policy Characteristics'!L:L,MATCH($C465,'Policy Characteristics'!$C:$C,0))),"",INDEX('Policy Characteristics'!L:L,MATCH($C465,'Policy Characteristics'!$C:$C,0)))</f>
        <v/>
      </c>
    </row>
    <row r="466" spans="1:18" s="2" customFormat="1">
      <c r="A466" s="254" t="str">
        <f>IF(ISBLANK(INDEX('Policy Characteristics'!A:A,MATCH($C466,'Policy Characteristics'!$C:$C,0))),"",INDEX('Policy Characteristics'!A:A,MATCH($C466,'Policy Characteristics'!$C:$C,0)))</f>
        <v>Electricity Supply</v>
      </c>
      <c r="B466" s="262" t="str">
        <f>IF(ISBLANK(INDEX('Policy Characteristics'!B:B,MATCH($C466,'Policy Characteristics'!$C:$C,0))),"",INDEX('Policy Characteristics'!B:B,MATCH($C466,'Policy Characteristics'!$C:$C,0)))</f>
        <v>Subsidy for Capacity Construction</v>
      </c>
      <c r="C466" s="318" t="str">
        <f>C$465</f>
        <v>Perc Subsidy for Elec Capacity Construction</v>
      </c>
      <c r="D466" s="6" t="s">
        <v>3490</v>
      </c>
      <c r="E466" s="45"/>
      <c r="F466" s="6" t="s">
        <v>3426</v>
      </c>
      <c r="G466" s="6"/>
      <c r="H466" s="47">
        <v>692</v>
      </c>
      <c r="I466" s="325" t="s">
        <v>44</v>
      </c>
      <c r="J466" s="255" t="str">
        <f>IF(ISBLANK(INDEX('Policy Characteristics'!D:D,MATCH($C466,'Policy Characteristics'!$C:$C,0))),"",INDEX('Policy Characteristics'!D:D,MATCH($C466,'Policy Characteristics'!$C:$C,0)))</f>
        <v>Subsidy for Capacity Construction</v>
      </c>
      <c r="K466" s="254" t="str">
        <f>IF(ISBLANK(INDEX('Policy Characteristics'!E:E,MATCH($C466,'Policy Characteristics'!$C:$C,0))),"",INDEX('Policy Characteristics'!E:E,MATCH($C466,'Policy Characteristics'!$C:$C,0)))</f>
        <v>elec capacity construction subsidy</v>
      </c>
      <c r="L466" s="261">
        <f>IF(ISBLANK(INDEX('Policy Characteristics'!F:F,MATCH($C466,'Policy Characteristics'!$C:$C,0))),"",INDEX('Policy Characteristics'!F:F,MATCH($C466,'Policy Characteristics'!$C:$C,0)))</f>
        <v>0</v>
      </c>
      <c r="M466" s="261">
        <f>IF(ISBLANK(INDEX('Policy Characteristics'!G:G,MATCH($C466,'Policy Characteristics'!$C:$C,0))),"",INDEX('Policy Characteristics'!G:G,MATCH($C466,'Policy Characteristics'!$C:$C,0)))</f>
        <v>0.95</v>
      </c>
      <c r="N466" s="261">
        <f>IF(ISBLANK(INDEX('Policy Characteristics'!H:H,MATCH($C466,'Policy Characteristics'!$C:$C,0))),"",INDEX('Policy Characteristics'!H:H,MATCH($C466,'Policy Characteristics'!$C:$C,0)))</f>
        <v>0.01</v>
      </c>
      <c r="O466" s="254" t="str">
        <f>IF(ISBLANK(INDEX('Policy Characteristics'!I:I,MATCH($C466,'Policy Characteristics'!$C:$C,0))),"",INDEX('Policy Characteristics'!I:I,MATCH($C466,'Policy Characteristics'!$C:$C,0)))</f>
        <v>% of construction cost</v>
      </c>
      <c r="P466" s="254" t="str">
        <f>IF(ISBLANK(INDEX('Policy Characteristics'!J:J,MATCH($C466,'Policy Characteristics'!$C:$C,0))),"",INDEX('Policy Characteristics'!J:J,MATCH($C466,'Policy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66" s="254" t="str">
        <f>IF(ISBLANK(INDEX('Policy Characteristics'!K:K,MATCH($C466,'Policy Characteristics'!$C:$C,0))),"",INDEX('Policy Characteristics'!K:K,MATCH($C466,'Policy Characteristics'!$C:$C,0)))</f>
        <v>electricity-sector-main.html#subsidies</v>
      </c>
      <c r="R466" s="254" t="str">
        <f>IF(ISBLANK(INDEX('Policy Characteristics'!L:L,MATCH($C466,'Policy Characteristics'!$C:$C,0))),"",INDEX('Policy Characteristics'!L:L,MATCH($C466,'Policy Characteristics'!$C:$C,0)))</f>
        <v/>
      </c>
    </row>
    <row r="467" spans="1:18" s="2" customFormat="1">
      <c r="A467" s="254" t="str">
        <f>IF(ISBLANK(INDEX('Policy Characteristics'!A:A,MATCH($C467,'Policy Characteristics'!$C:$C,0))),"",INDEX('Policy Characteristics'!A:A,MATCH($C467,'Policy Characteristics'!$C:$C,0)))</f>
        <v>Electricity Supply</v>
      </c>
      <c r="B467" s="262" t="str">
        <f>IF(ISBLANK(INDEX('Policy Characteristics'!B:B,MATCH($C467,'Policy Characteristics'!$C:$C,0))),"",INDEX('Policy Characteristics'!B:B,MATCH($C467,'Policy Characteristics'!$C:$C,0)))</f>
        <v>Subsidy for Capacity Construction</v>
      </c>
      <c r="C467" s="318" t="str">
        <f t="shared" ref="C467:C488" si="27">C$465</f>
        <v>Perc Subsidy for Elec Capacity Construction</v>
      </c>
      <c r="D467" s="6" t="s">
        <v>3491</v>
      </c>
      <c r="E467" s="45"/>
      <c r="F467" s="6" t="s">
        <v>3427</v>
      </c>
      <c r="G467" s="6"/>
      <c r="H467" s="47">
        <v>1789</v>
      </c>
      <c r="I467" s="325" t="s">
        <v>44</v>
      </c>
      <c r="J467" s="255" t="str">
        <f>IF(ISBLANK(INDEX('Policy Characteristics'!D:D,MATCH($C467,'Policy Characteristics'!$C:$C,0))),"",INDEX('Policy Characteristics'!D:D,MATCH($C467,'Policy Characteristics'!$C:$C,0)))</f>
        <v>Subsidy for Capacity Construction</v>
      </c>
      <c r="K467" s="254" t="str">
        <f>IF(ISBLANK(INDEX('Policy Characteristics'!E:E,MATCH($C467,'Policy Characteristics'!$C:$C,0))),"",INDEX('Policy Characteristics'!E:E,MATCH($C467,'Policy Characteristics'!$C:$C,0)))</f>
        <v>elec capacity construction subsidy</v>
      </c>
      <c r="L467" s="261">
        <f>IF(ISBLANK(INDEX('Policy Characteristics'!F:F,MATCH($C467,'Policy Characteristics'!$C:$C,0))),"",INDEX('Policy Characteristics'!F:F,MATCH($C467,'Policy Characteristics'!$C:$C,0)))</f>
        <v>0</v>
      </c>
      <c r="M467" s="261">
        <f>IF(ISBLANK(INDEX('Policy Characteristics'!G:G,MATCH($C467,'Policy Characteristics'!$C:$C,0))),"",INDEX('Policy Characteristics'!G:G,MATCH($C467,'Policy Characteristics'!$C:$C,0)))</f>
        <v>0.95</v>
      </c>
      <c r="N467" s="261">
        <f>IF(ISBLANK(INDEX('Policy Characteristics'!H:H,MATCH($C467,'Policy Characteristics'!$C:$C,0))),"",INDEX('Policy Characteristics'!H:H,MATCH($C467,'Policy Characteristics'!$C:$C,0)))</f>
        <v>0.01</v>
      </c>
      <c r="O467" s="254" t="str">
        <f>IF(ISBLANK(INDEX('Policy Characteristics'!I:I,MATCH($C467,'Policy Characteristics'!$C:$C,0))),"",INDEX('Policy Characteristics'!I:I,MATCH($C467,'Policy Characteristics'!$C:$C,0)))</f>
        <v>% of construction cost</v>
      </c>
      <c r="P467" s="254" t="str">
        <f>IF(ISBLANK(INDEX('Policy Characteristics'!J:J,MATCH($C467,'Policy Characteristics'!$C:$C,0))),"",INDEX('Policy Characteristics'!J:J,MATCH($C467,'Policy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67" s="254" t="str">
        <f>IF(ISBLANK(INDEX('Policy Characteristics'!K:K,MATCH($C467,'Policy Characteristics'!$C:$C,0))),"",INDEX('Policy Characteristics'!K:K,MATCH($C467,'Policy Characteristics'!$C:$C,0)))</f>
        <v>electricity-sector-main.html#subsidies</v>
      </c>
      <c r="R467" s="254" t="str">
        <f>IF(ISBLANK(INDEX('Policy Characteristics'!L:L,MATCH($C467,'Policy Characteristics'!$C:$C,0))),"",INDEX('Policy Characteristics'!L:L,MATCH($C467,'Policy Characteristics'!$C:$C,0)))</f>
        <v/>
      </c>
    </row>
    <row r="468" spans="1:18" s="2" customFormat="1">
      <c r="A468" s="254" t="str">
        <f>IF(ISBLANK(INDEX('Policy Characteristics'!A:A,MATCH($C468,'Policy Characteristics'!$C:$C,0))),"",INDEX('Policy Characteristics'!A:A,MATCH($C468,'Policy Characteristics'!$C:$C,0)))</f>
        <v>Electricity Supply</v>
      </c>
      <c r="B468" s="262" t="str">
        <f>IF(ISBLANK(INDEX('Policy Characteristics'!B:B,MATCH($C468,'Policy Characteristics'!$C:$C,0))),"",INDEX('Policy Characteristics'!B:B,MATCH($C468,'Policy Characteristics'!$C:$C,0)))</f>
        <v>Subsidy for Capacity Construction</v>
      </c>
      <c r="C468" s="318" t="str">
        <f t="shared" si="27"/>
        <v>Perc Subsidy for Elec Capacity Construction</v>
      </c>
      <c r="D468" s="6" t="s">
        <v>76</v>
      </c>
      <c r="E468" s="45"/>
      <c r="F468" s="6" t="s">
        <v>3501</v>
      </c>
      <c r="G468" s="6"/>
      <c r="H468" s="47">
        <v>517</v>
      </c>
      <c r="I468" s="325" t="s">
        <v>43</v>
      </c>
      <c r="J468" s="255" t="str">
        <f>IF(ISBLANK(INDEX('Policy Characteristics'!D:D,MATCH($C468,'Policy Characteristics'!$C:$C,0))),"",INDEX('Policy Characteristics'!D:D,MATCH($C468,'Policy Characteristics'!$C:$C,0)))</f>
        <v>Subsidy for Capacity Construction</v>
      </c>
      <c r="K468" s="254" t="str">
        <f>IF(ISBLANK(INDEX('Policy Characteristics'!E:E,MATCH($C468,'Policy Characteristics'!$C:$C,0))),"",INDEX('Policy Characteristics'!E:E,MATCH($C468,'Policy Characteristics'!$C:$C,0)))</f>
        <v>elec capacity construction subsidy</v>
      </c>
      <c r="L468" s="261">
        <f>IF(ISBLANK(INDEX('Policy Characteristics'!F:F,MATCH($C468,'Policy Characteristics'!$C:$C,0))),"",INDEX('Policy Characteristics'!F:F,MATCH($C468,'Policy Characteristics'!$C:$C,0)))</f>
        <v>0</v>
      </c>
      <c r="M468" s="261">
        <f>IF(ISBLANK(INDEX('Policy Characteristics'!G:G,MATCH($C468,'Policy Characteristics'!$C:$C,0))),"",INDEX('Policy Characteristics'!G:G,MATCH($C468,'Policy Characteristics'!$C:$C,0)))</f>
        <v>0.95</v>
      </c>
      <c r="N468" s="261">
        <f>IF(ISBLANK(INDEX('Policy Characteristics'!H:H,MATCH($C468,'Policy Characteristics'!$C:$C,0))),"",INDEX('Policy Characteristics'!H:H,MATCH($C468,'Policy Characteristics'!$C:$C,0)))</f>
        <v>0.01</v>
      </c>
      <c r="O468" s="254" t="str">
        <f>IF(ISBLANK(INDEX('Policy Characteristics'!I:I,MATCH($C468,'Policy Characteristics'!$C:$C,0))),"",INDEX('Policy Characteristics'!I:I,MATCH($C468,'Policy Characteristics'!$C:$C,0)))</f>
        <v>% of construction cost</v>
      </c>
      <c r="P468" s="254" t="str">
        <f>IF(ISBLANK(INDEX('Policy Characteristics'!J:J,MATCH($C468,'Policy Characteristics'!$C:$C,0))),"",INDEX('Policy Characteristics'!J:J,MATCH($C468,'Policy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68" s="254" t="str">
        <f>IF(ISBLANK(INDEX('Policy Characteristics'!K:K,MATCH($C468,'Policy Characteristics'!$C:$C,0))),"",INDEX('Policy Characteristics'!K:K,MATCH($C468,'Policy Characteristics'!$C:$C,0)))</f>
        <v>electricity-sector-main.html#subsidies</v>
      </c>
      <c r="R468" s="254" t="str">
        <f>IF(ISBLANK(INDEX('Policy Characteristics'!L:L,MATCH($C468,'Policy Characteristics'!$C:$C,0))),"",INDEX('Policy Characteristics'!L:L,MATCH($C468,'Policy Characteristics'!$C:$C,0)))</f>
        <v/>
      </c>
    </row>
    <row r="469" spans="1:18" s="2" customFormat="1">
      <c r="A469" s="254" t="str">
        <f>IF(ISBLANK(INDEX('Policy Characteristics'!A:A,MATCH($C469,'Policy Characteristics'!$C:$C,0))),"",INDEX('Policy Characteristics'!A:A,MATCH($C469,'Policy Characteristics'!$C:$C,0)))</f>
        <v>Electricity Supply</v>
      </c>
      <c r="B469" s="262" t="str">
        <f>IF(ISBLANK(INDEX('Policy Characteristics'!B:B,MATCH($C469,'Policy Characteristics'!$C:$C,0))),"",INDEX('Policy Characteristics'!B:B,MATCH($C469,'Policy Characteristics'!$C:$C,0)))</f>
        <v>Subsidy for Capacity Construction</v>
      </c>
      <c r="C469" s="318" t="str">
        <f t="shared" si="27"/>
        <v>Perc Subsidy for Elec Capacity Construction</v>
      </c>
      <c r="D469" s="6" t="s">
        <v>77</v>
      </c>
      <c r="E469" s="45"/>
      <c r="F469" s="6" t="s">
        <v>89</v>
      </c>
      <c r="G469" s="6"/>
      <c r="H469" s="47">
        <v>693</v>
      </c>
      <c r="I469" s="325" t="s">
        <v>44</v>
      </c>
      <c r="J469" s="255" t="str">
        <f>IF(ISBLANK(INDEX('Policy Characteristics'!D:D,MATCH($C469,'Policy Characteristics'!$C:$C,0))),"",INDEX('Policy Characteristics'!D:D,MATCH($C469,'Policy Characteristics'!$C:$C,0)))</f>
        <v>Subsidy for Capacity Construction</v>
      </c>
      <c r="K469" s="254" t="str">
        <f>IF(ISBLANK(INDEX('Policy Characteristics'!E:E,MATCH($C469,'Policy Characteristics'!$C:$C,0))),"",INDEX('Policy Characteristics'!E:E,MATCH($C469,'Policy Characteristics'!$C:$C,0)))</f>
        <v>elec capacity construction subsidy</v>
      </c>
      <c r="L469" s="261">
        <f>IF(ISBLANK(INDEX('Policy Characteristics'!F:F,MATCH($C469,'Policy Characteristics'!$C:$C,0))),"",INDEX('Policy Characteristics'!F:F,MATCH($C469,'Policy Characteristics'!$C:$C,0)))</f>
        <v>0</v>
      </c>
      <c r="M469" s="261">
        <f>IF(ISBLANK(INDEX('Policy Characteristics'!G:G,MATCH($C469,'Policy Characteristics'!$C:$C,0))),"",INDEX('Policy Characteristics'!G:G,MATCH($C469,'Policy Characteristics'!$C:$C,0)))</f>
        <v>0.95</v>
      </c>
      <c r="N469" s="261">
        <f>IF(ISBLANK(INDEX('Policy Characteristics'!H:H,MATCH($C469,'Policy Characteristics'!$C:$C,0))),"",INDEX('Policy Characteristics'!H:H,MATCH($C469,'Policy Characteristics'!$C:$C,0)))</f>
        <v>0.01</v>
      </c>
      <c r="O469" s="254" t="str">
        <f>IF(ISBLANK(INDEX('Policy Characteristics'!I:I,MATCH($C469,'Policy Characteristics'!$C:$C,0))),"",INDEX('Policy Characteristics'!I:I,MATCH($C469,'Policy Characteristics'!$C:$C,0)))</f>
        <v>% of construction cost</v>
      </c>
      <c r="P469" s="254" t="str">
        <f>IF(ISBLANK(INDEX('Policy Characteristics'!J:J,MATCH($C469,'Policy Characteristics'!$C:$C,0))),"",INDEX('Policy Characteristics'!J:J,MATCH($C469,'Policy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69" s="254" t="str">
        <f>IF(ISBLANK(INDEX('Policy Characteristics'!K:K,MATCH($C469,'Policy Characteristics'!$C:$C,0))),"",INDEX('Policy Characteristics'!K:K,MATCH($C469,'Policy Characteristics'!$C:$C,0)))</f>
        <v>electricity-sector-main.html#subsidies</v>
      </c>
      <c r="R469" s="254" t="str">
        <f>IF(ISBLANK(INDEX('Policy Characteristics'!L:L,MATCH($C469,'Policy Characteristics'!$C:$C,0))),"",INDEX('Policy Characteristics'!L:L,MATCH($C469,'Policy Characteristics'!$C:$C,0)))</f>
        <v/>
      </c>
    </row>
    <row r="470" spans="1:18" s="2" customFormat="1">
      <c r="A470" s="254" t="str">
        <f>IF(ISBLANK(INDEX('Policy Characteristics'!A:A,MATCH($C470,'Policy Characteristics'!$C:$C,0))),"",INDEX('Policy Characteristics'!A:A,MATCH($C470,'Policy Characteristics'!$C:$C,0)))</f>
        <v>Electricity Supply</v>
      </c>
      <c r="B470" s="262" t="str">
        <f>IF(ISBLANK(INDEX('Policy Characteristics'!B:B,MATCH($C470,'Policy Characteristics'!$C:$C,0))),"",INDEX('Policy Characteristics'!B:B,MATCH($C470,'Policy Characteristics'!$C:$C,0)))</f>
        <v>Subsidy for Capacity Construction</v>
      </c>
      <c r="C470" s="318" t="str">
        <f t="shared" si="27"/>
        <v>Perc Subsidy for Elec Capacity Construction</v>
      </c>
      <c r="D470" s="6" t="s">
        <v>448</v>
      </c>
      <c r="E470" s="45"/>
      <c r="F470" s="6" t="s">
        <v>451</v>
      </c>
      <c r="G470" s="6"/>
      <c r="H470" s="47">
        <v>518</v>
      </c>
      <c r="I470" s="325" t="s">
        <v>43</v>
      </c>
      <c r="J470" s="255" t="str">
        <f>IF(ISBLANK(INDEX('Policy Characteristics'!D:D,MATCH($C470,'Policy Characteristics'!$C:$C,0))),"",INDEX('Policy Characteristics'!D:D,MATCH($C470,'Policy Characteristics'!$C:$C,0)))</f>
        <v>Subsidy for Capacity Construction</v>
      </c>
      <c r="K470" s="254" t="str">
        <f>IF(ISBLANK(INDEX('Policy Characteristics'!E:E,MATCH($C470,'Policy Characteristics'!$C:$C,0))),"",INDEX('Policy Characteristics'!E:E,MATCH($C470,'Policy Characteristics'!$C:$C,0)))</f>
        <v>elec capacity construction subsidy</v>
      </c>
      <c r="L470" s="261">
        <f>IF(ISBLANK(INDEX('Policy Characteristics'!F:F,MATCH($C470,'Policy Characteristics'!$C:$C,0))),"",INDEX('Policy Characteristics'!F:F,MATCH($C470,'Policy Characteristics'!$C:$C,0)))</f>
        <v>0</v>
      </c>
      <c r="M470" s="261">
        <f>IF(ISBLANK(INDEX('Policy Characteristics'!G:G,MATCH($C470,'Policy Characteristics'!$C:$C,0))),"",INDEX('Policy Characteristics'!G:G,MATCH($C470,'Policy Characteristics'!$C:$C,0)))</f>
        <v>0.95</v>
      </c>
      <c r="N470" s="261">
        <f>IF(ISBLANK(INDEX('Policy Characteristics'!H:H,MATCH($C470,'Policy Characteristics'!$C:$C,0))),"",INDEX('Policy Characteristics'!H:H,MATCH($C470,'Policy Characteristics'!$C:$C,0)))</f>
        <v>0.01</v>
      </c>
      <c r="O470" s="254" t="str">
        <f>IF(ISBLANK(INDEX('Policy Characteristics'!I:I,MATCH($C470,'Policy Characteristics'!$C:$C,0))),"",INDEX('Policy Characteristics'!I:I,MATCH($C470,'Policy Characteristics'!$C:$C,0)))</f>
        <v>% of construction cost</v>
      </c>
      <c r="P470" s="254" t="str">
        <f>IF(ISBLANK(INDEX('Policy Characteristics'!J:J,MATCH($C470,'Policy Characteristics'!$C:$C,0))),"",INDEX('Policy Characteristics'!J:J,MATCH($C470,'Policy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70" s="254" t="str">
        <f>IF(ISBLANK(INDEX('Policy Characteristics'!K:K,MATCH($C470,'Policy Characteristics'!$C:$C,0))),"",INDEX('Policy Characteristics'!K:K,MATCH($C470,'Policy Characteristics'!$C:$C,0)))</f>
        <v>electricity-sector-main.html#subsidies</v>
      </c>
      <c r="R470" s="254" t="str">
        <f>IF(ISBLANK(INDEX('Policy Characteristics'!L:L,MATCH($C470,'Policy Characteristics'!$C:$C,0))),"",INDEX('Policy Characteristics'!L:L,MATCH($C470,'Policy Characteristics'!$C:$C,0)))</f>
        <v/>
      </c>
    </row>
    <row r="471" spans="1:18" s="2" customFormat="1">
      <c r="A471" s="254" t="str">
        <f>IF(ISBLANK(INDEX('Policy Characteristics'!A:A,MATCH($C471,'Policy Characteristics'!$C:$C,0))),"",INDEX('Policy Characteristics'!A:A,MATCH($C471,'Policy Characteristics'!$C:$C,0)))</f>
        <v>Electricity Supply</v>
      </c>
      <c r="B471" s="262" t="str">
        <f>IF(ISBLANK(INDEX('Policy Characteristics'!B:B,MATCH($C471,'Policy Characteristics'!$C:$C,0))),"",INDEX('Policy Characteristics'!B:B,MATCH($C471,'Policy Characteristics'!$C:$C,0)))</f>
        <v>Subsidy for Capacity Construction</v>
      </c>
      <c r="C471" s="318" t="str">
        <f t="shared" si="27"/>
        <v>Perc Subsidy for Elec Capacity Construction</v>
      </c>
      <c r="D471" s="6" t="s">
        <v>78</v>
      </c>
      <c r="E471" s="45"/>
      <c r="F471" s="6" t="s">
        <v>90</v>
      </c>
      <c r="G471" s="6"/>
      <c r="H471" s="47">
        <v>519</v>
      </c>
      <c r="I471" s="325" t="s">
        <v>43</v>
      </c>
      <c r="J471" s="255" t="str">
        <f>IF(ISBLANK(INDEX('Policy Characteristics'!D:D,MATCH($C471,'Policy Characteristics'!$C:$C,0))),"",INDEX('Policy Characteristics'!D:D,MATCH($C471,'Policy Characteristics'!$C:$C,0)))</f>
        <v>Subsidy for Capacity Construction</v>
      </c>
      <c r="K471" s="254" t="str">
        <f>IF(ISBLANK(INDEX('Policy Characteristics'!E:E,MATCH($C471,'Policy Characteristics'!$C:$C,0))),"",INDEX('Policy Characteristics'!E:E,MATCH($C471,'Policy Characteristics'!$C:$C,0)))</f>
        <v>elec capacity construction subsidy</v>
      </c>
      <c r="L471" s="261">
        <f>IF(ISBLANK(INDEX('Policy Characteristics'!F:F,MATCH($C471,'Policy Characteristics'!$C:$C,0))),"",INDEX('Policy Characteristics'!F:F,MATCH($C471,'Policy Characteristics'!$C:$C,0)))</f>
        <v>0</v>
      </c>
      <c r="M471" s="261">
        <f>IF(ISBLANK(INDEX('Policy Characteristics'!G:G,MATCH($C471,'Policy Characteristics'!$C:$C,0))),"",INDEX('Policy Characteristics'!G:G,MATCH($C471,'Policy Characteristics'!$C:$C,0)))</f>
        <v>0.95</v>
      </c>
      <c r="N471" s="261">
        <f>IF(ISBLANK(INDEX('Policy Characteristics'!H:H,MATCH($C471,'Policy Characteristics'!$C:$C,0))),"",INDEX('Policy Characteristics'!H:H,MATCH($C471,'Policy Characteristics'!$C:$C,0)))</f>
        <v>0.01</v>
      </c>
      <c r="O471" s="254" t="str">
        <f>IF(ISBLANK(INDEX('Policy Characteristics'!I:I,MATCH($C471,'Policy Characteristics'!$C:$C,0))),"",INDEX('Policy Characteristics'!I:I,MATCH($C471,'Policy Characteristics'!$C:$C,0)))</f>
        <v>% of construction cost</v>
      </c>
      <c r="P471" s="254" t="str">
        <f>IF(ISBLANK(INDEX('Policy Characteristics'!J:J,MATCH($C471,'Policy Characteristics'!$C:$C,0))),"",INDEX('Policy Characteristics'!J:J,MATCH($C471,'Policy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71" s="254" t="str">
        <f>IF(ISBLANK(INDEX('Policy Characteristics'!K:K,MATCH($C471,'Policy Characteristics'!$C:$C,0))),"",INDEX('Policy Characteristics'!K:K,MATCH($C471,'Policy Characteristics'!$C:$C,0)))</f>
        <v>electricity-sector-main.html#subsidies</v>
      </c>
      <c r="R471" s="254" t="str">
        <f>IF(ISBLANK(INDEX('Policy Characteristics'!L:L,MATCH($C471,'Policy Characteristics'!$C:$C,0))),"",INDEX('Policy Characteristics'!L:L,MATCH($C471,'Policy Characteristics'!$C:$C,0)))</f>
        <v/>
      </c>
    </row>
    <row r="472" spans="1:18" s="2" customFormat="1">
      <c r="A472" s="254" t="str">
        <f>IF(ISBLANK(INDEX('Policy Characteristics'!A:A,MATCH($C472,'Policy Characteristics'!$C:$C,0))),"",INDEX('Policy Characteristics'!A:A,MATCH($C472,'Policy Characteristics'!$C:$C,0)))</f>
        <v>Electricity Supply</v>
      </c>
      <c r="B472" s="262" t="str">
        <f>IF(ISBLANK(INDEX('Policy Characteristics'!B:B,MATCH($C472,'Policy Characteristics'!$C:$C,0))),"",INDEX('Policy Characteristics'!B:B,MATCH($C472,'Policy Characteristics'!$C:$C,0)))</f>
        <v>Subsidy for Capacity Construction</v>
      </c>
      <c r="C472" s="318" t="str">
        <f t="shared" si="27"/>
        <v>Perc Subsidy for Elec Capacity Construction</v>
      </c>
      <c r="D472" s="6" t="s">
        <v>79</v>
      </c>
      <c r="E472" s="45"/>
      <c r="F472" s="6" t="s">
        <v>91</v>
      </c>
      <c r="G472" s="6"/>
      <c r="H472" s="47">
        <v>520</v>
      </c>
      <c r="I472" s="325" t="s">
        <v>43</v>
      </c>
      <c r="J472" s="255" t="str">
        <f>IF(ISBLANK(INDEX('Policy Characteristics'!D:D,MATCH($C472,'Policy Characteristics'!$C:$C,0))),"",INDEX('Policy Characteristics'!D:D,MATCH($C472,'Policy Characteristics'!$C:$C,0)))</f>
        <v>Subsidy for Capacity Construction</v>
      </c>
      <c r="K472" s="254" t="str">
        <f>IF(ISBLANK(INDEX('Policy Characteristics'!E:E,MATCH($C472,'Policy Characteristics'!$C:$C,0))),"",INDEX('Policy Characteristics'!E:E,MATCH($C472,'Policy Characteristics'!$C:$C,0)))</f>
        <v>elec capacity construction subsidy</v>
      </c>
      <c r="L472" s="261">
        <f>IF(ISBLANK(INDEX('Policy Characteristics'!F:F,MATCH($C472,'Policy Characteristics'!$C:$C,0))),"",INDEX('Policy Characteristics'!F:F,MATCH($C472,'Policy Characteristics'!$C:$C,0)))</f>
        <v>0</v>
      </c>
      <c r="M472" s="261">
        <f>IF(ISBLANK(INDEX('Policy Characteristics'!G:G,MATCH($C472,'Policy Characteristics'!$C:$C,0))),"",INDEX('Policy Characteristics'!G:G,MATCH($C472,'Policy Characteristics'!$C:$C,0)))</f>
        <v>0.95</v>
      </c>
      <c r="N472" s="261">
        <f>IF(ISBLANK(INDEX('Policy Characteristics'!H:H,MATCH($C472,'Policy Characteristics'!$C:$C,0))),"",INDEX('Policy Characteristics'!H:H,MATCH($C472,'Policy Characteristics'!$C:$C,0)))</f>
        <v>0.01</v>
      </c>
      <c r="O472" s="254" t="str">
        <f>IF(ISBLANK(INDEX('Policy Characteristics'!I:I,MATCH($C472,'Policy Characteristics'!$C:$C,0))),"",INDEX('Policy Characteristics'!I:I,MATCH($C472,'Policy Characteristics'!$C:$C,0)))</f>
        <v>% of construction cost</v>
      </c>
      <c r="P472" s="254" t="str">
        <f>IF(ISBLANK(INDEX('Policy Characteristics'!J:J,MATCH($C472,'Policy Characteristics'!$C:$C,0))),"",INDEX('Policy Characteristics'!J:J,MATCH($C472,'Policy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72" s="254" t="str">
        <f>IF(ISBLANK(INDEX('Policy Characteristics'!K:K,MATCH($C472,'Policy Characteristics'!$C:$C,0))),"",INDEX('Policy Characteristics'!K:K,MATCH($C472,'Policy Characteristics'!$C:$C,0)))</f>
        <v>electricity-sector-main.html#subsidies</v>
      </c>
      <c r="R472" s="254" t="str">
        <f>IF(ISBLANK(INDEX('Policy Characteristics'!L:L,MATCH($C472,'Policy Characteristics'!$C:$C,0))),"",INDEX('Policy Characteristics'!L:L,MATCH($C472,'Policy Characteristics'!$C:$C,0)))</f>
        <v/>
      </c>
    </row>
    <row r="473" spans="1:18" s="2" customFormat="1">
      <c r="A473" s="254" t="str">
        <f>IF(ISBLANK(INDEX('Policy Characteristics'!A:A,MATCH($C473,'Policy Characteristics'!$C:$C,0))),"",INDEX('Policy Characteristics'!A:A,MATCH($C473,'Policy Characteristics'!$C:$C,0)))</f>
        <v>Electricity Supply</v>
      </c>
      <c r="B473" s="262" t="str">
        <f>IF(ISBLANK(INDEX('Policy Characteristics'!B:B,MATCH($C473,'Policy Characteristics'!$C:$C,0))),"",INDEX('Policy Characteristics'!B:B,MATCH($C473,'Policy Characteristics'!$C:$C,0)))</f>
        <v>Subsidy for Capacity Construction</v>
      </c>
      <c r="C473" s="318" t="str">
        <f t="shared" si="27"/>
        <v>Perc Subsidy for Elec Capacity Construction</v>
      </c>
      <c r="D473" s="6" t="s">
        <v>80</v>
      </c>
      <c r="E473" s="45"/>
      <c r="F473" s="6" t="s">
        <v>92</v>
      </c>
      <c r="G473" s="6"/>
      <c r="H473" s="47">
        <v>521</v>
      </c>
      <c r="I473" s="325" t="s">
        <v>43</v>
      </c>
      <c r="J473" s="255" t="str">
        <f>IF(ISBLANK(INDEX('Policy Characteristics'!D:D,MATCH($C473,'Policy Characteristics'!$C:$C,0))),"",INDEX('Policy Characteristics'!D:D,MATCH($C473,'Policy Characteristics'!$C:$C,0)))</f>
        <v>Subsidy for Capacity Construction</v>
      </c>
      <c r="K473" s="254" t="str">
        <f>IF(ISBLANK(INDEX('Policy Characteristics'!E:E,MATCH($C473,'Policy Characteristics'!$C:$C,0))),"",INDEX('Policy Characteristics'!E:E,MATCH($C473,'Policy Characteristics'!$C:$C,0)))</f>
        <v>elec capacity construction subsidy</v>
      </c>
      <c r="L473" s="261">
        <f>IF(ISBLANK(INDEX('Policy Characteristics'!F:F,MATCH($C473,'Policy Characteristics'!$C:$C,0))),"",INDEX('Policy Characteristics'!F:F,MATCH($C473,'Policy Characteristics'!$C:$C,0)))</f>
        <v>0</v>
      </c>
      <c r="M473" s="261">
        <f>IF(ISBLANK(INDEX('Policy Characteristics'!G:G,MATCH($C473,'Policy Characteristics'!$C:$C,0))),"",INDEX('Policy Characteristics'!G:G,MATCH($C473,'Policy Characteristics'!$C:$C,0)))</f>
        <v>0.95</v>
      </c>
      <c r="N473" s="261">
        <f>IF(ISBLANK(INDEX('Policy Characteristics'!H:H,MATCH($C473,'Policy Characteristics'!$C:$C,0))),"",INDEX('Policy Characteristics'!H:H,MATCH($C473,'Policy Characteristics'!$C:$C,0)))</f>
        <v>0.01</v>
      </c>
      <c r="O473" s="254" t="str">
        <f>IF(ISBLANK(INDEX('Policy Characteristics'!I:I,MATCH($C473,'Policy Characteristics'!$C:$C,0))),"",INDEX('Policy Characteristics'!I:I,MATCH($C473,'Policy Characteristics'!$C:$C,0)))</f>
        <v>% of construction cost</v>
      </c>
      <c r="P473" s="254" t="str">
        <f>IF(ISBLANK(INDEX('Policy Characteristics'!J:J,MATCH($C473,'Policy Characteristics'!$C:$C,0))),"",INDEX('Policy Characteristics'!J:J,MATCH($C473,'Policy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73" s="254" t="str">
        <f>IF(ISBLANK(INDEX('Policy Characteristics'!K:K,MATCH($C473,'Policy Characteristics'!$C:$C,0))),"",INDEX('Policy Characteristics'!K:K,MATCH($C473,'Policy Characteristics'!$C:$C,0)))</f>
        <v>electricity-sector-main.html#subsidies</v>
      </c>
      <c r="R473" s="254" t="str">
        <f>IF(ISBLANK(INDEX('Policy Characteristics'!L:L,MATCH($C473,'Policy Characteristics'!$C:$C,0))),"",INDEX('Policy Characteristics'!L:L,MATCH($C473,'Policy Characteristics'!$C:$C,0)))</f>
        <v/>
      </c>
    </row>
    <row r="474" spans="1:18" s="2" customFormat="1">
      <c r="A474" s="254" t="str">
        <f>IF(ISBLANK(INDEX('Policy Characteristics'!A:A,MATCH($C474,'Policy Characteristics'!$C:$C,0))),"",INDEX('Policy Characteristics'!A:A,MATCH($C474,'Policy Characteristics'!$C:$C,0)))</f>
        <v>Electricity Supply</v>
      </c>
      <c r="B474" s="262" t="str">
        <f>IF(ISBLANK(INDEX('Policy Characteristics'!B:B,MATCH($C474,'Policy Characteristics'!$C:$C,0))),"",INDEX('Policy Characteristics'!B:B,MATCH($C474,'Policy Characteristics'!$C:$C,0)))</f>
        <v>Subsidy for Capacity Construction</v>
      </c>
      <c r="C474" s="318" t="str">
        <f t="shared" si="27"/>
        <v>Perc Subsidy for Elec Capacity Construction</v>
      </c>
      <c r="D474" s="6" t="s">
        <v>2425</v>
      </c>
      <c r="E474" s="45"/>
      <c r="F474" s="6" t="s">
        <v>436</v>
      </c>
      <c r="G474" s="6"/>
      <c r="H474" s="47">
        <v>1598</v>
      </c>
      <c r="I474" s="325" t="s">
        <v>43</v>
      </c>
      <c r="J474" s="255" t="str">
        <f>IF(ISBLANK(INDEX('Policy Characteristics'!D:D,MATCH($C474,'Policy Characteristics'!$C:$C,0))),"",INDEX('Policy Characteristics'!D:D,MATCH($C474,'Policy Characteristics'!$C:$C,0)))</f>
        <v>Subsidy for Capacity Construction</v>
      </c>
      <c r="K474" s="254" t="str">
        <f>IF(ISBLANK(INDEX('Policy Characteristics'!E:E,MATCH($C474,'Policy Characteristics'!$C:$C,0))),"",INDEX('Policy Characteristics'!E:E,MATCH($C474,'Policy Characteristics'!$C:$C,0)))</f>
        <v>elec capacity construction subsidy</v>
      </c>
      <c r="L474" s="261">
        <f>IF(ISBLANK(INDEX('Policy Characteristics'!F:F,MATCH($C474,'Policy Characteristics'!$C:$C,0))),"",INDEX('Policy Characteristics'!F:F,MATCH($C474,'Policy Characteristics'!$C:$C,0)))</f>
        <v>0</v>
      </c>
      <c r="M474" s="261">
        <f>IF(ISBLANK(INDEX('Policy Characteristics'!G:G,MATCH($C474,'Policy Characteristics'!$C:$C,0))),"",INDEX('Policy Characteristics'!G:G,MATCH($C474,'Policy Characteristics'!$C:$C,0)))</f>
        <v>0.95</v>
      </c>
      <c r="N474" s="261">
        <f>IF(ISBLANK(INDEX('Policy Characteristics'!H:H,MATCH($C474,'Policy Characteristics'!$C:$C,0))),"",INDEX('Policy Characteristics'!H:H,MATCH($C474,'Policy Characteristics'!$C:$C,0)))</f>
        <v>0.01</v>
      </c>
      <c r="O474" s="254" t="str">
        <f>IF(ISBLANK(INDEX('Policy Characteristics'!I:I,MATCH($C474,'Policy Characteristics'!$C:$C,0))),"",INDEX('Policy Characteristics'!I:I,MATCH($C474,'Policy Characteristics'!$C:$C,0)))</f>
        <v>% of construction cost</v>
      </c>
      <c r="P474" s="254" t="str">
        <f>IF(ISBLANK(INDEX('Policy Characteristics'!J:J,MATCH($C474,'Policy Characteristics'!$C:$C,0))),"",INDEX('Policy Characteristics'!J:J,MATCH($C474,'Policy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74" s="254" t="str">
        <f>IF(ISBLANK(INDEX('Policy Characteristics'!K:K,MATCH($C474,'Policy Characteristics'!$C:$C,0))),"",INDEX('Policy Characteristics'!K:K,MATCH($C474,'Policy Characteristics'!$C:$C,0)))</f>
        <v>electricity-sector-main.html#subsidies</v>
      </c>
      <c r="R474" s="254" t="str">
        <f>IF(ISBLANK(INDEX('Policy Characteristics'!L:L,MATCH($C474,'Policy Characteristics'!$C:$C,0))),"",INDEX('Policy Characteristics'!L:L,MATCH($C474,'Policy Characteristics'!$C:$C,0)))</f>
        <v/>
      </c>
    </row>
    <row r="475" spans="1:18" s="2" customFormat="1">
      <c r="A475" s="254" t="str">
        <f>IF(ISBLANK(INDEX('Policy Characteristics'!A:A,MATCH($C475,'Policy Characteristics'!$C:$C,0))),"",INDEX('Policy Characteristics'!A:A,MATCH($C475,'Policy Characteristics'!$C:$C,0)))</f>
        <v>Electricity Supply</v>
      </c>
      <c r="B475" s="262" t="str">
        <f>IF(ISBLANK(INDEX('Policy Characteristics'!B:B,MATCH($C475,'Policy Characteristics'!$C:$C,0))),"",INDEX('Policy Characteristics'!B:B,MATCH($C475,'Policy Characteristics'!$C:$C,0)))</f>
        <v>Subsidy for Capacity Construction</v>
      </c>
      <c r="C475" s="318" t="str">
        <f t="shared" si="27"/>
        <v>Perc Subsidy for Elec Capacity Construction</v>
      </c>
      <c r="D475" s="6" t="s">
        <v>308</v>
      </c>
      <c r="E475" s="45"/>
      <c r="F475" s="6" t="s">
        <v>310</v>
      </c>
      <c r="G475" s="6"/>
      <c r="H475" s="47">
        <v>1599</v>
      </c>
      <c r="I475" s="325" t="s">
        <v>44</v>
      </c>
      <c r="J475" s="255" t="str">
        <f>IF(ISBLANK(INDEX('Policy Characteristics'!D:D,MATCH($C475,'Policy Characteristics'!$C:$C,0))),"",INDEX('Policy Characteristics'!D:D,MATCH($C475,'Policy Characteristics'!$C:$C,0)))</f>
        <v>Subsidy for Capacity Construction</v>
      </c>
      <c r="K475" s="254" t="str">
        <f>IF(ISBLANK(INDEX('Policy Characteristics'!E:E,MATCH($C475,'Policy Characteristics'!$C:$C,0))),"",INDEX('Policy Characteristics'!E:E,MATCH($C475,'Policy Characteristics'!$C:$C,0)))</f>
        <v>elec capacity construction subsidy</v>
      </c>
      <c r="L475" s="261">
        <f>IF(ISBLANK(INDEX('Policy Characteristics'!F:F,MATCH($C475,'Policy Characteristics'!$C:$C,0))),"",INDEX('Policy Characteristics'!F:F,MATCH($C475,'Policy Characteristics'!$C:$C,0)))</f>
        <v>0</v>
      </c>
      <c r="M475" s="261">
        <f>IF(ISBLANK(INDEX('Policy Characteristics'!G:G,MATCH($C475,'Policy Characteristics'!$C:$C,0))),"",INDEX('Policy Characteristics'!G:G,MATCH($C475,'Policy Characteristics'!$C:$C,0)))</f>
        <v>0.95</v>
      </c>
      <c r="N475" s="261">
        <f>IF(ISBLANK(INDEX('Policy Characteristics'!H:H,MATCH($C475,'Policy Characteristics'!$C:$C,0))),"",INDEX('Policy Characteristics'!H:H,MATCH($C475,'Policy Characteristics'!$C:$C,0)))</f>
        <v>0.01</v>
      </c>
      <c r="O475" s="254" t="str">
        <f>IF(ISBLANK(INDEX('Policy Characteristics'!I:I,MATCH($C475,'Policy Characteristics'!$C:$C,0))),"",INDEX('Policy Characteristics'!I:I,MATCH($C475,'Policy Characteristics'!$C:$C,0)))</f>
        <v>% of construction cost</v>
      </c>
      <c r="P475" s="254" t="str">
        <f>IF(ISBLANK(INDEX('Policy Characteristics'!J:J,MATCH($C475,'Policy Characteristics'!$C:$C,0))),"",INDEX('Policy Characteristics'!J:J,MATCH($C475,'Policy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75" s="254" t="str">
        <f>IF(ISBLANK(INDEX('Policy Characteristics'!K:K,MATCH($C475,'Policy Characteristics'!$C:$C,0))),"",INDEX('Policy Characteristics'!K:K,MATCH($C475,'Policy Characteristics'!$C:$C,0)))</f>
        <v>electricity-sector-main.html#subsidies</v>
      </c>
      <c r="R475" s="254" t="str">
        <f>IF(ISBLANK(INDEX('Policy Characteristics'!L:L,MATCH($C475,'Policy Characteristics'!$C:$C,0))),"",INDEX('Policy Characteristics'!L:L,MATCH($C475,'Policy Characteristics'!$C:$C,0)))</f>
        <v/>
      </c>
    </row>
    <row r="476" spans="1:18" s="2" customFormat="1">
      <c r="A476" s="254" t="str">
        <f>IF(ISBLANK(INDEX('Policy Characteristics'!A:A,MATCH($C476,'Policy Characteristics'!$C:$C,0))),"",INDEX('Policy Characteristics'!A:A,MATCH($C476,'Policy Characteristics'!$C:$C,0)))</f>
        <v>Electricity Supply</v>
      </c>
      <c r="B476" s="262" t="str">
        <f>IF(ISBLANK(INDEX('Policy Characteristics'!B:B,MATCH($C476,'Policy Characteristics'!$C:$C,0))),"",INDEX('Policy Characteristics'!B:B,MATCH($C476,'Policy Characteristics'!$C:$C,0)))</f>
        <v>Subsidy for Capacity Construction</v>
      </c>
      <c r="C476" s="318" t="str">
        <f t="shared" si="27"/>
        <v>Perc Subsidy for Elec Capacity Construction</v>
      </c>
      <c r="D476" s="6" t="s">
        <v>309</v>
      </c>
      <c r="E476" s="45"/>
      <c r="F476" s="6" t="s">
        <v>311</v>
      </c>
      <c r="G476" s="6"/>
      <c r="H476" s="47">
        <v>1600</v>
      </c>
      <c r="I476" s="325" t="s">
        <v>44</v>
      </c>
      <c r="J476" s="255" t="str">
        <f>IF(ISBLANK(INDEX('Policy Characteristics'!D:D,MATCH($C476,'Policy Characteristics'!$C:$C,0))),"",INDEX('Policy Characteristics'!D:D,MATCH($C476,'Policy Characteristics'!$C:$C,0)))</f>
        <v>Subsidy for Capacity Construction</v>
      </c>
      <c r="K476" s="254" t="str">
        <f>IF(ISBLANK(INDEX('Policy Characteristics'!E:E,MATCH($C476,'Policy Characteristics'!$C:$C,0))),"",INDEX('Policy Characteristics'!E:E,MATCH($C476,'Policy Characteristics'!$C:$C,0)))</f>
        <v>elec capacity construction subsidy</v>
      </c>
      <c r="L476" s="261">
        <f>IF(ISBLANK(INDEX('Policy Characteristics'!F:F,MATCH($C476,'Policy Characteristics'!$C:$C,0))),"",INDEX('Policy Characteristics'!F:F,MATCH($C476,'Policy Characteristics'!$C:$C,0)))</f>
        <v>0</v>
      </c>
      <c r="M476" s="261">
        <f>IF(ISBLANK(INDEX('Policy Characteristics'!G:G,MATCH($C476,'Policy Characteristics'!$C:$C,0))),"",INDEX('Policy Characteristics'!G:G,MATCH($C476,'Policy Characteristics'!$C:$C,0)))</f>
        <v>0.95</v>
      </c>
      <c r="N476" s="261">
        <f>IF(ISBLANK(INDEX('Policy Characteristics'!H:H,MATCH($C476,'Policy Characteristics'!$C:$C,0))),"",INDEX('Policy Characteristics'!H:H,MATCH($C476,'Policy Characteristics'!$C:$C,0)))</f>
        <v>0.01</v>
      </c>
      <c r="O476" s="254" t="str">
        <f>IF(ISBLANK(INDEX('Policy Characteristics'!I:I,MATCH($C476,'Policy Characteristics'!$C:$C,0))),"",INDEX('Policy Characteristics'!I:I,MATCH($C476,'Policy Characteristics'!$C:$C,0)))</f>
        <v>% of construction cost</v>
      </c>
      <c r="P476" s="254" t="str">
        <f>IF(ISBLANK(INDEX('Policy Characteristics'!J:J,MATCH($C476,'Policy Characteristics'!$C:$C,0))),"",INDEX('Policy Characteristics'!J:J,MATCH($C476,'Policy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76" s="254" t="str">
        <f>IF(ISBLANK(INDEX('Policy Characteristics'!K:K,MATCH($C476,'Policy Characteristics'!$C:$C,0))),"",INDEX('Policy Characteristics'!K:K,MATCH($C476,'Policy Characteristics'!$C:$C,0)))</f>
        <v>electricity-sector-main.html#subsidies</v>
      </c>
      <c r="R476" s="254" t="str">
        <f>IF(ISBLANK(INDEX('Policy Characteristics'!L:L,MATCH($C476,'Policy Characteristics'!$C:$C,0))),"",INDEX('Policy Characteristics'!L:L,MATCH($C476,'Policy Characteristics'!$C:$C,0)))</f>
        <v/>
      </c>
    </row>
    <row r="477" spans="1:18" s="2" customFormat="1">
      <c r="A477" s="254" t="str">
        <f>IF(ISBLANK(INDEX('Policy Characteristics'!A:A,MATCH($C477,'Policy Characteristics'!$C:$C,0))),"",INDEX('Policy Characteristics'!A:A,MATCH($C477,'Policy Characteristics'!$C:$C,0)))</f>
        <v>Electricity Supply</v>
      </c>
      <c r="B477" s="262" t="str">
        <f>IF(ISBLANK(INDEX('Policy Characteristics'!B:B,MATCH($C477,'Policy Characteristics'!$C:$C,0))),"",INDEX('Policy Characteristics'!B:B,MATCH($C477,'Policy Characteristics'!$C:$C,0)))</f>
        <v>Subsidy for Capacity Construction</v>
      </c>
      <c r="C477" s="318" t="str">
        <f t="shared" si="27"/>
        <v>Perc Subsidy for Elec Capacity Construction</v>
      </c>
      <c r="D477" s="6" t="s">
        <v>444</v>
      </c>
      <c r="E477" s="45"/>
      <c r="F477" s="6" t="s">
        <v>443</v>
      </c>
      <c r="G477" s="6"/>
      <c r="H477" s="47">
        <v>694</v>
      </c>
      <c r="I477" s="325" t="s">
        <v>44</v>
      </c>
      <c r="J477" s="255" t="str">
        <f>IF(ISBLANK(INDEX('Policy Characteristics'!D:D,MATCH($C477,'Policy Characteristics'!$C:$C,0))),"",INDEX('Policy Characteristics'!D:D,MATCH($C477,'Policy Characteristics'!$C:$C,0)))</f>
        <v>Subsidy for Capacity Construction</v>
      </c>
      <c r="K477" s="254" t="str">
        <f>IF(ISBLANK(INDEX('Policy Characteristics'!E:E,MATCH($C477,'Policy Characteristics'!$C:$C,0))),"",INDEX('Policy Characteristics'!E:E,MATCH($C477,'Policy Characteristics'!$C:$C,0)))</f>
        <v>elec capacity construction subsidy</v>
      </c>
      <c r="L477" s="261">
        <f>IF(ISBLANK(INDEX('Policy Characteristics'!F:F,MATCH($C477,'Policy Characteristics'!$C:$C,0))),"",INDEX('Policy Characteristics'!F:F,MATCH($C477,'Policy Characteristics'!$C:$C,0)))</f>
        <v>0</v>
      </c>
      <c r="M477" s="261">
        <f>IF(ISBLANK(INDEX('Policy Characteristics'!G:G,MATCH($C477,'Policy Characteristics'!$C:$C,0))),"",INDEX('Policy Characteristics'!G:G,MATCH($C477,'Policy Characteristics'!$C:$C,0)))</f>
        <v>0.95</v>
      </c>
      <c r="N477" s="261">
        <f>IF(ISBLANK(INDEX('Policy Characteristics'!H:H,MATCH($C477,'Policy Characteristics'!$C:$C,0))),"",INDEX('Policy Characteristics'!H:H,MATCH($C477,'Policy Characteristics'!$C:$C,0)))</f>
        <v>0.01</v>
      </c>
      <c r="O477" s="254" t="str">
        <f>IF(ISBLANK(INDEX('Policy Characteristics'!I:I,MATCH($C477,'Policy Characteristics'!$C:$C,0))),"",INDEX('Policy Characteristics'!I:I,MATCH($C477,'Policy Characteristics'!$C:$C,0)))</f>
        <v>% of construction cost</v>
      </c>
      <c r="P477" s="254" t="str">
        <f>IF(ISBLANK(INDEX('Policy Characteristics'!J:J,MATCH($C477,'Policy Characteristics'!$C:$C,0))),"",INDEX('Policy Characteristics'!J:J,MATCH($C477,'Policy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77" s="254" t="str">
        <f>IF(ISBLANK(INDEX('Policy Characteristics'!K:K,MATCH($C477,'Policy Characteristics'!$C:$C,0))),"",INDEX('Policy Characteristics'!K:K,MATCH($C477,'Policy Characteristics'!$C:$C,0)))</f>
        <v>electricity-sector-main.html#subsidies</v>
      </c>
      <c r="R477" s="254" t="str">
        <f>IF(ISBLANK(INDEX('Policy Characteristics'!L:L,MATCH($C477,'Policy Characteristics'!$C:$C,0))),"",INDEX('Policy Characteristics'!L:L,MATCH($C477,'Policy Characteristics'!$C:$C,0)))</f>
        <v/>
      </c>
    </row>
    <row r="478" spans="1:18" s="2" customFormat="1">
      <c r="A478" s="254" t="str">
        <f>IF(ISBLANK(INDEX('Policy Characteristics'!A:A,MATCH($C478,'Policy Characteristics'!$C:$C,0))),"",INDEX('Policy Characteristics'!A:A,MATCH($C478,'Policy Characteristics'!$C:$C,0)))</f>
        <v>Electricity Supply</v>
      </c>
      <c r="B478" s="262" t="str">
        <f>IF(ISBLANK(INDEX('Policy Characteristics'!B:B,MATCH($C478,'Policy Characteristics'!$C:$C,0))),"",INDEX('Policy Characteristics'!B:B,MATCH($C478,'Policy Characteristics'!$C:$C,0)))</f>
        <v>Subsidy for Capacity Construction</v>
      </c>
      <c r="C478" s="318" t="str">
        <f t="shared" si="27"/>
        <v>Perc Subsidy for Elec Capacity Construction</v>
      </c>
      <c r="D478" s="6" t="s">
        <v>453</v>
      </c>
      <c r="E478" s="45"/>
      <c r="F478" s="6" t="s">
        <v>454</v>
      </c>
      <c r="H478" s="47">
        <v>522</v>
      </c>
      <c r="I478" s="325" t="s">
        <v>43</v>
      </c>
      <c r="J478" s="255" t="str">
        <f>IF(ISBLANK(INDEX('Policy Characteristics'!D:D,MATCH($C478,'Policy Characteristics'!$C:$C,0))),"",INDEX('Policy Characteristics'!D:D,MATCH($C478,'Policy Characteristics'!$C:$C,0)))</f>
        <v>Subsidy for Capacity Construction</v>
      </c>
      <c r="K478" s="254" t="str">
        <f>IF(ISBLANK(INDEX('Policy Characteristics'!E:E,MATCH($C478,'Policy Characteristics'!$C:$C,0))),"",INDEX('Policy Characteristics'!E:E,MATCH($C478,'Policy Characteristics'!$C:$C,0)))</f>
        <v>elec capacity construction subsidy</v>
      </c>
      <c r="L478" s="261">
        <f>IF(ISBLANK(INDEX('Policy Characteristics'!F:F,MATCH($C478,'Policy Characteristics'!$C:$C,0))),"",INDEX('Policy Characteristics'!F:F,MATCH($C478,'Policy Characteristics'!$C:$C,0)))</f>
        <v>0</v>
      </c>
      <c r="M478" s="261">
        <f>IF(ISBLANK(INDEX('Policy Characteristics'!G:G,MATCH($C478,'Policy Characteristics'!$C:$C,0))),"",INDEX('Policy Characteristics'!G:G,MATCH($C478,'Policy Characteristics'!$C:$C,0)))</f>
        <v>0.95</v>
      </c>
      <c r="N478" s="261">
        <f>IF(ISBLANK(INDEX('Policy Characteristics'!H:H,MATCH($C478,'Policy Characteristics'!$C:$C,0))),"",INDEX('Policy Characteristics'!H:H,MATCH($C478,'Policy Characteristics'!$C:$C,0)))</f>
        <v>0.01</v>
      </c>
      <c r="O478" s="254" t="str">
        <f>IF(ISBLANK(INDEX('Policy Characteristics'!I:I,MATCH($C478,'Policy Characteristics'!$C:$C,0))),"",INDEX('Policy Characteristics'!I:I,MATCH($C478,'Policy Characteristics'!$C:$C,0)))</f>
        <v>% of construction cost</v>
      </c>
      <c r="P478" s="254" t="str">
        <f>IF(ISBLANK(INDEX('Policy Characteristics'!J:J,MATCH($C478,'Policy Characteristics'!$C:$C,0))),"",INDEX('Policy Characteristics'!J:J,MATCH($C478,'Policy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78" s="254" t="str">
        <f>IF(ISBLANK(INDEX('Policy Characteristics'!K:K,MATCH($C478,'Policy Characteristics'!$C:$C,0))),"",INDEX('Policy Characteristics'!K:K,MATCH($C478,'Policy Characteristics'!$C:$C,0)))</f>
        <v>electricity-sector-main.html#subsidies</v>
      </c>
      <c r="R478" s="254" t="str">
        <f>IF(ISBLANK(INDEX('Policy Characteristics'!L:L,MATCH($C478,'Policy Characteristics'!$C:$C,0))),"",INDEX('Policy Characteristics'!L:L,MATCH($C478,'Policy Characteristics'!$C:$C,0)))</f>
        <v/>
      </c>
    </row>
    <row r="479" spans="1:18" s="2" customFormat="1">
      <c r="A479" s="254" t="str">
        <f>IF(ISBLANK(INDEX('Policy Characteristics'!A:A,MATCH($C479,'Policy Characteristics'!$C:$C,0))),"",INDEX('Policy Characteristics'!A:A,MATCH($C479,'Policy Characteristics'!$C:$C,0)))</f>
        <v>Electricity Supply</v>
      </c>
      <c r="B479" s="262" t="str">
        <f>IF(ISBLANK(INDEX('Policy Characteristics'!B:B,MATCH($C479,'Policy Characteristics'!$C:$C,0))),"",INDEX('Policy Characteristics'!B:B,MATCH($C479,'Policy Characteristics'!$C:$C,0)))</f>
        <v>Subsidy for Capacity Construction</v>
      </c>
      <c r="C479" s="318" t="str">
        <f t="shared" si="27"/>
        <v>Perc Subsidy for Elec Capacity Construction</v>
      </c>
      <c r="D479" s="6" t="s">
        <v>2748</v>
      </c>
      <c r="E479" s="45"/>
      <c r="F479" s="6" t="s">
        <v>2469</v>
      </c>
      <c r="G479" s="6"/>
      <c r="H479" s="47">
        <v>695</v>
      </c>
      <c r="I479" s="325" t="s">
        <v>44</v>
      </c>
      <c r="J479" s="255" t="str">
        <f>IF(ISBLANK(INDEX('Policy Characteristics'!D:D,MATCH($C479,'Policy Characteristics'!$C:$C,0))),"",INDEX('Policy Characteristics'!D:D,MATCH($C479,'Policy Characteristics'!$C:$C,0)))</f>
        <v>Subsidy for Capacity Construction</v>
      </c>
      <c r="K479" s="254" t="str">
        <f>IF(ISBLANK(INDEX('Policy Characteristics'!E:E,MATCH($C479,'Policy Characteristics'!$C:$C,0))),"",INDEX('Policy Characteristics'!E:E,MATCH($C479,'Policy Characteristics'!$C:$C,0)))</f>
        <v>elec capacity construction subsidy</v>
      </c>
      <c r="L479" s="261">
        <f>IF(ISBLANK(INDEX('Policy Characteristics'!F:F,MATCH($C479,'Policy Characteristics'!$C:$C,0))),"",INDEX('Policy Characteristics'!F:F,MATCH($C479,'Policy Characteristics'!$C:$C,0)))</f>
        <v>0</v>
      </c>
      <c r="M479" s="261">
        <f>IF(ISBLANK(INDEX('Policy Characteristics'!G:G,MATCH($C479,'Policy Characteristics'!$C:$C,0))),"",INDEX('Policy Characteristics'!G:G,MATCH($C479,'Policy Characteristics'!$C:$C,0)))</f>
        <v>0.95</v>
      </c>
      <c r="N479" s="261">
        <f>IF(ISBLANK(INDEX('Policy Characteristics'!H:H,MATCH($C479,'Policy Characteristics'!$C:$C,0))),"",INDEX('Policy Characteristics'!H:H,MATCH($C479,'Policy Characteristics'!$C:$C,0)))</f>
        <v>0.01</v>
      </c>
      <c r="O479" s="254" t="str">
        <f>IF(ISBLANK(INDEX('Policy Characteristics'!I:I,MATCH($C479,'Policy Characteristics'!$C:$C,0))),"",INDEX('Policy Characteristics'!I:I,MATCH($C479,'Policy Characteristics'!$C:$C,0)))</f>
        <v>% of construction cost</v>
      </c>
      <c r="P479" s="254" t="str">
        <f>IF(ISBLANK(INDEX('Policy Characteristics'!J:J,MATCH($C479,'Policy Characteristics'!$C:$C,0))),"",INDEX('Policy Characteristics'!J:J,MATCH($C479,'Policy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79" s="254" t="str">
        <f>IF(ISBLANK(INDEX('Policy Characteristics'!K:K,MATCH($C479,'Policy Characteristics'!$C:$C,0))),"",INDEX('Policy Characteristics'!K:K,MATCH($C479,'Policy Characteristics'!$C:$C,0)))</f>
        <v>electricity-sector-main.html#subsidies</v>
      </c>
      <c r="R479" s="254" t="str">
        <f>IF(ISBLANK(INDEX('Policy Characteristics'!L:L,MATCH($C479,'Policy Characteristics'!$C:$C,0))),"",INDEX('Policy Characteristics'!L:L,MATCH($C479,'Policy Characteristics'!$C:$C,0)))</f>
        <v/>
      </c>
    </row>
    <row r="480" spans="1:18" s="2" customFormat="1">
      <c r="A480" s="254" t="str">
        <f>IF(ISBLANK(INDEX('Policy Characteristics'!A:A,MATCH($C480,'Policy Characteristics'!$C:$C,0))),"",INDEX('Policy Characteristics'!A:A,MATCH($C480,'Policy Characteristics'!$C:$C,0)))</f>
        <v>Electricity Supply</v>
      </c>
      <c r="B480" s="262" t="str">
        <f>IF(ISBLANK(INDEX('Policy Characteristics'!B:B,MATCH($C480,'Policy Characteristics'!$C:$C,0))),"",INDEX('Policy Characteristics'!B:B,MATCH($C480,'Policy Characteristics'!$C:$C,0)))</f>
        <v>Subsidy for Capacity Construction</v>
      </c>
      <c r="C480" s="318" t="str">
        <f t="shared" si="27"/>
        <v>Perc Subsidy for Elec Capacity Construction</v>
      </c>
      <c r="D480" s="6" t="s">
        <v>2749</v>
      </c>
      <c r="E480" s="45"/>
      <c r="F480" s="6" t="s">
        <v>2592</v>
      </c>
      <c r="G480" s="6"/>
      <c r="H480" s="47">
        <v>696</v>
      </c>
      <c r="I480" s="325" t="s">
        <v>44</v>
      </c>
      <c r="J480" s="255" t="str">
        <f>IF(ISBLANK(INDEX('Policy Characteristics'!D:D,MATCH($C480,'Policy Characteristics'!$C:$C,0))),"",INDEX('Policy Characteristics'!D:D,MATCH($C480,'Policy Characteristics'!$C:$C,0)))</f>
        <v>Subsidy for Capacity Construction</v>
      </c>
      <c r="K480" s="254" t="str">
        <f>IF(ISBLANK(INDEX('Policy Characteristics'!E:E,MATCH($C480,'Policy Characteristics'!$C:$C,0))),"",INDEX('Policy Characteristics'!E:E,MATCH($C480,'Policy Characteristics'!$C:$C,0)))</f>
        <v>elec capacity construction subsidy</v>
      </c>
      <c r="L480" s="261">
        <f>IF(ISBLANK(INDEX('Policy Characteristics'!F:F,MATCH($C480,'Policy Characteristics'!$C:$C,0))),"",INDEX('Policy Characteristics'!F:F,MATCH($C480,'Policy Characteristics'!$C:$C,0)))</f>
        <v>0</v>
      </c>
      <c r="M480" s="261">
        <f>IF(ISBLANK(INDEX('Policy Characteristics'!G:G,MATCH($C480,'Policy Characteristics'!$C:$C,0))),"",INDEX('Policy Characteristics'!G:G,MATCH($C480,'Policy Characteristics'!$C:$C,0)))</f>
        <v>0.95</v>
      </c>
      <c r="N480" s="261">
        <f>IF(ISBLANK(INDEX('Policy Characteristics'!H:H,MATCH($C480,'Policy Characteristics'!$C:$C,0))),"",INDEX('Policy Characteristics'!H:H,MATCH($C480,'Policy Characteristics'!$C:$C,0)))</f>
        <v>0.01</v>
      </c>
      <c r="O480" s="254" t="str">
        <f>IF(ISBLANK(INDEX('Policy Characteristics'!I:I,MATCH($C480,'Policy Characteristics'!$C:$C,0))),"",INDEX('Policy Characteristics'!I:I,MATCH($C480,'Policy Characteristics'!$C:$C,0)))</f>
        <v>% of construction cost</v>
      </c>
      <c r="P480" s="254" t="str">
        <f>IF(ISBLANK(INDEX('Policy Characteristics'!J:J,MATCH($C480,'Policy Characteristics'!$C:$C,0))),"",INDEX('Policy Characteristics'!J:J,MATCH($C480,'Policy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80" s="254" t="str">
        <f>IF(ISBLANK(INDEX('Policy Characteristics'!K:K,MATCH($C480,'Policy Characteristics'!$C:$C,0))),"",INDEX('Policy Characteristics'!K:K,MATCH($C480,'Policy Characteristics'!$C:$C,0)))</f>
        <v>electricity-sector-main.html#subsidies</v>
      </c>
      <c r="R480" s="254" t="str">
        <f>IF(ISBLANK(INDEX('Policy Characteristics'!L:L,MATCH($C480,'Policy Characteristics'!$C:$C,0))),"",INDEX('Policy Characteristics'!L:L,MATCH($C480,'Policy Characteristics'!$C:$C,0)))</f>
        <v/>
      </c>
    </row>
    <row r="481" spans="1:19" s="2" customFormat="1">
      <c r="A481" s="254" t="str">
        <f>IF(ISBLANK(INDEX('Policy Characteristics'!A:A,MATCH($C481,'Policy Characteristics'!$C:$C,0))),"",INDEX('Policy Characteristics'!A:A,MATCH($C481,'Policy Characteristics'!$C:$C,0)))</f>
        <v>Electricity Supply</v>
      </c>
      <c r="B481" s="262" t="str">
        <f>IF(ISBLANK(INDEX('Policy Characteristics'!B:B,MATCH($C481,'Policy Characteristics'!$C:$C,0))),"",INDEX('Policy Characteristics'!B:B,MATCH($C481,'Policy Characteristics'!$C:$C,0)))</f>
        <v>Subsidy for Capacity Construction</v>
      </c>
      <c r="C481" s="318" t="str">
        <f t="shared" si="27"/>
        <v>Perc Subsidy for Elec Capacity Construction</v>
      </c>
      <c r="D481" s="6" t="s">
        <v>2750</v>
      </c>
      <c r="E481" s="45"/>
      <c r="F481" s="6" t="s">
        <v>2471</v>
      </c>
      <c r="G481" s="6"/>
      <c r="H481" s="47">
        <v>697</v>
      </c>
      <c r="I481" s="325" t="s">
        <v>44</v>
      </c>
      <c r="J481" s="255" t="str">
        <f>IF(ISBLANK(INDEX('Policy Characteristics'!D:D,MATCH($C481,'Policy Characteristics'!$C:$C,0))),"",INDEX('Policy Characteristics'!D:D,MATCH($C481,'Policy Characteristics'!$C:$C,0)))</f>
        <v>Subsidy for Capacity Construction</v>
      </c>
      <c r="K481" s="254" t="str">
        <f>IF(ISBLANK(INDEX('Policy Characteristics'!E:E,MATCH($C481,'Policy Characteristics'!$C:$C,0))),"",INDEX('Policy Characteristics'!E:E,MATCH($C481,'Policy Characteristics'!$C:$C,0)))</f>
        <v>elec capacity construction subsidy</v>
      </c>
      <c r="L481" s="261">
        <f>IF(ISBLANK(INDEX('Policy Characteristics'!F:F,MATCH($C481,'Policy Characteristics'!$C:$C,0))),"",INDEX('Policy Characteristics'!F:F,MATCH($C481,'Policy Characteristics'!$C:$C,0)))</f>
        <v>0</v>
      </c>
      <c r="M481" s="261">
        <f>IF(ISBLANK(INDEX('Policy Characteristics'!G:G,MATCH($C481,'Policy Characteristics'!$C:$C,0))),"",INDEX('Policy Characteristics'!G:G,MATCH($C481,'Policy Characteristics'!$C:$C,0)))</f>
        <v>0.95</v>
      </c>
      <c r="N481" s="261">
        <f>IF(ISBLANK(INDEX('Policy Characteristics'!H:H,MATCH($C481,'Policy Characteristics'!$C:$C,0))),"",INDEX('Policy Characteristics'!H:H,MATCH($C481,'Policy Characteristics'!$C:$C,0)))</f>
        <v>0.01</v>
      </c>
      <c r="O481" s="254" t="str">
        <f>IF(ISBLANK(INDEX('Policy Characteristics'!I:I,MATCH($C481,'Policy Characteristics'!$C:$C,0))),"",INDEX('Policy Characteristics'!I:I,MATCH($C481,'Policy Characteristics'!$C:$C,0)))</f>
        <v>% of construction cost</v>
      </c>
      <c r="P481" s="254" t="str">
        <f>IF(ISBLANK(INDEX('Policy Characteristics'!J:J,MATCH($C481,'Policy Characteristics'!$C:$C,0))),"",INDEX('Policy Characteristics'!J:J,MATCH($C481,'Policy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81" s="254" t="str">
        <f>IF(ISBLANK(INDEX('Policy Characteristics'!K:K,MATCH($C481,'Policy Characteristics'!$C:$C,0))),"",INDEX('Policy Characteristics'!K:K,MATCH($C481,'Policy Characteristics'!$C:$C,0)))</f>
        <v>electricity-sector-main.html#subsidies</v>
      </c>
      <c r="R481" s="254" t="str">
        <f>IF(ISBLANK(INDEX('Policy Characteristics'!L:L,MATCH($C481,'Policy Characteristics'!$C:$C,0))),"",INDEX('Policy Characteristics'!L:L,MATCH($C481,'Policy Characteristics'!$C:$C,0)))</f>
        <v/>
      </c>
    </row>
    <row r="482" spans="1:19" s="2" customFormat="1">
      <c r="A482" s="254" t="str">
        <f>IF(ISBLANK(INDEX('Policy Characteristics'!A:A,MATCH($C482,'Policy Characteristics'!$C:$C,0))),"",INDEX('Policy Characteristics'!A:A,MATCH($C482,'Policy Characteristics'!$C:$C,0)))</f>
        <v>Electricity Supply</v>
      </c>
      <c r="B482" s="262" t="str">
        <f>IF(ISBLANK(INDEX('Policy Characteristics'!B:B,MATCH($C482,'Policy Characteristics'!$C:$C,0))),"",INDEX('Policy Characteristics'!B:B,MATCH($C482,'Policy Characteristics'!$C:$C,0)))</f>
        <v>Subsidy for Capacity Construction</v>
      </c>
      <c r="C482" s="318" t="str">
        <f t="shared" si="27"/>
        <v>Perc Subsidy for Elec Capacity Construction</v>
      </c>
      <c r="D482" s="6" t="s">
        <v>3489</v>
      </c>
      <c r="E482" s="45"/>
      <c r="F482" s="6" t="s">
        <v>3496</v>
      </c>
      <c r="G482" s="6"/>
      <c r="H482" s="47">
        <v>1790</v>
      </c>
      <c r="I482" s="325" t="s">
        <v>43</v>
      </c>
      <c r="J482" s="255" t="str">
        <f>IF(ISBLANK(INDEX('Policy Characteristics'!D:D,MATCH($C482,'Policy Characteristics'!$C:$C,0))),"",INDEX('Policy Characteristics'!D:D,MATCH($C482,'Policy Characteristics'!$C:$C,0)))</f>
        <v>Subsidy for Capacity Construction</v>
      </c>
      <c r="K482" s="254" t="str">
        <f>IF(ISBLANK(INDEX('Policy Characteristics'!E:E,MATCH($C482,'Policy Characteristics'!$C:$C,0))),"",INDEX('Policy Characteristics'!E:E,MATCH($C482,'Policy Characteristics'!$C:$C,0)))</f>
        <v>elec capacity construction subsidy</v>
      </c>
      <c r="L482" s="261">
        <f>IF(ISBLANK(INDEX('Policy Characteristics'!F:F,MATCH($C482,'Policy Characteristics'!$C:$C,0))),"",INDEX('Policy Characteristics'!F:F,MATCH($C482,'Policy Characteristics'!$C:$C,0)))</f>
        <v>0</v>
      </c>
      <c r="M482" s="261">
        <f>IF(ISBLANK(INDEX('Policy Characteristics'!G:G,MATCH($C482,'Policy Characteristics'!$C:$C,0))),"",INDEX('Policy Characteristics'!G:G,MATCH($C482,'Policy Characteristics'!$C:$C,0)))</f>
        <v>0.95</v>
      </c>
      <c r="N482" s="261">
        <f>IF(ISBLANK(INDEX('Policy Characteristics'!H:H,MATCH($C482,'Policy Characteristics'!$C:$C,0))),"",INDEX('Policy Characteristics'!H:H,MATCH($C482,'Policy Characteristics'!$C:$C,0)))</f>
        <v>0.01</v>
      </c>
      <c r="O482" s="254" t="str">
        <f>IF(ISBLANK(INDEX('Policy Characteristics'!I:I,MATCH($C482,'Policy Characteristics'!$C:$C,0))),"",INDEX('Policy Characteristics'!I:I,MATCH($C482,'Policy Characteristics'!$C:$C,0)))</f>
        <v>% of construction cost</v>
      </c>
      <c r="P482" s="254" t="str">
        <f>IF(ISBLANK(INDEX('Policy Characteristics'!J:J,MATCH($C482,'Policy Characteristics'!$C:$C,0))),"",INDEX('Policy Characteristics'!J:J,MATCH($C482,'Policy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82" s="254" t="str">
        <f>IF(ISBLANK(INDEX('Policy Characteristics'!K:K,MATCH($C482,'Policy Characteristics'!$C:$C,0))),"",INDEX('Policy Characteristics'!K:K,MATCH($C482,'Policy Characteristics'!$C:$C,0)))</f>
        <v>electricity-sector-main.html#subsidies</v>
      </c>
      <c r="R482" s="254" t="str">
        <f>IF(ISBLANK(INDEX('Policy Characteristics'!L:L,MATCH($C482,'Policy Characteristics'!$C:$C,0))),"",INDEX('Policy Characteristics'!L:L,MATCH($C482,'Policy Characteristics'!$C:$C,0)))</f>
        <v/>
      </c>
    </row>
    <row r="483" spans="1:19" s="2" customFormat="1">
      <c r="A483" s="254" t="str">
        <f>IF(ISBLANK(INDEX('Policy Characteristics'!A:A,MATCH($C483,'Policy Characteristics'!$C:$C,0))),"",INDEX('Policy Characteristics'!A:A,MATCH($C483,'Policy Characteristics'!$C:$C,0)))</f>
        <v>Electricity Supply</v>
      </c>
      <c r="B483" s="262" t="str">
        <f>IF(ISBLANK(INDEX('Policy Characteristics'!B:B,MATCH($C483,'Policy Characteristics'!$C:$C,0))),"",INDEX('Policy Characteristics'!B:B,MATCH($C483,'Policy Characteristics'!$C:$C,0)))</f>
        <v>Subsidy for Capacity Construction</v>
      </c>
      <c r="C483" s="318" t="str">
        <f t="shared" si="27"/>
        <v>Perc Subsidy for Elec Capacity Construction</v>
      </c>
      <c r="D483" s="6" t="s">
        <v>3492</v>
      </c>
      <c r="E483" s="45"/>
      <c r="F483" s="6" t="s">
        <v>3497</v>
      </c>
      <c r="G483" s="6"/>
      <c r="H483" s="47">
        <v>1791</v>
      </c>
      <c r="I483" s="325" t="s">
        <v>43</v>
      </c>
      <c r="J483" s="255" t="str">
        <f>IF(ISBLANK(INDEX('Policy Characteristics'!D:D,MATCH($C483,'Policy Characteristics'!$C:$C,0))),"",INDEX('Policy Characteristics'!D:D,MATCH($C483,'Policy Characteristics'!$C:$C,0)))</f>
        <v>Subsidy for Capacity Construction</v>
      </c>
      <c r="K483" s="254" t="str">
        <f>IF(ISBLANK(INDEX('Policy Characteristics'!E:E,MATCH($C483,'Policy Characteristics'!$C:$C,0))),"",INDEX('Policy Characteristics'!E:E,MATCH($C483,'Policy Characteristics'!$C:$C,0)))</f>
        <v>elec capacity construction subsidy</v>
      </c>
      <c r="L483" s="261">
        <f>IF(ISBLANK(INDEX('Policy Characteristics'!F:F,MATCH($C483,'Policy Characteristics'!$C:$C,0))),"",INDEX('Policy Characteristics'!F:F,MATCH($C483,'Policy Characteristics'!$C:$C,0)))</f>
        <v>0</v>
      </c>
      <c r="M483" s="261">
        <f>IF(ISBLANK(INDEX('Policy Characteristics'!G:G,MATCH($C483,'Policy Characteristics'!$C:$C,0))),"",INDEX('Policy Characteristics'!G:G,MATCH($C483,'Policy Characteristics'!$C:$C,0)))</f>
        <v>0.95</v>
      </c>
      <c r="N483" s="261">
        <f>IF(ISBLANK(INDEX('Policy Characteristics'!H:H,MATCH($C483,'Policy Characteristics'!$C:$C,0))),"",INDEX('Policy Characteristics'!H:H,MATCH($C483,'Policy Characteristics'!$C:$C,0)))</f>
        <v>0.01</v>
      </c>
      <c r="O483" s="254" t="str">
        <f>IF(ISBLANK(INDEX('Policy Characteristics'!I:I,MATCH($C483,'Policy Characteristics'!$C:$C,0))),"",INDEX('Policy Characteristics'!I:I,MATCH($C483,'Policy Characteristics'!$C:$C,0)))</f>
        <v>% of construction cost</v>
      </c>
      <c r="P483" s="254" t="str">
        <f>IF(ISBLANK(INDEX('Policy Characteristics'!J:J,MATCH($C483,'Policy Characteristics'!$C:$C,0))),"",INDEX('Policy Characteristics'!J:J,MATCH($C483,'Policy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83" s="254" t="str">
        <f>IF(ISBLANK(INDEX('Policy Characteristics'!K:K,MATCH($C483,'Policy Characteristics'!$C:$C,0))),"",INDEX('Policy Characteristics'!K:K,MATCH($C483,'Policy Characteristics'!$C:$C,0)))</f>
        <v>electricity-sector-main.html#subsidies</v>
      </c>
      <c r="R483" s="254" t="str">
        <f>IF(ISBLANK(INDEX('Policy Characteristics'!L:L,MATCH($C483,'Policy Characteristics'!$C:$C,0))),"",INDEX('Policy Characteristics'!L:L,MATCH($C483,'Policy Characteristics'!$C:$C,0)))</f>
        <v/>
      </c>
    </row>
    <row r="484" spans="1:19" s="2" customFormat="1">
      <c r="A484" s="254" t="str">
        <f>IF(ISBLANK(INDEX('Policy Characteristics'!A:A,MATCH($C484,'Policy Characteristics'!$C:$C,0))),"",INDEX('Policy Characteristics'!A:A,MATCH($C484,'Policy Characteristics'!$C:$C,0)))</f>
        <v>Electricity Supply</v>
      </c>
      <c r="B484" s="262" t="str">
        <f>IF(ISBLANK(INDEX('Policy Characteristics'!B:B,MATCH($C484,'Policy Characteristics'!$C:$C,0))),"",INDEX('Policy Characteristics'!B:B,MATCH($C484,'Policy Characteristics'!$C:$C,0)))</f>
        <v>Subsidy for Capacity Construction</v>
      </c>
      <c r="C484" s="318" t="str">
        <f t="shared" si="27"/>
        <v>Perc Subsidy for Elec Capacity Construction</v>
      </c>
      <c r="D484" s="6" t="s">
        <v>3493</v>
      </c>
      <c r="E484" s="45"/>
      <c r="F484" s="6" t="s">
        <v>3498</v>
      </c>
      <c r="G484" s="6"/>
      <c r="H484" s="47">
        <v>1792</v>
      </c>
      <c r="I484" s="325" t="s">
        <v>43</v>
      </c>
      <c r="J484" s="255" t="str">
        <f>IF(ISBLANK(INDEX('Policy Characteristics'!D:D,MATCH($C484,'Policy Characteristics'!$C:$C,0))),"",INDEX('Policy Characteristics'!D:D,MATCH($C484,'Policy Characteristics'!$C:$C,0)))</f>
        <v>Subsidy for Capacity Construction</v>
      </c>
      <c r="K484" s="254" t="str">
        <f>IF(ISBLANK(INDEX('Policy Characteristics'!E:E,MATCH($C484,'Policy Characteristics'!$C:$C,0))),"",INDEX('Policy Characteristics'!E:E,MATCH($C484,'Policy Characteristics'!$C:$C,0)))</f>
        <v>elec capacity construction subsidy</v>
      </c>
      <c r="L484" s="261">
        <f>IF(ISBLANK(INDEX('Policy Characteristics'!F:F,MATCH($C484,'Policy Characteristics'!$C:$C,0))),"",INDEX('Policy Characteristics'!F:F,MATCH($C484,'Policy Characteristics'!$C:$C,0)))</f>
        <v>0</v>
      </c>
      <c r="M484" s="261">
        <f>IF(ISBLANK(INDEX('Policy Characteristics'!G:G,MATCH($C484,'Policy Characteristics'!$C:$C,0))),"",INDEX('Policy Characteristics'!G:G,MATCH($C484,'Policy Characteristics'!$C:$C,0)))</f>
        <v>0.95</v>
      </c>
      <c r="N484" s="261">
        <f>IF(ISBLANK(INDEX('Policy Characteristics'!H:H,MATCH($C484,'Policy Characteristics'!$C:$C,0))),"",INDEX('Policy Characteristics'!H:H,MATCH($C484,'Policy Characteristics'!$C:$C,0)))</f>
        <v>0.01</v>
      </c>
      <c r="O484" s="254" t="str">
        <f>IF(ISBLANK(INDEX('Policy Characteristics'!I:I,MATCH($C484,'Policy Characteristics'!$C:$C,0))),"",INDEX('Policy Characteristics'!I:I,MATCH($C484,'Policy Characteristics'!$C:$C,0)))</f>
        <v>% of construction cost</v>
      </c>
      <c r="P484" s="254" t="str">
        <f>IF(ISBLANK(INDEX('Policy Characteristics'!J:J,MATCH($C484,'Policy Characteristics'!$C:$C,0))),"",INDEX('Policy Characteristics'!J:J,MATCH($C484,'Policy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84" s="254" t="str">
        <f>IF(ISBLANK(INDEX('Policy Characteristics'!K:K,MATCH($C484,'Policy Characteristics'!$C:$C,0))),"",INDEX('Policy Characteristics'!K:K,MATCH($C484,'Policy Characteristics'!$C:$C,0)))</f>
        <v>electricity-sector-main.html#subsidies</v>
      </c>
      <c r="R484" s="254" t="str">
        <f>IF(ISBLANK(INDEX('Policy Characteristics'!L:L,MATCH($C484,'Policy Characteristics'!$C:$C,0))),"",INDEX('Policy Characteristics'!L:L,MATCH($C484,'Policy Characteristics'!$C:$C,0)))</f>
        <v/>
      </c>
    </row>
    <row r="485" spans="1:19" s="2" customFormat="1">
      <c r="A485" s="254" t="str">
        <f>IF(ISBLANK(INDEX('Policy Characteristics'!A:A,MATCH($C485,'Policy Characteristics'!$C:$C,0))),"",INDEX('Policy Characteristics'!A:A,MATCH($C485,'Policy Characteristics'!$C:$C,0)))</f>
        <v>Electricity Supply</v>
      </c>
      <c r="B485" s="262" t="str">
        <f>IF(ISBLANK(INDEX('Policy Characteristics'!B:B,MATCH($C485,'Policy Characteristics'!$C:$C,0))),"",INDEX('Policy Characteristics'!B:B,MATCH($C485,'Policy Characteristics'!$C:$C,0)))</f>
        <v>Subsidy for Capacity Construction</v>
      </c>
      <c r="C485" s="318" t="str">
        <f t="shared" si="27"/>
        <v>Perc Subsidy for Elec Capacity Construction</v>
      </c>
      <c r="D485" s="6" t="s">
        <v>3494</v>
      </c>
      <c r="E485" s="45"/>
      <c r="F485" s="6" t="s">
        <v>3499</v>
      </c>
      <c r="G485" s="6"/>
      <c r="H485" s="47">
        <v>1793</v>
      </c>
      <c r="I485" s="325" t="s">
        <v>43</v>
      </c>
      <c r="J485" s="255" t="str">
        <f>IF(ISBLANK(INDEX('Policy Characteristics'!D:D,MATCH($C485,'Policy Characteristics'!$C:$C,0))),"",INDEX('Policy Characteristics'!D:D,MATCH($C485,'Policy Characteristics'!$C:$C,0)))</f>
        <v>Subsidy for Capacity Construction</v>
      </c>
      <c r="K485" s="254" t="str">
        <f>IF(ISBLANK(INDEX('Policy Characteristics'!E:E,MATCH($C485,'Policy Characteristics'!$C:$C,0))),"",INDEX('Policy Characteristics'!E:E,MATCH($C485,'Policy Characteristics'!$C:$C,0)))</f>
        <v>elec capacity construction subsidy</v>
      </c>
      <c r="L485" s="261">
        <f>IF(ISBLANK(INDEX('Policy Characteristics'!F:F,MATCH($C485,'Policy Characteristics'!$C:$C,0))),"",INDEX('Policy Characteristics'!F:F,MATCH($C485,'Policy Characteristics'!$C:$C,0)))</f>
        <v>0</v>
      </c>
      <c r="M485" s="261">
        <f>IF(ISBLANK(INDEX('Policy Characteristics'!G:G,MATCH($C485,'Policy Characteristics'!$C:$C,0))),"",INDEX('Policy Characteristics'!G:G,MATCH($C485,'Policy Characteristics'!$C:$C,0)))</f>
        <v>0.95</v>
      </c>
      <c r="N485" s="261">
        <f>IF(ISBLANK(INDEX('Policy Characteristics'!H:H,MATCH($C485,'Policy Characteristics'!$C:$C,0))),"",INDEX('Policy Characteristics'!H:H,MATCH($C485,'Policy Characteristics'!$C:$C,0)))</f>
        <v>0.01</v>
      </c>
      <c r="O485" s="254" t="str">
        <f>IF(ISBLANK(INDEX('Policy Characteristics'!I:I,MATCH($C485,'Policy Characteristics'!$C:$C,0))),"",INDEX('Policy Characteristics'!I:I,MATCH($C485,'Policy Characteristics'!$C:$C,0)))</f>
        <v>% of construction cost</v>
      </c>
      <c r="P485" s="254" t="str">
        <f>IF(ISBLANK(INDEX('Policy Characteristics'!J:J,MATCH($C485,'Policy Characteristics'!$C:$C,0))),"",INDEX('Policy Characteristics'!J:J,MATCH($C485,'Policy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85" s="254" t="str">
        <f>IF(ISBLANK(INDEX('Policy Characteristics'!K:K,MATCH($C485,'Policy Characteristics'!$C:$C,0))),"",INDEX('Policy Characteristics'!K:K,MATCH($C485,'Policy Characteristics'!$C:$C,0)))</f>
        <v>electricity-sector-main.html#subsidies</v>
      </c>
      <c r="R485" s="254" t="str">
        <f>IF(ISBLANK(INDEX('Policy Characteristics'!L:L,MATCH($C485,'Policy Characteristics'!$C:$C,0))),"",INDEX('Policy Characteristics'!L:L,MATCH($C485,'Policy Characteristics'!$C:$C,0)))</f>
        <v/>
      </c>
    </row>
    <row r="486" spans="1:19" s="2" customFormat="1">
      <c r="A486" s="254" t="str">
        <f>IF(ISBLANK(INDEX('Policy Characteristics'!A:A,MATCH($C486,'Policy Characteristics'!$C:$C,0))),"",INDEX('Policy Characteristics'!A:A,MATCH($C486,'Policy Characteristics'!$C:$C,0)))</f>
        <v>Electricity Supply</v>
      </c>
      <c r="B486" s="262" t="str">
        <f>IF(ISBLANK(INDEX('Policy Characteristics'!B:B,MATCH($C486,'Policy Characteristics'!$C:$C,0))),"",INDEX('Policy Characteristics'!B:B,MATCH($C486,'Policy Characteristics'!$C:$C,0)))</f>
        <v>Subsidy for Capacity Construction</v>
      </c>
      <c r="C486" s="318" t="str">
        <f t="shared" si="27"/>
        <v>Perc Subsidy for Elec Capacity Construction</v>
      </c>
      <c r="D486" s="6" t="s">
        <v>3495</v>
      </c>
      <c r="E486" s="45"/>
      <c r="F486" s="6" t="s">
        <v>3500</v>
      </c>
      <c r="G486" s="6"/>
      <c r="H486" s="47">
        <v>1794</v>
      </c>
      <c r="I486" s="325" t="s">
        <v>43</v>
      </c>
      <c r="J486" s="255" t="str">
        <f>IF(ISBLANK(INDEX('Policy Characteristics'!D:D,MATCH($C486,'Policy Characteristics'!$C:$C,0))),"",INDEX('Policy Characteristics'!D:D,MATCH($C486,'Policy Characteristics'!$C:$C,0)))</f>
        <v>Subsidy for Capacity Construction</v>
      </c>
      <c r="K486" s="254" t="str">
        <f>IF(ISBLANK(INDEX('Policy Characteristics'!E:E,MATCH($C486,'Policy Characteristics'!$C:$C,0))),"",INDEX('Policy Characteristics'!E:E,MATCH($C486,'Policy Characteristics'!$C:$C,0)))</f>
        <v>elec capacity construction subsidy</v>
      </c>
      <c r="L486" s="261">
        <f>IF(ISBLANK(INDEX('Policy Characteristics'!F:F,MATCH($C486,'Policy Characteristics'!$C:$C,0))),"",INDEX('Policy Characteristics'!F:F,MATCH($C486,'Policy Characteristics'!$C:$C,0)))</f>
        <v>0</v>
      </c>
      <c r="M486" s="261">
        <f>IF(ISBLANK(INDEX('Policy Characteristics'!G:G,MATCH($C486,'Policy Characteristics'!$C:$C,0))),"",INDEX('Policy Characteristics'!G:G,MATCH($C486,'Policy Characteristics'!$C:$C,0)))</f>
        <v>0.95</v>
      </c>
      <c r="N486" s="261">
        <f>IF(ISBLANK(INDEX('Policy Characteristics'!H:H,MATCH($C486,'Policy Characteristics'!$C:$C,0))),"",INDEX('Policy Characteristics'!H:H,MATCH($C486,'Policy Characteristics'!$C:$C,0)))</f>
        <v>0.01</v>
      </c>
      <c r="O486" s="254" t="str">
        <f>IF(ISBLANK(INDEX('Policy Characteristics'!I:I,MATCH($C486,'Policy Characteristics'!$C:$C,0))),"",INDEX('Policy Characteristics'!I:I,MATCH($C486,'Policy Characteristics'!$C:$C,0)))</f>
        <v>% of construction cost</v>
      </c>
      <c r="P486" s="254" t="str">
        <f>IF(ISBLANK(INDEX('Policy Characteristics'!J:J,MATCH($C486,'Policy Characteristics'!$C:$C,0))),"",INDEX('Policy Characteristics'!J:J,MATCH($C486,'Policy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86" s="254" t="str">
        <f>IF(ISBLANK(INDEX('Policy Characteristics'!K:K,MATCH($C486,'Policy Characteristics'!$C:$C,0))),"",INDEX('Policy Characteristics'!K:K,MATCH($C486,'Policy Characteristics'!$C:$C,0)))</f>
        <v>electricity-sector-main.html#subsidies</v>
      </c>
      <c r="R486" s="254" t="str">
        <f>IF(ISBLANK(INDEX('Policy Characteristics'!L:L,MATCH($C486,'Policy Characteristics'!$C:$C,0))),"",INDEX('Policy Characteristics'!L:L,MATCH($C486,'Policy Characteristics'!$C:$C,0)))</f>
        <v/>
      </c>
    </row>
    <row r="487" spans="1:19" s="2" customFormat="1">
      <c r="A487" s="254" t="str">
        <f>IF(ISBLANK(INDEX('Policy Characteristics'!A:A,MATCH($C487,'Policy Characteristics'!$C:$C,0))),"",INDEX('Policy Characteristics'!A:A,MATCH($C487,'Policy Characteristics'!$C:$C,0)))</f>
        <v>Electricity Supply</v>
      </c>
      <c r="B487" s="262" t="str">
        <f>IF(ISBLANK(INDEX('Policy Characteristics'!B:B,MATCH($C487,'Policy Characteristics'!$C:$C,0))),"",INDEX('Policy Characteristics'!B:B,MATCH($C487,'Policy Characteristics'!$C:$C,0)))</f>
        <v>Subsidy for Capacity Construction</v>
      </c>
      <c r="C487" s="318" t="str">
        <f t="shared" si="27"/>
        <v>Perc Subsidy for Elec Capacity Construction</v>
      </c>
      <c r="D487" s="6" t="s">
        <v>3584</v>
      </c>
      <c r="E487" s="45"/>
      <c r="F487" s="6" t="s">
        <v>3582</v>
      </c>
      <c r="G487" s="6"/>
      <c r="H487" s="47">
        <v>1795</v>
      </c>
      <c r="I487" s="325" t="s">
        <v>43</v>
      </c>
      <c r="J487" s="255" t="str">
        <f>IF(ISBLANK(INDEX('Policy Characteristics'!D:D,MATCH($C487,'Policy Characteristics'!$C:$C,0))),"",INDEX('Policy Characteristics'!D:D,MATCH($C487,'Policy Characteristics'!$C:$C,0)))</f>
        <v>Subsidy for Capacity Construction</v>
      </c>
      <c r="K487" s="254" t="str">
        <f>IF(ISBLANK(INDEX('Policy Characteristics'!E:E,MATCH($C487,'Policy Characteristics'!$C:$C,0))),"",INDEX('Policy Characteristics'!E:E,MATCH($C487,'Policy Characteristics'!$C:$C,0)))</f>
        <v>elec capacity construction subsidy</v>
      </c>
      <c r="L487" s="261">
        <f>IF(ISBLANK(INDEX('Policy Characteristics'!F:F,MATCH($C487,'Policy Characteristics'!$C:$C,0))),"",INDEX('Policy Characteristics'!F:F,MATCH($C487,'Policy Characteristics'!$C:$C,0)))</f>
        <v>0</v>
      </c>
      <c r="M487" s="261">
        <f>IF(ISBLANK(INDEX('Policy Characteristics'!G:G,MATCH($C487,'Policy Characteristics'!$C:$C,0))),"",INDEX('Policy Characteristics'!G:G,MATCH($C487,'Policy Characteristics'!$C:$C,0)))</f>
        <v>0.95</v>
      </c>
      <c r="N487" s="261">
        <f>IF(ISBLANK(INDEX('Policy Characteristics'!H:H,MATCH($C487,'Policy Characteristics'!$C:$C,0))),"",INDEX('Policy Characteristics'!H:H,MATCH($C487,'Policy Characteristics'!$C:$C,0)))</f>
        <v>0.01</v>
      </c>
      <c r="O487" s="254" t="str">
        <f>IF(ISBLANK(INDEX('Policy Characteristics'!I:I,MATCH($C487,'Policy Characteristics'!$C:$C,0))),"",INDEX('Policy Characteristics'!I:I,MATCH($C487,'Policy Characteristics'!$C:$C,0)))</f>
        <v>% of construction cost</v>
      </c>
      <c r="P487" s="254" t="str">
        <f>IF(ISBLANK(INDEX('Policy Characteristics'!J:J,MATCH($C487,'Policy Characteristics'!$C:$C,0))),"",INDEX('Policy Characteristics'!J:J,MATCH($C487,'Policy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87" s="254" t="str">
        <f>IF(ISBLANK(INDEX('Policy Characteristics'!K:K,MATCH($C487,'Policy Characteristics'!$C:$C,0))),"",INDEX('Policy Characteristics'!K:K,MATCH($C487,'Policy Characteristics'!$C:$C,0)))</f>
        <v>electricity-sector-main.html#subsidies</v>
      </c>
      <c r="R487" s="254" t="str">
        <f>IF(ISBLANK(INDEX('Policy Characteristics'!L:L,MATCH($C487,'Policy Characteristics'!$C:$C,0))),"",INDEX('Policy Characteristics'!L:L,MATCH($C487,'Policy Characteristics'!$C:$C,0)))</f>
        <v/>
      </c>
    </row>
    <row r="488" spans="1:19" s="2" customFormat="1">
      <c r="A488" s="254" t="str">
        <f>IF(ISBLANK(INDEX('Policy Characteristics'!A:A,MATCH($C488,'Policy Characteristics'!$C:$C,0))),"",INDEX('Policy Characteristics'!A:A,MATCH($C488,'Policy Characteristics'!$C:$C,0)))</f>
        <v>Electricity Supply</v>
      </c>
      <c r="B488" s="262" t="str">
        <f>IF(ISBLANK(INDEX('Policy Characteristics'!B:B,MATCH($C488,'Policy Characteristics'!$C:$C,0))),"",INDEX('Policy Characteristics'!B:B,MATCH($C488,'Policy Characteristics'!$C:$C,0)))</f>
        <v>Subsidy for Capacity Construction</v>
      </c>
      <c r="C488" s="318" t="str">
        <f t="shared" si="27"/>
        <v>Perc Subsidy for Elec Capacity Construction</v>
      </c>
      <c r="D488" s="6" t="s">
        <v>3585</v>
      </c>
      <c r="E488" s="45"/>
      <c r="F488" s="6" t="s">
        <v>3583</v>
      </c>
      <c r="G488" s="6"/>
      <c r="H488" s="47">
        <v>2243</v>
      </c>
      <c r="I488" s="325" t="s">
        <v>43</v>
      </c>
      <c r="J488" s="255" t="str">
        <f>IF(ISBLANK(INDEX('Policy Characteristics'!D:D,MATCH($C488,'Policy Characteristics'!$C:$C,0))),"",INDEX('Policy Characteristics'!D:D,MATCH($C488,'Policy Characteristics'!$C:$C,0)))</f>
        <v>Subsidy for Capacity Construction</v>
      </c>
      <c r="K488" s="254" t="str">
        <f>IF(ISBLANK(INDEX('Policy Characteristics'!E:E,MATCH($C488,'Policy Characteristics'!$C:$C,0))),"",INDEX('Policy Characteristics'!E:E,MATCH($C488,'Policy Characteristics'!$C:$C,0)))</f>
        <v>elec capacity construction subsidy</v>
      </c>
      <c r="L488" s="261">
        <f>IF(ISBLANK(INDEX('Policy Characteristics'!F:F,MATCH($C488,'Policy Characteristics'!$C:$C,0))),"",INDEX('Policy Characteristics'!F:F,MATCH($C488,'Policy Characteristics'!$C:$C,0)))</f>
        <v>0</v>
      </c>
      <c r="M488" s="261">
        <f>IF(ISBLANK(INDEX('Policy Characteristics'!G:G,MATCH($C488,'Policy Characteristics'!$C:$C,0))),"",INDEX('Policy Characteristics'!G:G,MATCH($C488,'Policy Characteristics'!$C:$C,0)))</f>
        <v>0.95</v>
      </c>
      <c r="N488" s="261">
        <f>IF(ISBLANK(INDEX('Policy Characteristics'!H:H,MATCH($C488,'Policy Characteristics'!$C:$C,0))),"",INDEX('Policy Characteristics'!H:H,MATCH($C488,'Policy Characteristics'!$C:$C,0)))</f>
        <v>0.01</v>
      </c>
      <c r="O488" s="254" t="str">
        <f>IF(ISBLANK(INDEX('Policy Characteristics'!I:I,MATCH($C488,'Policy Characteristics'!$C:$C,0))),"",INDEX('Policy Characteristics'!I:I,MATCH($C488,'Policy Characteristics'!$C:$C,0)))</f>
        <v>% of construction cost</v>
      </c>
      <c r="P488" s="254" t="str">
        <f>IF(ISBLANK(INDEX('Policy Characteristics'!J:J,MATCH($C488,'Policy Characteristics'!$C:$C,0))),"",INDEX('Policy Characteristics'!J:J,MATCH($C488,'Policy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88" s="254" t="str">
        <f>IF(ISBLANK(INDEX('Policy Characteristics'!K:K,MATCH($C488,'Policy Characteristics'!$C:$C,0))),"",INDEX('Policy Characteristics'!K:K,MATCH($C488,'Policy Characteristics'!$C:$C,0)))</f>
        <v>electricity-sector-main.html#subsidies</v>
      </c>
      <c r="R488" s="254"/>
    </row>
    <row r="489" spans="1:19" s="4" customFormat="1">
      <c r="A489" s="254" t="str">
        <f>IF(ISBLANK(INDEX('Policy Characteristics'!A:A,MATCH($C489,'Policy Characteristics'!$C:$C,0))),"",INDEX('Policy Characteristics'!A:A,MATCH($C489,'Policy Characteristics'!$C:$C,0)))</f>
        <v>Electricity Supply</v>
      </c>
      <c r="B489" s="262" t="str">
        <f>IF(ISBLANK(INDEX('Policy Characteristics'!B:B,MATCH($C489,'Policy Characteristics'!$C:$C,0))),"",INDEX('Policy Characteristics'!B:B,MATCH($C489,'Policy Characteristics'!$C:$C,0)))</f>
        <v>Subsidy for Electricity Production</v>
      </c>
      <c r="C489" t="s">
        <v>131</v>
      </c>
      <c r="D489" s="45" t="s">
        <v>447</v>
      </c>
      <c r="E489" s="45"/>
      <c r="F489" s="45" t="s">
        <v>446</v>
      </c>
      <c r="G489" s="314"/>
      <c r="H489" s="43">
        <v>1564</v>
      </c>
      <c r="I489" s="325" t="s">
        <v>44</v>
      </c>
      <c r="J489" s="255" t="str">
        <f>IF(ISBLANK(INDEX('Policy Characteristics'!D:D,MATCH($C489,'Policy Characteristics'!$C:$C,0))),"",INDEX('Policy Characteristics'!D:D,MATCH($C489,'Policy Characteristics'!$C:$C,0)))</f>
        <v>Subsidy for Electricity Production</v>
      </c>
      <c r="K489" s="254" t="str">
        <f>IF(ISBLANK(INDEX('Policy Characteristics'!E:E,MATCH($C489,'Policy Characteristics'!$C:$C,0))),"",INDEX('Policy Characteristics'!E:E,MATCH($C489,'Policy Characteristics'!$C:$C,0)))</f>
        <v>elec generation subsidy</v>
      </c>
      <c r="L489" s="254">
        <f>IF(ISBLANK(INDEX('Policy Characteristics'!F:F,MATCH($C489,'Policy Characteristics'!$C:$C,0))),"",INDEX('Policy Characteristics'!F:F,MATCH($C489,'Policy Characteristics'!$C:$C,0)))</f>
        <v>0</v>
      </c>
      <c r="M489" s="254">
        <f>IF(ISBLANK(INDEX('Policy Characteristics'!G:G,MATCH($C489,'Policy Characteristics'!$C:$C,0))),"",INDEX('Policy Characteristics'!G:G,MATCH($C489,'Policy Characteristics'!$C:$C,0)))</f>
        <v>60</v>
      </c>
      <c r="N489" s="254">
        <f>IF(ISBLANK(INDEX('Policy Characteristics'!H:H,MATCH($C489,'Policy Characteristics'!$C:$C,0))),"",INDEX('Policy Characteristics'!H:H,MATCH($C489,'Policy Characteristics'!$C:$C,0)))</f>
        <v>1</v>
      </c>
      <c r="O489" s="254" t="str">
        <f>IF(ISBLANK(INDEX('Policy Characteristics'!I:I,MATCH($C489,'Policy Characteristics'!$C:$C,0))),"",INDEX('Policy Characteristics'!I:I,MATCH($C489,'Policy Characteristics'!$C:$C,0)))</f>
        <v>$/MWh</v>
      </c>
      <c r="P489" s="254" t="str">
        <f>IF(ISBLANK(INDEX('Policy Characteristics'!J:J,MATCH($C489,'Policy Characteristics'!$C:$C,0))),"",INDEX('Policy Characteristics'!J:J,MATCH($C489,'Policy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9" s="254" t="str">
        <f>IF(ISBLANK(INDEX('Policy Characteristics'!K:K,MATCH($C489,'Policy Characteristics'!$C:$C,0))),"",INDEX('Policy Characteristics'!K:K,MATCH($C489,'Policy Characteristics'!$C:$C,0)))</f>
        <v>electricity-sector-main.html#subsidies</v>
      </c>
      <c r="R489" s="254" t="str">
        <f>IF(ISBLANK(INDEX('Policy Characteristics'!L:L,MATCH($C489,'Policy Characteristics'!$C:$C,0))),"",INDEX('Policy Characteristics'!L:L,MATCH($C489,'Policy Characteristics'!$C:$C,0)))</f>
        <v>subsidy-for-electricity-production.html</v>
      </c>
      <c r="S489" s="314"/>
    </row>
    <row r="490" spans="1:19">
      <c r="A490" s="254" t="str">
        <f>IF(ISBLANK(INDEX('Policy Characteristics'!A:A,MATCH($C490,'Policy Characteristics'!$C:$C,0))),"",INDEX('Policy Characteristics'!A:A,MATCH($C490,'Policy Characteristics'!$C:$C,0)))</f>
        <v>Electricity Supply</v>
      </c>
      <c r="B490" s="262" t="str">
        <f>IF(ISBLANK(INDEX('Policy Characteristics'!B:B,MATCH($C490,'Policy Characteristics'!$C:$C,0))),"",INDEX('Policy Characteristics'!B:B,MATCH($C490,'Policy Characteristics'!$C:$C,0)))</f>
        <v>Subsidy for Electricity Production</v>
      </c>
      <c r="C490" s="254" t="str">
        <f t="shared" ref="C490:C512" si="28">$C$489</f>
        <v>Subsidy for Elec Production by Fuel</v>
      </c>
      <c r="D490" s="6" t="s">
        <v>3490</v>
      </c>
      <c r="E490" s="45"/>
      <c r="F490" s="6" t="s">
        <v>3426</v>
      </c>
      <c r="G490" s="314"/>
      <c r="H490" s="43">
        <v>1566</v>
      </c>
      <c r="I490" s="325" t="s">
        <v>44</v>
      </c>
      <c r="J490" s="255" t="str">
        <f>IF(ISBLANK(INDEX('Policy Characteristics'!D:D,MATCH($C490,'Policy Characteristics'!$C:$C,0))),"",INDEX('Policy Characteristics'!D:D,MATCH($C490,'Policy Characteristics'!$C:$C,0)))</f>
        <v>Subsidy for Electricity Production</v>
      </c>
      <c r="K490" s="254" t="str">
        <f>IF(ISBLANK(INDEX('Policy Characteristics'!E:E,MATCH($C490,'Policy Characteristics'!$C:$C,0))),"",INDEX('Policy Characteristics'!E:E,MATCH($C490,'Policy Characteristics'!$C:$C,0)))</f>
        <v>elec generation subsidy</v>
      </c>
      <c r="L490" s="254">
        <f>IF(ISBLANK(INDEX('Policy Characteristics'!F:F,MATCH($C490,'Policy Characteristics'!$C:$C,0))),"",INDEX('Policy Characteristics'!F:F,MATCH($C490,'Policy Characteristics'!$C:$C,0)))</f>
        <v>0</v>
      </c>
      <c r="M490" s="254">
        <f>IF(ISBLANK(INDEX('Policy Characteristics'!G:G,MATCH($C490,'Policy Characteristics'!$C:$C,0))),"",INDEX('Policy Characteristics'!G:G,MATCH($C490,'Policy Characteristics'!$C:$C,0)))</f>
        <v>60</v>
      </c>
      <c r="N490" s="254">
        <f>IF(ISBLANK(INDEX('Policy Characteristics'!H:H,MATCH($C490,'Policy Characteristics'!$C:$C,0))),"",INDEX('Policy Characteristics'!H:H,MATCH($C490,'Policy Characteristics'!$C:$C,0)))</f>
        <v>1</v>
      </c>
      <c r="O490" s="254" t="str">
        <f>IF(ISBLANK(INDEX('Policy Characteristics'!I:I,MATCH($C490,'Policy Characteristics'!$C:$C,0))),"",INDEX('Policy Characteristics'!I:I,MATCH($C490,'Policy Characteristics'!$C:$C,0)))</f>
        <v>$/MWh</v>
      </c>
      <c r="P490" s="254" t="str">
        <f>IF(ISBLANK(INDEX('Policy Characteristics'!J:J,MATCH($C490,'Policy Characteristics'!$C:$C,0))),"",INDEX('Policy Characteristics'!J:J,MATCH($C490,'Policy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90" s="254" t="str">
        <f>IF(ISBLANK(INDEX('Policy Characteristics'!K:K,MATCH($C490,'Policy Characteristics'!$C:$C,0))),"",INDEX('Policy Characteristics'!K:K,MATCH($C490,'Policy Characteristics'!$C:$C,0)))</f>
        <v>electricity-sector-main.html#subsidies</v>
      </c>
      <c r="R490" s="254" t="str">
        <f>IF(ISBLANK(INDEX('Policy Characteristics'!L:L,MATCH($C490,'Policy Characteristics'!$C:$C,0))),"",INDEX('Policy Characteristics'!L:L,MATCH($C490,'Policy Characteristics'!$C:$C,0)))</f>
        <v>subsidy-for-electricity-production.html</v>
      </c>
      <c r="S490" s="314"/>
    </row>
    <row r="491" spans="1:19">
      <c r="A491" s="254" t="str">
        <f>IF(ISBLANK(INDEX('Policy Characteristics'!A:A,MATCH($C491,'Policy Characteristics'!$C:$C,0))),"",INDEX('Policy Characteristics'!A:A,MATCH($C491,'Policy Characteristics'!$C:$C,0)))</f>
        <v>Electricity Supply</v>
      </c>
      <c r="B491" s="262" t="str">
        <f>IF(ISBLANK(INDEX('Policy Characteristics'!B:B,MATCH($C491,'Policy Characteristics'!$C:$C,0))),"",INDEX('Policy Characteristics'!B:B,MATCH($C491,'Policy Characteristics'!$C:$C,0)))</f>
        <v>Subsidy for Electricity Production</v>
      </c>
      <c r="C491" s="254" t="str">
        <f t="shared" si="28"/>
        <v>Subsidy for Elec Production by Fuel</v>
      </c>
      <c r="D491" s="6" t="s">
        <v>3491</v>
      </c>
      <c r="E491" s="45"/>
      <c r="F491" s="6" t="s">
        <v>3427</v>
      </c>
      <c r="G491" s="314"/>
      <c r="H491" s="43">
        <v>1796</v>
      </c>
      <c r="I491" s="325" t="s">
        <v>44</v>
      </c>
      <c r="J491" s="255" t="str">
        <f>IF(ISBLANK(INDEX('Policy Characteristics'!D:D,MATCH($C491,'Policy Characteristics'!$C:$C,0))),"",INDEX('Policy Characteristics'!D:D,MATCH($C491,'Policy Characteristics'!$C:$C,0)))</f>
        <v>Subsidy for Electricity Production</v>
      </c>
      <c r="K491" s="254" t="str">
        <f>IF(ISBLANK(INDEX('Policy Characteristics'!E:E,MATCH($C491,'Policy Characteristics'!$C:$C,0))),"",INDEX('Policy Characteristics'!E:E,MATCH($C491,'Policy Characteristics'!$C:$C,0)))</f>
        <v>elec generation subsidy</v>
      </c>
      <c r="L491" s="254">
        <f>IF(ISBLANK(INDEX('Policy Characteristics'!F:F,MATCH($C491,'Policy Characteristics'!$C:$C,0))),"",INDEX('Policy Characteristics'!F:F,MATCH($C491,'Policy Characteristics'!$C:$C,0)))</f>
        <v>0</v>
      </c>
      <c r="M491" s="254">
        <f>IF(ISBLANK(INDEX('Policy Characteristics'!G:G,MATCH($C491,'Policy Characteristics'!$C:$C,0))),"",INDEX('Policy Characteristics'!G:G,MATCH($C491,'Policy Characteristics'!$C:$C,0)))</f>
        <v>60</v>
      </c>
      <c r="N491" s="254">
        <f>IF(ISBLANK(INDEX('Policy Characteristics'!H:H,MATCH($C491,'Policy Characteristics'!$C:$C,0))),"",INDEX('Policy Characteristics'!H:H,MATCH($C491,'Policy Characteristics'!$C:$C,0)))</f>
        <v>1</v>
      </c>
      <c r="O491" s="254" t="str">
        <f>IF(ISBLANK(INDEX('Policy Characteristics'!I:I,MATCH($C491,'Policy Characteristics'!$C:$C,0))),"",INDEX('Policy Characteristics'!I:I,MATCH($C491,'Policy Characteristics'!$C:$C,0)))</f>
        <v>$/MWh</v>
      </c>
      <c r="P491" s="254" t="str">
        <f>IF(ISBLANK(INDEX('Policy Characteristics'!J:J,MATCH($C491,'Policy Characteristics'!$C:$C,0))),"",INDEX('Policy Characteristics'!J:J,MATCH($C491,'Policy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91" s="254" t="str">
        <f>IF(ISBLANK(INDEX('Policy Characteristics'!K:K,MATCH($C491,'Policy Characteristics'!$C:$C,0))),"",INDEX('Policy Characteristics'!K:K,MATCH($C491,'Policy Characteristics'!$C:$C,0)))</f>
        <v>electricity-sector-main.html#subsidies</v>
      </c>
      <c r="R491" s="254" t="str">
        <f>IF(ISBLANK(INDEX('Policy Characteristics'!L:L,MATCH($C491,'Policy Characteristics'!$C:$C,0))),"",INDEX('Policy Characteristics'!L:L,MATCH($C491,'Policy Characteristics'!$C:$C,0)))</f>
        <v>subsidy-for-electricity-production.html</v>
      </c>
      <c r="S491" s="314"/>
    </row>
    <row r="492" spans="1:19">
      <c r="A492" s="254" t="str">
        <f>IF(ISBLANK(INDEX('Policy Characteristics'!A:A,MATCH($C492,'Policy Characteristics'!$C:$C,0))),"",INDEX('Policy Characteristics'!A:A,MATCH($C492,'Policy Characteristics'!$C:$C,0)))</f>
        <v>Electricity Supply</v>
      </c>
      <c r="B492" s="262" t="str">
        <f>IF(ISBLANK(INDEX('Policy Characteristics'!B:B,MATCH($C492,'Policy Characteristics'!$C:$C,0))),"",INDEX('Policy Characteristics'!B:B,MATCH($C492,'Policy Characteristics'!$C:$C,0)))</f>
        <v>Subsidy for Electricity Production</v>
      </c>
      <c r="C492" s="254" t="str">
        <f t="shared" si="28"/>
        <v>Subsidy for Elec Production by Fuel</v>
      </c>
      <c r="D492" s="6" t="s">
        <v>76</v>
      </c>
      <c r="E492" s="45"/>
      <c r="F492" s="6" t="s">
        <v>3501</v>
      </c>
      <c r="G492" s="314"/>
      <c r="H492" s="43">
        <v>1568</v>
      </c>
      <c r="I492" s="324" t="s">
        <v>43</v>
      </c>
      <c r="J492" s="255" t="str">
        <f>IF(ISBLANK(INDEX('Policy Characteristics'!D:D,MATCH($C492,'Policy Characteristics'!$C:$C,0))),"",INDEX('Policy Characteristics'!D:D,MATCH($C492,'Policy Characteristics'!$C:$C,0)))</f>
        <v>Subsidy for Electricity Production</v>
      </c>
      <c r="K492" s="254" t="str">
        <f>IF(ISBLANK(INDEX('Policy Characteristics'!E:E,MATCH($C492,'Policy Characteristics'!$C:$C,0))),"",INDEX('Policy Characteristics'!E:E,MATCH($C492,'Policy Characteristics'!$C:$C,0)))</f>
        <v>elec generation subsidy</v>
      </c>
      <c r="L492" s="254">
        <f>IF(ISBLANK(INDEX('Policy Characteristics'!F:F,MATCH($C492,'Policy Characteristics'!$C:$C,0))),"",INDEX('Policy Characteristics'!F:F,MATCH($C492,'Policy Characteristics'!$C:$C,0)))</f>
        <v>0</v>
      </c>
      <c r="M492" s="254">
        <f>IF(ISBLANK(INDEX('Policy Characteristics'!G:G,MATCH($C492,'Policy Characteristics'!$C:$C,0))),"",INDEX('Policy Characteristics'!G:G,MATCH($C492,'Policy Characteristics'!$C:$C,0)))</f>
        <v>60</v>
      </c>
      <c r="N492" s="254">
        <f>IF(ISBLANK(INDEX('Policy Characteristics'!H:H,MATCH($C492,'Policy Characteristics'!$C:$C,0))),"",INDEX('Policy Characteristics'!H:H,MATCH($C492,'Policy Characteristics'!$C:$C,0)))</f>
        <v>1</v>
      </c>
      <c r="O492" s="254" t="str">
        <f>IF(ISBLANK(INDEX('Policy Characteristics'!I:I,MATCH($C492,'Policy Characteristics'!$C:$C,0))),"",INDEX('Policy Characteristics'!I:I,MATCH($C492,'Policy Characteristics'!$C:$C,0)))</f>
        <v>$/MWh</v>
      </c>
      <c r="P492" s="254" t="str">
        <f>IF(ISBLANK(INDEX('Policy Characteristics'!J:J,MATCH($C492,'Policy Characteristics'!$C:$C,0))),"",INDEX('Policy Characteristics'!J:J,MATCH($C492,'Policy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92" s="254" t="str">
        <f>IF(ISBLANK(INDEX('Policy Characteristics'!K:K,MATCH($C492,'Policy Characteristics'!$C:$C,0))),"",INDEX('Policy Characteristics'!K:K,MATCH($C492,'Policy Characteristics'!$C:$C,0)))</f>
        <v>electricity-sector-main.html#subsidies</v>
      </c>
      <c r="R492" s="254" t="str">
        <f>IF(ISBLANK(INDEX('Policy Characteristics'!L:L,MATCH($C492,'Policy Characteristics'!$C:$C,0))),"",INDEX('Policy Characteristics'!L:L,MATCH($C492,'Policy Characteristics'!$C:$C,0)))</f>
        <v>subsidy-for-electricity-production.html</v>
      </c>
      <c r="S492" s="314"/>
    </row>
    <row r="493" spans="1:19">
      <c r="A493" s="254" t="str">
        <f>IF(ISBLANK(INDEX('Policy Characteristics'!A:A,MATCH($C493,'Policy Characteristics'!$C:$C,0))),"",INDEX('Policy Characteristics'!A:A,MATCH($C493,'Policy Characteristics'!$C:$C,0)))</f>
        <v>Electricity Supply</v>
      </c>
      <c r="B493" s="262" t="str">
        <f>IF(ISBLANK(INDEX('Policy Characteristics'!B:B,MATCH($C493,'Policy Characteristics'!$C:$C,0))),"",INDEX('Policy Characteristics'!B:B,MATCH($C493,'Policy Characteristics'!$C:$C,0)))</f>
        <v>Subsidy for Electricity Production</v>
      </c>
      <c r="C493" s="254" t="str">
        <f t="shared" si="28"/>
        <v>Subsidy for Elec Production by Fuel</v>
      </c>
      <c r="D493" s="6" t="s">
        <v>77</v>
      </c>
      <c r="E493" s="45"/>
      <c r="F493" s="6" t="s">
        <v>89</v>
      </c>
      <c r="G493" s="314"/>
      <c r="H493" s="43">
        <v>1570</v>
      </c>
      <c r="I493" s="324" t="s">
        <v>43</v>
      </c>
      <c r="J493" s="255" t="str">
        <f>IF(ISBLANK(INDEX('Policy Characteristics'!D:D,MATCH($C493,'Policy Characteristics'!$C:$C,0))),"",INDEX('Policy Characteristics'!D:D,MATCH($C493,'Policy Characteristics'!$C:$C,0)))</f>
        <v>Subsidy for Electricity Production</v>
      </c>
      <c r="K493" s="254" t="str">
        <f>IF(ISBLANK(INDEX('Policy Characteristics'!E:E,MATCH($C493,'Policy Characteristics'!$C:$C,0))),"",INDEX('Policy Characteristics'!E:E,MATCH($C493,'Policy Characteristics'!$C:$C,0)))</f>
        <v>elec generation subsidy</v>
      </c>
      <c r="L493" s="254">
        <f>IF(ISBLANK(INDEX('Policy Characteristics'!F:F,MATCH($C493,'Policy Characteristics'!$C:$C,0))),"",INDEX('Policy Characteristics'!F:F,MATCH($C493,'Policy Characteristics'!$C:$C,0)))</f>
        <v>0</v>
      </c>
      <c r="M493" s="254">
        <f>IF(ISBLANK(INDEX('Policy Characteristics'!G:G,MATCH($C493,'Policy Characteristics'!$C:$C,0))),"",INDEX('Policy Characteristics'!G:G,MATCH($C493,'Policy Characteristics'!$C:$C,0)))</f>
        <v>60</v>
      </c>
      <c r="N493" s="254">
        <f>IF(ISBLANK(INDEX('Policy Characteristics'!H:H,MATCH($C493,'Policy Characteristics'!$C:$C,0))),"",INDEX('Policy Characteristics'!H:H,MATCH($C493,'Policy Characteristics'!$C:$C,0)))</f>
        <v>1</v>
      </c>
      <c r="O493" s="254" t="str">
        <f>IF(ISBLANK(INDEX('Policy Characteristics'!I:I,MATCH($C493,'Policy Characteristics'!$C:$C,0))),"",INDEX('Policy Characteristics'!I:I,MATCH($C493,'Policy Characteristics'!$C:$C,0)))</f>
        <v>$/MWh</v>
      </c>
      <c r="P493" s="254" t="str">
        <f>IF(ISBLANK(INDEX('Policy Characteristics'!J:J,MATCH($C493,'Policy Characteristics'!$C:$C,0))),"",INDEX('Policy Characteristics'!J:J,MATCH($C493,'Policy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93" s="254" t="str">
        <f>IF(ISBLANK(INDEX('Policy Characteristics'!K:K,MATCH($C493,'Policy Characteristics'!$C:$C,0))),"",INDEX('Policy Characteristics'!K:K,MATCH($C493,'Policy Characteristics'!$C:$C,0)))</f>
        <v>electricity-sector-main.html#subsidies</v>
      </c>
      <c r="R493" s="254" t="str">
        <f>IF(ISBLANK(INDEX('Policy Characteristics'!L:L,MATCH($C493,'Policy Characteristics'!$C:$C,0))),"",INDEX('Policy Characteristics'!L:L,MATCH($C493,'Policy Characteristics'!$C:$C,0)))</f>
        <v>subsidy-for-electricity-production.html</v>
      </c>
      <c r="S493" s="314"/>
    </row>
    <row r="494" spans="1:19">
      <c r="A494" s="254" t="str">
        <f>IF(ISBLANK(INDEX('Policy Characteristics'!A:A,MATCH($C494,'Policy Characteristics'!$C:$C,0))),"",INDEX('Policy Characteristics'!A:A,MATCH($C494,'Policy Characteristics'!$C:$C,0)))</f>
        <v>Electricity Supply</v>
      </c>
      <c r="B494" s="262" t="str">
        <f>IF(ISBLANK(INDEX('Policy Characteristics'!B:B,MATCH($C494,'Policy Characteristics'!$C:$C,0))),"",INDEX('Policy Characteristics'!B:B,MATCH($C494,'Policy Characteristics'!$C:$C,0)))</f>
        <v>Subsidy for Electricity Production</v>
      </c>
      <c r="C494" s="254" t="str">
        <f t="shared" si="28"/>
        <v>Subsidy for Elec Production by Fuel</v>
      </c>
      <c r="D494" s="6" t="s">
        <v>448</v>
      </c>
      <c r="E494" s="45"/>
      <c r="F494" s="6" t="s">
        <v>451</v>
      </c>
      <c r="G494" s="314"/>
      <c r="H494" s="43">
        <v>1572</v>
      </c>
      <c r="I494" s="324" t="s">
        <v>43</v>
      </c>
      <c r="J494" s="255" t="str">
        <f>IF(ISBLANK(INDEX('Policy Characteristics'!D:D,MATCH($C494,'Policy Characteristics'!$C:$C,0))),"",INDEX('Policy Characteristics'!D:D,MATCH($C494,'Policy Characteristics'!$C:$C,0)))</f>
        <v>Subsidy for Electricity Production</v>
      </c>
      <c r="K494" s="254" t="str">
        <f>IF(ISBLANK(INDEX('Policy Characteristics'!E:E,MATCH($C494,'Policy Characteristics'!$C:$C,0))),"",INDEX('Policy Characteristics'!E:E,MATCH($C494,'Policy Characteristics'!$C:$C,0)))</f>
        <v>elec generation subsidy</v>
      </c>
      <c r="L494" s="254">
        <f>IF(ISBLANK(INDEX('Policy Characteristics'!F:F,MATCH($C494,'Policy Characteristics'!$C:$C,0))),"",INDEX('Policy Characteristics'!F:F,MATCH($C494,'Policy Characteristics'!$C:$C,0)))</f>
        <v>0</v>
      </c>
      <c r="M494" s="254">
        <f>IF(ISBLANK(INDEX('Policy Characteristics'!G:G,MATCH($C494,'Policy Characteristics'!$C:$C,0))),"",INDEX('Policy Characteristics'!G:G,MATCH($C494,'Policy Characteristics'!$C:$C,0)))</f>
        <v>60</v>
      </c>
      <c r="N494" s="254">
        <f>IF(ISBLANK(INDEX('Policy Characteristics'!H:H,MATCH($C494,'Policy Characteristics'!$C:$C,0))),"",INDEX('Policy Characteristics'!H:H,MATCH($C494,'Policy Characteristics'!$C:$C,0)))</f>
        <v>1</v>
      </c>
      <c r="O494" s="254" t="str">
        <f>IF(ISBLANK(INDEX('Policy Characteristics'!I:I,MATCH($C494,'Policy Characteristics'!$C:$C,0))),"",INDEX('Policy Characteristics'!I:I,MATCH($C494,'Policy Characteristics'!$C:$C,0)))</f>
        <v>$/MWh</v>
      </c>
      <c r="P494" s="254" t="str">
        <f>IF(ISBLANK(INDEX('Policy Characteristics'!J:J,MATCH($C494,'Policy Characteristics'!$C:$C,0))),"",INDEX('Policy Characteristics'!J:J,MATCH($C494,'Policy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94" s="254" t="str">
        <f>IF(ISBLANK(INDEX('Policy Characteristics'!K:K,MATCH($C494,'Policy Characteristics'!$C:$C,0))),"",INDEX('Policy Characteristics'!K:K,MATCH($C494,'Policy Characteristics'!$C:$C,0)))</f>
        <v>electricity-sector-main.html#subsidies</v>
      </c>
      <c r="R494" s="254" t="str">
        <f>IF(ISBLANK(INDEX('Policy Characteristics'!L:L,MATCH($C494,'Policy Characteristics'!$C:$C,0))),"",INDEX('Policy Characteristics'!L:L,MATCH($C494,'Policy Characteristics'!$C:$C,0)))</f>
        <v>subsidy-for-electricity-production.html</v>
      </c>
      <c r="S494" s="314"/>
    </row>
    <row r="495" spans="1:19">
      <c r="A495" s="254" t="str">
        <f>IF(ISBLANK(INDEX('Policy Characteristics'!A:A,MATCH($C495,'Policy Characteristics'!$C:$C,0))),"",INDEX('Policy Characteristics'!A:A,MATCH($C495,'Policy Characteristics'!$C:$C,0)))</f>
        <v>Electricity Supply</v>
      </c>
      <c r="B495" s="262" t="str">
        <f>IF(ISBLANK(INDEX('Policy Characteristics'!B:B,MATCH($C495,'Policy Characteristics'!$C:$C,0))),"",INDEX('Policy Characteristics'!B:B,MATCH($C495,'Policy Characteristics'!$C:$C,0)))</f>
        <v>Subsidy for Electricity Production</v>
      </c>
      <c r="C495" s="254" t="str">
        <f t="shared" si="28"/>
        <v>Subsidy for Elec Production by Fuel</v>
      </c>
      <c r="D495" s="6" t="s">
        <v>78</v>
      </c>
      <c r="E495" s="45"/>
      <c r="F495" s="6" t="s">
        <v>90</v>
      </c>
      <c r="G495" s="314"/>
      <c r="H495" s="43">
        <v>1574</v>
      </c>
      <c r="I495" s="324" t="s">
        <v>43</v>
      </c>
      <c r="J495" s="255" t="str">
        <f>IF(ISBLANK(INDEX('Policy Characteristics'!D:D,MATCH($C495,'Policy Characteristics'!$C:$C,0))),"",INDEX('Policy Characteristics'!D:D,MATCH($C495,'Policy Characteristics'!$C:$C,0)))</f>
        <v>Subsidy for Electricity Production</v>
      </c>
      <c r="K495" s="254" t="str">
        <f>IF(ISBLANK(INDEX('Policy Characteristics'!E:E,MATCH($C495,'Policy Characteristics'!$C:$C,0))),"",INDEX('Policy Characteristics'!E:E,MATCH($C495,'Policy Characteristics'!$C:$C,0)))</f>
        <v>elec generation subsidy</v>
      </c>
      <c r="L495" s="254">
        <f>IF(ISBLANK(INDEX('Policy Characteristics'!F:F,MATCH($C495,'Policy Characteristics'!$C:$C,0))),"",INDEX('Policy Characteristics'!F:F,MATCH($C495,'Policy Characteristics'!$C:$C,0)))</f>
        <v>0</v>
      </c>
      <c r="M495" s="254">
        <f>IF(ISBLANK(INDEX('Policy Characteristics'!G:G,MATCH($C495,'Policy Characteristics'!$C:$C,0))),"",INDEX('Policy Characteristics'!G:G,MATCH($C495,'Policy Characteristics'!$C:$C,0)))</f>
        <v>60</v>
      </c>
      <c r="N495" s="254">
        <f>IF(ISBLANK(INDEX('Policy Characteristics'!H:H,MATCH($C495,'Policy Characteristics'!$C:$C,0))),"",INDEX('Policy Characteristics'!H:H,MATCH($C495,'Policy Characteristics'!$C:$C,0)))</f>
        <v>1</v>
      </c>
      <c r="O495" s="254" t="str">
        <f>IF(ISBLANK(INDEX('Policy Characteristics'!I:I,MATCH($C495,'Policy Characteristics'!$C:$C,0))),"",INDEX('Policy Characteristics'!I:I,MATCH($C495,'Policy Characteristics'!$C:$C,0)))</f>
        <v>$/MWh</v>
      </c>
      <c r="P495" s="254" t="str">
        <f>IF(ISBLANK(INDEX('Policy Characteristics'!J:J,MATCH($C495,'Policy Characteristics'!$C:$C,0))),"",INDEX('Policy Characteristics'!J:J,MATCH($C495,'Policy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95" s="254" t="str">
        <f>IF(ISBLANK(INDEX('Policy Characteristics'!K:K,MATCH($C495,'Policy Characteristics'!$C:$C,0))),"",INDEX('Policy Characteristics'!K:K,MATCH($C495,'Policy Characteristics'!$C:$C,0)))</f>
        <v>electricity-sector-main.html#subsidies</v>
      </c>
      <c r="R495" s="254" t="str">
        <f>IF(ISBLANK(INDEX('Policy Characteristics'!L:L,MATCH($C495,'Policy Characteristics'!$C:$C,0))),"",INDEX('Policy Characteristics'!L:L,MATCH($C495,'Policy Characteristics'!$C:$C,0)))</f>
        <v>subsidy-for-electricity-production.html</v>
      </c>
      <c r="S495" s="314"/>
    </row>
    <row r="496" spans="1:19">
      <c r="A496" s="254" t="str">
        <f>IF(ISBLANK(INDEX('Policy Characteristics'!A:A,MATCH($C496,'Policy Characteristics'!$C:$C,0))),"",INDEX('Policy Characteristics'!A:A,MATCH($C496,'Policy Characteristics'!$C:$C,0)))</f>
        <v>Electricity Supply</v>
      </c>
      <c r="B496" s="262" t="str">
        <f>IF(ISBLANK(INDEX('Policy Characteristics'!B:B,MATCH($C496,'Policy Characteristics'!$C:$C,0))),"",INDEX('Policy Characteristics'!B:B,MATCH($C496,'Policy Characteristics'!$C:$C,0)))</f>
        <v>Subsidy for Electricity Production</v>
      </c>
      <c r="C496" s="254" t="str">
        <f t="shared" si="28"/>
        <v>Subsidy for Elec Production by Fuel</v>
      </c>
      <c r="D496" s="6" t="s">
        <v>79</v>
      </c>
      <c r="E496" s="45"/>
      <c r="F496" s="6" t="s">
        <v>91</v>
      </c>
      <c r="G496" s="314"/>
      <c r="H496" s="43">
        <v>1576</v>
      </c>
      <c r="I496" s="324" t="s">
        <v>43</v>
      </c>
      <c r="J496" s="255" t="str">
        <f>IF(ISBLANK(INDEX('Policy Characteristics'!D:D,MATCH($C496,'Policy Characteristics'!$C:$C,0))),"",INDEX('Policy Characteristics'!D:D,MATCH($C496,'Policy Characteristics'!$C:$C,0)))</f>
        <v>Subsidy for Electricity Production</v>
      </c>
      <c r="K496" s="254" t="str">
        <f>IF(ISBLANK(INDEX('Policy Characteristics'!E:E,MATCH($C496,'Policy Characteristics'!$C:$C,0))),"",INDEX('Policy Characteristics'!E:E,MATCH($C496,'Policy Characteristics'!$C:$C,0)))</f>
        <v>elec generation subsidy</v>
      </c>
      <c r="L496" s="254">
        <f>IF(ISBLANK(INDEX('Policy Characteristics'!F:F,MATCH($C496,'Policy Characteristics'!$C:$C,0))),"",INDEX('Policy Characteristics'!F:F,MATCH($C496,'Policy Characteristics'!$C:$C,0)))</f>
        <v>0</v>
      </c>
      <c r="M496" s="254">
        <f>IF(ISBLANK(INDEX('Policy Characteristics'!G:G,MATCH($C496,'Policy Characteristics'!$C:$C,0))),"",INDEX('Policy Characteristics'!G:G,MATCH($C496,'Policy Characteristics'!$C:$C,0)))</f>
        <v>60</v>
      </c>
      <c r="N496" s="254">
        <f>IF(ISBLANK(INDEX('Policy Characteristics'!H:H,MATCH($C496,'Policy Characteristics'!$C:$C,0))),"",INDEX('Policy Characteristics'!H:H,MATCH($C496,'Policy Characteristics'!$C:$C,0)))</f>
        <v>1</v>
      </c>
      <c r="O496" s="254" t="str">
        <f>IF(ISBLANK(INDEX('Policy Characteristics'!I:I,MATCH($C496,'Policy Characteristics'!$C:$C,0))),"",INDEX('Policy Characteristics'!I:I,MATCH($C496,'Policy Characteristics'!$C:$C,0)))</f>
        <v>$/MWh</v>
      </c>
      <c r="P496" s="254" t="str">
        <f>IF(ISBLANK(INDEX('Policy Characteristics'!J:J,MATCH($C496,'Policy Characteristics'!$C:$C,0))),"",INDEX('Policy Characteristics'!J:J,MATCH($C496,'Policy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96" s="254" t="str">
        <f>IF(ISBLANK(INDEX('Policy Characteristics'!K:K,MATCH($C496,'Policy Characteristics'!$C:$C,0))),"",INDEX('Policy Characteristics'!K:K,MATCH($C496,'Policy Characteristics'!$C:$C,0)))</f>
        <v>electricity-sector-main.html#subsidies</v>
      </c>
      <c r="R496" s="254" t="str">
        <f>IF(ISBLANK(INDEX('Policy Characteristics'!L:L,MATCH($C496,'Policy Characteristics'!$C:$C,0))),"",INDEX('Policy Characteristics'!L:L,MATCH($C496,'Policy Characteristics'!$C:$C,0)))</f>
        <v>subsidy-for-electricity-production.html</v>
      </c>
      <c r="S496" s="314"/>
    </row>
    <row r="497" spans="1:19">
      <c r="A497" s="254" t="str">
        <f>IF(ISBLANK(INDEX('Policy Characteristics'!A:A,MATCH($C497,'Policy Characteristics'!$C:$C,0))),"",INDEX('Policy Characteristics'!A:A,MATCH($C497,'Policy Characteristics'!$C:$C,0)))</f>
        <v>Electricity Supply</v>
      </c>
      <c r="B497" s="262" t="str">
        <f>IF(ISBLANK(INDEX('Policy Characteristics'!B:B,MATCH($C497,'Policy Characteristics'!$C:$C,0))),"",INDEX('Policy Characteristics'!B:B,MATCH($C497,'Policy Characteristics'!$C:$C,0)))</f>
        <v>Subsidy for Electricity Production</v>
      </c>
      <c r="C497" s="254" t="str">
        <f t="shared" si="28"/>
        <v>Subsidy for Elec Production by Fuel</v>
      </c>
      <c r="D497" s="6" t="s">
        <v>80</v>
      </c>
      <c r="E497" s="45"/>
      <c r="F497" s="6" t="s">
        <v>92</v>
      </c>
      <c r="G497" s="314"/>
      <c r="H497" s="43">
        <v>1578</v>
      </c>
      <c r="I497" s="324" t="s">
        <v>43</v>
      </c>
      <c r="J497" s="255" t="str">
        <f>IF(ISBLANK(INDEX('Policy Characteristics'!D:D,MATCH($C497,'Policy Characteristics'!$C:$C,0))),"",INDEX('Policy Characteristics'!D:D,MATCH($C497,'Policy Characteristics'!$C:$C,0)))</f>
        <v>Subsidy for Electricity Production</v>
      </c>
      <c r="K497" s="254" t="str">
        <f>IF(ISBLANK(INDEX('Policy Characteristics'!E:E,MATCH($C497,'Policy Characteristics'!$C:$C,0))),"",INDEX('Policy Characteristics'!E:E,MATCH($C497,'Policy Characteristics'!$C:$C,0)))</f>
        <v>elec generation subsidy</v>
      </c>
      <c r="L497" s="254">
        <f>IF(ISBLANK(INDEX('Policy Characteristics'!F:F,MATCH($C497,'Policy Characteristics'!$C:$C,0))),"",INDEX('Policy Characteristics'!F:F,MATCH($C497,'Policy Characteristics'!$C:$C,0)))</f>
        <v>0</v>
      </c>
      <c r="M497" s="254">
        <f>IF(ISBLANK(INDEX('Policy Characteristics'!G:G,MATCH($C497,'Policy Characteristics'!$C:$C,0))),"",INDEX('Policy Characteristics'!G:G,MATCH($C497,'Policy Characteristics'!$C:$C,0)))</f>
        <v>60</v>
      </c>
      <c r="N497" s="254">
        <f>IF(ISBLANK(INDEX('Policy Characteristics'!H:H,MATCH($C497,'Policy Characteristics'!$C:$C,0))),"",INDEX('Policy Characteristics'!H:H,MATCH($C497,'Policy Characteristics'!$C:$C,0)))</f>
        <v>1</v>
      </c>
      <c r="O497" s="254" t="str">
        <f>IF(ISBLANK(INDEX('Policy Characteristics'!I:I,MATCH($C497,'Policy Characteristics'!$C:$C,0))),"",INDEX('Policy Characteristics'!I:I,MATCH($C497,'Policy Characteristics'!$C:$C,0)))</f>
        <v>$/MWh</v>
      </c>
      <c r="P497" s="254" t="str">
        <f>IF(ISBLANK(INDEX('Policy Characteristics'!J:J,MATCH($C497,'Policy Characteristics'!$C:$C,0))),"",INDEX('Policy Characteristics'!J:J,MATCH($C497,'Policy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97" s="254" t="str">
        <f>IF(ISBLANK(INDEX('Policy Characteristics'!K:K,MATCH($C497,'Policy Characteristics'!$C:$C,0))),"",INDEX('Policy Characteristics'!K:K,MATCH($C497,'Policy Characteristics'!$C:$C,0)))</f>
        <v>electricity-sector-main.html#subsidies</v>
      </c>
      <c r="R497" s="254" t="str">
        <f>IF(ISBLANK(INDEX('Policy Characteristics'!L:L,MATCH($C497,'Policy Characteristics'!$C:$C,0))),"",INDEX('Policy Characteristics'!L:L,MATCH($C497,'Policy Characteristics'!$C:$C,0)))</f>
        <v>subsidy-for-electricity-production.html</v>
      </c>
      <c r="S497" s="314"/>
    </row>
    <row r="498" spans="1:19">
      <c r="A498" s="254" t="str">
        <f>IF(ISBLANK(INDEX('Policy Characteristics'!A:A,MATCH($C498,'Policy Characteristics'!$C:$C,0))),"",INDEX('Policy Characteristics'!A:A,MATCH($C498,'Policy Characteristics'!$C:$C,0)))</f>
        <v>Electricity Supply</v>
      </c>
      <c r="B498" s="262" t="str">
        <f>IF(ISBLANK(INDEX('Policy Characteristics'!B:B,MATCH($C498,'Policy Characteristics'!$C:$C,0))),"",INDEX('Policy Characteristics'!B:B,MATCH($C498,'Policy Characteristics'!$C:$C,0)))</f>
        <v>Subsidy for Electricity Production</v>
      </c>
      <c r="C498" s="254" t="str">
        <f t="shared" si="28"/>
        <v>Subsidy for Elec Production by Fuel</v>
      </c>
      <c r="D498" s="6" t="s">
        <v>2425</v>
      </c>
      <c r="E498" s="45"/>
      <c r="F498" s="6" t="s">
        <v>436</v>
      </c>
      <c r="G498" s="314"/>
      <c r="H498" s="43">
        <v>1591</v>
      </c>
      <c r="I498" s="324" t="s">
        <v>43</v>
      </c>
      <c r="J498" s="255" t="str">
        <f>IF(ISBLANK(INDEX('Policy Characteristics'!D:D,MATCH($C498,'Policy Characteristics'!$C:$C,0))),"",INDEX('Policy Characteristics'!D:D,MATCH($C498,'Policy Characteristics'!$C:$C,0)))</f>
        <v>Subsidy for Electricity Production</v>
      </c>
      <c r="K498" s="254" t="str">
        <f>IF(ISBLANK(INDEX('Policy Characteristics'!E:E,MATCH($C498,'Policy Characteristics'!$C:$C,0))),"",INDEX('Policy Characteristics'!E:E,MATCH($C498,'Policy Characteristics'!$C:$C,0)))</f>
        <v>elec generation subsidy</v>
      </c>
      <c r="L498" s="254">
        <f>IF(ISBLANK(INDEX('Policy Characteristics'!F:F,MATCH($C498,'Policy Characteristics'!$C:$C,0))),"",INDEX('Policy Characteristics'!F:F,MATCH($C498,'Policy Characteristics'!$C:$C,0)))</f>
        <v>0</v>
      </c>
      <c r="M498" s="254">
        <f>IF(ISBLANK(INDEX('Policy Characteristics'!G:G,MATCH($C498,'Policy Characteristics'!$C:$C,0))),"",INDEX('Policy Characteristics'!G:G,MATCH($C498,'Policy Characteristics'!$C:$C,0)))</f>
        <v>60</v>
      </c>
      <c r="N498" s="254">
        <f>IF(ISBLANK(INDEX('Policy Characteristics'!H:H,MATCH($C498,'Policy Characteristics'!$C:$C,0))),"",INDEX('Policy Characteristics'!H:H,MATCH($C498,'Policy Characteristics'!$C:$C,0)))</f>
        <v>1</v>
      </c>
      <c r="O498" s="254" t="str">
        <f>IF(ISBLANK(INDEX('Policy Characteristics'!I:I,MATCH($C498,'Policy Characteristics'!$C:$C,0))),"",INDEX('Policy Characteristics'!I:I,MATCH($C498,'Policy Characteristics'!$C:$C,0)))</f>
        <v>$/MWh</v>
      </c>
      <c r="P498" s="254" t="str">
        <f>IF(ISBLANK(INDEX('Policy Characteristics'!J:J,MATCH($C498,'Policy Characteristics'!$C:$C,0))),"",INDEX('Policy Characteristics'!J:J,MATCH($C498,'Policy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98" s="254" t="str">
        <f>IF(ISBLANK(INDEX('Policy Characteristics'!K:K,MATCH($C498,'Policy Characteristics'!$C:$C,0))),"",INDEX('Policy Characteristics'!K:K,MATCH($C498,'Policy Characteristics'!$C:$C,0)))</f>
        <v>electricity-sector-main.html#subsidies</v>
      </c>
      <c r="R498" s="254" t="str">
        <f>IF(ISBLANK(INDEX('Policy Characteristics'!L:L,MATCH($C498,'Policy Characteristics'!$C:$C,0))),"",INDEX('Policy Characteristics'!L:L,MATCH($C498,'Policy Characteristics'!$C:$C,0)))</f>
        <v>subsidy-for-electricity-production.html</v>
      </c>
      <c r="S498" s="314"/>
    </row>
    <row r="499" spans="1:19">
      <c r="A499" s="254" t="str">
        <f>IF(ISBLANK(INDEX('Policy Characteristics'!A:A,MATCH($C499,'Policy Characteristics'!$C:$C,0))),"",INDEX('Policy Characteristics'!A:A,MATCH($C499,'Policy Characteristics'!$C:$C,0)))</f>
        <v>Electricity Supply</v>
      </c>
      <c r="B499" s="262" t="str">
        <f>IF(ISBLANK(INDEX('Policy Characteristics'!B:B,MATCH($C499,'Policy Characteristics'!$C:$C,0))),"",INDEX('Policy Characteristics'!B:B,MATCH($C499,'Policy Characteristics'!$C:$C,0)))</f>
        <v>Subsidy for Electricity Production</v>
      </c>
      <c r="C499" s="254" t="str">
        <f t="shared" si="28"/>
        <v>Subsidy for Elec Production by Fuel</v>
      </c>
      <c r="D499" s="6" t="s">
        <v>308</v>
      </c>
      <c r="E499" s="45"/>
      <c r="F499" s="6" t="s">
        <v>310</v>
      </c>
      <c r="G499" s="314"/>
      <c r="H499" s="43">
        <v>1594</v>
      </c>
      <c r="I499" s="325" t="s">
        <v>44</v>
      </c>
      <c r="J499" s="255" t="str">
        <f>IF(ISBLANK(INDEX('Policy Characteristics'!D:D,MATCH($C499,'Policy Characteristics'!$C:$C,0))),"",INDEX('Policy Characteristics'!D:D,MATCH($C499,'Policy Characteristics'!$C:$C,0)))</f>
        <v>Subsidy for Electricity Production</v>
      </c>
      <c r="K499" s="254" t="str">
        <f>IF(ISBLANK(INDEX('Policy Characteristics'!E:E,MATCH($C499,'Policy Characteristics'!$C:$C,0))),"",INDEX('Policy Characteristics'!E:E,MATCH($C499,'Policy Characteristics'!$C:$C,0)))</f>
        <v>elec generation subsidy</v>
      </c>
      <c r="L499" s="254">
        <f>IF(ISBLANK(INDEX('Policy Characteristics'!F:F,MATCH($C499,'Policy Characteristics'!$C:$C,0))),"",INDEX('Policy Characteristics'!F:F,MATCH($C499,'Policy Characteristics'!$C:$C,0)))</f>
        <v>0</v>
      </c>
      <c r="M499" s="254">
        <f>IF(ISBLANK(INDEX('Policy Characteristics'!G:G,MATCH($C499,'Policy Characteristics'!$C:$C,0))),"",INDEX('Policy Characteristics'!G:G,MATCH($C499,'Policy Characteristics'!$C:$C,0)))</f>
        <v>60</v>
      </c>
      <c r="N499" s="254">
        <f>IF(ISBLANK(INDEX('Policy Characteristics'!H:H,MATCH($C499,'Policy Characteristics'!$C:$C,0))),"",INDEX('Policy Characteristics'!H:H,MATCH($C499,'Policy Characteristics'!$C:$C,0)))</f>
        <v>1</v>
      </c>
      <c r="O499" s="254" t="str">
        <f>IF(ISBLANK(INDEX('Policy Characteristics'!I:I,MATCH($C499,'Policy Characteristics'!$C:$C,0))),"",INDEX('Policy Characteristics'!I:I,MATCH($C499,'Policy Characteristics'!$C:$C,0)))</f>
        <v>$/MWh</v>
      </c>
      <c r="P499" s="254" t="str">
        <f>IF(ISBLANK(INDEX('Policy Characteristics'!J:J,MATCH($C499,'Policy Characteristics'!$C:$C,0))),"",INDEX('Policy Characteristics'!J:J,MATCH($C499,'Policy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99" s="254" t="str">
        <f>IF(ISBLANK(INDEX('Policy Characteristics'!K:K,MATCH($C499,'Policy Characteristics'!$C:$C,0))),"",INDEX('Policy Characteristics'!K:K,MATCH($C499,'Policy Characteristics'!$C:$C,0)))</f>
        <v>electricity-sector-main.html#subsidies</v>
      </c>
      <c r="R499" s="254" t="str">
        <f>IF(ISBLANK(INDEX('Policy Characteristics'!L:L,MATCH($C499,'Policy Characteristics'!$C:$C,0))),"",INDEX('Policy Characteristics'!L:L,MATCH($C499,'Policy Characteristics'!$C:$C,0)))</f>
        <v>subsidy-for-electricity-production.html</v>
      </c>
      <c r="S499" s="314"/>
    </row>
    <row r="500" spans="1:19">
      <c r="A500" s="254" t="str">
        <f>IF(ISBLANK(INDEX('Policy Characteristics'!A:A,MATCH($C500,'Policy Characteristics'!$C:$C,0))),"",INDEX('Policy Characteristics'!A:A,MATCH($C500,'Policy Characteristics'!$C:$C,0)))</f>
        <v>Electricity Supply</v>
      </c>
      <c r="B500" s="262" t="str">
        <f>IF(ISBLANK(INDEX('Policy Characteristics'!B:B,MATCH($C500,'Policy Characteristics'!$C:$C,0))),"",INDEX('Policy Characteristics'!B:B,MATCH($C500,'Policy Characteristics'!$C:$C,0)))</f>
        <v>Subsidy for Electricity Production</v>
      </c>
      <c r="C500" s="254" t="str">
        <f t="shared" si="28"/>
        <v>Subsidy for Elec Production by Fuel</v>
      </c>
      <c r="D500" s="6" t="s">
        <v>309</v>
      </c>
      <c r="E500" s="45"/>
      <c r="F500" s="6" t="s">
        <v>311</v>
      </c>
      <c r="G500" s="314"/>
      <c r="H500" s="43">
        <v>1597</v>
      </c>
      <c r="I500" s="325" t="s">
        <v>44</v>
      </c>
      <c r="J500" s="255" t="str">
        <f>IF(ISBLANK(INDEX('Policy Characteristics'!D:D,MATCH($C500,'Policy Characteristics'!$C:$C,0))),"",INDEX('Policy Characteristics'!D:D,MATCH($C500,'Policy Characteristics'!$C:$C,0)))</f>
        <v>Subsidy for Electricity Production</v>
      </c>
      <c r="K500" s="254" t="str">
        <f>IF(ISBLANK(INDEX('Policy Characteristics'!E:E,MATCH($C500,'Policy Characteristics'!$C:$C,0))),"",INDEX('Policy Characteristics'!E:E,MATCH($C500,'Policy Characteristics'!$C:$C,0)))</f>
        <v>elec generation subsidy</v>
      </c>
      <c r="L500" s="254">
        <f>IF(ISBLANK(INDEX('Policy Characteristics'!F:F,MATCH($C500,'Policy Characteristics'!$C:$C,0))),"",INDEX('Policy Characteristics'!F:F,MATCH($C500,'Policy Characteristics'!$C:$C,0)))</f>
        <v>0</v>
      </c>
      <c r="M500" s="254">
        <f>IF(ISBLANK(INDEX('Policy Characteristics'!G:G,MATCH($C500,'Policy Characteristics'!$C:$C,0))),"",INDEX('Policy Characteristics'!G:G,MATCH($C500,'Policy Characteristics'!$C:$C,0)))</f>
        <v>60</v>
      </c>
      <c r="N500" s="254">
        <f>IF(ISBLANK(INDEX('Policy Characteristics'!H:H,MATCH($C500,'Policy Characteristics'!$C:$C,0))),"",INDEX('Policy Characteristics'!H:H,MATCH($C500,'Policy Characteristics'!$C:$C,0)))</f>
        <v>1</v>
      </c>
      <c r="O500" s="254" t="str">
        <f>IF(ISBLANK(INDEX('Policy Characteristics'!I:I,MATCH($C500,'Policy Characteristics'!$C:$C,0))),"",INDEX('Policy Characteristics'!I:I,MATCH($C500,'Policy Characteristics'!$C:$C,0)))</f>
        <v>$/MWh</v>
      </c>
      <c r="P500" s="254" t="str">
        <f>IF(ISBLANK(INDEX('Policy Characteristics'!J:J,MATCH($C500,'Policy Characteristics'!$C:$C,0))),"",INDEX('Policy Characteristics'!J:J,MATCH($C500,'Policy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00" s="254" t="str">
        <f>IF(ISBLANK(INDEX('Policy Characteristics'!K:K,MATCH($C500,'Policy Characteristics'!$C:$C,0))),"",INDEX('Policy Characteristics'!K:K,MATCH($C500,'Policy Characteristics'!$C:$C,0)))</f>
        <v>electricity-sector-main.html#subsidies</v>
      </c>
      <c r="R500" s="254" t="str">
        <f>IF(ISBLANK(INDEX('Policy Characteristics'!L:L,MATCH($C500,'Policy Characteristics'!$C:$C,0))),"",INDEX('Policy Characteristics'!L:L,MATCH($C500,'Policy Characteristics'!$C:$C,0)))</f>
        <v>subsidy-for-electricity-production.html</v>
      </c>
      <c r="S500" s="314"/>
    </row>
    <row r="501" spans="1:19">
      <c r="A501" s="254" t="str">
        <f>IF(ISBLANK(INDEX('Policy Characteristics'!A:A,MATCH($C501,'Policy Characteristics'!$C:$C,0))),"",INDEX('Policy Characteristics'!A:A,MATCH($C501,'Policy Characteristics'!$C:$C,0)))</f>
        <v>Electricity Supply</v>
      </c>
      <c r="B501" s="262" t="str">
        <f>IF(ISBLANK(INDEX('Policy Characteristics'!B:B,MATCH($C501,'Policy Characteristics'!$C:$C,0))),"",INDEX('Policy Characteristics'!B:B,MATCH($C501,'Policy Characteristics'!$C:$C,0)))</f>
        <v>Subsidy for Electricity Production</v>
      </c>
      <c r="C501" s="254" t="str">
        <f t="shared" si="28"/>
        <v>Subsidy for Elec Production by Fuel</v>
      </c>
      <c r="D501" s="6" t="s">
        <v>444</v>
      </c>
      <c r="E501" s="45"/>
      <c r="F501" s="6" t="s">
        <v>443</v>
      </c>
      <c r="G501" s="314"/>
      <c r="H501" s="43">
        <v>1580</v>
      </c>
      <c r="I501" s="325" t="s">
        <v>44</v>
      </c>
      <c r="J501" s="255" t="str">
        <f>IF(ISBLANK(INDEX('Policy Characteristics'!D:D,MATCH($C501,'Policy Characteristics'!$C:$C,0))),"",INDEX('Policy Characteristics'!D:D,MATCH($C501,'Policy Characteristics'!$C:$C,0)))</f>
        <v>Subsidy for Electricity Production</v>
      </c>
      <c r="K501" s="254" t="str">
        <f>IF(ISBLANK(INDEX('Policy Characteristics'!E:E,MATCH($C501,'Policy Characteristics'!$C:$C,0))),"",INDEX('Policy Characteristics'!E:E,MATCH($C501,'Policy Characteristics'!$C:$C,0)))</f>
        <v>elec generation subsidy</v>
      </c>
      <c r="L501" s="254">
        <f>IF(ISBLANK(INDEX('Policy Characteristics'!F:F,MATCH($C501,'Policy Characteristics'!$C:$C,0))),"",INDEX('Policy Characteristics'!F:F,MATCH($C501,'Policy Characteristics'!$C:$C,0)))</f>
        <v>0</v>
      </c>
      <c r="M501" s="254">
        <f>IF(ISBLANK(INDEX('Policy Characteristics'!G:G,MATCH($C501,'Policy Characteristics'!$C:$C,0))),"",INDEX('Policy Characteristics'!G:G,MATCH($C501,'Policy Characteristics'!$C:$C,0)))</f>
        <v>60</v>
      </c>
      <c r="N501" s="254">
        <f>IF(ISBLANK(INDEX('Policy Characteristics'!H:H,MATCH($C501,'Policy Characteristics'!$C:$C,0))),"",INDEX('Policy Characteristics'!H:H,MATCH($C501,'Policy Characteristics'!$C:$C,0)))</f>
        <v>1</v>
      </c>
      <c r="O501" s="254" t="str">
        <f>IF(ISBLANK(INDEX('Policy Characteristics'!I:I,MATCH($C501,'Policy Characteristics'!$C:$C,0))),"",INDEX('Policy Characteristics'!I:I,MATCH($C501,'Policy Characteristics'!$C:$C,0)))</f>
        <v>$/MWh</v>
      </c>
      <c r="P501" s="254" t="str">
        <f>IF(ISBLANK(INDEX('Policy Characteristics'!J:J,MATCH($C501,'Policy Characteristics'!$C:$C,0))),"",INDEX('Policy Characteristics'!J:J,MATCH($C501,'Policy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01" s="254" t="str">
        <f>IF(ISBLANK(INDEX('Policy Characteristics'!K:K,MATCH($C501,'Policy Characteristics'!$C:$C,0))),"",INDEX('Policy Characteristics'!K:K,MATCH($C501,'Policy Characteristics'!$C:$C,0)))</f>
        <v>electricity-sector-main.html#subsidies</v>
      </c>
      <c r="R501" s="254" t="str">
        <f>IF(ISBLANK(INDEX('Policy Characteristics'!L:L,MATCH($C501,'Policy Characteristics'!$C:$C,0))),"",INDEX('Policy Characteristics'!L:L,MATCH($C501,'Policy Characteristics'!$C:$C,0)))</f>
        <v>subsidy-for-electricity-production.html</v>
      </c>
      <c r="S501" s="314"/>
    </row>
    <row r="502" spans="1:19">
      <c r="A502" s="254" t="str">
        <f>IF(ISBLANK(INDEX('Policy Characteristics'!A:A,MATCH($C502,'Policy Characteristics'!$C:$C,0))),"",INDEX('Policy Characteristics'!A:A,MATCH($C502,'Policy Characteristics'!$C:$C,0)))</f>
        <v>Electricity Supply</v>
      </c>
      <c r="B502" s="262" t="str">
        <f>IF(ISBLANK(INDEX('Policy Characteristics'!B:B,MATCH($C502,'Policy Characteristics'!$C:$C,0))),"",INDEX('Policy Characteristics'!B:B,MATCH($C502,'Policy Characteristics'!$C:$C,0)))</f>
        <v>Subsidy for Electricity Production</v>
      </c>
      <c r="C502" s="254" t="str">
        <f t="shared" si="28"/>
        <v>Subsidy for Elec Production by Fuel</v>
      </c>
      <c r="D502" s="6" t="s">
        <v>453</v>
      </c>
      <c r="E502" s="45"/>
      <c r="F502" s="6" t="s">
        <v>454</v>
      </c>
      <c r="G502" s="314"/>
      <c r="H502" s="43">
        <v>1582</v>
      </c>
      <c r="I502" s="324" t="s">
        <v>43</v>
      </c>
      <c r="J502" s="255" t="str">
        <f>IF(ISBLANK(INDEX('Policy Characteristics'!D:D,MATCH($C502,'Policy Characteristics'!$C:$C,0))),"",INDEX('Policy Characteristics'!D:D,MATCH($C502,'Policy Characteristics'!$C:$C,0)))</f>
        <v>Subsidy for Electricity Production</v>
      </c>
      <c r="K502" s="254" t="str">
        <f>IF(ISBLANK(INDEX('Policy Characteristics'!E:E,MATCH($C502,'Policy Characteristics'!$C:$C,0))),"",INDEX('Policy Characteristics'!E:E,MATCH($C502,'Policy Characteristics'!$C:$C,0)))</f>
        <v>elec generation subsidy</v>
      </c>
      <c r="L502" s="254">
        <f>IF(ISBLANK(INDEX('Policy Characteristics'!F:F,MATCH($C502,'Policy Characteristics'!$C:$C,0))),"",INDEX('Policy Characteristics'!F:F,MATCH($C502,'Policy Characteristics'!$C:$C,0)))</f>
        <v>0</v>
      </c>
      <c r="M502" s="254">
        <f>IF(ISBLANK(INDEX('Policy Characteristics'!G:G,MATCH($C502,'Policy Characteristics'!$C:$C,0))),"",INDEX('Policy Characteristics'!G:G,MATCH($C502,'Policy Characteristics'!$C:$C,0)))</f>
        <v>60</v>
      </c>
      <c r="N502" s="254">
        <f>IF(ISBLANK(INDEX('Policy Characteristics'!H:H,MATCH($C502,'Policy Characteristics'!$C:$C,0))),"",INDEX('Policy Characteristics'!H:H,MATCH($C502,'Policy Characteristics'!$C:$C,0)))</f>
        <v>1</v>
      </c>
      <c r="O502" s="254" t="str">
        <f>IF(ISBLANK(INDEX('Policy Characteristics'!I:I,MATCH($C502,'Policy Characteristics'!$C:$C,0))),"",INDEX('Policy Characteristics'!I:I,MATCH($C502,'Policy Characteristics'!$C:$C,0)))</f>
        <v>$/MWh</v>
      </c>
      <c r="P502" s="254" t="str">
        <f>IF(ISBLANK(INDEX('Policy Characteristics'!J:J,MATCH($C502,'Policy Characteristics'!$C:$C,0))),"",INDEX('Policy Characteristics'!J:J,MATCH($C502,'Policy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02" s="254" t="str">
        <f>IF(ISBLANK(INDEX('Policy Characteristics'!K:K,MATCH($C502,'Policy Characteristics'!$C:$C,0))),"",INDEX('Policy Characteristics'!K:K,MATCH($C502,'Policy Characteristics'!$C:$C,0)))</f>
        <v>electricity-sector-main.html#subsidies</v>
      </c>
      <c r="R502" s="254" t="str">
        <f>IF(ISBLANK(INDEX('Policy Characteristics'!L:L,MATCH($C502,'Policy Characteristics'!$C:$C,0))),"",INDEX('Policy Characteristics'!L:L,MATCH($C502,'Policy Characteristics'!$C:$C,0)))</f>
        <v>subsidy-for-electricity-production.html</v>
      </c>
      <c r="S502" s="314"/>
    </row>
    <row r="503" spans="1:19">
      <c r="A503" s="254" t="str">
        <f>IF(ISBLANK(INDEX('Policy Characteristics'!A:A,MATCH($C503,'Policy Characteristics'!$C:$C,0))),"",INDEX('Policy Characteristics'!A:A,MATCH($C503,'Policy Characteristics'!$C:$C,0)))</f>
        <v>Electricity Supply</v>
      </c>
      <c r="B503" s="262" t="str">
        <f>IF(ISBLANK(INDEX('Policy Characteristics'!B:B,MATCH($C503,'Policy Characteristics'!$C:$C,0))),"",INDEX('Policy Characteristics'!B:B,MATCH($C503,'Policy Characteristics'!$C:$C,0)))</f>
        <v>Subsidy for Electricity Production</v>
      </c>
      <c r="C503" s="254" t="str">
        <f t="shared" si="28"/>
        <v>Subsidy for Elec Production by Fuel</v>
      </c>
      <c r="D503" s="6" t="s">
        <v>2748</v>
      </c>
      <c r="E503" s="45"/>
      <c r="F503" s="6" t="s">
        <v>2469</v>
      </c>
      <c r="G503" s="314"/>
      <c r="H503" s="43">
        <v>1584</v>
      </c>
      <c r="I503" s="325" t="s">
        <v>44</v>
      </c>
      <c r="J503" s="255" t="str">
        <f>IF(ISBLANK(INDEX('Policy Characteristics'!D:D,MATCH($C503,'Policy Characteristics'!$C:$C,0))),"",INDEX('Policy Characteristics'!D:D,MATCH($C503,'Policy Characteristics'!$C:$C,0)))</f>
        <v>Subsidy for Electricity Production</v>
      </c>
      <c r="K503" s="254" t="str">
        <f>IF(ISBLANK(INDEX('Policy Characteristics'!E:E,MATCH($C503,'Policy Characteristics'!$C:$C,0))),"",INDEX('Policy Characteristics'!E:E,MATCH($C503,'Policy Characteristics'!$C:$C,0)))</f>
        <v>elec generation subsidy</v>
      </c>
      <c r="L503" s="254">
        <f>IF(ISBLANK(INDEX('Policy Characteristics'!F:F,MATCH($C503,'Policy Characteristics'!$C:$C,0))),"",INDEX('Policy Characteristics'!F:F,MATCH($C503,'Policy Characteristics'!$C:$C,0)))</f>
        <v>0</v>
      </c>
      <c r="M503" s="254">
        <f>IF(ISBLANK(INDEX('Policy Characteristics'!G:G,MATCH($C503,'Policy Characteristics'!$C:$C,0))),"",INDEX('Policy Characteristics'!G:G,MATCH($C503,'Policy Characteristics'!$C:$C,0)))</f>
        <v>60</v>
      </c>
      <c r="N503" s="254">
        <f>IF(ISBLANK(INDEX('Policy Characteristics'!H:H,MATCH($C503,'Policy Characteristics'!$C:$C,0))),"",INDEX('Policy Characteristics'!H:H,MATCH($C503,'Policy Characteristics'!$C:$C,0)))</f>
        <v>1</v>
      </c>
      <c r="O503" s="254" t="str">
        <f>IF(ISBLANK(INDEX('Policy Characteristics'!I:I,MATCH($C503,'Policy Characteristics'!$C:$C,0))),"",INDEX('Policy Characteristics'!I:I,MATCH($C503,'Policy Characteristics'!$C:$C,0)))</f>
        <v>$/MWh</v>
      </c>
      <c r="P503" s="254" t="str">
        <f>IF(ISBLANK(INDEX('Policy Characteristics'!J:J,MATCH($C503,'Policy Characteristics'!$C:$C,0))),"",INDEX('Policy Characteristics'!J:J,MATCH($C503,'Policy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03" s="254" t="str">
        <f>IF(ISBLANK(INDEX('Policy Characteristics'!K:K,MATCH($C503,'Policy Characteristics'!$C:$C,0))),"",INDEX('Policy Characteristics'!K:K,MATCH($C503,'Policy Characteristics'!$C:$C,0)))</f>
        <v>electricity-sector-main.html#subsidies</v>
      </c>
      <c r="R503" s="254" t="str">
        <f>IF(ISBLANK(INDEX('Policy Characteristics'!L:L,MATCH($C503,'Policy Characteristics'!$C:$C,0))),"",INDEX('Policy Characteristics'!L:L,MATCH($C503,'Policy Characteristics'!$C:$C,0)))</f>
        <v>subsidy-for-electricity-production.html</v>
      </c>
      <c r="S503" s="314"/>
    </row>
    <row r="504" spans="1:19">
      <c r="A504" s="254" t="str">
        <f>IF(ISBLANK(INDEX('Policy Characteristics'!A:A,MATCH($C504,'Policy Characteristics'!$C:$C,0))),"",INDEX('Policy Characteristics'!A:A,MATCH($C504,'Policy Characteristics'!$C:$C,0)))</f>
        <v>Electricity Supply</v>
      </c>
      <c r="B504" s="262" t="str">
        <f>IF(ISBLANK(INDEX('Policy Characteristics'!B:B,MATCH($C504,'Policy Characteristics'!$C:$C,0))),"",INDEX('Policy Characteristics'!B:B,MATCH($C504,'Policy Characteristics'!$C:$C,0)))</f>
        <v>Subsidy for Electricity Production</v>
      </c>
      <c r="C504" s="254" t="str">
        <f t="shared" si="28"/>
        <v>Subsidy for Elec Production by Fuel</v>
      </c>
      <c r="D504" s="6" t="s">
        <v>2749</v>
      </c>
      <c r="E504" s="45"/>
      <c r="F504" s="6" t="s">
        <v>2592</v>
      </c>
      <c r="G504" s="314"/>
      <c r="H504" s="43">
        <v>1586</v>
      </c>
      <c r="I504" s="325" t="s">
        <v>44</v>
      </c>
      <c r="J504" s="255" t="str">
        <f>IF(ISBLANK(INDEX('Policy Characteristics'!D:D,MATCH($C504,'Policy Characteristics'!$C:$C,0))),"",INDEX('Policy Characteristics'!D:D,MATCH($C504,'Policy Characteristics'!$C:$C,0)))</f>
        <v>Subsidy for Electricity Production</v>
      </c>
      <c r="K504" s="254" t="str">
        <f>IF(ISBLANK(INDEX('Policy Characteristics'!E:E,MATCH($C504,'Policy Characteristics'!$C:$C,0))),"",INDEX('Policy Characteristics'!E:E,MATCH($C504,'Policy Characteristics'!$C:$C,0)))</f>
        <v>elec generation subsidy</v>
      </c>
      <c r="L504" s="254">
        <f>IF(ISBLANK(INDEX('Policy Characteristics'!F:F,MATCH($C504,'Policy Characteristics'!$C:$C,0))),"",INDEX('Policy Characteristics'!F:F,MATCH($C504,'Policy Characteristics'!$C:$C,0)))</f>
        <v>0</v>
      </c>
      <c r="M504" s="254">
        <f>IF(ISBLANK(INDEX('Policy Characteristics'!G:G,MATCH($C504,'Policy Characteristics'!$C:$C,0))),"",INDEX('Policy Characteristics'!G:G,MATCH($C504,'Policy Characteristics'!$C:$C,0)))</f>
        <v>60</v>
      </c>
      <c r="N504" s="254">
        <f>IF(ISBLANK(INDEX('Policy Characteristics'!H:H,MATCH($C504,'Policy Characteristics'!$C:$C,0))),"",INDEX('Policy Characteristics'!H:H,MATCH($C504,'Policy Characteristics'!$C:$C,0)))</f>
        <v>1</v>
      </c>
      <c r="O504" s="254" t="str">
        <f>IF(ISBLANK(INDEX('Policy Characteristics'!I:I,MATCH($C504,'Policy Characteristics'!$C:$C,0))),"",INDEX('Policy Characteristics'!I:I,MATCH($C504,'Policy Characteristics'!$C:$C,0)))</f>
        <v>$/MWh</v>
      </c>
      <c r="P504" s="254" t="str">
        <f>IF(ISBLANK(INDEX('Policy Characteristics'!J:J,MATCH($C504,'Policy Characteristics'!$C:$C,0))),"",INDEX('Policy Characteristics'!J:J,MATCH($C504,'Policy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04" s="254" t="str">
        <f>IF(ISBLANK(INDEX('Policy Characteristics'!K:K,MATCH($C504,'Policy Characteristics'!$C:$C,0))),"",INDEX('Policy Characteristics'!K:K,MATCH($C504,'Policy Characteristics'!$C:$C,0)))</f>
        <v>electricity-sector-main.html#subsidies</v>
      </c>
      <c r="R504" s="254" t="str">
        <f>IF(ISBLANK(INDEX('Policy Characteristics'!L:L,MATCH($C504,'Policy Characteristics'!$C:$C,0))),"",INDEX('Policy Characteristics'!L:L,MATCH($C504,'Policy Characteristics'!$C:$C,0)))</f>
        <v>subsidy-for-electricity-production.html</v>
      </c>
      <c r="S504" s="314"/>
    </row>
    <row r="505" spans="1:19">
      <c r="A505" s="254" t="str">
        <f>IF(ISBLANK(INDEX('Policy Characteristics'!A:A,MATCH($C505,'Policy Characteristics'!$C:$C,0))),"",INDEX('Policy Characteristics'!A:A,MATCH($C505,'Policy Characteristics'!$C:$C,0)))</f>
        <v>Electricity Supply</v>
      </c>
      <c r="B505" s="262" t="str">
        <f>IF(ISBLANK(INDEX('Policy Characteristics'!B:B,MATCH($C505,'Policy Characteristics'!$C:$C,0))),"",INDEX('Policy Characteristics'!B:B,MATCH($C505,'Policy Characteristics'!$C:$C,0)))</f>
        <v>Subsidy for Electricity Production</v>
      </c>
      <c r="C505" s="254" t="str">
        <f t="shared" si="28"/>
        <v>Subsidy for Elec Production by Fuel</v>
      </c>
      <c r="D505" s="6" t="s">
        <v>2750</v>
      </c>
      <c r="E505" s="45"/>
      <c r="F505" s="6" t="s">
        <v>2471</v>
      </c>
      <c r="G505" s="314"/>
      <c r="H505" s="43">
        <v>1588</v>
      </c>
      <c r="I505" s="325" t="s">
        <v>43</v>
      </c>
      <c r="J505" s="255" t="str">
        <f>IF(ISBLANK(INDEX('Policy Characteristics'!D:D,MATCH($C505,'Policy Characteristics'!$C:$C,0))),"",INDEX('Policy Characteristics'!D:D,MATCH($C505,'Policy Characteristics'!$C:$C,0)))</f>
        <v>Subsidy for Electricity Production</v>
      </c>
      <c r="K505" s="254" t="str">
        <f>IF(ISBLANK(INDEX('Policy Characteristics'!E:E,MATCH($C505,'Policy Characteristics'!$C:$C,0))),"",INDEX('Policy Characteristics'!E:E,MATCH($C505,'Policy Characteristics'!$C:$C,0)))</f>
        <v>elec generation subsidy</v>
      </c>
      <c r="L505" s="254">
        <f>IF(ISBLANK(INDEX('Policy Characteristics'!F:F,MATCH($C505,'Policy Characteristics'!$C:$C,0))),"",INDEX('Policy Characteristics'!F:F,MATCH($C505,'Policy Characteristics'!$C:$C,0)))</f>
        <v>0</v>
      </c>
      <c r="M505" s="254">
        <f>IF(ISBLANK(INDEX('Policy Characteristics'!G:G,MATCH($C505,'Policy Characteristics'!$C:$C,0))),"",INDEX('Policy Characteristics'!G:G,MATCH($C505,'Policy Characteristics'!$C:$C,0)))</f>
        <v>60</v>
      </c>
      <c r="N505" s="254">
        <f>IF(ISBLANK(INDEX('Policy Characteristics'!H:H,MATCH($C505,'Policy Characteristics'!$C:$C,0))),"",INDEX('Policy Characteristics'!H:H,MATCH($C505,'Policy Characteristics'!$C:$C,0)))</f>
        <v>1</v>
      </c>
      <c r="O505" s="254" t="str">
        <f>IF(ISBLANK(INDEX('Policy Characteristics'!I:I,MATCH($C505,'Policy Characteristics'!$C:$C,0))),"",INDEX('Policy Characteristics'!I:I,MATCH($C505,'Policy Characteristics'!$C:$C,0)))</f>
        <v>$/MWh</v>
      </c>
      <c r="P505" s="254" t="str">
        <f>IF(ISBLANK(INDEX('Policy Characteristics'!J:J,MATCH($C505,'Policy Characteristics'!$C:$C,0))),"",INDEX('Policy Characteristics'!J:J,MATCH($C505,'Policy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05" s="254" t="str">
        <f>IF(ISBLANK(INDEX('Policy Characteristics'!K:K,MATCH($C505,'Policy Characteristics'!$C:$C,0))),"",INDEX('Policy Characteristics'!K:K,MATCH($C505,'Policy Characteristics'!$C:$C,0)))</f>
        <v>electricity-sector-main.html#subsidies</v>
      </c>
      <c r="R505" s="254" t="str">
        <f>IF(ISBLANK(INDEX('Policy Characteristics'!L:L,MATCH($C505,'Policy Characteristics'!$C:$C,0))),"",INDEX('Policy Characteristics'!L:L,MATCH($C505,'Policy Characteristics'!$C:$C,0)))</f>
        <v>subsidy-for-electricity-production.html</v>
      </c>
      <c r="S505" s="314"/>
    </row>
    <row r="506" spans="1:19">
      <c r="A506" s="254" t="str">
        <f>IF(ISBLANK(INDEX('Policy Characteristics'!A:A,MATCH($C506,'Policy Characteristics'!$C:$C,0))),"",INDEX('Policy Characteristics'!A:A,MATCH($C506,'Policy Characteristics'!$C:$C,0)))</f>
        <v>Electricity Supply</v>
      </c>
      <c r="B506" s="262" t="str">
        <f>IF(ISBLANK(INDEX('Policy Characteristics'!B:B,MATCH($C506,'Policy Characteristics'!$C:$C,0))),"",INDEX('Policy Characteristics'!B:B,MATCH($C506,'Policy Characteristics'!$C:$C,0)))</f>
        <v>Subsidy for Electricity Production</v>
      </c>
      <c r="C506" s="254" t="str">
        <f t="shared" si="28"/>
        <v>Subsidy for Elec Production by Fuel</v>
      </c>
      <c r="D506" s="6" t="s">
        <v>3489</v>
      </c>
      <c r="E506" s="45"/>
      <c r="F506" s="6" t="s">
        <v>3496</v>
      </c>
      <c r="G506" s="314"/>
      <c r="H506" s="43">
        <v>1797</v>
      </c>
      <c r="I506" s="325" t="s">
        <v>43</v>
      </c>
      <c r="J506" s="255" t="str">
        <f>IF(ISBLANK(INDEX('Policy Characteristics'!D:D,MATCH($C506,'Policy Characteristics'!$C:$C,0))),"",INDEX('Policy Characteristics'!D:D,MATCH($C506,'Policy Characteristics'!$C:$C,0)))</f>
        <v>Subsidy for Electricity Production</v>
      </c>
      <c r="K506" s="254" t="str">
        <f>IF(ISBLANK(INDEX('Policy Characteristics'!E:E,MATCH($C506,'Policy Characteristics'!$C:$C,0))),"",INDEX('Policy Characteristics'!E:E,MATCH($C506,'Policy Characteristics'!$C:$C,0)))</f>
        <v>elec generation subsidy</v>
      </c>
      <c r="L506" s="254">
        <f>IF(ISBLANK(INDEX('Policy Characteristics'!F:F,MATCH($C506,'Policy Characteristics'!$C:$C,0))),"",INDEX('Policy Characteristics'!F:F,MATCH($C506,'Policy Characteristics'!$C:$C,0)))</f>
        <v>0</v>
      </c>
      <c r="M506" s="254">
        <f>IF(ISBLANK(INDEX('Policy Characteristics'!G:G,MATCH($C506,'Policy Characteristics'!$C:$C,0))),"",INDEX('Policy Characteristics'!G:G,MATCH($C506,'Policy Characteristics'!$C:$C,0)))</f>
        <v>60</v>
      </c>
      <c r="N506" s="254">
        <f>IF(ISBLANK(INDEX('Policy Characteristics'!H:H,MATCH($C506,'Policy Characteristics'!$C:$C,0))),"",INDEX('Policy Characteristics'!H:H,MATCH($C506,'Policy Characteristics'!$C:$C,0)))</f>
        <v>1</v>
      </c>
      <c r="O506" s="254" t="str">
        <f>IF(ISBLANK(INDEX('Policy Characteristics'!I:I,MATCH($C506,'Policy Characteristics'!$C:$C,0))),"",INDEX('Policy Characteristics'!I:I,MATCH($C506,'Policy Characteristics'!$C:$C,0)))</f>
        <v>$/MWh</v>
      </c>
      <c r="P506" s="254" t="str">
        <f>IF(ISBLANK(INDEX('Policy Characteristics'!J:J,MATCH($C506,'Policy Characteristics'!$C:$C,0))),"",INDEX('Policy Characteristics'!J:J,MATCH($C506,'Policy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06" s="254" t="str">
        <f>IF(ISBLANK(INDEX('Policy Characteristics'!K:K,MATCH($C506,'Policy Characteristics'!$C:$C,0))),"",INDEX('Policy Characteristics'!K:K,MATCH($C506,'Policy Characteristics'!$C:$C,0)))</f>
        <v>electricity-sector-main.html#subsidies</v>
      </c>
      <c r="R506" s="254" t="str">
        <f>IF(ISBLANK(INDEX('Policy Characteristics'!L:L,MATCH($C506,'Policy Characteristics'!$C:$C,0))),"",INDEX('Policy Characteristics'!L:L,MATCH($C506,'Policy Characteristics'!$C:$C,0)))</f>
        <v>subsidy-for-electricity-production.html</v>
      </c>
      <c r="S506" s="314"/>
    </row>
    <row r="507" spans="1:19">
      <c r="A507" s="254" t="str">
        <f>IF(ISBLANK(INDEX('Policy Characteristics'!A:A,MATCH($C507,'Policy Characteristics'!$C:$C,0))),"",INDEX('Policy Characteristics'!A:A,MATCH($C507,'Policy Characteristics'!$C:$C,0)))</f>
        <v>Electricity Supply</v>
      </c>
      <c r="B507" s="262" t="str">
        <f>IF(ISBLANK(INDEX('Policy Characteristics'!B:B,MATCH($C507,'Policy Characteristics'!$C:$C,0))),"",INDEX('Policy Characteristics'!B:B,MATCH($C507,'Policy Characteristics'!$C:$C,0)))</f>
        <v>Subsidy for Electricity Production</v>
      </c>
      <c r="C507" s="254" t="str">
        <f t="shared" si="28"/>
        <v>Subsidy for Elec Production by Fuel</v>
      </c>
      <c r="D507" s="6" t="s">
        <v>3492</v>
      </c>
      <c r="E507" s="45"/>
      <c r="F507" s="6" t="s">
        <v>3497</v>
      </c>
      <c r="G507" s="314"/>
      <c r="H507" s="43">
        <v>1798</v>
      </c>
      <c r="I507" s="325" t="s">
        <v>43</v>
      </c>
      <c r="J507" s="255" t="str">
        <f>IF(ISBLANK(INDEX('Policy Characteristics'!D:D,MATCH($C507,'Policy Characteristics'!$C:$C,0))),"",INDEX('Policy Characteristics'!D:D,MATCH($C507,'Policy Characteristics'!$C:$C,0)))</f>
        <v>Subsidy for Electricity Production</v>
      </c>
      <c r="K507" s="254" t="str">
        <f>IF(ISBLANK(INDEX('Policy Characteristics'!E:E,MATCH($C507,'Policy Characteristics'!$C:$C,0))),"",INDEX('Policy Characteristics'!E:E,MATCH($C507,'Policy Characteristics'!$C:$C,0)))</f>
        <v>elec generation subsidy</v>
      </c>
      <c r="L507" s="254">
        <f>IF(ISBLANK(INDEX('Policy Characteristics'!F:F,MATCH($C507,'Policy Characteristics'!$C:$C,0))),"",INDEX('Policy Characteristics'!F:F,MATCH($C507,'Policy Characteristics'!$C:$C,0)))</f>
        <v>0</v>
      </c>
      <c r="M507" s="254">
        <f>IF(ISBLANK(INDEX('Policy Characteristics'!G:G,MATCH($C507,'Policy Characteristics'!$C:$C,0))),"",INDEX('Policy Characteristics'!G:G,MATCH($C507,'Policy Characteristics'!$C:$C,0)))</f>
        <v>60</v>
      </c>
      <c r="N507" s="254">
        <f>IF(ISBLANK(INDEX('Policy Characteristics'!H:H,MATCH($C507,'Policy Characteristics'!$C:$C,0))),"",INDEX('Policy Characteristics'!H:H,MATCH($C507,'Policy Characteristics'!$C:$C,0)))</f>
        <v>1</v>
      </c>
      <c r="O507" s="254" t="str">
        <f>IF(ISBLANK(INDEX('Policy Characteristics'!I:I,MATCH($C507,'Policy Characteristics'!$C:$C,0))),"",INDEX('Policy Characteristics'!I:I,MATCH($C507,'Policy Characteristics'!$C:$C,0)))</f>
        <v>$/MWh</v>
      </c>
      <c r="P507" s="254" t="str">
        <f>IF(ISBLANK(INDEX('Policy Characteristics'!J:J,MATCH($C507,'Policy Characteristics'!$C:$C,0))),"",INDEX('Policy Characteristics'!J:J,MATCH($C507,'Policy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07" s="254" t="str">
        <f>IF(ISBLANK(INDEX('Policy Characteristics'!K:K,MATCH($C507,'Policy Characteristics'!$C:$C,0))),"",INDEX('Policy Characteristics'!K:K,MATCH($C507,'Policy Characteristics'!$C:$C,0)))</f>
        <v>electricity-sector-main.html#subsidies</v>
      </c>
      <c r="R507" s="254" t="str">
        <f>IF(ISBLANK(INDEX('Policy Characteristics'!L:L,MATCH($C507,'Policy Characteristics'!$C:$C,0))),"",INDEX('Policy Characteristics'!L:L,MATCH($C507,'Policy Characteristics'!$C:$C,0)))</f>
        <v>subsidy-for-electricity-production.html</v>
      </c>
      <c r="S507" s="314"/>
    </row>
    <row r="508" spans="1:19">
      <c r="A508" s="254" t="str">
        <f>IF(ISBLANK(INDEX('Policy Characteristics'!A:A,MATCH($C508,'Policy Characteristics'!$C:$C,0))),"",INDEX('Policy Characteristics'!A:A,MATCH($C508,'Policy Characteristics'!$C:$C,0)))</f>
        <v>Electricity Supply</v>
      </c>
      <c r="B508" s="262" t="str">
        <f>IF(ISBLANK(INDEX('Policy Characteristics'!B:B,MATCH($C508,'Policy Characteristics'!$C:$C,0))),"",INDEX('Policy Characteristics'!B:B,MATCH($C508,'Policy Characteristics'!$C:$C,0)))</f>
        <v>Subsidy for Electricity Production</v>
      </c>
      <c r="C508" s="254" t="str">
        <f t="shared" si="28"/>
        <v>Subsidy for Elec Production by Fuel</v>
      </c>
      <c r="D508" s="6" t="s">
        <v>3493</v>
      </c>
      <c r="E508" s="45"/>
      <c r="F508" s="6" t="s">
        <v>3498</v>
      </c>
      <c r="G508" s="314"/>
      <c r="H508" s="43">
        <v>1799</v>
      </c>
      <c r="I508" s="325" t="s">
        <v>43</v>
      </c>
      <c r="J508" s="255" t="str">
        <f>IF(ISBLANK(INDEX('Policy Characteristics'!D:D,MATCH($C508,'Policy Characteristics'!$C:$C,0))),"",INDEX('Policy Characteristics'!D:D,MATCH($C508,'Policy Characteristics'!$C:$C,0)))</f>
        <v>Subsidy for Electricity Production</v>
      </c>
      <c r="K508" s="254" t="str">
        <f>IF(ISBLANK(INDEX('Policy Characteristics'!E:E,MATCH($C508,'Policy Characteristics'!$C:$C,0))),"",INDEX('Policy Characteristics'!E:E,MATCH($C508,'Policy Characteristics'!$C:$C,0)))</f>
        <v>elec generation subsidy</v>
      </c>
      <c r="L508" s="254">
        <f>IF(ISBLANK(INDEX('Policy Characteristics'!F:F,MATCH($C508,'Policy Characteristics'!$C:$C,0))),"",INDEX('Policy Characteristics'!F:F,MATCH($C508,'Policy Characteristics'!$C:$C,0)))</f>
        <v>0</v>
      </c>
      <c r="M508" s="254">
        <f>IF(ISBLANK(INDEX('Policy Characteristics'!G:G,MATCH($C508,'Policy Characteristics'!$C:$C,0))),"",INDEX('Policy Characteristics'!G:G,MATCH($C508,'Policy Characteristics'!$C:$C,0)))</f>
        <v>60</v>
      </c>
      <c r="N508" s="254">
        <f>IF(ISBLANK(INDEX('Policy Characteristics'!H:H,MATCH($C508,'Policy Characteristics'!$C:$C,0))),"",INDEX('Policy Characteristics'!H:H,MATCH($C508,'Policy Characteristics'!$C:$C,0)))</f>
        <v>1</v>
      </c>
      <c r="O508" s="254" t="str">
        <f>IF(ISBLANK(INDEX('Policy Characteristics'!I:I,MATCH($C508,'Policy Characteristics'!$C:$C,0))),"",INDEX('Policy Characteristics'!I:I,MATCH($C508,'Policy Characteristics'!$C:$C,0)))</f>
        <v>$/MWh</v>
      </c>
      <c r="P508" s="254" t="str">
        <f>IF(ISBLANK(INDEX('Policy Characteristics'!J:J,MATCH($C508,'Policy Characteristics'!$C:$C,0))),"",INDEX('Policy Characteristics'!J:J,MATCH($C508,'Policy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08" s="254" t="str">
        <f>IF(ISBLANK(INDEX('Policy Characteristics'!K:K,MATCH($C508,'Policy Characteristics'!$C:$C,0))),"",INDEX('Policy Characteristics'!K:K,MATCH($C508,'Policy Characteristics'!$C:$C,0)))</f>
        <v>electricity-sector-main.html#subsidies</v>
      </c>
      <c r="R508" s="254" t="str">
        <f>IF(ISBLANK(INDEX('Policy Characteristics'!L:L,MATCH($C508,'Policy Characteristics'!$C:$C,0))),"",INDEX('Policy Characteristics'!L:L,MATCH($C508,'Policy Characteristics'!$C:$C,0)))</f>
        <v>subsidy-for-electricity-production.html</v>
      </c>
      <c r="S508" s="314"/>
    </row>
    <row r="509" spans="1:19">
      <c r="A509" s="254" t="str">
        <f>IF(ISBLANK(INDEX('Policy Characteristics'!A:A,MATCH($C509,'Policy Characteristics'!$C:$C,0))),"",INDEX('Policy Characteristics'!A:A,MATCH($C509,'Policy Characteristics'!$C:$C,0)))</f>
        <v>Electricity Supply</v>
      </c>
      <c r="B509" s="262" t="str">
        <f>IF(ISBLANK(INDEX('Policy Characteristics'!B:B,MATCH($C509,'Policy Characteristics'!$C:$C,0))),"",INDEX('Policy Characteristics'!B:B,MATCH($C509,'Policy Characteristics'!$C:$C,0)))</f>
        <v>Subsidy for Electricity Production</v>
      </c>
      <c r="C509" s="254" t="str">
        <f t="shared" si="28"/>
        <v>Subsidy for Elec Production by Fuel</v>
      </c>
      <c r="D509" s="6" t="s">
        <v>3494</v>
      </c>
      <c r="E509" s="45"/>
      <c r="F509" s="6" t="s">
        <v>3499</v>
      </c>
      <c r="G509" s="314"/>
      <c r="H509" s="43">
        <v>1800</v>
      </c>
      <c r="I509" s="325" t="s">
        <v>43</v>
      </c>
      <c r="J509" s="255" t="str">
        <f>IF(ISBLANK(INDEX('Policy Characteristics'!D:D,MATCH($C509,'Policy Characteristics'!$C:$C,0))),"",INDEX('Policy Characteristics'!D:D,MATCH($C509,'Policy Characteristics'!$C:$C,0)))</f>
        <v>Subsidy for Electricity Production</v>
      </c>
      <c r="K509" s="254" t="str">
        <f>IF(ISBLANK(INDEX('Policy Characteristics'!E:E,MATCH($C509,'Policy Characteristics'!$C:$C,0))),"",INDEX('Policy Characteristics'!E:E,MATCH($C509,'Policy Characteristics'!$C:$C,0)))</f>
        <v>elec generation subsidy</v>
      </c>
      <c r="L509" s="254">
        <f>IF(ISBLANK(INDEX('Policy Characteristics'!F:F,MATCH($C509,'Policy Characteristics'!$C:$C,0))),"",INDEX('Policy Characteristics'!F:F,MATCH($C509,'Policy Characteristics'!$C:$C,0)))</f>
        <v>0</v>
      </c>
      <c r="M509" s="254">
        <f>IF(ISBLANK(INDEX('Policy Characteristics'!G:G,MATCH($C509,'Policy Characteristics'!$C:$C,0))),"",INDEX('Policy Characteristics'!G:G,MATCH($C509,'Policy Characteristics'!$C:$C,0)))</f>
        <v>60</v>
      </c>
      <c r="N509" s="254">
        <f>IF(ISBLANK(INDEX('Policy Characteristics'!H:H,MATCH($C509,'Policy Characteristics'!$C:$C,0))),"",INDEX('Policy Characteristics'!H:H,MATCH($C509,'Policy Characteristics'!$C:$C,0)))</f>
        <v>1</v>
      </c>
      <c r="O509" s="254" t="str">
        <f>IF(ISBLANK(INDEX('Policy Characteristics'!I:I,MATCH($C509,'Policy Characteristics'!$C:$C,0))),"",INDEX('Policy Characteristics'!I:I,MATCH($C509,'Policy Characteristics'!$C:$C,0)))</f>
        <v>$/MWh</v>
      </c>
      <c r="P509" s="254" t="str">
        <f>IF(ISBLANK(INDEX('Policy Characteristics'!J:J,MATCH($C509,'Policy Characteristics'!$C:$C,0))),"",INDEX('Policy Characteristics'!J:J,MATCH($C509,'Policy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09" s="254" t="str">
        <f>IF(ISBLANK(INDEX('Policy Characteristics'!K:K,MATCH($C509,'Policy Characteristics'!$C:$C,0))),"",INDEX('Policy Characteristics'!K:K,MATCH($C509,'Policy Characteristics'!$C:$C,0)))</f>
        <v>electricity-sector-main.html#subsidies</v>
      </c>
      <c r="R509" s="254" t="str">
        <f>IF(ISBLANK(INDEX('Policy Characteristics'!L:L,MATCH($C509,'Policy Characteristics'!$C:$C,0))),"",INDEX('Policy Characteristics'!L:L,MATCH($C509,'Policy Characteristics'!$C:$C,0)))</f>
        <v>subsidy-for-electricity-production.html</v>
      </c>
      <c r="S509" s="314"/>
    </row>
    <row r="510" spans="1:19">
      <c r="A510" s="254" t="str">
        <f>IF(ISBLANK(INDEX('Policy Characteristics'!A:A,MATCH($C510,'Policy Characteristics'!$C:$C,0))),"",INDEX('Policy Characteristics'!A:A,MATCH($C510,'Policy Characteristics'!$C:$C,0)))</f>
        <v>Electricity Supply</v>
      </c>
      <c r="B510" s="262" t="str">
        <f>IF(ISBLANK(INDEX('Policy Characteristics'!B:B,MATCH($C510,'Policy Characteristics'!$C:$C,0))),"",INDEX('Policy Characteristics'!B:B,MATCH($C510,'Policy Characteristics'!$C:$C,0)))</f>
        <v>Subsidy for Electricity Production</v>
      </c>
      <c r="C510" s="254" t="str">
        <f t="shared" si="28"/>
        <v>Subsidy for Elec Production by Fuel</v>
      </c>
      <c r="D510" s="6" t="s">
        <v>3495</v>
      </c>
      <c r="E510" s="45"/>
      <c r="F510" s="6" t="s">
        <v>3500</v>
      </c>
      <c r="G510" s="314"/>
      <c r="H510" s="43">
        <v>1801</v>
      </c>
      <c r="I510" s="325" t="s">
        <v>43</v>
      </c>
      <c r="J510" s="255" t="str">
        <f>IF(ISBLANK(INDEX('Policy Characteristics'!D:D,MATCH($C510,'Policy Characteristics'!$C:$C,0))),"",INDEX('Policy Characteristics'!D:D,MATCH($C510,'Policy Characteristics'!$C:$C,0)))</f>
        <v>Subsidy for Electricity Production</v>
      </c>
      <c r="K510" s="254" t="str">
        <f>IF(ISBLANK(INDEX('Policy Characteristics'!E:E,MATCH($C510,'Policy Characteristics'!$C:$C,0))),"",INDEX('Policy Characteristics'!E:E,MATCH($C510,'Policy Characteristics'!$C:$C,0)))</f>
        <v>elec generation subsidy</v>
      </c>
      <c r="L510" s="254">
        <f>IF(ISBLANK(INDEX('Policy Characteristics'!F:F,MATCH($C510,'Policy Characteristics'!$C:$C,0))),"",INDEX('Policy Characteristics'!F:F,MATCH($C510,'Policy Characteristics'!$C:$C,0)))</f>
        <v>0</v>
      </c>
      <c r="M510" s="254">
        <f>IF(ISBLANK(INDEX('Policy Characteristics'!G:G,MATCH($C510,'Policy Characteristics'!$C:$C,0))),"",INDEX('Policy Characteristics'!G:G,MATCH($C510,'Policy Characteristics'!$C:$C,0)))</f>
        <v>60</v>
      </c>
      <c r="N510" s="254">
        <f>IF(ISBLANK(INDEX('Policy Characteristics'!H:H,MATCH($C510,'Policy Characteristics'!$C:$C,0))),"",INDEX('Policy Characteristics'!H:H,MATCH($C510,'Policy Characteristics'!$C:$C,0)))</f>
        <v>1</v>
      </c>
      <c r="O510" s="254" t="str">
        <f>IF(ISBLANK(INDEX('Policy Characteristics'!I:I,MATCH($C510,'Policy Characteristics'!$C:$C,0))),"",INDEX('Policy Characteristics'!I:I,MATCH($C510,'Policy Characteristics'!$C:$C,0)))</f>
        <v>$/MWh</v>
      </c>
      <c r="P510" s="254" t="str">
        <f>IF(ISBLANK(INDEX('Policy Characteristics'!J:J,MATCH($C510,'Policy Characteristics'!$C:$C,0))),"",INDEX('Policy Characteristics'!J:J,MATCH($C510,'Policy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10" s="254" t="str">
        <f>IF(ISBLANK(INDEX('Policy Characteristics'!K:K,MATCH($C510,'Policy Characteristics'!$C:$C,0))),"",INDEX('Policy Characteristics'!K:K,MATCH($C510,'Policy Characteristics'!$C:$C,0)))</f>
        <v>electricity-sector-main.html#subsidies</v>
      </c>
      <c r="R510" s="254" t="str">
        <f>IF(ISBLANK(INDEX('Policy Characteristics'!L:L,MATCH($C510,'Policy Characteristics'!$C:$C,0))),"",INDEX('Policy Characteristics'!L:L,MATCH($C510,'Policy Characteristics'!$C:$C,0)))</f>
        <v>subsidy-for-electricity-production.html</v>
      </c>
      <c r="S510" s="314"/>
    </row>
    <row r="511" spans="1:19">
      <c r="A511" s="254" t="str">
        <f>IF(ISBLANK(INDEX('Policy Characteristics'!A:A,MATCH($C511,'Policy Characteristics'!$C:$C,0))),"",INDEX('Policy Characteristics'!A:A,MATCH($C511,'Policy Characteristics'!$C:$C,0)))</f>
        <v>Electricity Supply</v>
      </c>
      <c r="B511" s="262" t="str">
        <f>IF(ISBLANK(INDEX('Policy Characteristics'!B:B,MATCH($C511,'Policy Characteristics'!$C:$C,0))),"",INDEX('Policy Characteristics'!B:B,MATCH($C511,'Policy Characteristics'!$C:$C,0)))</f>
        <v>Subsidy for Electricity Production</v>
      </c>
      <c r="C511" s="254" t="str">
        <f t="shared" si="28"/>
        <v>Subsidy for Elec Production by Fuel</v>
      </c>
      <c r="D511" s="6" t="s">
        <v>3584</v>
      </c>
      <c r="E511" s="45"/>
      <c r="F511" s="6" t="s">
        <v>3582</v>
      </c>
      <c r="G511" s="314"/>
      <c r="H511" s="43">
        <v>1802</v>
      </c>
      <c r="I511" s="325" t="s">
        <v>43</v>
      </c>
      <c r="J511" s="255" t="str">
        <f>IF(ISBLANK(INDEX('Policy Characteristics'!D:D,MATCH($C511,'Policy Characteristics'!$C:$C,0))),"",INDEX('Policy Characteristics'!D:D,MATCH($C511,'Policy Characteristics'!$C:$C,0)))</f>
        <v>Subsidy for Electricity Production</v>
      </c>
      <c r="K511" s="254" t="str">
        <f>IF(ISBLANK(INDEX('Policy Characteristics'!E:E,MATCH($C511,'Policy Characteristics'!$C:$C,0))),"",INDEX('Policy Characteristics'!E:E,MATCH($C511,'Policy Characteristics'!$C:$C,0)))</f>
        <v>elec generation subsidy</v>
      </c>
      <c r="L511" s="254">
        <f>IF(ISBLANK(INDEX('Policy Characteristics'!F:F,MATCH($C511,'Policy Characteristics'!$C:$C,0))),"",INDEX('Policy Characteristics'!F:F,MATCH($C511,'Policy Characteristics'!$C:$C,0)))</f>
        <v>0</v>
      </c>
      <c r="M511" s="254">
        <f>IF(ISBLANK(INDEX('Policy Characteristics'!G:G,MATCH($C511,'Policy Characteristics'!$C:$C,0))),"",INDEX('Policy Characteristics'!G:G,MATCH($C511,'Policy Characteristics'!$C:$C,0)))</f>
        <v>60</v>
      </c>
      <c r="N511" s="254">
        <f>IF(ISBLANK(INDEX('Policy Characteristics'!H:H,MATCH($C511,'Policy Characteristics'!$C:$C,0))),"",INDEX('Policy Characteristics'!H:H,MATCH($C511,'Policy Characteristics'!$C:$C,0)))</f>
        <v>1</v>
      </c>
      <c r="O511" s="254" t="str">
        <f>IF(ISBLANK(INDEX('Policy Characteristics'!I:I,MATCH($C511,'Policy Characteristics'!$C:$C,0))),"",INDEX('Policy Characteristics'!I:I,MATCH($C511,'Policy Characteristics'!$C:$C,0)))</f>
        <v>$/MWh</v>
      </c>
      <c r="P511" s="254" t="str">
        <f>IF(ISBLANK(INDEX('Policy Characteristics'!J:J,MATCH($C511,'Policy Characteristics'!$C:$C,0))),"",INDEX('Policy Characteristics'!J:J,MATCH($C511,'Policy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11" s="254" t="str">
        <f>IF(ISBLANK(INDEX('Policy Characteristics'!K:K,MATCH($C511,'Policy Characteristics'!$C:$C,0))),"",INDEX('Policy Characteristics'!K:K,MATCH($C511,'Policy Characteristics'!$C:$C,0)))</f>
        <v>electricity-sector-main.html#subsidies</v>
      </c>
      <c r="R511" s="254" t="str">
        <f>IF(ISBLANK(INDEX('Policy Characteristics'!L:L,MATCH($C511,'Policy Characteristics'!$C:$C,0))),"",INDEX('Policy Characteristics'!L:L,MATCH($C511,'Policy Characteristics'!$C:$C,0)))</f>
        <v>subsidy-for-electricity-production.html</v>
      </c>
      <c r="S511" s="314"/>
    </row>
    <row r="512" spans="1:19">
      <c r="A512" s="254" t="str">
        <f>IF(ISBLANK(INDEX('Policy Characteristics'!A:A,MATCH($C512,'Policy Characteristics'!$C:$C,0))),"",INDEX('Policy Characteristics'!A:A,MATCH($C512,'Policy Characteristics'!$C:$C,0)))</f>
        <v>Electricity Supply</v>
      </c>
      <c r="B512" s="262" t="str">
        <f>IF(ISBLANK(INDEX('Policy Characteristics'!B:B,MATCH($C512,'Policy Characteristics'!$C:$C,0))),"",INDEX('Policy Characteristics'!B:B,MATCH($C512,'Policy Characteristics'!$C:$C,0)))</f>
        <v>Subsidy for Electricity Production</v>
      </c>
      <c r="C512" s="254" t="str">
        <f t="shared" si="28"/>
        <v>Subsidy for Elec Production by Fuel</v>
      </c>
      <c r="D512" s="6" t="s">
        <v>3585</v>
      </c>
      <c r="E512" s="45"/>
      <c r="F512" s="6" t="s">
        <v>3583</v>
      </c>
      <c r="G512" s="314"/>
      <c r="H512" s="43">
        <v>2244</v>
      </c>
      <c r="I512" s="325" t="s">
        <v>43</v>
      </c>
      <c r="J512" s="255" t="str">
        <f>IF(ISBLANK(INDEX('Policy Characteristics'!D:D,MATCH($C512,'Policy Characteristics'!$C:$C,0))),"",INDEX('Policy Characteristics'!D:D,MATCH($C512,'Policy Characteristics'!$C:$C,0)))</f>
        <v>Subsidy for Electricity Production</v>
      </c>
      <c r="K512" s="254" t="str">
        <f>IF(ISBLANK(INDEX('Policy Characteristics'!E:E,MATCH($C512,'Policy Characteristics'!$C:$C,0))),"",INDEX('Policy Characteristics'!E:E,MATCH($C512,'Policy Characteristics'!$C:$C,0)))</f>
        <v>elec generation subsidy</v>
      </c>
      <c r="L512" s="254">
        <f>IF(ISBLANK(INDEX('Policy Characteristics'!F:F,MATCH($C512,'Policy Characteristics'!$C:$C,0))),"",INDEX('Policy Characteristics'!F:F,MATCH($C512,'Policy Characteristics'!$C:$C,0)))</f>
        <v>0</v>
      </c>
      <c r="M512" s="254">
        <f>IF(ISBLANK(INDEX('Policy Characteristics'!G:G,MATCH($C512,'Policy Characteristics'!$C:$C,0))),"",INDEX('Policy Characteristics'!G:G,MATCH($C512,'Policy Characteristics'!$C:$C,0)))</f>
        <v>60</v>
      </c>
      <c r="N512" s="254">
        <f>IF(ISBLANK(INDEX('Policy Characteristics'!H:H,MATCH($C512,'Policy Characteristics'!$C:$C,0))),"",INDEX('Policy Characteristics'!H:H,MATCH($C512,'Policy Characteristics'!$C:$C,0)))</f>
        <v>1</v>
      </c>
      <c r="O512" s="254" t="str">
        <f>IF(ISBLANK(INDEX('Policy Characteristics'!I:I,MATCH($C512,'Policy Characteristics'!$C:$C,0))),"",INDEX('Policy Characteristics'!I:I,MATCH($C512,'Policy Characteristics'!$C:$C,0)))</f>
        <v>$/MWh</v>
      </c>
      <c r="P512" s="254" t="str">
        <f>IF(ISBLANK(INDEX('Policy Characteristics'!J:J,MATCH($C512,'Policy Characteristics'!$C:$C,0))),"",INDEX('Policy Characteristics'!J:J,MATCH($C512,'Policy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12" s="254" t="str">
        <f>IF(ISBLANK(INDEX('Policy Characteristics'!K:K,MATCH($C512,'Policy Characteristics'!$C:$C,0))),"",INDEX('Policy Characteristics'!K:K,MATCH($C512,'Policy Characteristics'!$C:$C,0)))</f>
        <v>electricity-sector-main.html#subsidies</v>
      </c>
      <c r="R512" s="254"/>
      <c r="S512" s="314"/>
    </row>
    <row r="513" spans="1:19">
      <c r="A513" s="254" t="str">
        <f>IF(ISBLANK(INDEX('Policy Characteristics'!A:A,MATCH($C513,'Policy Characteristics'!$C:$C,0))),"",INDEX('Policy Characteristics'!A:A,MATCH($C513,'Policy Characteristics'!$C:$C,0)))</f>
        <v>Electricity Supply</v>
      </c>
      <c r="B513" s="262" t="str">
        <f>IF(ISBLANK(INDEX('Policy Characteristics'!B:B,MATCH($C513,'Policy Characteristics'!$C:$C,0))),"",INDEX('Policy Characteristics'!B:B,MATCH($C513,'Policy Characteristics'!$C:$C,0)))</f>
        <v>Use EVs for Grid Balancing</v>
      </c>
      <c r="C513" s="1" t="s">
        <v>3577</v>
      </c>
      <c r="D513" s="6"/>
      <c r="E513" s="45"/>
      <c r="F513" s="6"/>
      <c r="G513" s="6"/>
      <c r="H513" s="43">
        <v>2235</v>
      </c>
      <c r="I513" s="325" t="s">
        <v>43</v>
      </c>
      <c r="J513" s="255" t="str">
        <f>IF(ISBLANK(INDEX('Policy Characteristics'!D:D,MATCH($C513,'Policy Characteristics'!$C:$C,0))),"",INDEX('Policy Characteristics'!D:D,MATCH($C513,'Policy Characteristics'!$C:$C,0)))</f>
        <v>EVs for Grid Balancing</v>
      </c>
      <c r="K513" s="254" t="str">
        <f>IF(ISBLANK(INDEX('Policy Characteristics'!E:E,MATCH($C513,'Policy Characteristics'!$C:$C,0))),"",INDEX('Policy Characteristics'!E:E,MATCH($C513,'Policy Characteristics'!$C:$C,0)))</f>
        <v>elec use EVs for grid balancing</v>
      </c>
      <c r="L513" s="368">
        <f>IF(ISBLANK(INDEX('Policy Characteristics'!F:F,MATCH($C513,'Policy Characteristics'!$C:$C,0))),"",INDEX('Policy Characteristics'!F:F,MATCH($C513,'Policy Characteristics'!$C:$C,0)))</f>
        <v>0</v>
      </c>
      <c r="M513" s="368">
        <f>IF(ISBLANK(INDEX('Policy Characteristics'!G:G,MATCH($C513,'Policy Characteristics'!$C:$C,0))),"",INDEX('Policy Characteristics'!G:G,MATCH($C513,'Policy Characteristics'!$C:$C,0)))</f>
        <v>1</v>
      </c>
      <c r="N513" s="368">
        <f>IF(ISBLANK(INDEX('Policy Characteristics'!H:H,MATCH($C513,'Policy Characteristics'!$C:$C,0))),"",INDEX('Policy Characteristics'!H:H,MATCH($C513,'Policy Characteristics'!$C:$C,0)))</f>
        <v>0.01</v>
      </c>
      <c r="O513" s="254" t="str">
        <f>IF(ISBLANK(INDEX('Policy Characteristics'!I:I,MATCH($C513,'Policy Characteristics'!$C:$C,0))),"",INDEX('Policy Characteristics'!I:I,MATCH($C513,'Policy Characteristics'!$C:$C,0)))</f>
        <v>% of EVs used</v>
      </c>
      <c r="P513" s="254" t="str">
        <f>IF(ISBLANK(INDEX('Policy Characteristics'!J:J,MATCH($C513,'Policy Characteristics'!$C:$C,0))),"",INDEX('Policy Characteristics'!J:J,MATCH($C513,'Policy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v>
      </c>
      <c r="Q513" s="254" t="str">
        <f>IF(ISBLANK(INDEX('Policy Characteristics'!K:K,MATCH($C513,'Policy Characteristics'!$C:$C,0))),"",INDEX('Policy Characteristics'!K:K,MATCH($C513,'Policy Characteristics'!$C:$C,0)))</f>
        <v/>
      </c>
      <c r="R513" s="254" t="str">
        <f>IF(ISBLANK(INDEX('Policy Characteristics'!L:L,MATCH($C513,'Policy Characteristics'!$C:$C,0))),"",INDEX('Policy Characteristics'!L:L,MATCH($C513,'Policy Characteristics'!$C:$C,0)))</f>
        <v/>
      </c>
      <c r="S513" s="314"/>
    </row>
    <row r="514" spans="1:19" ht="30">
      <c r="A514" s="254" t="str">
        <f>IF(ISBLANK(INDEX('Policy Characteristics'!A:A,MATCH($C514,'Policy Characteristics'!$C:$C,0))),"",INDEX('Policy Characteristics'!A:A,MATCH($C514,'Policy Characteristics'!$C:$C,0)))</f>
        <v>Electricity Supply</v>
      </c>
      <c r="B514" s="262" t="str">
        <f>IF(ISBLANK(INDEX('Policy Characteristics'!B:B,MATCH($C514,'Policy Characteristics'!$C:$C,0))),"",INDEX('Policy Characteristics'!B:B,MATCH($C514,'Policy Characteristics'!$C:$C,0)))</f>
        <v>Subsidy for Grid Battery Output</v>
      </c>
      <c r="C514" s="1" t="s">
        <v>3635</v>
      </c>
      <c r="D514" s="6"/>
      <c r="E514" s="45"/>
      <c r="F514" s="6"/>
      <c r="G514" s="6"/>
      <c r="H514" s="43">
        <v>2258</v>
      </c>
      <c r="I514" s="325" t="s">
        <v>43</v>
      </c>
      <c r="J514" s="255" t="str">
        <f>IF(ISBLANK(INDEX('Policy Characteristics'!D:D,MATCH($C514,'Policy Characteristics'!$C:$C,0))),"",INDEX('Policy Characteristics'!D:D,MATCH($C514,'Policy Characteristics'!$C:$C,0)))</f>
        <v>Grid Battery Subsidy</v>
      </c>
      <c r="K514" s="254" t="str">
        <f>IF(ISBLANK(INDEX('Policy Characteristics'!E:E,MATCH($C514,'Policy Characteristics'!$C:$C,0))),"",INDEX('Policy Characteristics'!E:E,MATCH($C514,'Policy Characteristics'!$C:$C,0)))</f>
        <v>elec battery subsidy per output</v>
      </c>
      <c r="L514" s="368">
        <f>IF(ISBLANK(INDEX('Policy Characteristics'!F:F,MATCH($C514,'Policy Characteristics'!$C:$C,0))),"",INDEX('Policy Characteristics'!F:F,MATCH($C514,'Policy Characteristics'!$C:$C,0)))</f>
        <v>0</v>
      </c>
      <c r="M514" s="368">
        <f>IF(ISBLANK(INDEX('Policy Characteristics'!G:G,MATCH($C514,'Policy Characteristics'!$C:$C,0))),"",INDEX('Policy Characteristics'!G:G,MATCH($C514,'Policy Characteristics'!$C:$C,0)))</f>
        <v>100</v>
      </c>
      <c r="N514" s="368">
        <f>IF(ISBLANK(INDEX('Policy Characteristics'!H:H,MATCH($C514,'Policy Characteristics'!$C:$C,0))),"",INDEX('Policy Characteristics'!H:H,MATCH($C514,'Policy Characteristics'!$C:$C,0)))</f>
        <v>5</v>
      </c>
      <c r="O514" s="254" t="str">
        <f>IF(ISBLANK(INDEX('Policy Characteristics'!I:I,MATCH($C514,'Policy Characteristics'!$C:$C,0))),"",INDEX('Policy Characteristics'!I:I,MATCH($C514,'Policy Characteristics'!$C:$C,0)))</f>
        <v>$ / MWh</v>
      </c>
      <c r="P514" s="254" t="str">
        <f>IF(ISBLANK(INDEX('Policy Characteristics'!J:J,MATCH($C514,'Policy Characteristics'!$C:$C,0))),"",INDEX('Policy Characteristics'!J:J,MATCH($C514,'Policy Characteristics'!$C:$C,0)))</f>
        <v>**Description:**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v>
      </c>
      <c r="Q514" s="254" t="str">
        <f>IF(ISBLANK(INDEX('Policy Characteristics'!K:K,MATCH($C514,'Policy Characteristics'!$C:$C,0))),"",INDEX('Policy Characteristics'!K:K,MATCH($C514,'Policy Characteristics'!$C:$C,0)))</f>
        <v/>
      </c>
      <c r="R514" s="254"/>
      <c r="S514" s="314"/>
    </row>
    <row r="515" spans="1:19" ht="30">
      <c r="A515" s="254" t="str">
        <f>IF(ISBLANK(INDEX('Policy Characteristics'!A:A,MATCH($C515,'Policy Characteristics'!$C:$C,0))),"",INDEX('Policy Characteristics'!A:A,MATCH($C515,'Policy Characteristics'!$C:$C,0)))</f>
        <v>Electricity Supply</v>
      </c>
      <c r="B515" s="262" t="str">
        <f>IF(ISBLANK(INDEX('Policy Characteristics'!B:B,MATCH($C515,'Policy Characteristics'!$C:$C,0))),"",INDEX('Policy Characteristics'!B:B,MATCH($C515,'Policy Characteristics'!$C:$C,0)))</f>
        <v>Subsidy for Grid Battery Capacity</v>
      </c>
      <c r="C515" s="1" t="s">
        <v>3639</v>
      </c>
      <c r="D515" s="6"/>
      <c r="E515" s="45"/>
      <c r="F515" s="6"/>
      <c r="G515" s="6"/>
      <c r="H515" s="43">
        <v>2259</v>
      </c>
      <c r="I515" s="325" t="s">
        <v>43</v>
      </c>
      <c r="J515" s="255" t="str">
        <f>IF(ISBLANK(INDEX('Policy Characteristics'!D:D,MATCH($C515,'Policy Characteristics'!$C:$C,0))),"",INDEX('Policy Characteristics'!D:D,MATCH($C515,'Policy Characteristics'!$C:$C,0)))</f>
        <v>Grid Battery Subsidy</v>
      </c>
      <c r="K515" s="254" t="str">
        <f>IF(ISBLANK(INDEX('Policy Characteristics'!E:E,MATCH($C515,'Policy Characteristics'!$C:$C,0))),"",INDEX('Policy Characteristics'!E:E,MATCH($C515,'Policy Characteristics'!$C:$C,0)))</f>
        <v>elec battery construction subsidy</v>
      </c>
      <c r="L515" s="368">
        <f>IF(ISBLANK(INDEX('Policy Characteristics'!F:F,MATCH($C515,'Policy Characteristics'!$C:$C,0))),"",INDEX('Policy Characteristics'!F:F,MATCH($C515,'Policy Characteristics'!$C:$C,0)))</f>
        <v>0</v>
      </c>
      <c r="M515" s="368">
        <f>IF(ISBLANK(INDEX('Policy Characteristics'!G:G,MATCH($C515,'Policy Characteristics'!$C:$C,0))),"",INDEX('Policy Characteristics'!G:G,MATCH($C515,'Policy Characteristics'!$C:$C,0)))</f>
        <v>1</v>
      </c>
      <c r="N515" s="368">
        <f>IF(ISBLANK(INDEX('Policy Characteristics'!H:H,MATCH($C515,'Policy Characteristics'!$C:$C,0))),"",INDEX('Policy Characteristics'!H:H,MATCH($C515,'Policy Characteristics'!$C:$C,0)))</f>
        <v>0.01</v>
      </c>
      <c r="O515" s="254" t="str">
        <f>IF(ISBLANK(INDEX('Policy Characteristics'!I:I,MATCH($C515,'Policy Characteristics'!$C:$C,0))),"",INDEX('Policy Characteristics'!I:I,MATCH($C515,'Policy Characteristics'!$C:$C,0)))</f>
        <v>% of capital costs</v>
      </c>
      <c r="P515" s="254" t="str">
        <f>IF(ISBLANK(INDEX('Policy Characteristics'!J:J,MATCH($C515,'Policy Characteristics'!$C:$C,0))),"",INDEX('Policy Characteristics'!J:J,MATCH($C515,'Policy Characteristics'!$C:$C,0)))</f>
        <v>**Description:** This policy subsidizes a percentage of grid battery capacity costs, additional to any BAU capacity construction subsidies.  // **Guidance for setting values:** We assume IRA tax credits of 41.6%, based on assumptions on which share of new projects qualify for various bonus credits.</v>
      </c>
      <c r="Q515" s="254" t="str">
        <f>IF(ISBLANK(INDEX('Policy Characteristics'!K:K,MATCH($C515,'Policy Characteristics'!$C:$C,0))),"",INDEX('Policy Characteristics'!K:K,MATCH($C515,'Policy Characteristics'!$C:$C,0)))</f>
        <v/>
      </c>
      <c r="R515" s="254"/>
      <c r="S515" s="314"/>
    </row>
    <row r="516" spans="1:19">
      <c r="A516" s="254" t="str">
        <f>IF(ISBLANK(INDEX('Policy Characteristics'!A:A,MATCH($C516,'Policy Characteristics'!$C:$C,0))),"",INDEX('Policy Characteristics'!A:A,MATCH($C516,'Policy Characteristics'!$C:$C,0)))</f>
        <v>Electricity Supply</v>
      </c>
      <c r="B516" s="262" t="str">
        <f>IF(ISBLANK(INDEX('Policy Characteristics'!B:B,MATCH($C516,'Policy Characteristics'!$C:$C,0))),"",INDEX('Policy Characteristics'!B:B,MATCH($C516,'Policy Characteristics'!$C:$C,0)))</f>
        <v>Electricity CCS Subsidy</v>
      </c>
      <c r="C516" s="1" t="s">
        <v>3646</v>
      </c>
      <c r="D516" s="45" t="s">
        <v>447</v>
      </c>
      <c r="F516" s="45" t="s">
        <v>446</v>
      </c>
      <c r="H516" s="43">
        <v>2260</v>
      </c>
      <c r="I516" s="1" t="s">
        <v>44</v>
      </c>
      <c r="J516" s="255" t="str">
        <f>IF(ISBLANK(INDEX('Policy Characteristics'!D:D,MATCH($C516,'Policy Characteristics'!$C:$C,0))),"",INDEX('Policy Characteristics'!D:D,MATCH($C516,'Policy Characteristics'!$C:$C,0)))</f>
        <v>Electricity CCS Subsidy</v>
      </c>
      <c r="K516" s="254" t="str">
        <f>IF(ISBLANK(INDEX('Policy Characteristics'!E:E,MATCH($C516,'Policy Characteristics'!$C:$C,0))),"",INDEX('Policy Characteristics'!E:E,MATCH($C516,'Policy Characteristics'!$C:$C,0)))</f>
        <v>elec CCS subsidy</v>
      </c>
      <c r="L516" s="368">
        <f>IF(ISBLANK(INDEX('Policy Characteristics'!F:F,MATCH($C516,'Policy Characteristics'!$C:$C,0))),"",INDEX('Policy Characteristics'!F:F,MATCH($C516,'Policy Characteristics'!$C:$C,0)))</f>
        <v>0</v>
      </c>
      <c r="M516" s="368">
        <f>IF(ISBLANK(INDEX('Policy Characteristics'!G:G,MATCH($C516,'Policy Characteristics'!$C:$C,0))),"",INDEX('Policy Characteristics'!G:G,MATCH($C516,'Policy Characteristics'!$C:$C,0)))</f>
        <v>100</v>
      </c>
      <c r="N516" s="368">
        <f>IF(ISBLANK(INDEX('Policy Characteristics'!H:H,MATCH($C516,'Policy Characteristics'!$C:$C,0))),"",INDEX('Policy Characteristics'!H:H,MATCH($C516,'Policy Characteristics'!$C:$C,0)))</f>
        <v>5</v>
      </c>
      <c r="O516" s="254" t="str">
        <f>IF(ISBLANK(INDEX('Policy Characteristics'!I:I,MATCH($C516,'Policy Characteristics'!$C:$C,0))),"",INDEX('Policy Characteristics'!I:I,MATCH($C516,'Policy Characteristics'!$C:$C,0)))</f>
        <v>$ / metric ton CO2e</v>
      </c>
      <c r="P516" s="254" t="str">
        <f>IF(ISBLANK(INDEX('Policy Characteristics'!J:J,MATCH($C516,'Policy Characteristics'!$C:$C,0))),"",INDEX('Policy Characteristics'!J:J,MATCH($C516,'Policy Characteristics'!$C:$C,0)))</f>
        <v>**Description:** This policy provides a dollar per metric ton CO2e subsidy, additional to any BAU subsidies.  // **Guidance for setting values:** The 45Q tax credits provide $85 per metric ton CO2e stored, which is included in the BAU case.</v>
      </c>
      <c r="R516" s="1"/>
    </row>
    <row r="517" spans="1:19">
      <c r="A517" s="254" t="str">
        <f>IF(ISBLANK(INDEX('Policy Characteristics'!A:A,MATCH($C517,'Policy Characteristics'!$C:$C,0))),"",INDEX('Policy Characteristics'!A:A,MATCH($C517,'Policy Characteristics'!$C:$C,0)))</f>
        <v>Electricity Supply</v>
      </c>
      <c r="B517" s="262" t="str">
        <f>IF(ISBLANK(INDEX('Policy Characteristics'!B:B,MATCH($C517,'Policy Characteristics'!$C:$C,0))),"",INDEX('Policy Characteristics'!B:B,MATCH($C517,'Policy Characteristics'!$C:$C,0)))</f>
        <v>Electricity CCS Subsidy</v>
      </c>
      <c r="C517" s="254" t="str">
        <f>$C$516</f>
        <v>Additional Subsidy for Elec CCS</v>
      </c>
      <c r="D517" s="6" t="s">
        <v>3490</v>
      </c>
      <c r="F517" s="6" t="s">
        <v>3426</v>
      </c>
      <c r="H517" s="43">
        <v>2261</v>
      </c>
      <c r="I517" s="1" t="s">
        <v>44</v>
      </c>
      <c r="J517" s="255" t="str">
        <f>IF(ISBLANK(INDEX('Policy Characteristics'!D:D,MATCH($C517,'Policy Characteristics'!$C:$C,0))),"",INDEX('Policy Characteristics'!D:D,MATCH($C517,'Policy Characteristics'!$C:$C,0)))</f>
        <v>Electricity CCS Subsidy</v>
      </c>
      <c r="K517" s="254" t="str">
        <f>IF(ISBLANK(INDEX('Policy Characteristics'!E:E,MATCH($C517,'Policy Characteristics'!$C:$C,0))),"",INDEX('Policy Characteristics'!E:E,MATCH($C517,'Policy Characteristics'!$C:$C,0)))</f>
        <v>elec CCS subsidy</v>
      </c>
      <c r="L517" s="368">
        <f>IF(ISBLANK(INDEX('Policy Characteristics'!F:F,MATCH($C517,'Policy Characteristics'!$C:$C,0))),"",INDEX('Policy Characteristics'!F:F,MATCH($C517,'Policy Characteristics'!$C:$C,0)))</f>
        <v>0</v>
      </c>
      <c r="M517" s="368">
        <f>IF(ISBLANK(INDEX('Policy Characteristics'!G:G,MATCH($C517,'Policy Characteristics'!$C:$C,0))),"",INDEX('Policy Characteristics'!G:G,MATCH($C517,'Policy Characteristics'!$C:$C,0)))</f>
        <v>100</v>
      </c>
      <c r="N517" s="368">
        <f>IF(ISBLANK(INDEX('Policy Characteristics'!H:H,MATCH($C517,'Policy Characteristics'!$C:$C,0))),"",INDEX('Policy Characteristics'!H:H,MATCH($C517,'Policy Characteristics'!$C:$C,0)))</f>
        <v>5</v>
      </c>
      <c r="O517" s="254" t="str">
        <f>IF(ISBLANK(INDEX('Policy Characteristics'!I:I,MATCH($C517,'Policy Characteristics'!$C:$C,0))),"",INDEX('Policy Characteristics'!I:I,MATCH($C517,'Policy Characteristics'!$C:$C,0)))</f>
        <v>$ / metric ton CO2e</v>
      </c>
      <c r="P517" s="254" t="str">
        <f>IF(ISBLANK(INDEX('Policy Characteristics'!J:J,MATCH($C517,'Policy Characteristics'!$C:$C,0))),"",INDEX('Policy Characteristics'!J:J,MATCH($C517,'Policy Characteristics'!$C:$C,0)))</f>
        <v>**Description:** This policy provides a dollar per metric ton CO2e subsidy, additional to any BAU subsidies.  // **Guidance for setting values:** The 45Q tax credits provide $85 per metric ton CO2e stored, which is included in the BAU case.</v>
      </c>
      <c r="R517" s="1"/>
    </row>
    <row r="518" spans="1:19">
      <c r="A518" s="254" t="str">
        <f>IF(ISBLANK(INDEX('Policy Characteristics'!A:A,MATCH($C518,'Policy Characteristics'!$C:$C,0))),"",INDEX('Policy Characteristics'!A:A,MATCH($C518,'Policy Characteristics'!$C:$C,0)))</f>
        <v>Electricity Supply</v>
      </c>
      <c r="B518" s="262" t="str">
        <f>IF(ISBLANK(INDEX('Policy Characteristics'!B:B,MATCH($C518,'Policy Characteristics'!$C:$C,0))),"",INDEX('Policy Characteristics'!B:B,MATCH($C518,'Policy Characteristics'!$C:$C,0)))</f>
        <v>Electricity CCS Subsidy</v>
      </c>
      <c r="C518" s="254" t="str">
        <f t="shared" ref="C518:C539" si="29">$C$516</f>
        <v>Additional Subsidy for Elec CCS</v>
      </c>
      <c r="D518" s="6" t="s">
        <v>3491</v>
      </c>
      <c r="F518" s="6" t="s">
        <v>3427</v>
      </c>
      <c r="H518" s="43">
        <v>2262</v>
      </c>
      <c r="I518" s="1" t="s">
        <v>44</v>
      </c>
      <c r="J518" s="255" t="str">
        <f>IF(ISBLANK(INDEX('Policy Characteristics'!D:D,MATCH($C518,'Policy Characteristics'!$C:$C,0))),"",INDEX('Policy Characteristics'!D:D,MATCH($C518,'Policy Characteristics'!$C:$C,0)))</f>
        <v>Electricity CCS Subsidy</v>
      </c>
      <c r="K518" s="254" t="str">
        <f>IF(ISBLANK(INDEX('Policy Characteristics'!E:E,MATCH($C518,'Policy Characteristics'!$C:$C,0))),"",INDEX('Policy Characteristics'!E:E,MATCH($C518,'Policy Characteristics'!$C:$C,0)))</f>
        <v>elec CCS subsidy</v>
      </c>
      <c r="L518" s="368">
        <f>IF(ISBLANK(INDEX('Policy Characteristics'!F:F,MATCH($C518,'Policy Characteristics'!$C:$C,0))),"",INDEX('Policy Characteristics'!F:F,MATCH($C518,'Policy Characteristics'!$C:$C,0)))</f>
        <v>0</v>
      </c>
      <c r="M518" s="368">
        <f>IF(ISBLANK(INDEX('Policy Characteristics'!G:G,MATCH($C518,'Policy Characteristics'!$C:$C,0))),"",INDEX('Policy Characteristics'!G:G,MATCH($C518,'Policy Characteristics'!$C:$C,0)))</f>
        <v>100</v>
      </c>
      <c r="N518" s="368">
        <f>IF(ISBLANK(INDEX('Policy Characteristics'!H:H,MATCH($C518,'Policy Characteristics'!$C:$C,0))),"",INDEX('Policy Characteristics'!H:H,MATCH($C518,'Policy Characteristics'!$C:$C,0)))</f>
        <v>5</v>
      </c>
      <c r="O518" s="254" t="str">
        <f>IF(ISBLANK(INDEX('Policy Characteristics'!I:I,MATCH($C518,'Policy Characteristics'!$C:$C,0))),"",INDEX('Policy Characteristics'!I:I,MATCH($C518,'Policy Characteristics'!$C:$C,0)))</f>
        <v>$ / metric ton CO2e</v>
      </c>
      <c r="P518" s="254" t="str">
        <f>IF(ISBLANK(INDEX('Policy Characteristics'!J:J,MATCH($C518,'Policy Characteristics'!$C:$C,0))),"",INDEX('Policy Characteristics'!J:J,MATCH($C518,'Policy Characteristics'!$C:$C,0)))</f>
        <v>**Description:** This policy provides a dollar per metric ton CO2e subsidy, additional to any BAU subsidies.  // **Guidance for setting values:** The 45Q tax credits provide $85 per metric ton CO2e stored, which is included in the BAU case.</v>
      </c>
      <c r="R518" s="1"/>
    </row>
    <row r="519" spans="1:19">
      <c r="A519" s="254" t="str">
        <f>IF(ISBLANK(INDEX('Policy Characteristics'!A:A,MATCH($C519,'Policy Characteristics'!$C:$C,0))),"",INDEX('Policy Characteristics'!A:A,MATCH($C519,'Policy Characteristics'!$C:$C,0)))</f>
        <v>Electricity Supply</v>
      </c>
      <c r="B519" s="262" t="str">
        <f>IF(ISBLANK(INDEX('Policy Characteristics'!B:B,MATCH($C519,'Policy Characteristics'!$C:$C,0))),"",INDEX('Policy Characteristics'!B:B,MATCH($C519,'Policy Characteristics'!$C:$C,0)))</f>
        <v>Electricity CCS Subsidy</v>
      </c>
      <c r="C519" s="254" t="str">
        <f t="shared" si="29"/>
        <v>Additional Subsidy for Elec CCS</v>
      </c>
      <c r="D519" s="6" t="s">
        <v>76</v>
      </c>
      <c r="F519" s="6" t="s">
        <v>3501</v>
      </c>
      <c r="H519" s="43">
        <v>2263</v>
      </c>
      <c r="I519" s="1" t="s">
        <v>44</v>
      </c>
      <c r="J519" s="255" t="str">
        <f>IF(ISBLANK(INDEX('Policy Characteristics'!D:D,MATCH($C519,'Policy Characteristics'!$C:$C,0))),"",INDEX('Policy Characteristics'!D:D,MATCH($C519,'Policy Characteristics'!$C:$C,0)))</f>
        <v>Electricity CCS Subsidy</v>
      </c>
      <c r="K519" s="254" t="str">
        <f>IF(ISBLANK(INDEX('Policy Characteristics'!E:E,MATCH($C519,'Policy Characteristics'!$C:$C,0))),"",INDEX('Policy Characteristics'!E:E,MATCH($C519,'Policy Characteristics'!$C:$C,0)))</f>
        <v>elec CCS subsidy</v>
      </c>
      <c r="L519" s="368">
        <f>IF(ISBLANK(INDEX('Policy Characteristics'!F:F,MATCH($C519,'Policy Characteristics'!$C:$C,0))),"",INDEX('Policy Characteristics'!F:F,MATCH($C519,'Policy Characteristics'!$C:$C,0)))</f>
        <v>0</v>
      </c>
      <c r="M519" s="368">
        <f>IF(ISBLANK(INDEX('Policy Characteristics'!G:G,MATCH($C519,'Policy Characteristics'!$C:$C,0))),"",INDEX('Policy Characteristics'!G:G,MATCH($C519,'Policy Characteristics'!$C:$C,0)))</f>
        <v>100</v>
      </c>
      <c r="N519" s="368">
        <f>IF(ISBLANK(INDEX('Policy Characteristics'!H:H,MATCH($C519,'Policy Characteristics'!$C:$C,0))),"",INDEX('Policy Characteristics'!H:H,MATCH($C519,'Policy Characteristics'!$C:$C,0)))</f>
        <v>5</v>
      </c>
      <c r="O519" s="254" t="str">
        <f>IF(ISBLANK(INDEX('Policy Characteristics'!I:I,MATCH($C519,'Policy Characteristics'!$C:$C,0))),"",INDEX('Policy Characteristics'!I:I,MATCH($C519,'Policy Characteristics'!$C:$C,0)))</f>
        <v>$ / metric ton CO2e</v>
      </c>
      <c r="P519" s="254" t="str">
        <f>IF(ISBLANK(INDEX('Policy Characteristics'!J:J,MATCH($C519,'Policy Characteristics'!$C:$C,0))),"",INDEX('Policy Characteristics'!J:J,MATCH($C519,'Policy Characteristics'!$C:$C,0)))</f>
        <v>**Description:** This policy provides a dollar per metric ton CO2e subsidy, additional to any BAU subsidies.  // **Guidance for setting values:** The 45Q tax credits provide $85 per metric ton CO2e stored, which is included in the BAU case.</v>
      </c>
      <c r="R519" s="1"/>
    </row>
    <row r="520" spans="1:19">
      <c r="A520" s="254" t="str">
        <f>IF(ISBLANK(INDEX('Policy Characteristics'!A:A,MATCH($C520,'Policy Characteristics'!$C:$C,0))),"",INDEX('Policy Characteristics'!A:A,MATCH($C520,'Policy Characteristics'!$C:$C,0)))</f>
        <v>Electricity Supply</v>
      </c>
      <c r="B520" s="262" t="str">
        <f>IF(ISBLANK(INDEX('Policy Characteristics'!B:B,MATCH($C520,'Policy Characteristics'!$C:$C,0))),"",INDEX('Policy Characteristics'!B:B,MATCH($C520,'Policy Characteristics'!$C:$C,0)))</f>
        <v>Electricity CCS Subsidy</v>
      </c>
      <c r="C520" s="254" t="str">
        <f t="shared" si="29"/>
        <v>Additional Subsidy for Elec CCS</v>
      </c>
      <c r="D520" s="6" t="s">
        <v>77</v>
      </c>
      <c r="F520" s="6" t="s">
        <v>89</v>
      </c>
      <c r="H520" s="43">
        <v>2264</v>
      </c>
      <c r="I520" s="1" t="s">
        <v>44</v>
      </c>
      <c r="J520" s="255" t="str">
        <f>IF(ISBLANK(INDEX('Policy Characteristics'!D:D,MATCH($C520,'Policy Characteristics'!$C:$C,0))),"",INDEX('Policy Characteristics'!D:D,MATCH($C520,'Policy Characteristics'!$C:$C,0)))</f>
        <v>Electricity CCS Subsidy</v>
      </c>
      <c r="K520" s="254" t="str">
        <f>IF(ISBLANK(INDEX('Policy Characteristics'!E:E,MATCH($C520,'Policy Characteristics'!$C:$C,0))),"",INDEX('Policy Characteristics'!E:E,MATCH($C520,'Policy Characteristics'!$C:$C,0)))</f>
        <v>elec CCS subsidy</v>
      </c>
      <c r="L520" s="368">
        <f>IF(ISBLANK(INDEX('Policy Characteristics'!F:F,MATCH($C520,'Policy Characteristics'!$C:$C,0))),"",INDEX('Policy Characteristics'!F:F,MATCH($C520,'Policy Characteristics'!$C:$C,0)))</f>
        <v>0</v>
      </c>
      <c r="M520" s="368">
        <f>IF(ISBLANK(INDEX('Policy Characteristics'!G:G,MATCH($C520,'Policy Characteristics'!$C:$C,0))),"",INDEX('Policy Characteristics'!G:G,MATCH($C520,'Policy Characteristics'!$C:$C,0)))</f>
        <v>100</v>
      </c>
      <c r="N520" s="368">
        <f>IF(ISBLANK(INDEX('Policy Characteristics'!H:H,MATCH($C520,'Policy Characteristics'!$C:$C,0))),"",INDEX('Policy Characteristics'!H:H,MATCH($C520,'Policy Characteristics'!$C:$C,0)))</f>
        <v>5</v>
      </c>
      <c r="O520" s="254" t="str">
        <f>IF(ISBLANK(INDEX('Policy Characteristics'!I:I,MATCH($C520,'Policy Characteristics'!$C:$C,0))),"",INDEX('Policy Characteristics'!I:I,MATCH($C520,'Policy Characteristics'!$C:$C,0)))</f>
        <v>$ / metric ton CO2e</v>
      </c>
      <c r="P520" s="254" t="str">
        <f>IF(ISBLANK(INDEX('Policy Characteristics'!J:J,MATCH($C520,'Policy Characteristics'!$C:$C,0))),"",INDEX('Policy Characteristics'!J:J,MATCH($C520,'Policy Characteristics'!$C:$C,0)))</f>
        <v>**Description:** This policy provides a dollar per metric ton CO2e subsidy, additional to any BAU subsidies.  // **Guidance for setting values:** The 45Q tax credits provide $85 per metric ton CO2e stored, which is included in the BAU case.</v>
      </c>
      <c r="R520" s="1"/>
    </row>
    <row r="521" spans="1:19">
      <c r="A521" s="254" t="str">
        <f>IF(ISBLANK(INDEX('Policy Characteristics'!A:A,MATCH($C521,'Policy Characteristics'!$C:$C,0))),"",INDEX('Policy Characteristics'!A:A,MATCH($C521,'Policy Characteristics'!$C:$C,0)))</f>
        <v>Electricity Supply</v>
      </c>
      <c r="B521" s="262" t="str">
        <f>IF(ISBLANK(INDEX('Policy Characteristics'!B:B,MATCH($C521,'Policy Characteristics'!$C:$C,0))),"",INDEX('Policy Characteristics'!B:B,MATCH($C521,'Policy Characteristics'!$C:$C,0)))</f>
        <v>Electricity CCS Subsidy</v>
      </c>
      <c r="C521" s="254" t="str">
        <f t="shared" si="29"/>
        <v>Additional Subsidy for Elec CCS</v>
      </c>
      <c r="D521" s="6" t="s">
        <v>448</v>
      </c>
      <c r="F521" s="6" t="s">
        <v>451</v>
      </c>
      <c r="H521" s="43">
        <v>2265</v>
      </c>
      <c r="I521" s="1" t="s">
        <v>44</v>
      </c>
      <c r="J521" s="255" t="str">
        <f>IF(ISBLANK(INDEX('Policy Characteristics'!D:D,MATCH($C521,'Policy Characteristics'!$C:$C,0))),"",INDEX('Policy Characteristics'!D:D,MATCH($C521,'Policy Characteristics'!$C:$C,0)))</f>
        <v>Electricity CCS Subsidy</v>
      </c>
      <c r="K521" s="254" t="str">
        <f>IF(ISBLANK(INDEX('Policy Characteristics'!E:E,MATCH($C521,'Policy Characteristics'!$C:$C,0))),"",INDEX('Policy Characteristics'!E:E,MATCH($C521,'Policy Characteristics'!$C:$C,0)))</f>
        <v>elec CCS subsidy</v>
      </c>
      <c r="L521" s="368">
        <f>IF(ISBLANK(INDEX('Policy Characteristics'!F:F,MATCH($C521,'Policy Characteristics'!$C:$C,0))),"",INDEX('Policy Characteristics'!F:F,MATCH($C521,'Policy Characteristics'!$C:$C,0)))</f>
        <v>0</v>
      </c>
      <c r="M521" s="368">
        <f>IF(ISBLANK(INDEX('Policy Characteristics'!G:G,MATCH($C521,'Policy Characteristics'!$C:$C,0))),"",INDEX('Policy Characteristics'!G:G,MATCH($C521,'Policy Characteristics'!$C:$C,0)))</f>
        <v>100</v>
      </c>
      <c r="N521" s="368">
        <f>IF(ISBLANK(INDEX('Policy Characteristics'!H:H,MATCH($C521,'Policy Characteristics'!$C:$C,0))),"",INDEX('Policy Characteristics'!H:H,MATCH($C521,'Policy Characteristics'!$C:$C,0)))</f>
        <v>5</v>
      </c>
      <c r="O521" s="254" t="str">
        <f>IF(ISBLANK(INDEX('Policy Characteristics'!I:I,MATCH($C521,'Policy Characteristics'!$C:$C,0))),"",INDEX('Policy Characteristics'!I:I,MATCH($C521,'Policy Characteristics'!$C:$C,0)))</f>
        <v>$ / metric ton CO2e</v>
      </c>
      <c r="P521" s="254" t="str">
        <f>IF(ISBLANK(INDEX('Policy Characteristics'!J:J,MATCH($C521,'Policy Characteristics'!$C:$C,0))),"",INDEX('Policy Characteristics'!J:J,MATCH($C521,'Policy Characteristics'!$C:$C,0)))</f>
        <v>**Description:** This policy provides a dollar per metric ton CO2e subsidy, additional to any BAU subsidies.  // **Guidance for setting values:** The 45Q tax credits provide $85 per metric ton CO2e stored, which is included in the BAU case.</v>
      </c>
      <c r="R521" s="1"/>
    </row>
    <row r="522" spans="1:19">
      <c r="A522" s="254" t="str">
        <f>IF(ISBLANK(INDEX('Policy Characteristics'!A:A,MATCH($C522,'Policy Characteristics'!$C:$C,0))),"",INDEX('Policy Characteristics'!A:A,MATCH($C522,'Policy Characteristics'!$C:$C,0)))</f>
        <v>Electricity Supply</v>
      </c>
      <c r="B522" s="262" t="str">
        <f>IF(ISBLANK(INDEX('Policy Characteristics'!B:B,MATCH($C522,'Policy Characteristics'!$C:$C,0))),"",INDEX('Policy Characteristics'!B:B,MATCH($C522,'Policy Characteristics'!$C:$C,0)))</f>
        <v>Electricity CCS Subsidy</v>
      </c>
      <c r="C522" s="254" t="str">
        <f t="shared" si="29"/>
        <v>Additional Subsidy for Elec CCS</v>
      </c>
      <c r="D522" s="6" t="s">
        <v>78</v>
      </c>
      <c r="F522" s="6" t="s">
        <v>90</v>
      </c>
      <c r="H522" s="43">
        <v>2266</v>
      </c>
      <c r="I522" s="1" t="s">
        <v>44</v>
      </c>
      <c r="J522" s="255" t="str">
        <f>IF(ISBLANK(INDEX('Policy Characteristics'!D:D,MATCH($C522,'Policy Characteristics'!$C:$C,0))),"",INDEX('Policy Characteristics'!D:D,MATCH($C522,'Policy Characteristics'!$C:$C,0)))</f>
        <v>Electricity CCS Subsidy</v>
      </c>
      <c r="K522" s="254" t="str">
        <f>IF(ISBLANK(INDEX('Policy Characteristics'!E:E,MATCH($C522,'Policy Characteristics'!$C:$C,0))),"",INDEX('Policy Characteristics'!E:E,MATCH($C522,'Policy Characteristics'!$C:$C,0)))</f>
        <v>elec CCS subsidy</v>
      </c>
      <c r="L522" s="368">
        <f>IF(ISBLANK(INDEX('Policy Characteristics'!F:F,MATCH($C522,'Policy Characteristics'!$C:$C,0))),"",INDEX('Policy Characteristics'!F:F,MATCH($C522,'Policy Characteristics'!$C:$C,0)))</f>
        <v>0</v>
      </c>
      <c r="M522" s="368">
        <f>IF(ISBLANK(INDEX('Policy Characteristics'!G:G,MATCH($C522,'Policy Characteristics'!$C:$C,0))),"",INDEX('Policy Characteristics'!G:G,MATCH($C522,'Policy Characteristics'!$C:$C,0)))</f>
        <v>100</v>
      </c>
      <c r="N522" s="368">
        <f>IF(ISBLANK(INDEX('Policy Characteristics'!H:H,MATCH($C522,'Policy Characteristics'!$C:$C,0))),"",INDEX('Policy Characteristics'!H:H,MATCH($C522,'Policy Characteristics'!$C:$C,0)))</f>
        <v>5</v>
      </c>
      <c r="O522" s="254" t="str">
        <f>IF(ISBLANK(INDEX('Policy Characteristics'!I:I,MATCH($C522,'Policy Characteristics'!$C:$C,0))),"",INDEX('Policy Characteristics'!I:I,MATCH($C522,'Policy Characteristics'!$C:$C,0)))</f>
        <v>$ / metric ton CO2e</v>
      </c>
      <c r="P522" s="254" t="str">
        <f>IF(ISBLANK(INDEX('Policy Characteristics'!J:J,MATCH($C522,'Policy Characteristics'!$C:$C,0))),"",INDEX('Policy Characteristics'!J:J,MATCH($C522,'Policy Characteristics'!$C:$C,0)))</f>
        <v>**Description:** This policy provides a dollar per metric ton CO2e subsidy, additional to any BAU subsidies.  // **Guidance for setting values:** The 45Q tax credits provide $85 per metric ton CO2e stored, which is included in the BAU case.</v>
      </c>
      <c r="R522" s="1"/>
    </row>
    <row r="523" spans="1:19">
      <c r="A523" s="254" t="str">
        <f>IF(ISBLANK(INDEX('Policy Characteristics'!A:A,MATCH($C523,'Policy Characteristics'!$C:$C,0))),"",INDEX('Policy Characteristics'!A:A,MATCH($C523,'Policy Characteristics'!$C:$C,0)))</f>
        <v>Electricity Supply</v>
      </c>
      <c r="B523" s="262" t="str">
        <f>IF(ISBLANK(INDEX('Policy Characteristics'!B:B,MATCH($C523,'Policy Characteristics'!$C:$C,0))),"",INDEX('Policy Characteristics'!B:B,MATCH($C523,'Policy Characteristics'!$C:$C,0)))</f>
        <v>Electricity CCS Subsidy</v>
      </c>
      <c r="C523" s="254" t="str">
        <f t="shared" si="29"/>
        <v>Additional Subsidy for Elec CCS</v>
      </c>
      <c r="D523" s="6" t="s">
        <v>79</v>
      </c>
      <c r="F523" s="6" t="s">
        <v>91</v>
      </c>
      <c r="H523" s="43">
        <v>2267</v>
      </c>
      <c r="I523" s="1" t="s">
        <v>44</v>
      </c>
      <c r="J523" s="255" t="str">
        <f>IF(ISBLANK(INDEX('Policy Characteristics'!D:D,MATCH($C523,'Policy Characteristics'!$C:$C,0))),"",INDEX('Policy Characteristics'!D:D,MATCH($C523,'Policy Characteristics'!$C:$C,0)))</f>
        <v>Electricity CCS Subsidy</v>
      </c>
      <c r="K523" s="254" t="str">
        <f>IF(ISBLANK(INDEX('Policy Characteristics'!E:E,MATCH($C523,'Policy Characteristics'!$C:$C,0))),"",INDEX('Policy Characteristics'!E:E,MATCH($C523,'Policy Characteristics'!$C:$C,0)))</f>
        <v>elec CCS subsidy</v>
      </c>
      <c r="L523" s="368">
        <f>IF(ISBLANK(INDEX('Policy Characteristics'!F:F,MATCH($C523,'Policy Characteristics'!$C:$C,0))),"",INDEX('Policy Characteristics'!F:F,MATCH($C523,'Policy Characteristics'!$C:$C,0)))</f>
        <v>0</v>
      </c>
      <c r="M523" s="368">
        <f>IF(ISBLANK(INDEX('Policy Characteristics'!G:G,MATCH($C523,'Policy Characteristics'!$C:$C,0))),"",INDEX('Policy Characteristics'!G:G,MATCH($C523,'Policy Characteristics'!$C:$C,0)))</f>
        <v>100</v>
      </c>
      <c r="N523" s="368">
        <f>IF(ISBLANK(INDEX('Policy Characteristics'!H:H,MATCH($C523,'Policy Characteristics'!$C:$C,0))),"",INDEX('Policy Characteristics'!H:H,MATCH($C523,'Policy Characteristics'!$C:$C,0)))</f>
        <v>5</v>
      </c>
      <c r="O523" s="254" t="str">
        <f>IF(ISBLANK(INDEX('Policy Characteristics'!I:I,MATCH($C523,'Policy Characteristics'!$C:$C,0))),"",INDEX('Policy Characteristics'!I:I,MATCH($C523,'Policy Characteristics'!$C:$C,0)))</f>
        <v>$ / metric ton CO2e</v>
      </c>
      <c r="P523" s="254" t="str">
        <f>IF(ISBLANK(INDEX('Policy Characteristics'!J:J,MATCH($C523,'Policy Characteristics'!$C:$C,0))),"",INDEX('Policy Characteristics'!J:J,MATCH($C523,'Policy Characteristics'!$C:$C,0)))</f>
        <v>**Description:** This policy provides a dollar per metric ton CO2e subsidy, additional to any BAU subsidies.  // **Guidance for setting values:** The 45Q tax credits provide $85 per metric ton CO2e stored, which is included in the BAU case.</v>
      </c>
      <c r="R523" s="1"/>
    </row>
    <row r="524" spans="1:19">
      <c r="A524" s="254" t="str">
        <f>IF(ISBLANK(INDEX('Policy Characteristics'!A:A,MATCH($C524,'Policy Characteristics'!$C:$C,0))),"",INDEX('Policy Characteristics'!A:A,MATCH($C524,'Policy Characteristics'!$C:$C,0)))</f>
        <v>Electricity Supply</v>
      </c>
      <c r="B524" s="262" t="str">
        <f>IF(ISBLANK(INDEX('Policy Characteristics'!B:B,MATCH($C524,'Policy Characteristics'!$C:$C,0))),"",INDEX('Policy Characteristics'!B:B,MATCH($C524,'Policy Characteristics'!$C:$C,0)))</f>
        <v>Electricity CCS Subsidy</v>
      </c>
      <c r="C524" s="254" t="str">
        <f t="shared" si="29"/>
        <v>Additional Subsidy for Elec CCS</v>
      </c>
      <c r="D524" s="6" t="s">
        <v>80</v>
      </c>
      <c r="F524" s="6" t="s">
        <v>92</v>
      </c>
      <c r="H524" s="43">
        <v>2268</v>
      </c>
      <c r="I524" s="1" t="s">
        <v>44</v>
      </c>
      <c r="J524" s="255" t="str">
        <f>IF(ISBLANK(INDEX('Policy Characteristics'!D:D,MATCH($C524,'Policy Characteristics'!$C:$C,0))),"",INDEX('Policy Characteristics'!D:D,MATCH($C524,'Policy Characteristics'!$C:$C,0)))</f>
        <v>Electricity CCS Subsidy</v>
      </c>
      <c r="K524" s="254" t="str">
        <f>IF(ISBLANK(INDEX('Policy Characteristics'!E:E,MATCH($C524,'Policy Characteristics'!$C:$C,0))),"",INDEX('Policy Characteristics'!E:E,MATCH($C524,'Policy Characteristics'!$C:$C,0)))</f>
        <v>elec CCS subsidy</v>
      </c>
      <c r="L524" s="368">
        <f>IF(ISBLANK(INDEX('Policy Characteristics'!F:F,MATCH($C524,'Policy Characteristics'!$C:$C,0))),"",INDEX('Policy Characteristics'!F:F,MATCH($C524,'Policy Characteristics'!$C:$C,0)))</f>
        <v>0</v>
      </c>
      <c r="M524" s="368">
        <f>IF(ISBLANK(INDEX('Policy Characteristics'!G:G,MATCH($C524,'Policy Characteristics'!$C:$C,0))),"",INDEX('Policy Characteristics'!G:G,MATCH($C524,'Policy Characteristics'!$C:$C,0)))</f>
        <v>100</v>
      </c>
      <c r="N524" s="368">
        <f>IF(ISBLANK(INDEX('Policy Characteristics'!H:H,MATCH($C524,'Policy Characteristics'!$C:$C,0))),"",INDEX('Policy Characteristics'!H:H,MATCH($C524,'Policy Characteristics'!$C:$C,0)))</f>
        <v>5</v>
      </c>
      <c r="O524" s="254" t="str">
        <f>IF(ISBLANK(INDEX('Policy Characteristics'!I:I,MATCH($C524,'Policy Characteristics'!$C:$C,0))),"",INDEX('Policy Characteristics'!I:I,MATCH($C524,'Policy Characteristics'!$C:$C,0)))</f>
        <v>$ / metric ton CO2e</v>
      </c>
      <c r="P524" s="254" t="str">
        <f>IF(ISBLANK(INDEX('Policy Characteristics'!J:J,MATCH($C524,'Policy Characteristics'!$C:$C,0))),"",INDEX('Policy Characteristics'!J:J,MATCH($C524,'Policy Characteristics'!$C:$C,0)))</f>
        <v>**Description:** This policy provides a dollar per metric ton CO2e subsidy, additional to any BAU subsidies.  // **Guidance for setting values:** The 45Q tax credits provide $85 per metric ton CO2e stored, which is included in the BAU case.</v>
      </c>
      <c r="R524" s="1"/>
    </row>
    <row r="525" spans="1:19">
      <c r="A525" s="254" t="str">
        <f>IF(ISBLANK(INDEX('Policy Characteristics'!A:A,MATCH($C525,'Policy Characteristics'!$C:$C,0))),"",INDEX('Policy Characteristics'!A:A,MATCH($C525,'Policy Characteristics'!$C:$C,0)))</f>
        <v>Electricity Supply</v>
      </c>
      <c r="B525" s="262" t="str">
        <f>IF(ISBLANK(INDEX('Policy Characteristics'!B:B,MATCH($C525,'Policy Characteristics'!$C:$C,0))),"",INDEX('Policy Characteristics'!B:B,MATCH($C525,'Policy Characteristics'!$C:$C,0)))</f>
        <v>Electricity CCS Subsidy</v>
      </c>
      <c r="C525" s="254" t="str">
        <f t="shared" si="29"/>
        <v>Additional Subsidy for Elec CCS</v>
      </c>
      <c r="D525" s="6" t="s">
        <v>2425</v>
      </c>
      <c r="F525" s="6" t="s">
        <v>436</v>
      </c>
      <c r="H525" s="43">
        <v>2269</v>
      </c>
      <c r="I525" s="1" t="s">
        <v>44</v>
      </c>
      <c r="J525" s="255" t="str">
        <f>IF(ISBLANK(INDEX('Policy Characteristics'!D:D,MATCH($C525,'Policy Characteristics'!$C:$C,0))),"",INDEX('Policy Characteristics'!D:D,MATCH($C525,'Policy Characteristics'!$C:$C,0)))</f>
        <v>Electricity CCS Subsidy</v>
      </c>
      <c r="K525" s="254" t="str">
        <f>IF(ISBLANK(INDEX('Policy Characteristics'!E:E,MATCH($C525,'Policy Characteristics'!$C:$C,0))),"",INDEX('Policy Characteristics'!E:E,MATCH($C525,'Policy Characteristics'!$C:$C,0)))</f>
        <v>elec CCS subsidy</v>
      </c>
      <c r="L525" s="368">
        <f>IF(ISBLANK(INDEX('Policy Characteristics'!F:F,MATCH($C525,'Policy Characteristics'!$C:$C,0))),"",INDEX('Policy Characteristics'!F:F,MATCH($C525,'Policy Characteristics'!$C:$C,0)))</f>
        <v>0</v>
      </c>
      <c r="M525" s="368">
        <f>IF(ISBLANK(INDEX('Policy Characteristics'!G:G,MATCH($C525,'Policy Characteristics'!$C:$C,0))),"",INDEX('Policy Characteristics'!G:G,MATCH($C525,'Policy Characteristics'!$C:$C,0)))</f>
        <v>100</v>
      </c>
      <c r="N525" s="368">
        <f>IF(ISBLANK(INDEX('Policy Characteristics'!H:H,MATCH($C525,'Policy Characteristics'!$C:$C,0))),"",INDEX('Policy Characteristics'!H:H,MATCH($C525,'Policy Characteristics'!$C:$C,0)))</f>
        <v>5</v>
      </c>
      <c r="O525" s="254" t="str">
        <f>IF(ISBLANK(INDEX('Policy Characteristics'!I:I,MATCH($C525,'Policy Characteristics'!$C:$C,0))),"",INDEX('Policy Characteristics'!I:I,MATCH($C525,'Policy Characteristics'!$C:$C,0)))</f>
        <v>$ / metric ton CO2e</v>
      </c>
      <c r="P525" s="254" t="str">
        <f>IF(ISBLANK(INDEX('Policy Characteristics'!J:J,MATCH($C525,'Policy Characteristics'!$C:$C,0))),"",INDEX('Policy Characteristics'!J:J,MATCH($C525,'Policy Characteristics'!$C:$C,0)))</f>
        <v>**Description:** This policy provides a dollar per metric ton CO2e subsidy, additional to any BAU subsidies.  // **Guidance for setting values:** The 45Q tax credits provide $85 per metric ton CO2e stored, which is included in the BAU case.</v>
      </c>
      <c r="R525" s="1"/>
    </row>
    <row r="526" spans="1:19">
      <c r="A526" s="254" t="str">
        <f>IF(ISBLANK(INDEX('Policy Characteristics'!A:A,MATCH($C526,'Policy Characteristics'!$C:$C,0))),"",INDEX('Policy Characteristics'!A:A,MATCH($C526,'Policy Characteristics'!$C:$C,0)))</f>
        <v>Electricity Supply</v>
      </c>
      <c r="B526" s="262" t="str">
        <f>IF(ISBLANK(INDEX('Policy Characteristics'!B:B,MATCH($C526,'Policy Characteristics'!$C:$C,0))),"",INDEX('Policy Characteristics'!B:B,MATCH($C526,'Policy Characteristics'!$C:$C,0)))</f>
        <v>Electricity CCS Subsidy</v>
      </c>
      <c r="C526" s="254" t="str">
        <f t="shared" si="29"/>
        <v>Additional Subsidy for Elec CCS</v>
      </c>
      <c r="D526" s="6" t="s">
        <v>308</v>
      </c>
      <c r="F526" s="6" t="s">
        <v>310</v>
      </c>
      <c r="H526" s="43">
        <v>2270</v>
      </c>
      <c r="I526" s="1" t="s">
        <v>44</v>
      </c>
      <c r="J526" s="255" t="str">
        <f>IF(ISBLANK(INDEX('Policy Characteristics'!D:D,MATCH($C526,'Policy Characteristics'!$C:$C,0))),"",INDEX('Policy Characteristics'!D:D,MATCH($C526,'Policy Characteristics'!$C:$C,0)))</f>
        <v>Electricity CCS Subsidy</v>
      </c>
      <c r="K526" s="254" t="str">
        <f>IF(ISBLANK(INDEX('Policy Characteristics'!E:E,MATCH($C526,'Policy Characteristics'!$C:$C,0))),"",INDEX('Policy Characteristics'!E:E,MATCH($C526,'Policy Characteristics'!$C:$C,0)))</f>
        <v>elec CCS subsidy</v>
      </c>
      <c r="L526" s="368">
        <f>IF(ISBLANK(INDEX('Policy Characteristics'!F:F,MATCH($C526,'Policy Characteristics'!$C:$C,0))),"",INDEX('Policy Characteristics'!F:F,MATCH($C526,'Policy Characteristics'!$C:$C,0)))</f>
        <v>0</v>
      </c>
      <c r="M526" s="368">
        <f>IF(ISBLANK(INDEX('Policy Characteristics'!G:G,MATCH($C526,'Policy Characteristics'!$C:$C,0))),"",INDEX('Policy Characteristics'!G:G,MATCH($C526,'Policy Characteristics'!$C:$C,0)))</f>
        <v>100</v>
      </c>
      <c r="N526" s="368">
        <f>IF(ISBLANK(INDEX('Policy Characteristics'!H:H,MATCH($C526,'Policy Characteristics'!$C:$C,0))),"",INDEX('Policy Characteristics'!H:H,MATCH($C526,'Policy Characteristics'!$C:$C,0)))</f>
        <v>5</v>
      </c>
      <c r="O526" s="254" t="str">
        <f>IF(ISBLANK(INDEX('Policy Characteristics'!I:I,MATCH($C526,'Policy Characteristics'!$C:$C,0))),"",INDEX('Policy Characteristics'!I:I,MATCH($C526,'Policy Characteristics'!$C:$C,0)))</f>
        <v>$ / metric ton CO2e</v>
      </c>
      <c r="P526" s="254" t="str">
        <f>IF(ISBLANK(INDEX('Policy Characteristics'!J:J,MATCH($C526,'Policy Characteristics'!$C:$C,0))),"",INDEX('Policy Characteristics'!J:J,MATCH($C526,'Policy Characteristics'!$C:$C,0)))</f>
        <v>**Description:** This policy provides a dollar per metric ton CO2e subsidy, additional to any BAU subsidies.  // **Guidance for setting values:** The 45Q tax credits provide $85 per metric ton CO2e stored, which is included in the BAU case.</v>
      </c>
      <c r="R526" s="1"/>
    </row>
    <row r="527" spans="1:19">
      <c r="A527" s="254" t="str">
        <f>IF(ISBLANK(INDEX('Policy Characteristics'!A:A,MATCH($C527,'Policy Characteristics'!$C:$C,0))),"",INDEX('Policy Characteristics'!A:A,MATCH($C527,'Policy Characteristics'!$C:$C,0)))</f>
        <v>Electricity Supply</v>
      </c>
      <c r="B527" s="262" t="str">
        <f>IF(ISBLANK(INDEX('Policy Characteristics'!B:B,MATCH($C527,'Policy Characteristics'!$C:$C,0))),"",INDEX('Policy Characteristics'!B:B,MATCH($C527,'Policy Characteristics'!$C:$C,0)))</f>
        <v>Electricity CCS Subsidy</v>
      </c>
      <c r="C527" s="254" t="str">
        <f t="shared" si="29"/>
        <v>Additional Subsidy for Elec CCS</v>
      </c>
      <c r="D527" s="6" t="s">
        <v>309</v>
      </c>
      <c r="F527" s="6" t="s">
        <v>311</v>
      </c>
      <c r="H527" s="43">
        <v>2271</v>
      </c>
      <c r="I527" s="1" t="s">
        <v>44</v>
      </c>
      <c r="J527" s="255" t="str">
        <f>IF(ISBLANK(INDEX('Policy Characteristics'!D:D,MATCH($C527,'Policy Characteristics'!$C:$C,0))),"",INDEX('Policy Characteristics'!D:D,MATCH($C527,'Policy Characteristics'!$C:$C,0)))</f>
        <v>Electricity CCS Subsidy</v>
      </c>
      <c r="K527" s="254" t="str">
        <f>IF(ISBLANK(INDEX('Policy Characteristics'!E:E,MATCH($C527,'Policy Characteristics'!$C:$C,0))),"",INDEX('Policy Characteristics'!E:E,MATCH($C527,'Policy Characteristics'!$C:$C,0)))</f>
        <v>elec CCS subsidy</v>
      </c>
      <c r="L527" s="368">
        <f>IF(ISBLANK(INDEX('Policy Characteristics'!F:F,MATCH($C527,'Policy Characteristics'!$C:$C,0))),"",INDEX('Policy Characteristics'!F:F,MATCH($C527,'Policy Characteristics'!$C:$C,0)))</f>
        <v>0</v>
      </c>
      <c r="M527" s="368">
        <f>IF(ISBLANK(INDEX('Policy Characteristics'!G:G,MATCH($C527,'Policy Characteristics'!$C:$C,0))),"",INDEX('Policy Characteristics'!G:G,MATCH($C527,'Policy Characteristics'!$C:$C,0)))</f>
        <v>100</v>
      </c>
      <c r="N527" s="368">
        <f>IF(ISBLANK(INDEX('Policy Characteristics'!H:H,MATCH($C527,'Policy Characteristics'!$C:$C,0))),"",INDEX('Policy Characteristics'!H:H,MATCH($C527,'Policy Characteristics'!$C:$C,0)))</f>
        <v>5</v>
      </c>
      <c r="O527" s="254" t="str">
        <f>IF(ISBLANK(INDEX('Policy Characteristics'!I:I,MATCH($C527,'Policy Characteristics'!$C:$C,0))),"",INDEX('Policy Characteristics'!I:I,MATCH($C527,'Policy Characteristics'!$C:$C,0)))</f>
        <v>$ / metric ton CO2e</v>
      </c>
      <c r="P527" s="254" t="str">
        <f>IF(ISBLANK(INDEX('Policy Characteristics'!J:J,MATCH($C527,'Policy Characteristics'!$C:$C,0))),"",INDEX('Policy Characteristics'!J:J,MATCH($C527,'Policy Characteristics'!$C:$C,0)))</f>
        <v>**Description:** This policy provides a dollar per metric ton CO2e subsidy, additional to any BAU subsidies.  // **Guidance for setting values:** The 45Q tax credits provide $85 per metric ton CO2e stored, which is included in the BAU case.</v>
      </c>
      <c r="R527" s="1"/>
    </row>
    <row r="528" spans="1:19">
      <c r="A528" s="254" t="str">
        <f>IF(ISBLANK(INDEX('Policy Characteristics'!A:A,MATCH($C528,'Policy Characteristics'!$C:$C,0))),"",INDEX('Policy Characteristics'!A:A,MATCH($C528,'Policy Characteristics'!$C:$C,0)))</f>
        <v>Electricity Supply</v>
      </c>
      <c r="B528" s="262" t="str">
        <f>IF(ISBLANK(INDEX('Policy Characteristics'!B:B,MATCH($C528,'Policy Characteristics'!$C:$C,0))),"",INDEX('Policy Characteristics'!B:B,MATCH($C528,'Policy Characteristics'!$C:$C,0)))</f>
        <v>Electricity CCS Subsidy</v>
      </c>
      <c r="C528" s="254" t="str">
        <f t="shared" si="29"/>
        <v>Additional Subsidy for Elec CCS</v>
      </c>
      <c r="D528" s="6" t="s">
        <v>444</v>
      </c>
      <c r="F528" s="6" t="s">
        <v>443</v>
      </c>
      <c r="H528" s="43">
        <v>2272</v>
      </c>
      <c r="I528" s="1" t="s">
        <v>44</v>
      </c>
      <c r="J528" s="255" t="str">
        <f>IF(ISBLANK(INDEX('Policy Characteristics'!D:D,MATCH($C528,'Policy Characteristics'!$C:$C,0))),"",INDEX('Policy Characteristics'!D:D,MATCH($C528,'Policy Characteristics'!$C:$C,0)))</f>
        <v>Electricity CCS Subsidy</v>
      </c>
      <c r="K528" s="254" t="str">
        <f>IF(ISBLANK(INDEX('Policy Characteristics'!E:E,MATCH($C528,'Policy Characteristics'!$C:$C,0))),"",INDEX('Policy Characteristics'!E:E,MATCH($C528,'Policy Characteristics'!$C:$C,0)))</f>
        <v>elec CCS subsidy</v>
      </c>
      <c r="L528" s="368">
        <f>IF(ISBLANK(INDEX('Policy Characteristics'!F:F,MATCH($C528,'Policy Characteristics'!$C:$C,0))),"",INDEX('Policy Characteristics'!F:F,MATCH($C528,'Policy Characteristics'!$C:$C,0)))</f>
        <v>0</v>
      </c>
      <c r="M528" s="368">
        <f>IF(ISBLANK(INDEX('Policy Characteristics'!G:G,MATCH($C528,'Policy Characteristics'!$C:$C,0))),"",INDEX('Policy Characteristics'!G:G,MATCH($C528,'Policy Characteristics'!$C:$C,0)))</f>
        <v>100</v>
      </c>
      <c r="N528" s="368">
        <f>IF(ISBLANK(INDEX('Policy Characteristics'!H:H,MATCH($C528,'Policy Characteristics'!$C:$C,0))),"",INDEX('Policy Characteristics'!H:H,MATCH($C528,'Policy Characteristics'!$C:$C,0)))</f>
        <v>5</v>
      </c>
      <c r="O528" s="254" t="str">
        <f>IF(ISBLANK(INDEX('Policy Characteristics'!I:I,MATCH($C528,'Policy Characteristics'!$C:$C,0))),"",INDEX('Policy Characteristics'!I:I,MATCH($C528,'Policy Characteristics'!$C:$C,0)))</f>
        <v>$ / metric ton CO2e</v>
      </c>
      <c r="P528" s="254" t="str">
        <f>IF(ISBLANK(INDEX('Policy Characteristics'!J:J,MATCH($C528,'Policy Characteristics'!$C:$C,0))),"",INDEX('Policy Characteristics'!J:J,MATCH($C528,'Policy Characteristics'!$C:$C,0)))</f>
        <v>**Description:** This policy provides a dollar per metric ton CO2e subsidy, additional to any BAU subsidies.  // **Guidance for setting values:** The 45Q tax credits provide $85 per metric ton CO2e stored, which is included in the BAU case.</v>
      </c>
      <c r="R528" s="1"/>
    </row>
    <row r="529" spans="1:18">
      <c r="A529" s="254" t="str">
        <f>IF(ISBLANK(INDEX('Policy Characteristics'!A:A,MATCH($C529,'Policy Characteristics'!$C:$C,0))),"",INDEX('Policy Characteristics'!A:A,MATCH($C529,'Policy Characteristics'!$C:$C,0)))</f>
        <v>Electricity Supply</v>
      </c>
      <c r="B529" s="262" t="str">
        <f>IF(ISBLANK(INDEX('Policy Characteristics'!B:B,MATCH($C529,'Policy Characteristics'!$C:$C,0))),"",INDEX('Policy Characteristics'!B:B,MATCH($C529,'Policy Characteristics'!$C:$C,0)))</f>
        <v>Electricity CCS Subsidy</v>
      </c>
      <c r="C529" s="254" t="str">
        <f t="shared" si="29"/>
        <v>Additional Subsidy for Elec CCS</v>
      </c>
      <c r="D529" s="6" t="s">
        <v>453</v>
      </c>
      <c r="F529" s="6" t="s">
        <v>454</v>
      </c>
      <c r="H529" s="43">
        <v>2273</v>
      </c>
      <c r="I529" s="1" t="s">
        <v>44</v>
      </c>
      <c r="J529" s="255" t="str">
        <f>IF(ISBLANK(INDEX('Policy Characteristics'!D:D,MATCH($C529,'Policy Characteristics'!$C:$C,0))),"",INDEX('Policy Characteristics'!D:D,MATCH($C529,'Policy Characteristics'!$C:$C,0)))</f>
        <v>Electricity CCS Subsidy</v>
      </c>
      <c r="K529" s="254" t="str">
        <f>IF(ISBLANK(INDEX('Policy Characteristics'!E:E,MATCH($C529,'Policy Characteristics'!$C:$C,0))),"",INDEX('Policy Characteristics'!E:E,MATCH($C529,'Policy Characteristics'!$C:$C,0)))</f>
        <v>elec CCS subsidy</v>
      </c>
      <c r="L529" s="368">
        <f>IF(ISBLANK(INDEX('Policy Characteristics'!F:F,MATCH($C529,'Policy Characteristics'!$C:$C,0))),"",INDEX('Policy Characteristics'!F:F,MATCH($C529,'Policy Characteristics'!$C:$C,0)))</f>
        <v>0</v>
      </c>
      <c r="M529" s="368">
        <f>IF(ISBLANK(INDEX('Policy Characteristics'!G:G,MATCH($C529,'Policy Characteristics'!$C:$C,0))),"",INDEX('Policy Characteristics'!G:G,MATCH($C529,'Policy Characteristics'!$C:$C,0)))</f>
        <v>100</v>
      </c>
      <c r="N529" s="368">
        <f>IF(ISBLANK(INDEX('Policy Characteristics'!H:H,MATCH($C529,'Policy Characteristics'!$C:$C,0))),"",INDEX('Policy Characteristics'!H:H,MATCH($C529,'Policy Characteristics'!$C:$C,0)))</f>
        <v>5</v>
      </c>
      <c r="O529" s="254" t="str">
        <f>IF(ISBLANK(INDEX('Policy Characteristics'!I:I,MATCH($C529,'Policy Characteristics'!$C:$C,0))),"",INDEX('Policy Characteristics'!I:I,MATCH($C529,'Policy Characteristics'!$C:$C,0)))</f>
        <v>$ / metric ton CO2e</v>
      </c>
      <c r="P529" s="254" t="str">
        <f>IF(ISBLANK(INDEX('Policy Characteristics'!J:J,MATCH($C529,'Policy Characteristics'!$C:$C,0))),"",INDEX('Policy Characteristics'!J:J,MATCH($C529,'Policy Characteristics'!$C:$C,0)))</f>
        <v>**Description:** This policy provides a dollar per metric ton CO2e subsidy, additional to any BAU subsidies.  // **Guidance for setting values:** The 45Q tax credits provide $85 per metric ton CO2e stored, which is included in the BAU case.</v>
      </c>
      <c r="R529" s="1"/>
    </row>
    <row r="530" spans="1:18">
      <c r="A530" s="254" t="str">
        <f>IF(ISBLANK(INDEX('Policy Characteristics'!A:A,MATCH($C530,'Policy Characteristics'!$C:$C,0))),"",INDEX('Policy Characteristics'!A:A,MATCH($C530,'Policy Characteristics'!$C:$C,0)))</f>
        <v>Electricity Supply</v>
      </c>
      <c r="B530" s="262" t="str">
        <f>IF(ISBLANK(INDEX('Policy Characteristics'!B:B,MATCH($C530,'Policy Characteristics'!$C:$C,0))),"",INDEX('Policy Characteristics'!B:B,MATCH($C530,'Policy Characteristics'!$C:$C,0)))</f>
        <v>Electricity CCS Subsidy</v>
      </c>
      <c r="C530" s="254" t="str">
        <f t="shared" si="29"/>
        <v>Additional Subsidy for Elec CCS</v>
      </c>
      <c r="D530" s="6" t="s">
        <v>2748</v>
      </c>
      <c r="F530" s="6" t="s">
        <v>2469</v>
      </c>
      <c r="H530" s="43">
        <v>2274</v>
      </c>
      <c r="I530" s="1" t="s">
        <v>44</v>
      </c>
      <c r="J530" s="255" t="str">
        <f>IF(ISBLANK(INDEX('Policy Characteristics'!D:D,MATCH($C530,'Policy Characteristics'!$C:$C,0))),"",INDEX('Policy Characteristics'!D:D,MATCH($C530,'Policy Characteristics'!$C:$C,0)))</f>
        <v>Electricity CCS Subsidy</v>
      </c>
      <c r="K530" s="254" t="str">
        <f>IF(ISBLANK(INDEX('Policy Characteristics'!E:E,MATCH($C530,'Policy Characteristics'!$C:$C,0))),"",INDEX('Policy Characteristics'!E:E,MATCH($C530,'Policy Characteristics'!$C:$C,0)))</f>
        <v>elec CCS subsidy</v>
      </c>
      <c r="L530" s="368">
        <f>IF(ISBLANK(INDEX('Policy Characteristics'!F:F,MATCH($C530,'Policy Characteristics'!$C:$C,0))),"",INDEX('Policy Characteristics'!F:F,MATCH($C530,'Policy Characteristics'!$C:$C,0)))</f>
        <v>0</v>
      </c>
      <c r="M530" s="368">
        <f>IF(ISBLANK(INDEX('Policy Characteristics'!G:G,MATCH($C530,'Policy Characteristics'!$C:$C,0))),"",INDEX('Policy Characteristics'!G:G,MATCH($C530,'Policy Characteristics'!$C:$C,0)))</f>
        <v>100</v>
      </c>
      <c r="N530" s="368">
        <f>IF(ISBLANK(INDEX('Policy Characteristics'!H:H,MATCH($C530,'Policy Characteristics'!$C:$C,0))),"",INDEX('Policy Characteristics'!H:H,MATCH($C530,'Policy Characteristics'!$C:$C,0)))</f>
        <v>5</v>
      </c>
      <c r="O530" s="254" t="str">
        <f>IF(ISBLANK(INDEX('Policy Characteristics'!I:I,MATCH($C530,'Policy Characteristics'!$C:$C,0))),"",INDEX('Policy Characteristics'!I:I,MATCH($C530,'Policy Characteristics'!$C:$C,0)))</f>
        <v>$ / metric ton CO2e</v>
      </c>
      <c r="P530" s="254" t="str">
        <f>IF(ISBLANK(INDEX('Policy Characteristics'!J:J,MATCH($C530,'Policy Characteristics'!$C:$C,0))),"",INDEX('Policy Characteristics'!J:J,MATCH($C530,'Policy Characteristics'!$C:$C,0)))</f>
        <v>**Description:** This policy provides a dollar per metric ton CO2e subsidy, additional to any BAU subsidies.  // **Guidance for setting values:** The 45Q tax credits provide $85 per metric ton CO2e stored, which is included in the BAU case.</v>
      </c>
      <c r="R530" s="1"/>
    </row>
    <row r="531" spans="1:18">
      <c r="A531" s="254" t="str">
        <f>IF(ISBLANK(INDEX('Policy Characteristics'!A:A,MATCH($C531,'Policy Characteristics'!$C:$C,0))),"",INDEX('Policy Characteristics'!A:A,MATCH($C531,'Policy Characteristics'!$C:$C,0)))</f>
        <v>Electricity Supply</v>
      </c>
      <c r="B531" s="262" t="str">
        <f>IF(ISBLANK(INDEX('Policy Characteristics'!B:B,MATCH($C531,'Policy Characteristics'!$C:$C,0))),"",INDEX('Policy Characteristics'!B:B,MATCH($C531,'Policy Characteristics'!$C:$C,0)))</f>
        <v>Electricity CCS Subsidy</v>
      </c>
      <c r="C531" s="254" t="str">
        <f t="shared" si="29"/>
        <v>Additional Subsidy for Elec CCS</v>
      </c>
      <c r="D531" s="6" t="s">
        <v>2749</v>
      </c>
      <c r="F531" s="6" t="s">
        <v>2592</v>
      </c>
      <c r="H531" s="43">
        <v>2275</v>
      </c>
      <c r="I531" s="1" t="s">
        <v>44</v>
      </c>
      <c r="J531" s="255" t="str">
        <f>IF(ISBLANK(INDEX('Policy Characteristics'!D:D,MATCH($C531,'Policy Characteristics'!$C:$C,0))),"",INDEX('Policy Characteristics'!D:D,MATCH($C531,'Policy Characteristics'!$C:$C,0)))</f>
        <v>Electricity CCS Subsidy</v>
      </c>
      <c r="K531" s="254" t="str">
        <f>IF(ISBLANK(INDEX('Policy Characteristics'!E:E,MATCH($C531,'Policy Characteristics'!$C:$C,0))),"",INDEX('Policy Characteristics'!E:E,MATCH($C531,'Policy Characteristics'!$C:$C,0)))</f>
        <v>elec CCS subsidy</v>
      </c>
      <c r="L531" s="368">
        <f>IF(ISBLANK(INDEX('Policy Characteristics'!F:F,MATCH($C531,'Policy Characteristics'!$C:$C,0))),"",INDEX('Policy Characteristics'!F:F,MATCH($C531,'Policy Characteristics'!$C:$C,0)))</f>
        <v>0</v>
      </c>
      <c r="M531" s="368">
        <f>IF(ISBLANK(INDEX('Policy Characteristics'!G:G,MATCH($C531,'Policy Characteristics'!$C:$C,0))),"",INDEX('Policy Characteristics'!G:G,MATCH($C531,'Policy Characteristics'!$C:$C,0)))</f>
        <v>100</v>
      </c>
      <c r="N531" s="368">
        <f>IF(ISBLANK(INDEX('Policy Characteristics'!H:H,MATCH($C531,'Policy Characteristics'!$C:$C,0))),"",INDEX('Policy Characteristics'!H:H,MATCH($C531,'Policy Characteristics'!$C:$C,0)))</f>
        <v>5</v>
      </c>
      <c r="O531" s="254" t="str">
        <f>IF(ISBLANK(INDEX('Policy Characteristics'!I:I,MATCH($C531,'Policy Characteristics'!$C:$C,0))),"",INDEX('Policy Characteristics'!I:I,MATCH($C531,'Policy Characteristics'!$C:$C,0)))</f>
        <v>$ / metric ton CO2e</v>
      </c>
      <c r="P531" s="254" t="str">
        <f>IF(ISBLANK(INDEX('Policy Characteristics'!J:J,MATCH($C531,'Policy Characteristics'!$C:$C,0))),"",INDEX('Policy Characteristics'!J:J,MATCH($C531,'Policy Characteristics'!$C:$C,0)))</f>
        <v>**Description:** This policy provides a dollar per metric ton CO2e subsidy, additional to any BAU subsidies.  // **Guidance for setting values:** The 45Q tax credits provide $85 per metric ton CO2e stored, which is included in the BAU case.</v>
      </c>
      <c r="R531" s="1"/>
    </row>
    <row r="532" spans="1:18">
      <c r="A532" s="254" t="str">
        <f>IF(ISBLANK(INDEX('Policy Characteristics'!A:A,MATCH($C532,'Policy Characteristics'!$C:$C,0))),"",INDEX('Policy Characteristics'!A:A,MATCH($C532,'Policy Characteristics'!$C:$C,0)))</f>
        <v>Electricity Supply</v>
      </c>
      <c r="B532" s="262" t="str">
        <f>IF(ISBLANK(INDEX('Policy Characteristics'!B:B,MATCH($C532,'Policy Characteristics'!$C:$C,0))),"",INDEX('Policy Characteristics'!B:B,MATCH($C532,'Policy Characteristics'!$C:$C,0)))</f>
        <v>Electricity CCS Subsidy</v>
      </c>
      <c r="C532" s="254" t="str">
        <f t="shared" si="29"/>
        <v>Additional Subsidy for Elec CCS</v>
      </c>
      <c r="D532" s="6" t="s">
        <v>2750</v>
      </c>
      <c r="F532" s="6" t="s">
        <v>2471</v>
      </c>
      <c r="H532" s="43">
        <v>2276</v>
      </c>
      <c r="I532" s="1" t="s">
        <v>44</v>
      </c>
      <c r="J532" s="255" t="str">
        <f>IF(ISBLANK(INDEX('Policy Characteristics'!D:D,MATCH($C532,'Policy Characteristics'!$C:$C,0))),"",INDEX('Policy Characteristics'!D:D,MATCH($C532,'Policy Characteristics'!$C:$C,0)))</f>
        <v>Electricity CCS Subsidy</v>
      </c>
      <c r="K532" s="254" t="str">
        <f>IF(ISBLANK(INDEX('Policy Characteristics'!E:E,MATCH($C532,'Policy Characteristics'!$C:$C,0))),"",INDEX('Policy Characteristics'!E:E,MATCH($C532,'Policy Characteristics'!$C:$C,0)))</f>
        <v>elec CCS subsidy</v>
      </c>
      <c r="L532" s="368">
        <f>IF(ISBLANK(INDEX('Policy Characteristics'!F:F,MATCH($C532,'Policy Characteristics'!$C:$C,0))),"",INDEX('Policy Characteristics'!F:F,MATCH($C532,'Policy Characteristics'!$C:$C,0)))</f>
        <v>0</v>
      </c>
      <c r="M532" s="368">
        <f>IF(ISBLANK(INDEX('Policy Characteristics'!G:G,MATCH($C532,'Policy Characteristics'!$C:$C,0))),"",INDEX('Policy Characteristics'!G:G,MATCH($C532,'Policy Characteristics'!$C:$C,0)))</f>
        <v>100</v>
      </c>
      <c r="N532" s="368">
        <f>IF(ISBLANK(INDEX('Policy Characteristics'!H:H,MATCH($C532,'Policy Characteristics'!$C:$C,0))),"",INDEX('Policy Characteristics'!H:H,MATCH($C532,'Policy Characteristics'!$C:$C,0)))</f>
        <v>5</v>
      </c>
      <c r="O532" s="254" t="str">
        <f>IF(ISBLANK(INDEX('Policy Characteristics'!I:I,MATCH($C532,'Policy Characteristics'!$C:$C,0))),"",INDEX('Policy Characteristics'!I:I,MATCH($C532,'Policy Characteristics'!$C:$C,0)))</f>
        <v>$ / metric ton CO2e</v>
      </c>
      <c r="P532" s="254" t="str">
        <f>IF(ISBLANK(INDEX('Policy Characteristics'!J:J,MATCH($C532,'Policy Characteristics'!$C:$C,0))),"",INDEX('Policy Characteristics'!J:J,MATCH($C532,'Policy Characteristics'!$C:$C,0)))</f>
        <v>**Description:** This policy provides a dollar per metric ton CO2e subsidy, additional to any BAU subsidies.  // **Guidance for setting values:** The 45Q tax credits provide $85 per metric ton CO2e stored, which is included in the BAU case.</v>
      </c>
      <c r="R532" s="1"/>
    </row>
    <row r="533" spans="1:18">
      <c r="A533" s="254" t="str">
        <f>IF(ISBLANK(INDEX('Policy Characteristics'!A:A,MATCH($C533,'Policy Characteristics'!$C:$C,0))),"",INDEX('Policy Characteristics'!A:A,MATCH($C533,'Policy Characteristics'!$C:$C,0)))</f>
        <v>Electricity Supply</v>
      </c>
      <c r="B533" s="262" t="str">
        <f>IF(ISBLANK(INDEX('Policy Characteristics'!B:B,MATCH($C533,'Policy Characteristics'!$C:$C,0))),"",INDEX('Policy Characteristics'!B:B,MATCH($C533,'Policy Characteristics'!$C:$C,0)))</f>
        <v>Electricity CCS Subsidy</v>
      </c>
      <c r="C533" s="254" t="str">
        <f t="shared" si="29"/>
        <v>Additional Subsidy for Elec CCS</v>
      </c>
      <c r="D533" s="6" t="s">
        <v>3489</v>
      </c>
      <c r="F533" s="6" t="s">
        <v>3496</v>
      </c>
      <c r="H533" s="43">
        <v>2277</v>
      </c>
      <c r="I533" s="1" t="s">
        <v>43</v>
      </c>
      <c r="J533" s="255" t="str">
        <f>IF(ISBLANK(INDEX('Policy Characteristics'!D:D,MATCH($C533,'Policy Characteristics'!$C:$C,0))),"",INDEX('Policy Characteristics'!D:D,MATCH($C533,'Policy Characteristics'!$C:$C,0)))</f>
        <v>Electricity CCS Subsidy</v>
      </c>
      <c r="K533" s="254" t="str">
        <f>IF(ISBLANK(INDEX('Policy Characteristics'!E:E,MATCH($C533,'Policy Characteristics'!$C:$C,0))),"",INDEX('Policy Characteristics'!E:E,MATCH($C533,'Policy Characteristics'!$C:$C,0)))</f>
        <v>elec CCS subsidy</v>
      </c>
      <c r="L533" s="368">
        <f>IF(ISBLANK(INDEX('Policy Characteristics'!F:F,MATCH($C533,'Policy Characteristics'!$C:$C,0))),"",INDEX('Policy Characteristics'!F:F,MATCH($C533,'Policy Characteristics'!$C:$C,0)))</f>
        <v>0</v>
      </c>
      <c r="M533" s="368">
        <f>IF(ISBLANK(INDEX('Policy Characteristics'!G:G,MATCH($C533,'Policy Characteristics'!$C:$C,0))),"",INDEX('Policy Characteristics'!G:G,MATCH($C533,'Policy Characteristics'!$C:$C,0)))</f>
        <v>100</v>
      </c>
      <c r="N533" s="368">
        <f>IF(ISBLANK(INDEX('Policy Characteristics'!H:H,MATCH($C533,'Policy Characteristics'!$C:$C,0))),"",INDEX('Policy Characteristics'!H:H,MATCH($C533,'Policy Characteristics'!$C:$C,0)))</f>
        <v>5</v>
      </c>
      <c r="O533" s="254" t="str">
        <f>IF(ISBLANK(INDEX('Policy Characteristics'!I:I,MATCH($C533,'Policy Characteristics'!$C:$C,0))),"",INDEX('Policy Characteristics'!I:I,MATCH($C533,'Policy Characteristics'!$C:$C,0)))</f>
        <v>$ / metric ton CO2e</v>
      </c>
      <c r="P533" s="254" t="str">
        <f>IF(ISBLANK(INDEX('Policy Characteristics'!J:J,MATCH($C533,'Policy Characteristics'!$C:$C,0))),"",INDEX('Policy Characteristics'!J:J,MATCH($C533,'Policy Characteristics'!$C:$C,0)))</f>
        <v>**Description:** This policy provides a dollar per metric ton CO2e subsidy, additional to any BAU subsidies.  // **Guidance for setting values:** The 45Q tax credits provide $85 per metric ton CO2e stored, which is included in the BAU case.</v>
      </c>
      <c r="R533" s="1"/>
    </row>
    <row r="534" spans="1:18">
      <c r="A534" s="254" t="str">
        <f>IF(ISBLANK(INDEX('Policy Characteristics'!A:A,MATCH($C534,'Policy Characteristics'!$C:$C,0))),"",INDEX('Policy Characteristics'!A:A,MATCH($C534,'Policy Characteristics'!$C:$C,0)))</f>
        <v>Electricity Supply</v>
      </c>
      <c r="B534" s="262" t="str">
        <f>IF(ISBLANK(INDEX('Policy Characteristics'!B:B,MATCH($C534,'Policy Characteristics'!$C:$C,0))),"",INDEX('Policy Characteristics'!B:B,MATCH($C534,'Policy Characteristics'!$C:$C,0)))</f>
        <v>Electricity CCS Subsidy</v>
      </c>
      <c r="C534" s="254" t="str">
        <f t="shared" si="29"/>
        <v>Additional Subsidy for Elec CCS</v>
      </c>
      <c r="D534" s="6" t="s">
        <v>3492</v>
      </c>
      <c r="F534" s="6" t="s">
        <v>3497</v>
      </c>
      <c r="H534" s="43">
        <v>2278</v>
      </c>
      <c r="I534" s="1" t="s">
        <v>43</v>
      </c>
      <c r="J534" s="255" t="str">
        <f>IF(ISBLANK(INDEX('Policy Characteristics'!D:D,MATCH($C534,'Policy Characteristics'!$C:$C,0))),"",INDEX('Policy Characteristics'!D:D,MATCH($C534,'Policy Characteristics'!$C:$C,0)))</f>
        <v>Electricity CCS Subsidy</v>
      </c>
      <c r="K534" s="254" t="str">
        <f>IF(ISBLANK(INDEX('Policy Characteristics'!E:E,MATCH($C534,'Policy Characteristics'!$C:$C,0))),"",INDEX('Policy Characteristics'!E:E,MATCH($C534,'Policy Characteristics'!$C:$C,0)))</f>
        <v>elec CCS subsidy</v>
      </c>
      <c r="L534" s="368">
        <f>IF(ISBLANK(INDEX('Policy Characteristics'!F:F,MATCH($C534,'Policy Characteristics'!$C:$C,0))),"",INDEX('Policy Characteristics'!F:F,MATCH($C534,'Policy Characteristics'!$C:$C,0)))</f>
        <v>0</v>
      </c>
      <c r="M534" s="368">
        <f>IF(ISBLANK(INDEX('Policy Characteristics'!G:G,MATCH($C534,'Policy Characteristics'!$C:$C,0))),"",INDEX('Policy Characteristics'!G:G,MATCH($C534,'Policy Characteristics'!$C:$C,0)))</f>
        <v>100</v>
      </c>
      <c r="N534" s="368">
        <f>IF(ISBLANK(INDEX('Policy Characteristics'!H:H,MATCH($C534,'Policy Characteristics'!$C:$C,0))),"",INDEX('Policy Characteristics'!H:H,MATCH($C534,'Policy Characteristics'!$C:$C,0)))</f>
        <v>5</v>
      </c>
      <c r="O534" s="254" t="str">
        <f>IF(ISBLANK(INDEX('Policy Characteristics'!I:I,MATCH($C534,'Policy Characteristics'!$C:$C,0))),"",INDEX('Policy Characteristics'!I:I,MATCH($C534,'Policy Characteristics'!$C:$C,0)))</f>
        <v>$ / metric ton CO2e</v>
      </c>
      <c r="P534" s="254" t="str">
        <f>IF(ISBLANK(INDEX('Policy Characteristics'!J:J,MATCH($C534,'Policy Characteristics'!$C:$C,0))),"",INDEX('Policy Characteristics'!J:J,MATCH($C534,'Policy Characteristics'!$C:$C,0)))</f>
        <v>**Description:** This policy provides a dollar per metric ton CO2e subsidy, additional to any BAU subsidies.  // **Guidance for setting values:** The 45Q tax credits provide $85 per metric ton CO2e stored, which is included in the BAU case.</v>
      </c>
      <c r="R534" s="1"/>
    </row>
    <row r="535" spans="1:18">
      <c r="A535" s="254" t="str">
        <f>IF(ISBLANK(INDEX('Policy Characteristics'!A:A,MATCH($C535,'Policy Characteristics'!$C:$C,0))),"",INDEX('Policy Characteristics'!A:A,MATCH($C535,'Policy Characteristics'!$C:$C,0)))</f>
        <v>Electricity Supply</v>
      </c>
      <c r="B535" s="262" t="str">
        <f>IF(ISBLANK(INDEX('Policy Characteristics'!B:B,MATCH($C535,'Policy Characteristics'!$C:$C,0))),"",INDEX('Policy Characteristics'!B:B,MATCH($C535,'Policy Characteristics'!$C:$C,0)))</f>
        <v>Electricity CCS Subsidy</v>
      </c>
      <c r="C535" s="254" t="str">
        <f t="shared" si="29"/>
        <v>Additional Subsidy for Elec CCS</v>
      </c>
      <c r="D535" s="6" t="s">
        <v>3493</v>
      </c>
      <c r="F535" s="6" t="s">
        <v>3498</v>
      </c>
      <c r="H535" s="43">
        <v>2279</v>
      </c>
      <c r="I535" s="1" t="s">
        <v>43</v>
      </c>
      <c r="J535" s="255" t="str">
        <f>IF(ISBLANK(INDEX('Policy Characteristics'!D:D,MATCH($C535,'Policy Characteristics'!$C:$C,0))),"",INDEX('Policy Characteristics'!D:D,MATCH($C535,'Policy Characteristics'!$C:$C,0)))</f>
        <v>Electricity CCS Subsidy</v>
      </c>
      <c r="K535" s="254" t="str">
        <f>IF(ISBLANK(INDEX('Policy Characteristics'!E:E,MATCH($C535,'Policy Characteristics'!$C:$C,0))),"",INDEX('Policy Characteristics'!E:E,MATCH($C535,'Policy Characteristics'!$C:$C,0)))</f>
        <v>elec CCS subsidy</v>
      </c>
      <c r="L535" s="368">
        <f>IF(ISBLANK(INDEX('Policy Characteristics'!F:F,MATCH($C535,'Policy Characteristics'!$C:$C,0))),"",INDEX('Policy Characteristics'!F:F,MATCH($C535,'Policy Characteristics'!$C:$C,0)))</f>
        <v>0</v>
      </c>
      <c r="M535" s="368">
        <f>IF(ISBLANK(INDEX('Policy Characteristics'!G:G,MATCH($C535,'Policy Characteristics'!$C:$C,0))),"",INDEX('Policy Characteristics'!G:G,MATCH($C535,'Policy Characteristics'!$C:$C,0)))</f>
        <v>100</v>
      </c>
      <c r="N535" s="368">
        <f>IF(ISBLANK(INDEX('Policy Characteristics'!H:H,MATCH($C535,'Policy Characteristics'!$C:$C,0))),"",INDEX('Policy Characteristics'!H:H,MATCH($C535,'Policy Characteristics'!$C:$C,0)))</f>
        <v>5</v>
      </c>
      <c r="O535" s="254" t="str">
        <f>IF(ISBLANK(INDEX('Policy Characteristics'!I:I,MATCH($C535,'Policy Characteristics'!$C:$C,0))),"",INDEX('Policy Characteristics'!I:I,MATCH($C535,'Policy Characteristics'!$C:$C,0)))</f>
        <v>$ / metric ton CO2e</v>
      </c>
      <c r="P535" s="254" t="str">
        <f>IF(ISBLANK(INDEX('Policy Characteristics'!J:J,MATCH($C535,'Policy Characteristics'!$C:$C,0))),"",INDEX('Policy Characteristics'!J:J,MATCH($C535,'Policy Characteristics'!$C:$C,0)))</f>
        <v>**Description:** This policy provides a dollar per metric ton CO2e subsidy, additional to any BAU subsidies.  // **Guidance for setting values:** The 45Q tax credits provide $85 per metric ton CO2e stored, which is included in the BAU case.</v>
      </c>
      <c r="R535" s="1"/>
    </row>
    <row r="536" spans="1:18">
      <c r="A536" s="254" t="str">
        <f>IF(ISBLANK(INDEX('Policy Characteristics'!A:A,MATCH($C536,'Policy Characteristics'!$C:$C,0))),"",INDEX('Policy Characteristics'!A:A,MATCH($C536,'Policy Characteristics'!$C:$C,0)))</f>
        <v>Electricity Supply</v>
      </c>
      <c r="B536" s="262" t="str">
        <f>IF(ISBLANK(INDEX('Policy Characteristics'!B:B,MATCH($C536,'Policy Characteristics'!$C:$C,0))),"",INDEX('Policy Characteristics'!B:B,MATCH($C536,'Policy Characteristics'!$C:$C,0)))</f>
        <v>Electricity CCS Subsidy</v>
      </c>
      <c r="C536" s="254" t="str">
        <f t="shared" si="29"/>
        <v>Additional Subsidy for Elec CCS</v>
      </c>
      <c r="D536" s="6" t="s">
        <v>3494</v>
      </c>
      <c r="F536" s="6" t="s">
        <v>3499</v>
      </c>
      <c r="H536" s="43">
        <v>2280</v>
      </c>
      <c r="I536" s="1" t="s">
        <v>43</v>
      </c>
      <c r="J536" s="255" t="str">
        <f>IF(ISBLANK(INDEX('Policy Characteristics'!D:D,MATCH($C536,'Policy Characteristics'!$C:$C,0))),"",INDEX('Policy Characteristics'!D:D,MATCH($C536,'Policy Characteristics'!$C:$C,0)))</f>
        <v>Electricity CCS Subsidy</v>
      </c>
      <c r="K536" s="254" t="str">
        <f>IF(ISBLANK(INDEX('Policy Characteristics'!E:E,MATCH($C536,'Policy Characteristics'!$C:$C,0))),"",INDEX('Policy Characteristics'!E:E,MATCH($C536,'Policy Characteristics'!$C:$C,0)))</f>
        <v>elec CCS subsidy</v>
      </c>
      <c r="L536" s="368">
        <f>IF(ISBLANK(INDEX('Policy Characteristics'!F:F,MATCH($C536,'Policy Characteristics'!$C:$C,0))),"",INDEX('Policy Characteristics'!F:F,MATCH($C536,'Policy Characteristics'!$C:$C,0)))</f>
        <v>0</v>
      </c>
      <c r="M536" s="368">
        <f>IF(ISBLANK(INDEX('Policy Characteristics'!G:G,MATCH($C536,'Policy Characteristics'!$C:$C,0))),"",INDEX('Policy Characteristics'!G:G,MATCH($C536,'Policy Characteristics'!$C:$C,0)))</f>
        <v>100</v>
      </c>
      <c r="N536" s="368">
        <f>IF(ISBLANK(INDEX('Policy Characteristics'!H:H,MATCH($C536,'Policy Characteristics'!$C:$C,0))),"",INDEX('Policy Characteristics'!H:H,MATCH($C536,'Policy Characteristics'!$C:$C,0)))</f>
        <v>5</v>
      </c>
      <c r="O536" s="254" t="str">
        <f>IF(ISBLANK(INDEX('Policy Characteristics'!I:I,MATCH($C536,'Policy Characteristics'!$C:$C,0))),"",INDEX('Policy Characteristics'!I:I,MATCH($C536,'Policy Characteristics'!$C:$C,0)))</f>
        <v>$ / metric ton CO2e</v>
      </c>
      <c r="P536" s="254" t="str">
        <f>IF(ISBLANK(INDEX('Policy Characteristics'!J:J,MATCH($C536,'Policy Characteristics'!$C:$C,0))),"",INDEX('Policy Characteristics'!J:J,MATCH($C536,'Policy Characteristics'!$C:$C,0)))</f>
        <v>**Description:** This policy provides a dollar per metric ton CO2e subsidy, additional to any BAU subsidies.  // **Guidance for setting values:** The 45Q tax credits provide $85 per metric ton CO2e stored, which is included in the BAU case.</v>
      </c>
      <c r="R536" s="1"/>
    </row>
    <row r="537" spans="1:18">
      <c r="A537" s="254" t="str">
        <f>IF(ISBLANK(INDEX('Policy Characteristics'!A:A,MATCH($C537,'Policy Characteristics'!$C:$C,0))),"",INDEX('Policy Characteristics'!A:A,MATCH($C537,'Policy Characteristics'!$C:$C,0)))</f>
        <v>Electricity Supply</v>
      </c>
      <c r="B537" s="262" t="str">
        <f>IF(ISBLANK(INDEX('Policy Characteristics'!B:B,MATCH($C537,'Policy Characteristics'!$C:$C,0))),"",INDEX('Policy Characteristics'!B:B,MATCH($C537,'Policy Characteristics'!$C:$C,0)))</f>
        <v>Electricity CCS Subsidy</v>
      </c>
      <c r="C537" s="254" t="str">
        <f t="shared" si="29"/>
        <v>Additional Subsidy for Elec CCS</v>
      </c>
      <c r="D537" s="6" t="s">
        <v>3495</v>
      </c>
      <c r="F537" s="6" t="s">
        <v>3500</v>
      </c>
      <c r="H537" s="43">
        <v>2281</v>
      </c>
      <c r="I537" s="1" t="s">
        <v>44</v>
      </c>
      <c r="J537" s="255" t="str">
        <f>IF(ISBLANK(INDEX('Policy Characteristics'!D:D,MATCH($C537,'Policy Characteristics'!$C:$C,0))),"",INDEX('Policy Characteristics'!D:D,MATCH($C537,'Policy Characteristics'!$C:$C,0)))</f>
        <v>Electricity CCS Subsidy</v>
      </c>
      <c r="K537" s="254" t="str">
        <f>IF(ISBLANK(INDEX('Policy Characteristics'!E:E,MATCH($C537,'Policy Characteristics'!$C:$C,0))),"",INDEX('Policy Characteristics'!E:E,MATCH($C537,'Policy Characteristics'!$C:$C,0)))</f>
        <v>elec CCS subsidy</v>
      </c>
      <c r="L537" s="368">
        <f>IF(ISBLANK(INDEX('Policy Characteristics'!F:F,MATCH($C537,'Policy Characteristics'!$C:$C,0))),"",INDEX('Policy Characteristics'!F:F,MATCH($C537,'Policy Characteristics'!$C:$C,0)))</f>
        <v>0</v>
      </c>
      <c r="M537" s="368">
        <f>IF(ISBLANK(INDEX('Policy Characteristics'!G:G,MATCH($C537,'Policy Characteristics'!$C:$C,0))),"",INDEX('Policy Characteristics'!G:G,MATCH($C537,'Policy Characteristics'!$C:$C,0)))</f>
        <v>100</v>
      </c>
      <c r="N537" s="368">
        <f>IF(ISBLANK(INDEX('Policy Characteristics'!H:H,MATCH($C537,'Policy Characteristics'!$C:$C,0))),"",INDEX('Policy Characteristics'!H:H,MATCH($C537,'Policy Characteristics'!$C:$C,0)))</f>
        <v>5</v>
      </c>
      <c r="O537" s="254" t="str">
        <f>IF(ISBLANK(INDEX('Policy Characteristics'!I:I,MATCH($C537,'Policy Characteristics'!$C:$C,0))),"",INDEX('Policy Characteristics'!I:I,MATCH($C537,'Policy Characteristics'!$C:$C,0)))</f>
        <v>$ / metric ton CO2e</v>
      </c>
      <c r="P537" s="254" t="str">
        <f>IF(ISBLANK(INDEX('Policy Characteristics'!J:J,MATCH($C537,'Policy Characteristics'!$C:$C,0))),"",INDEX('Policy Characteristics'!J:J,MATCH($C537,'Policy Characteristics'!$C:$C,0)))</f>
        <v>**Description:** This policy provides a dollar per metric ton CO2e subsidy, additional to any BAU subsidies.  // **Guidance for setting values:** The 45Q tax credits provide $85 per metric ton CO2e stored, which is included in the BAU case.</v>
      </c>
      <c r="R537" s="1"/>
    </row>
    <row r="538" spans="1:18">
      <c r="A538" s="254" t="str">
        <f>IF(ISBLANK(INDEX('Policy Characteristics'!A:A,MATCH($C538,'Policy Characteristics'!$C:$C,0))),"",INDEX('Policy Characteristics'!A:A,MATCH($C538,'Policy Characteristics'!$C:$C,0)))</f>
        <v>Electricity Supply</v>
      </c>
      <c r="B538" s="262" t="str">
        <f>IF(ISBLANK(INDEX('Policy Characteristics'!B:B,MATCH($C538,'Policy Characteristics'!$C:$C,0))),"",INDEX('Policy Characteristics'!B:B,MATCH($C538,'Policy Characteristics'!$C:$C,0)))</f>
        <v>Electricity CCS Subsidy</v>
      </c>
      <c r="C538" s="254" t="str">
        <f t="shared" si="29"/>
        <v>Additional Subsidy for Elec CCS</v>
      </c>
      <c r="D538" s="6" t="s">
        <v>3584</v>
      </c>
      <c r="F538" s="6" t="s">
        <v>3582</v>
      </c>
      <c r="H538" s="43">
        <v>2282</v>
      </c>
      <c r="I538" s="1" t="s">
        <v>44</v>
      </c>
      <c r="J538" s="255" t="str">
        <f>IF(ISBLANK(INDEX('Policy Characteristics'!D:D,MATCH($C538,'Policy Characteristics'!$C:$C,0))),"",INDEX('Policy Characteristics'!D:D,MATCH($C538,'Policy Characteristics'!$C:$C,0)))</f>
        <v>Electricity CCS Subsidy</v>
      </c>
      <c r="K538" s="254" t="str">
        <f>IF(ISBLANK(INDEX('Policy Characteristics'!E:E,MATCH($C538,'Policy Characteristics'!$C:$C,0))),"",INDEX('Policy Characteristics'!E:E,MATCH($C538,'Policy Characteristics'!$C:$C,0)))</f>
        <v>elec CCS subsidy</v>
      </c>
      <c r="L538" s="368">
        <f>IF(ISBLANK(INDEX('Policy Characteristics'!F:F,MATCH($C538,'Policy Characteristics'!$C:$C,0))),"",INDEX('Policy Characteristics'!F:F,MATCH($C538,'Policy Characteristics'!$C:$C,0)))</f>
        <v>0</v>
      </c>
      <c r="M538" s="368">
        <f>IF(ISBLANK(INDEX('Policy Characteristics'!G:G,MATCH($C538,'Policy Characteristics'!$C:$C,0))),"",INDEX('Policy Characteristics'!G:G,MATCH($C538,'Policy Characteristics'!$C:$C,0)))</f>
        <v>100</v>
      </c>
      <c r="N538" s="368">
        <f>IF(ISBLANK(INDEX('Policy Characteristics'!H:H,MATCH($C538,'Policy Characteristics'!$C:$C,0))),"",INDEX('Policy Characteristics'!H:H,MATCH($C538,'Policy Characteristics'!$C:$C,0)))</f>
        <v>5</v>
      </c>
      <c r="O538" s="254" t="str">
        <f>IF(ISBLANK(INDEX('Policy Characteristics'!I:I,MATCH($C538,'Policy Characteristics'!$C:$C,0))),"",INDEX('Policy Characteristics'!I:I,MATCH($C538,'Policy Characteristics'!$C:$C,0)))</f>
        <v>$ / metric ton CO2e</v>
      </c>
      <c r="P538" s="254" t="str">
        <f>IF(ISBLANK(INDEX('Policy Characteristics'!J:J,MATCH($C538,'Policy Characteristics'!$C:$C,0))),"",INDEX('Policy Characteristics'!J:J,MATCH($C538,'Policy Characteristics'!$C:$C,0)))</f>
        <v>**Description:** This policy provides a dollar per metric ton CO2e subsidy, additional to any BAU subsidies.  // **Guidance for setting values:** The 45Q tax credits provide $85 per metric ton CO2e stored, which is included in the BAU case.</v>
      </c>
      <c r="R538" s="1"/>
    </row>
    <row r="539" spans="1:18">
      <c r="A539" s="254" t="str">
        <f>IF(ISBLANK(INDEX('Policy Characteristics'!A:A,MATCH($C539,'Policy Characteristics'!$C:$C,0))),"",INDEX('Policy Characteristics'!A:A,MATCH($C539,'Policy Characteristics'!$C:$C,0)))</f>
        <v>Electricity Supply</v>
      </c>
      <c r="B539" s="262" t="str">
        <f>IF(ISBLANK(INDEX('Policy Characteristics'!B:B,MATCH($C539,'Policy Characteristics'!$C:$C,0))),"",INDEX('Policy Characteristics'!B:B,MATCH($C539,'Policy Characteristics'!$C:$C,0)))</f>
        <v>Electricity CCS Subsidy</v>
      </c>
      <c r="C539" s="254" t="str">
        <f t="shared" si="29"/>
        <v>Additional Subsidy for Elec CCS</v>
      </c>
      <c r="D539" s="6" t="s">
        <v>3585</v>
      </c>
      <c r="F539" s="6" t="s">
        <v>3583</v>
      </c>
      <c r="H539" s="43">
        <v>2283</v>
      </c>
      <c r="I539" s="1" t="s">
        <v>44</v>
      </c>
      <c r="J539" s="255" t="str">
        <f>IF(ISBLANK(INDEX('Policy Characteristics'!D:D,MATCH($C539,'Policy Characteristics'!$C:$C,0))),"",INDEX('Policy Characteristics'!D:D,MATCH($C539,'Policy Characteristics'!$C:$C,0)))</f>
        <v>Electricity CCS Subsidy</v>
      </c>
      <c r="K539" s="254" t="str">
        <f>IF(ISBLANK(INDEX('Policy Characteristics'!E:E,MATCH($C539,'Policy Characteristics'!$C:$C,0))),"",INDEX('Policy Characteristics'!E:E,MATCH($C539,'Policy Characteristics'!$C:$C,0)))</f>
        <v>elec CCS subsidy</v>
      </c>
      <c r="L539" s="368">
        <f>IF(ISBLANK(INDEX('Policy Characteristics'!F:F,MATCH($C539,'Policy Characteristics'!$C:$C,0))),"",INDEX('Policy Characteristics'!F:F,MATCH($C539,'Policy Characteristics'!$C:$C,0)))</f>
        <v>0</v>
      </c>
      <c r="M539" s="368">
        <f>IF(ISBLANK(INDEX('Policy Characteristics'!G:G,MATCH($C539,'Policy Characteristics'!$C:$C,0))),"",INDEX('Policy Characteristics'!G:G,MATCH($C539,'Policy Characteristics'!$C:$C,0)))</f>
        <v>100</v>
      </c>
      <c r="N539" s="368">
        <f>IF(ISBLANK(INDEX('Policy Characteristics'!H:H,MATCH($C539,'Policy Characteristics'!$C:$C,0))),"",INDEX('Policy Characteristics'!H:H,MATCH($C539,'Policy Characteristics'!$C:$C,0)))</f>
        <v>5</v>
      </c>
      <c r="O539" s="254" t="str">
        <f>IF(ISBLANK(INDEX('Policy Characteristics'!I:I,MATCH($C539,'Policy Characteristics'!$C:$C,0))),"",INDEX('Policy Characteristics'!I:I,MATCH($C539,'Policy Characteristics'!$C:$C,0)))</f>
        <v>$ / metric ton CO2e</v>
      </c>
      <c r="P539" s="254" t="str">
        <f>IF(ISBLANK(INDEX('Policy Characteristics'!J:J,MATCH($C539,'Policy Characteristics'!$C:$C,0))),"",INDEX('Policy Characteristics'!J:J,MATCH($C539,'Policy Characteristics'!$C:$C,0)))</f>
        <v>**Description:** This policy provides a dollar per metric ton CO2e subsidy, additional to any BAU subsidies.  // **Guidance for setting values:** The 45Q tax credits provide $85 per metric ton CO2e stored, which is included in the BAU case.</v>
      </c>
      <c r="R539" s="1"/>
    </row>
    <row r="540" spans="1:18">
      <c r="A540" s="254" t="str">
        <f>IF(ISBLANK(INDEX('Policy Characteristics'!A:A,MATCH($C540,'Policy Characteristics'!$C:$C,0))),"",INDEX('Policy Characteristics'!A:A,MATCH($C540,'Policy Characteristics'!$C:$C,0)))</f>
        <v>Industry</v>
      </c>
      <c r="B540" s="262" t="str">
        <f>IF(ISBLANK(INDEX('Policy Characteristics'!B:B,MATCH($C540,'Policy Characteristics'!$C:$C,0))),"",INDEX('Policy Characteristics'!B:B,MATCH($C540,'Policy Characteristics'!$C:$C,0)))</f>
        <v>Buy In-Region Products</v>
      </c>
      <c r="C540" t="s">
        <v>3184</v>
      </c>
      <c r="D540" s="45" t="s">
        <v>3061</v>
      </c>
      <c r="E540" s="6"/>
      <c r="F540" t="s">
        <v>3086</v>
      </c>
      <c r="G540" s="45"/>
      <c r="H540" s="43">
        <v>1537</v>
      </c>
      <c r="I540" s="324" t="s">
        <v>43</v>
      </c>
      <c r="J540" s="255" t="str">
        <f>IF(ISBLANK(INDEX('Policy Characteristics'!D:D,MATCH($C540,'Policy Characteristics'!$C:$C,0))),"",INDEX('Policy Characteristics'!D:D,MATCH($C540,'Policy Characteristics'!$C:$C,0)))</f>
        <v>Buy In-Region Products</v>
      </c>
      <c r="K540" s="254" t="str">
        <f>IF(ISBLANK(INDEX('Policy Characteristics'!E:E,MATCH($C540,'Policy Characteristics'!$C:$C,0))),"",INDEX('Policy Characteristics'!E:E,MATCH($C540,'Policy Characteristics'!$C:$C,0)))</f>
        <v>indst buy in region outputs</v>
      </c>
      <c r="L540" s="261">
        <f>IF(ISBLANK(INDEX('Policy Characteristics'!F:F,MATCH($C540,'Policy Characteristics'!$C:$C,0))),"",INDEX('Policy Characteristics'!F:F,MATCH($C540,'Policy Characteristics'!$C:$C,0)))</f>
        <v>0</v>
      </c>
      <c r="M540" s="261">
        <f>IF(ISBLANK(INDEX('Policy Characteristics'!G:G,MATCH($C540,'Policy Characteristics'!$C:$C,0))),"",INDEX('Policy Characteristics'!G:G,MATCH($C540,'Policy Characteristics'!$C:$C,0)))</f>
        <v>0.5</v>
      </c>
      <c r="N540" s="261">
        <f>IF(ISBLANK(INDEX('Policy Characteristics'!H:H,MATCH($C540,'Policy Characteristics'!$C:$C,0))),"",INDEX('Policy Characteristics'!H:H,MATCH($C540,'Policy Characteristics'!$C:$C,0)))</f>
        <v>0.01</v>
      </c>
      <c r="O540" s="254" t="str">
        <f>IF(ISBLANK(INDEX('Policy Characteristics'!I:I,MATCH($C540,'Policy Characteristics'!$C:$C,0))),"",INDEX('Policy Characteristics'!I:I,MATCH($C540,'Policy Characteristics'!$C:$C,0)))</f>
        <v>% of imports shifted</v>
      </c>
      <c r="P540" s="254" t="str">
        <f>IF(ISBLANK(INDEX('Policy Characteristics'!J:J,MATCH($C540,'Policy Characteristics'!$C:$C,0))),"",INDEX('Policy Characteristics'!J:J,MATCH($C540,'Policy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40" s="254" t="str">
        <f>IF(ISBLANK(INDEX('Policy Characteristics'!K:K,MATCH($C540,'Policy Characteristics'!$C:$C,0))),"",INDEX('Policy Characteristics'!K:K,MATCH($C540,'Policy Characteristics'!$C:$C,0)))</f>
        <v/>
      </c>
      <c r="R540" s="254" t="str">
        <f>IF(ISBLANK(INDEX('Policy Characteristics'!L:L,MATCH($C540,'Policy Characteristics'!$C:$C,0))),"",INDEX('Policy Characteristics'!L:L,MATCH($C540,'Policy Characteristics'!$C:$C,0)))</f>
        <v/>
      </c>
    </row>
    <row r="541" spans="1:18">
      <c r="A541" s="254" t="str">
        <f>IF(ISBLANK(INDEX('Policy Characteristics'!A:A,MATCH($C541,'Policy Characteristics'!$C:$C,0))),"",INDEX('Policy Characteristics'!A:A,MATCH($C541,'Policy Characteristics'!$C:$C,0)))</f>
        <v>Industry</v>
      </c>
      <c r="B541" s="262" t="str">
        <f>IF(ISBLANK(INDEX('Policy Characteristics'!B:B,MATCH($C541,'Policy Characteristics'!$C:$C,0))),"",INDEX('Policy Characteristics'!B:B,MATCH($C541,'Policy Characteristics'!$C:$C,0)))</f>
        <v>Buy In-Region Products</v>
      </c>
      <c r="C541" s="254" t="str">
        <f>C$540</f>
        <v>Fraction of Imported Industrial Outputs Shifted to In Region Suppliers</v>
      </c>
      <c r="D541" s="6" t="s">
        <v>3062</v>
      </c>
      <c r="E541" s="6"/>
      <c r="F541" t="s">
        <v>2759</v>
      </c>
      <c r="G541" s="46"/>
      <c r="H541" s="43">
        <v>1538</v>
      </c>
      <c r="I541" s="324" t="s">
        <v>43</v>
      </c>
      <c r="J541" s="255" t="str">
        <f>IF(ISBLANK(INDEX('Policy Characteristics'!D:D,MATCH($C541,'Policy Characteristics'!$C:$C,0))),"",INDEX('Policy Characteristics'!D:D,MATCH($C541,'Policy Characteristics'!$C:$C,0)))</f>
        <v>Buy In-Region Products</v>
      </c>
      <c r="K541" s="254" t="str">
        <f>IF(ISBLANK(INDEX('Policy Characteristics'!E:E,MATCH($C541,'Policy Characteristics'!$C:$C,0))),"",INDEX('Policy Characteristics'!E:E,MATCH($C541,'Policy Characteristics'!$C:$C,0)))</f>
        <v>indst buy in region outputs</v>
      </c>
      <c r="L541" s="261">
        <f>IF(ISBLANK(INDEX('Policy Characteristics'!F:F,MATCH($C541,'Policy Characteristics'!$C:$C,0))),"",INDEX('Policy Characteristics'!F:F,MATCH($C541,'Policy Characteristics'!$C:$C,0)))</f>
        <v>0</v>
      </c>
      <c r="M541" s="261">
        <f>IF(ISBLANK(INDEX('Policy Characteristics'!G:G,MATCH($C541,'Policy Characteristics'!$C:$C,0))),"",INDEX('Policy Characteristics'!G:G,MATCH($C541,'Policy Characteristics'!$C:$C,0)))</f>
        <v>0.5</v>
      </c>
      <c r="N541" s="261">
        <f>IF(ISBLANK(INDEX('Policy Characteristics'!H:H,MATCH($C541,'Policy Characteristics'!$C:$C,0))),"",INDEX('Policy Characteristics'!H:H,MATCH($C541,'Policy Characteristics'!$C:$C,0)))</f>
        <v>0.01</v>
      </c>
      <c r="O541" s="254" t="str">
        <f>IF(ISBLANK(INDEX('Policy Characteristics'!I:I,MATCH($C541,'Policy Characteristics'!$C:$C,0))),"",INDEX('Policy Characteristics'!I:I,MATCH($C541,'Policy Characteristics'!$C:$C,0)))</f>
        <v>% of imports shifted</v>
      </c>
      <c r="P541" s="254" t="str">
        <f>IF(ISBLANK(INDEX('Policy Characteristics'!J:J,MATCH($C541,'Policy Characteristics'!$C:$C,0))),"",INDEX('Policy Characteristics'!J:J,MATCH($C541,'Policy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41" s="254" t="str">
        <f>IF(ISBLANK(INDEX('Policy Characteristics'!K:K,MATCH($C541,'Policy Characteristics'!$C:$C,0))),"",INDEX('Policy Characteristics'!K:K,MATCH($C541,'Policy Characteristics'!$C:$C,0)))</f>
        <v/>
      </c>
      <c r="R541" s="254" t="str">
        <f>IF(ISBLANK(INDEX('Policy Characteristics'!L:L,MATCH($C541,'Policy Characteristics'!$C:$C,0))),"",INDEX('Policy Characteristics'!L:L,MATCH($C541,'Policy Characteristics'!$C:$C,0)))</f>
        <v/>
      </c>
    </row>
    <row r="542" spans="1:18">
      <c r="A542" s="254" t="str">
        <f>IF(ISBLANK(INDEX('Policy Characteristics'!A:A,MATCH($C542,'Policy Characteristics'!$C:$C,0))),"",INDEX('Policy Characteristics'!A:A,MATCH($C542,'Policy Characteristics'!$C:$C,0)))</f>
        <v>Industry</v>
      </c>
      <c r="B542" s="262" t="str">
        <f>IF(ISBLANK(INDEX('Policy Characteristics'!B:B,MATCH($C542,'Policy Characteristics'!$C:$C,0))),"",INDEX('Policy Characteristics'!B:B,MATCH($C542,'Policy Characteristics'!$C:$C,0)))</f>
        <v>Buy In-Region Products</v>
      </c>
      <c r="C542" s="254" t="str">
        <f t="shared" ref="C542:C564" si="30">C$540</f>
        <v>Fraction of Imported Industrial Outputs Shifted to In Region Suppliers</v>
      </c>
      <c r="D542" s="6" t="s">
        <v>3063</v>
      </c>
      <c r="E542" s="6"/>
      <c r="F542" t="s">
        <v>3027</v>
      </c>
      <c r="G542" s="46"/>
      <c r="H542" s="43">
        <v>1539</v>
      </c>
      <c r="I542" s="324" t="s">
        <v>43</v>
      </c>
      <c r="J542" s="255" t="str">
        <f>IF(ISBLANK(INDEX('Policy Characteristics'!D:D,MATCH($C542,'Policy Characteristics'!$C:$C,0))),"",INDEX('Policy Characteristics'!D:D,MATCH($C542,'Policy Characteristics'!$C:$C,0)))</f>
        <v>Buy In-Region Products</v>
      </c>
      <c r="K542" s="254" t="str">
        <f>IF(ISBLANK(INDEX('Policy Characteristics'!E:E,MATCH($C542,'Policy Characteristics'!$C:$C,0))),"",INDEX('Policy Characteristics'!E:E,MATCH($C542,'Policy Characteristics'!$C:$C,0)))</f>
        <v>indst buy in region outputs</v>
      </c>
      <c r="L542" s="261">
        <f>IF(ISBLANK(INDEX('Policy Characteristics'!F:F,MATCH($C542,'Policy Characteristics'!$C:$C,0))),"",INDEX('Policy Characteristics'!F:F,MATCH($C542,'Policy Characteristics'!$C:$C,0)))</f>
        <v>0</v>
      </c>
      <c r="M542" s="261">
        <f>IF(ISBLANK(INDEX('Policy Characteristics'!G:G,MATCH($C542,'Policy Characteristics'!$C:$C,0))),"",INDEX('Policy Characteristics'!G:G,MATCH($C542,'Policy Characteristics'!$C:$C,0)))</f>
        <v>0.5</v>
      </c>
      <c r="N542" s="261">
        <f>IF(ISBLANK(INDEX('Policy Characteristics'!H:H,MATCH($C542,'Policy Characteristics'!$C:$C,0))),"",INDEX('Policy Characteristics'!H:H,MATCH($C542,'Policy Characteristics'!$C:$C,0)))</f>
        <v>0.01</v>
      </c>
      <c r="O542" s="254" t="str">
        <f>IF(ISBLANK(INDEX('Policy Characteristics'!I:I,MATCH($C542,'Policy Characteristics'!$C:$C,0))),"",INDEX('Policy Characteristics'!I:I,MATCH($C542,'Policy Characteristics'!$C:$C,0)))</f>
        <v>% of imports shifted</v>
      </c>
      <c r="P542" s="254" t="str">
        <f>IF(ISBLANK(INDEX('Policy Characteristics'!J:J,MATCH($C542,'Policy Characteristics'!$C:$C,0))),"",INDEX('Policy Characteristics'!J:J,MATCH($C542,'Policy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42" s="254" t="str">
        <f>IF(ISBLANK(INDEX('Policy Characteristics'!K:K,MATCH($C542,'Policy Characteristics'!$C:$C,0))),"",INDEX('Policy Characteristics'!K:K,MATCH($C542,'Policy Characteristics'!$C:$C,0)))</f>
        <v/>
      </c>
      <c r="R542" s="254" t="str">
        <f>IF(ISBLANK(INDEX('Policy Characteristics'!L:L,MATCH($C542,'Policy Characteristics'!$C:$C,0))),"",INDEX('Policy Characteristics'!L:L,MATCH($C542,'Policy Characteristics'!$C:$C,0)))</f>
        <v/>
      </c>
    </row>
    <row r="543" spans="1:18">
      <c r="A543" s="254" t="str">
        <f>IF(ISBLANK(INDEX('Policy Characteristics'!A:A,MATCH($C543,'Policy Characteristics'!$C:$C,0))),"",INDEX('Policy Characteristics'!A:A,MATCH($C543,'Policy Characteristics'!$C:$C,0)))</f>
        <v>Industry</v>
      </c>
      <c r="B543" s="262" t="str">
        <f>IF(ISBLANK(INDEX('Policy Characteristics'!B:B,MATCH($C543,'Policy Characteristics'!$C:$C,0))),"",INDEX('Policy Characteristics'!B:B,MATCH($C543,'Policy Characteristics'!$C:$C,0)))</f>
        <v>Buy In-Region Products</v>
      </c>
      <c r="C543" s="254" t="str">
        <f t="shared" si="30"/>
        <v>Fraction of Imported Industrial Outputs Shifted to In Region Suppliers</v>
      </c>
      <c r="D543" s="6" t="s">
        <v>3064</v>
      </c>
      <c r="E543" s="6"/>
      <c r="F543" t="s">
        <v>3028</v>
      </c>
      <c r="G543" s="46"/>
      <c r="H543" s="43">
        <v>1540</v>
      </c>
      <c r="I543" s="324" t="s">
        <v>43</v>
      </c>
      <c r="J543" s="255" t="str">
        <f>IF(ISBLANK(INDEX('Policy Characteristics'!D:D,MATCH($C543,'Policy Characteristics'!$C:$C,0))),"",INDEX('Policy Characteristics'!D:D,MATCH($C543,'Policy Characteristics'!$C:$C,0)))</f>
        <v>Buy In-Region Products</v>
      </c>
      <c r="K543" s="254" t="str">
        <f>IF(ISBLANK(INDEX('Policy Characteristics'!E:E,MATCH($C543,'Policy Characteristics'!$C:$C,0))),"",INDEX('Policy Characteristics'!E:E,MATCH($C543,'Policy Characteristics'!$C:$C,0)))</f>
        <v>indst buy in region outputs</v>
      </c>
      <c r="L543" s="261">
        <f>IF(ISBLANK(INDEX('Policy Characteristics'!F:F,MATCH($C543,'Policy Characteristics'!$C:$C,0))),"",INDEX('Policy Characteristics'!F:F,MATCH($C543,'Policy Characteristics'!$C:$C,0)))</f>
        <v>0</v>
      </c>
      <c r="M543" s="261">
        <f>IF(ISBLANK(INDEX('Policy Characteristics'!G:G,MATCH($C543,'Policy Characteristics'!$C:$C,0))),"",INDEX('Policy Characteristics'!G:G,MATCH($C543,'Policy Characteristics'!$C:$C,0)))</f>
        <v>0.5</v>
      </c>
      <c r="N543" s="261">
        <f>IF(ISBLANK(INDEX('Policy Characteristics'!H:H,MATCH($C543,'Policy Characteristics'!$C:$C,0))),"",INDEX('Policy Characteristics'!H:H,MATCH($C543,'Policy Characteristics'!$C:$C,0)))</f>
        <v>0.01</v>
      </c>
      <c r="O543" s="254" t="str">
        <f>IF(ISBLANK(INDEX('Policy Characteristics'!I:I,MATCH($C543,'Policy Characteristics'!$C:$C,0))),"",INDEX('Policy Characteristics'!I:I,MATCH($C543,'Policy Characteristics'!$C:$C,0)))</f>
        <v>% of imports shifted</v>
      </c>
      <c r="P543" s="254" t="str">
        <f>IF(ISBLANK(INDEX('Policy Characteristics'!J:J,MATCH($C543,'Policy Characteristics'!$C:$C,0))),"",INDEX('Policy Characteristics'!J:J,MATCH($C543,'Policy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43" s="254" t="str">
        <f>IF(ISBLANK(INDEX('Policy Characteristics'!K:K,MATCH($C543,'Policy Characteristics'!$C:$C,0))),"",INDEX('Policy Characteristics'!K:K,MATCH($C543,'Policy Characteristics'!$C:$C,0)))</f>
        <v/>
      </c>
      <c r="R543" s="254" t="str">
        <f>IF(ISBLANK(INDEX('Policy Characteristics'!L:L,MATCH($C543,'Policy Characteristics'!$C:$C,0))),"",INDEX('Policy Characteristics'!L:L,MATCH($C543,'Policy Characteristics'!$C:$C,0)))</f>
        <v/>
      </c>
    </row>
    <row r="544" spans="1:18">
      <c r="A544" s="254" t="str">
        <f>IF(ISBLANK(INDEX('Policy Characteristics'!A:A,MATCH($C544,'Policy Characteristics'!$C:$C,0))),"",INDEX('Policy Characteristics'!A:A,MATCH($C544,'Policy Characteristics'!$C:$C,0)))</f>
        <v>Industry</v>
      </c>
      <c r="B544" s="262" t="str">
        <f>IF(ISBLANK(INDEX('Policy Characteristics'!B:B,MATCH($C544,'Policy Characteristics'!$C:$C,0))),"",INDEX('Policy Characteristics'!B:B,MATCH($C544,'Policy Characteristics'!$C:$C,0)))</f>
        <v>Buy In-Region Products</v>
      </c>
      <c r="C544" s="254" t="str">
        <f t="shared" si="30"/>
        <v>Fraction of Imported Industrial Outputs Shifted to In Region Suppliers</v>
      </c>
      <c r="D544" s="6" t="s">
        <v>3065</v>
      </c>
      <c r="E544" s="6"/>
      <c r="F544" t="s">
        <v>3029</v>
      </c>
      <c r="G544" s="46"/>
      <c r="H544" s="43">
        <v>1541</v>
      </c>
      <c r="I544" s="324" t="s">
        <v>43</v>
      </c>
      <c r="J544" s="255" t="str">
        <f>IF(ISBLANK(INDEX('Policy Characteristics'!D:D,MATCH($C544,'Policy Characteristics'!$C:$C,0))),"",INDEX('Policy Characteristics'!D:D,MATCH($C544,'Policy Characteristics'!$C:$C,0)))</f>
        <v>Buy In-Region Products</v>
      </c>
      <c r="K544" s="254" t="str">
        <f>IF(ISBLANK(INDEX('Policy Characteristics'!E:E,MATCH($C544,'Policy Characteristics'!$C:$C,0))),"",INDEX('Policy Characteristics'!E:E,MATCH($C544,'Policy Characteristics'!$C:$C,0)))</f>
        <v>indst buy in region outputs</v>
      </c>
      <c r="L544" s="261">
        <f>IF(ISBLANK(INDEX('Policy Characteristics'!F:F,MATCH($C544,'Policy Characteristics'!$C:$C,0))),"",INDEX('Policy Characteristics'!F:F,MATCH($C544,'Policy Characteristics'!$C:$C,0)))</f>
        <v>0</v>
      </c>
      <c r="M544" s="261">
        <f>IF(ISBLANK(INDEX('Policy Characteristics'!G:G,MATCH($C544,'Policy Characteristics'!$C:$C,0))),"",INDEX('Policy Characteristics'!G:G,MATCH($C544,'Policy Characteristics'!$C:$C,0)))</f>
        <v>0.5</v>
      </c>
      <c r="N544" s="261">
        <f>IF(ISBLANK(INDEX('Policy Characteristics'!H:H,MATCH($C544,'Policy Characteristics'!$C:$C,0))),"",INDEX('Policy Characteristics'!H:H,MATCH($C544,'Policy Characteristics'!$C:$C,0)))</f>
        <v>0.01</v>
      </c>
      <c r="O544" s="254" t="str">
        <f>IF(ISBLANK(INDEX('Policy Characteristics'!I:I,MATCH($C544,'Policy Characteristics'!$C:$C,0))),"",INDEX('Policy Characteristics'!I:I,MATCH($C544,'Policy Characteristics'!$C:$C,0)))</f>
        <v>% of imports shifted</v>
      </c>
      <c r="P544" s="254" t="str">
        <f>IF(ISBLANK(INDEX('Policy Characteristics'!J:J,MATCH($C544,'Policy Characteristics'!$C:$C,0))),"",INDEX('Policy Characteristics'!J:J,MATCH($C544,'Policy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44" s="254" t="str">
        <f>IF(ISBLANK(INDEX('Policy Characteristics'!K:K,MATCH($C544,'Policy Characteristics'!$C:$C,0))),"",INDEX('Policy Characteristics'!K:K,MATCH($C544,'Policy Characteristics'!$C:$C,0)))</f>
        <v/>
      </c>
      <c r="R544" s="254" t="str">
        <f>IF(ISBLANK(INDEX('Policy Characteristics'!L:L,MATCH($C544,'Policy Characteristics'!$C:$C,0))),"",INDEX('Policy Characteristics'!L:L,MATCH($C544,'Policy Characteristics'!$C:$C,0)))</f>
        <v/>
      </c>
    </row>
    <row r="545" spans="1:18">
      <c r="A545" s="254" t="str">
        <f>IF(ISBLANK(INDEX('Policy Characteristics'!A:A,MATCH($C545,'Policy Characteristics'!$C:$C,0))),"",INDEX('Policy Characteristics'!A:A,MATCH($C545,'Policy Characteristics'!$C:$C,0)))</f>
        <v>Industry</v>
      </c>
      <c r="B545" s="262" t="str">
        <f>IF(ISBLANK(INDEX('Policy Characteristics'!B:B,MATCH($C545,'Policy Characteristics'!$C:$C,0))),"",INDEX('Policy Characteristics'!B:B,MATCH($C545,'Policy Characteristics'!$C:$C,0)))</f>
        <v>Buy In-Region Products</v>
      </c>
      <c r="C545" s="254" t="str">
        <f t="shared" si="30"/>
        <v>Fraction of Imported Industrial Outputs Shifted to In Region Suppliers</v>
      </c>
      <c r="D545" s="6" t="s">
        <v>3066</v>
      </c>
      <c r="E545" s="6"/>
      <c r="F545" t="s">
        <v>3030</v>
      </c>
      <c r="G545" s="46"/>
      <c r="H545" s="43">
        <v>1542</v>
      </c>
      <c r="I545" s="324" t="s">
        <v>43</v>
      </c>
      <c r="J545" s="255" t="str">
        <f>IF(ISBLANK(INDEX('Policy Characteristics'!D:D,MATCH($C545,'Policy Characteristics'!$C:$C,0))),"",INDEX('Policy Characteristics'!D:D,MATCH($C545,'Policy Characteristics'!$C:$C,0)))</f>
        <v>Buy In-Region Products</v>
      </c>
      <c r="K545" s="254" t="str">
        <f>IF(ISBLANK(INDEX('Policy Characteristics'!E:E,MATCH($C545,'Policy Characteristics'!$C:$C,0))),"",INDEX('Policy Characteristics'!E:E,MATCH($C545,'Policy Characteristics'!$C:$C,0)))</f>
        <v>indst buy in region outputs</v>
      </c>
      <c r="L545" s="261">
        <f>IF(ISBLANK(INDEX('Policy Characteristics'!F:F,MATCH($C545,'Policy Characteristics'!$C:$C,0))),"",INDEX('Policy Characteristics'!F:F,MATCH($C545,'Policy Characteristics'!$C:$C,0)))</f>
        <v>0</v>
      </c>
      <c r="M545" s="261">
        <f>IF(ISBLANK(INDEX('Policy Characteristics'!G:G,MATCH($C545,'Policy Characteristics'!$C:$C,0))),"",INDEX('Policy Characteristics'!G:G,MATCH($C545,'Policy Characteristics'!$C:$C,0)))</f>
        <v>0.5</v>
      </c>
      <c r="N545" s="261">
        <f>IF(ISBLANK(INDEX('Policy Characteristics'!H:H,MATCH($C545,'Policy Characteristics'!$C:$C,0))),"",INDEX('Policy Characteristics'!H:H,MATCH($C545,'Policy Characteristics'!$C:$C,0)))</f>
        <v>0.01</v>
      </c>
      <c r="O545" s="254" t="str">
        <f>IF(ISBLANK(INDEX('Policy Characteristics'!I:I,MATCH($C545,'Policy Characteristics'!$C:$C,0))),"",INDEX('Policy Characteristics'!I:I,MATCH($C545,'Policy Characteristics'!$C:$C,0)))</f>
        <v>% of imports shifted</v>
      </c>
      <c r="P545" s="254" t="str">
        <f>IF(ISBLANK(INDEX('Policy Characteristics'!J:J,MATCH($C545,'Policy Characteristics'!$C:$C,0))),"",INDEX('Policy Characteristics'!J:J,MATCH($C545,'Policy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45" s="254" t="str">
        <f>IF(ISBLANK(INDEX('Policy Characteristics'!K:K,MATCH($C545,'Policy Characteristics'!$C:$C,0))),"",INDEX('Policy Characteristics'!K:K,MATCH($C545,'Policy Characteristics'!$C:$C,0)))</f>
        <v/>
      </c>
      <c r="R545" s="254" t="str">
        <f>IF(ISBLANK(INDEX('Policy Characteristics'!L:L,MATCH($C545,'Policy Characteristics'!$C:$C,0))),"",INDEX('Policy Characteristics'!L:L,MATCH($C545,'Policy Characteristics'!$C:$C,0)))</f>
        <v/>
      </c>
    </row>
    <row r="546" spans="1:18">
      <c r="A546" s="254" t="str">
        <f>IF(ISBLANK(INDEX('Policy Characteristics'!A:A,MATCH($C546,'Policy Characteristics'!$C:$C,0))),"",INDEX('Policy Characteristics'!A:A,MATCH($C546,'Policy Characteristics'!$C:$C,0)))</f>
        <v>Industry</v>
      </c>
      <c r="B546" s="262" t="str">
        <f>IF(ISBLANK(INDEX('Policy Characteristics'!B:B,MATCH($C546,'Policy Characteristics'!$C:$C,0))),"",INDEX('Policy Characteristics'!B:B,MATCH($C546,'Policy Characteristics'!$C:$C,0)))</f>
        <v>Buy In-Region Products</v>
      </c>
      <c r="C546" s="254" t="str">
        <f t="shared" si="30"/>
        <v>Fraction of Imported Industrial Outputs Shifted to In Region Suppliers</v>
      </c>
      <c r="D546" s="6" t="s">
        <v>3067</v>
      </c>
      <c r="E546" s="6"/>
      <c r="F546" t="s">
        <v>3031</v>
      </c>
      <c r="G546" s="46"/>
      <c r="H546" s="43">
        <v>1543</v>
      </c>
      <c r="I546" s="324" t="s">
        <v>43</v>
      </c>
      <c r="J546" s="255" t="str">
        <f>IF(ISBLANK(INDEX('Policy Characteristics'!D:D,MATCH($C546,'Policy Characteristics'!$C:$C,0))),"",INDEX('Policy Characteristics'!D:D,MATCH($C546,'Policy Characteristics'!$C:$C,0)))</f>
        <v>Buy In-Region Products</v>
      </c>
      <c r="K546" s="254" t="str">
        <f>IF(ISBLANK(INDEX('Policy Characteristics'!E:E,MATCH($C546,'Policy Characteristics'!$C:$C,0))),"",INDEX('Policy Characteristics'!E:E,MATCH($C546,'Policy Characteristics'!$C:$C,0)))</f>
        <v>indst buy in region outputs</v>
      </c>
      <c r="L546" s="261">
        <f>IF(ISBLANK(INDEX('Policy Characteristics'!F:F,MATCH($C546,'Policy Characteristics'!$C:$C,0))),"",INDEX('Policy Characteristics'!F:F,MATCH($C546,'Policy Characteristics'!$C:$C,0)))</f>
        <v>0</v>
      </c>
      <c r="M546" s="261">
        <f>IF(ISBLANK(INDEX('Policy Characteristics'!G:G,MATCH($C546,'Policy Characteristics'!$C:$C,0))),"",INDEX('Policy Characteristics'!G:G,MATCH($C546,'Policy Characteristics'!$C:$C,0)))</f>
        <v>0.5</v>
      </c>
      <c r="N546" s="261">
        <f>IF(ISBLANK(INDEX('Policy Characteristics'!H:H,MATCH($C546,'Policy Characteristics'!$C:$C,0))),"",INDEX('Policy Characteristics'!H:H,MATCH($C546,'Policy Characteristics'!$C:$C,0)))</f>
        <v>0.01</v>
      </c>
      <c r="O546" s="254" t="str">
        <f>IF(ISBLANK(INDEX('Policy Characteristics'!I:I,MATCH($C546,'Policy Characteristics'!$C:$C,0))),"",INDEX('Policy Characteristics'!I:I,MATCH($C546,'Policy Characteristics'!$C:$C,0)))</f>
        <v>% of imports shifted</v>
      </c>
      <c r="P546" s="254" t="str">
        <f>IF(ISBLANK(INDEX('Policy Characteristics'!J:J,MATCH($C546,'Policy Characteristics'!$C:$C,0))),"",INDEX('Policy Characteristics'!J:J,MATCH($C546,'Policy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46" s="254" t="str">
        <f>IF(ISBLANK(INDEX('Policy Characteristics'!K:K,MATCH($C546,'Policy Characteristics'!$C:$C,0))),"",INDEX('Policy Characteristics'!K:K,MATCH($C546,'Policy Characteristics'!$C:$C,0)))</f>
        <v/>
      </c>
      <c r="R546" s="254" t="str">
        <f>IF(ISBLANK(INDEX('Policy Characteristics'!L:L,MATCH($C546,'Policy Characteristics'!$C:$C,0))),"",INDEX('Policy Characteristics'!L:L,MATCH($C546,'Policy Characteristics'!$C:$C,0)))</f>
        <v/>
      </c>
    </row>
    <row r="547" spans="1:18">
      <c r="A547" s="254" t="str">
        <f>IF(ISBLANK(INDEX('Policy Characteristics'!A:A,MATCH($C547,'Policy Characteristics'!$C:$C,0))),"",INDEX('Policy Characteristics'!A:A,MATCH($C547,'Policy Characteristics'!$C:$C,0)))</f>
        <v>Industry</v>
      </c>
      <c r="B547" s="262" t="str">
        <f>IF(ISBLANK(INDEX('Policy Characteristics'!B:B,MATCH($C547,'Policy Characteristics'!$C:$C,0))),"",INDEX('Policy Characteristics'!B:B,MATCH($C547,'Policy Characteristics'!$C:$C,0)))</f>
        <v>Buy In-Region Products</v>
      </c>
      <c r="C547" s="254" t="str">
        <f t="shared" si="30"/>
        <v>Fraction of Imported Industrial Outputs Shifted to In Region Suppliers</v>
      </c>
      <c r="D547" s="6" t="s">
        <v>3068</v>
      </c>
      <c r="E547" s="6"/>
      <c r="F547" t="s">
        <v>3032</v>
      </c>
      <c r="G547" s="46"/>
      <c r="H547" s="43">
        <v>1544</v>
      </c>
      <c r="I547" s="324" t="s">
        <v>43</v>
      </c>
      <c r="J547" s="255" t="str">
        <f>IF(ISBLANK(INDEX('Policy Characteristics'!D:D,MATCH($C547,'Policy Characteristics'!$C:$C,0))),"",INDEX('Policy Characteristics'!D:D,MATCH($C547,'Policy Characteristics'!$C:$C,0)))</f>
        <v>Buy In-Region Products</v>
      </c>
      <c r="K547" s="254" t="str">
        <f>IF(ISBLANK(INDEX('Policy Characteristics'!E:E,MATCH($C547,'Policy Characteristics'!$C:$C,0))),"",INDEX('Policy Characteristics'!E:E,MATCH($C547,'Policy Characteristics'!$C:$C,0)))</f>
        <v>indst buy in region outputs</v>
      </c>
      <c r="L547" s="261">
        <f>IF(ISBLANK(INDEX('Policy Characteristics'!F:F,MATCH($C547,'Policy Characteristics'!$C:$C,0))),"",INDEX('Policy Characteristics'!F:F,MATCH($C547,'Policy Characteristics'!$C:$C,0)))</f>
        <v>0</v>
      </c>
      <c r="M547" s="261">
        <f>IF(ISBLANK(INDEX('Policy Characteristics'!G:G,MATCH($C547,'Policy Characteristics'!$C:$C,0))),"",INDEX('Policy Characteristics'!G:G,MATCH($C547,'Policy Characteristics'!$C:$C,0)))</f>
        <v>0.5</v>
      </c>
      <c r="N547" s="261">
        <f>IF(ISBLANK(INDEX('Policy Characteristics'!H:H,MATCH($C547,'Policy Characteristics'!$C:$C,0))),"",INDEX('Policy Characteristics'!H:H,MATCH($C547,'Policy Characteristics'!$C:$C,0)))</f>
        <v>0.01</v>
      </c>
      <c r="O547" s="254" t="str">
        <f>IF(ISBLANK(INDEX('Policy Characteristics'!I:I,MATCH($C547,'Policy Characteristics'!$C:$C,0))),"",INDEX('Policy Characteristics'!I:I,MATCH($C547,'Policy Characteristics'!$C:$C,0)))</f>
        <v>% of imports shifted</v>
      </c>
      <c r="P547" s="254" t="str">
        <f>IF(ISBLANK(INDEX('Policy Characteristics'!J:J,MATCH($C547,'Policy Characteristics'!$C:$C,0))),"",INDEX('Policy Characteristics'!J:J,MATCH($C547,'Policy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47" s="254" t="str">
        <f>IF(ISBLANK(INDEX('Policy Characteristics'!K:K,MATCH($C547,'Policy Characteristics'!$C:$C,0))),"",INDEX('Policy Characteristics'!K:K,MATCH($C547,'Policy Characteristics'!$C:$C,0)))</f>
        <v/>
      </c>
      <c r="R547" s="254" t="str">
        <f>IF(ISBLANK(INDEX('Policy Characteristics'!L:L,MATCH($C547,'Policy Characteristics'!$C:$C,0))),"",INDEX('Policy Characteristics'!L:L,MATCH($C547,'Policy Characteristics'!$C:$C,0)))</f>
        <v/>
      </c>
    </row>
    <row r="548" spans="1:18">
      <c r="A548" s="254" t="str">
        <f>IF(ISBLANK(INDEX('Policy Characteristics'!A:A,MATCH($C548,'Policy Characteristics'!$C:$C,0))),"",INDEX('Policy Characteristics'!A:A,MATCH($C548,'Policy Characteristics'!$C:$C,0)))</f>
        <v>Industry</v>
      </c>
      <c r="B548" s="262" t="str">
        <f>IF(ISBLANK(INDEX('Policy Characteristics'!B:B,MATCH($C548,'Policy Characteristics'!$C:$C,0))),"",INDEX('Policy Characteristics'!B:B,MATCH($C548,'Policy Characteristics'!$C:$C,0)))</f>
        <v>Buy In-Region Products</v>
      </c>
      <c r="C548" s="254" t="str">
        <f t="shared" si="30"/>
        <v>Fraction of Imported Industrial Outputs Shifted to In Region Suppliers</v>
      </c>
      <c r="D548" s="6" t="s">
        <v>3069</v>
      </c>
      <c r="E548" s="6"/>
      <c r="F548" t="s">
        <v>3033</v>
      </c>
      <c r="G548" s="46"/>
      <c r="H548" s="43">
        <v>1545</v>
      </c>
      <c r="I548" s="324" t="s">
        <v>43</v>
      </c>
      <c r="J548" s="255" t="str">
        <f>IF(ISBLANK(INDEX('Policy Characteristics'!D:D,MATCH($C548,'Policy Characteristics'!$C:$C,0))),"",INDEX('Policy Characteristics'!D:D,MATCH($C548,'Policy Characteristics'!$C:$C,0)))</f>
        <v>Buy In-Region Products</v>
      </c>
      <c r="K548" s="254" t="str">
        <f>IF(ISBLANK(INDEX('Policy Characteristics'!E:E,MATCH($C548,'Policy Characteristics'!$C:$C,0))),"",INDEX('Policy Characteristics'!E:E,MATCH($C548,'Policy Characteristics'!$C:$C,0)))</f>
        <v>indst buy in region outputs</v>
      </c>
      <c r="L548" s="261">
        <f>IF(ISBLANK(INDEX('Policy Characteristics'!F:F,MATCH($C548,'Policy Characteristics'!$C:$C,0))),"",INDEX('Policy Characteristics'!F:F,MATCH($C548,'Policy Characteristics'!$C:$C,0)))</f>
        <v>0</v>
      </c>
      <c r="M548" s="261">
        <f>IF(ISBLANK(INDEX('Policy Characteristics'!G:G,MATCH($C548,'Policy Characteristics'!$C:$C,0))),"",INDEX('Policy Characteristics'!G:G,MATCH($C548,'Policy Characteristics'!$C:$C,0)))</f>
        <v>0.5</v>
      </c>
      <c r="N548" s="261">
        <f>IF(ISBLANK(INDEX('Policy Characteristics'!H:H,MATCH($C548,'Policy Characteristics'!$C:$C,0))),"",INDEX('Policy Characteristics'!H:H,MATCH($C548,'Policy Characteristics'!$C:$C,0)))</f>
        <v>0.01</v>
      </c>
      <c r="O548" s="254" t="str">
        <f>IF(ISBLANK(INDEX('Policy Characteristics'!I:I,MATCH($C548,'Policy Characteristics'!$C:$C,0))),"",INDEX('Policy Characteristics'!I:I,MATCH($C548,'Policy Characteristics'!$C:$C,0)))</f>
        <v>% of imports shifted</v>
      </c>
      <c r="P548" s="254" t="str">
        <f>IF(ISBLANK(INDEX('Policy Characteristics'!J:J,MATCH($C548,'Policy Characteristics'!$C:$C,0))),"",INDEX('Policy Characteristics'!J:J,MATCH($C548,'Policy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48" s="254" t="str">
        <f>IF(ISBLANK(INDEX('Policy Characteristics'!K:K,MATCH($C548,'Policy Characteristics'!$C:$C,0))),"",INDEX('Policy Characteristics'!K:K,MATCH($C548,'Policy Characteristics'!$C:$C,0)))</f>
        <v/>
      </c>
      <c r="R548" s="254" t="str">
        <f>IF(ISBLANK(INDEX('Policy Characteristics'!L:L,MATCH($C548,'Policy Characteristics'!$C:$C,0))),"",INDEX('Policy Characteristics'!L:L,MATCH($C548,'Policy Characteristics'!$C:$C,0)))</f>
        <v/>
      </c>
    </row>
    <row r="549" spans="1:18">
      <c r="A549" s="254" t="str">
        <f>IF(ISBLANK(INDEX('Policy Characteristics'!A:A,MATCH($C549,'Policy Characteristics'!$C:$C,0))),"",INDEX('Policy Characteristics'!A:A,MATCH($C549,'Policy Characteristics'!$C:$C,0)))</f>
        <v>Industry</v>
      </c>
      <c r="B549" s="262" t="str">
        <f>IF(ISBLANK(INDEX('Policy Characteristics'!B:B,MATCH($C549,'Policy Characteristics'!$C:$C,0))),"",INDEX('Policy Characteristics'!B:B,MATCH($C549,'Policy Characteristics'!$C:$C,0)))</f>
        <v>Buy In-Region Products</v>
      </c>
      <c r="C549" s="254" t="str">
        <f t="shared" si="30"/>
        <v>Fraction of Imported Industrial Outputs Shifted to In Region Suppliers</v>
      </c>
      <c r="D549" s="6" t="s">
        <v>3070</v>
      </c>
      <c r="E549" s="6"/>
      <c r="F549" t="s">
        <v>2579</v>
      </c>
      <c r="G549" s="46"/>
      <c r="H549" s="43">
        <v>1546</v>
      </c>
      <c r="I549" s="324" t="s">
        <v>43</v>
      </c>
      <c r="J549" s="255" t="str">
        <f>IF(ISBLANK(INDEX('Policy Characteristics'!D:D,MATCH($C549,'Policy Characteristics'!$C:$C,0))),"",INDEX('Policy Characteristics'!D:D,MATCH($C549,'Policy Characteristics'!$C:$C,0)))</f>
        <v>Buy In-Region Products</v>
      </c>
      <c r="K549" s="254" t="str">
        <f>IF(ISBLANK(INDEX('Policy Characteristics'!E:E,MATCH($C549,'Policy Characteristics'!$C:$C,0))),"",INDEX('Policy Characteristics'!E:E,MATCH($C549,'Policy Characteristics'!$C:$C,0)))</f>
        <v>indst buy in region outputs</v>
      </c>
      <c r="L549" s="261">
        <f>IF(ISBLANK(INDEX('Policy Characteristics'!F:F,MATCH($C549,'Policy Characteristics'!$C:$C,0))),"",INDEX('Policy Characteristics'!F:F,MATCH($C549,'Policy Characteristics'!$C:$C,0)))</f>
        <v>0</v>
      </c>
      <c r="M549" s="261">
        <f>IF(ISBLANK(INDEX('Policy Characteristics'!G:G,MATCH($C549,'Policy Characteristics'!$C:$C,0))),"",INDEX('Policy Characteristics'!G:G,MATCH($C549,'Policy Characteristics'!$C:$C,0)))</f>
        <v>0.5</v>
      </c>
      <c r="N549" s="261">
        <f>IF(ISBLANK(INDEX('Policy Characteristics'!H:H,MATCH($C549,'Policy Characteristics'!$C:$C,0))),"",INDEX('Policy Characteristics'!H:H,MATCH($C549,'Policy Characteristics'!$C:$C,0)))</f>
        <v>0.01</v>
      </c>
      <c r="O549" s="254" t="str">
        <f>IF(ISBLANK(INDEX('Policy Characteristics'!I:I,MATCH($C549,'Policy Characteristics'!$C:$C,0))),"",INDEX('Policy Characteristics'!I:I,MATCH($C549,'Policy Characteristics'!$C:$C,0)))</f>
        <v>% of imports shifted</v>
      </c>
      <c r="P549" s="254" t="str">
        <f>IF(ISBLANK(INDEX('Policy Characteristics'!J:J,MATCH($C549,'Policy Characteristics'!$C:$C,0))),"",INDEX('Policy Characteristics'!J:J,MATCH($C549,'Policy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49" s="254" t="str">
        <f>IF(ISBLANK(INDEX('Policy Characteristics'!K:K,MATCH($C549,'Policy Characteristics'!$C:$C,0))),"",INDEX('Policy Characteristics'!K:K,MATCH($C549,'Policy Characteristics'!$C:$C,0)))</f>
        <v/>
      </c>
      <c r="R549" s="254" t="str">
        <f>IF(ISBLANK(INDEX('Policy Characteristics'!L:L,MATCH($C549,'Policy Characteristics'!$C:$C,0))),"",INDEX('Policy Characteristics'!L:L,MATCH($C549,'Policy Characteristics'!$C:$C,0)))</f>
        <v/>
      </c>
    </row>
    <row r="550" spans="1:18">
      <c r="A550" s="254" t="str">
        <f>IF(ISBLANK(INDEX('Policy Characteristics'!A:A,MATCH($C550,'Policy Characteristics'!$C:$C,0))),"",INDEX('Policy Characteristics'!A:A,MATCH($C550,'Policy Characteristics'!$C:$C,0)))</f>
        <v>Industry</v>
      </c>
      <c r="B550" s="262" t="str">
        <f>IF(ISBLANK(INDEX('Policy Characteristics'!B:B,MATCH($C550,'Policy Characteristics'!$C:$C,0))),"",INDEX('Policy Characteristics'!B:B,MATCH($C550,'Policy Characteristics'!$C:$C,0)))</f>
        <v>Buy In-Region Products</v>
      </c>
      <c r="C550" s="254" t="str">
        <f t="shared" si="30"/>
        <v>Fraction of Imported Industrial Outputs Shifted to In Region Suppliers</v>
      </c>
      <c r="D550" s="6" t="s">
        <v>3071</v>
      </c>
      <c r="E550" s="6"/>
      <c r="F550" t="s">
        <v>3034</v>
      </c>
      <c r="G550" s="46"/>
      <c r="H550" s="43">
        <v>1547</v>
      </c>
      <c r="I550" s="324" t="s">
        <v>43</v>
      </c>
      <c r="J550" s="255" t="str">
        <f>IF(ISBLANK(INDEX('Policy Characteristics'!D:D,MATCH($C550,'Policy Characteristics'!$C:$C,0))),"",INDEX('Policy Characteristics'!D:D,MATCH($C550,'Policy Characteristics'!$C:$C,0)))</f>
        <v>Buy In-Region Products</v>
      </c>
      <c r="K550" s="254" t="str">
        <f>IF(ISBLANK(INDEX('Policy Characteristics'!E:E,MATCH($C550,'Policy Characteristics'!$C:$C,0))),"",INDEX('Policy Characteristics'!E:E,MATCH($C550,'Policy Characteristics'!$C:$C,0)))</f>
        <v>indst buy in region outputs</v>
      </c>
      <c r="L550" s="261">
        <f>IF(ISBLANK(INDEX('Policy Characteristics'!F:F,MATCH($C550,'Policy Characteristics'!$C:$C,0))),"",INDEX('Policy Characteristics'!F:F,MATCH($C550,'Policy Characteristics'!$C:$C,0)))</f>
        <v>0</v>
      </c>
      <c r="M550" s="261">
        <f>IF(ISBLANK(INDEX('Policy Characteristics'!G:G,MATCH($C550,'Policy Characteristics'!$C:$C,0))),"",INDEX('Policy Characteristics'!G:G,MATCH($C550,'Policy Characteristics'!$C:$C,0)))</f>
        <v>0.5</v>
      </c>
      <c r="N550" s="261">
        <f>IF(ISBLANK(INDEX('Policy Characteristics'!H:H,MATCH($C550,'Policy Characteristics'!$C:$C,0))),"",INDEX('Policy Characteristics'!H:H,MATCH($C550,'Policy Characteristics'!$C:$C,0)))</f>
        <v>0.01</v>
      </c>
      <c r="O550" s="254" t="str">
        <f>IF(ISBLANK(INDEX('Policy Characteristics'!I:I,MATCH($C550,'Policy Characteristics'!$C:$C,0))),"",INDEX('Policy Characteristics'!I:I,MATCH($C550,'Policy Characteristics'!$C:$C,0)))</f>
        <v>% of imports shifted</v>
      </c>
      <c r="P550" s="254" t="str">
        <f>IF(ISBLANK(INDEX('Policy Characteristics'!J:J,MATCH($C550,'Policy Characteristics'!$C:$C,0))),"",INDEX('Policy Characteristics'!J:J,MATCH($C550,'Policy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0" s="254" t="str">
        <f>IF(ISBLANK(INDEX('Policy Characteristics'!K:K,MATCH($C550,'Policy Characteristics'!$C:$C,0))),"",INDEX('Policy Characteristics'!K:K,MATCH($C550,'Policy Characteristics'!$C:$C,0)))</f>
        <v/>
      </c>
      <c r="R550" s="254" t="str">
        <f>IF(ISBLANK(INDEX('Policy Characteristics'!L:L,MATCH($C550,'Policy Characteristics'!$C:$C,0))),"",INDEX('Policy Characteristics'!L:L,MATCH($C550,'Policy Characteristics'!$C:$C,0)))</f>
        <v/>
      </c>
    </row>
    <row r="551" spans="1:18">
      <c r="A551" s="254" t="str">
        <f>IF(ISBLANK(INDEX('Policy Characteristics'!A:A,MATCH($C551,'Policy Characteristics'!$C:$C,0))),"",INDEX('Policy Characteristics'!A:A,MATCH($C551,'Policy Characteristics'!$C:$C,0)))</f>
        <v>Industry</v>
      </c>
      <c r="B551" s="262" t="str">
        <f>IF(ISBLANK(INDEX('Policy Characteristics'!B:B,MATCH($C551,'Policy Characteristics'!$C:$C,0))),"",INDEX('Policy Characteristics'!B:B,MATCH($C551,'Policy Characteristics'!$C:$C,0)))</f>
        <v>Buy In-Region Products</v>
      </c>
      <c r="C551" s="254" t="str">
        <f t="shared" si="30"/>
        <v>Fraction of Imported Industrial Outputs Shifted to In Region Suppliers</v>
      </c>
      <c r="D551" s="6" t="s">
        <v>3072</v>
      </c>
      <c r="E551" s="6"/>
      <c r="F551" t="s">
        <v>3035</v>
      </c>
      <c r="G551" s="46"/>
      <c r="H551" s="43">
        <v>1548</v>
      </c>
      <c r="I551" s="324" t="s">
        <v>43</v>
      </c>
      <c r="J551" s="255" t="str">
        <f>IF(ISBLANK(INDEX('Policy Characteristics'!D:D,MATCH($C551,'Policy Characteristics'!$C:$C,0))),"",INDEX('Policy Characteristics'!D:D,MATCH($C551,'Policy Characteristics'!$C:$C,0)))</f>
        <v>Buy In-Region Products</v>
      </c>
      <c r="K551" s="254" t="str">
        <f>IF(ISBLANK(INDEX('Policy Characteristics'!E:E,MATCH($C551,'Policy Characteristics'!$C:$C,0))),"",INDEX('Policy Characteristics'!E:E,MATCH($C551,'Policy Characteristics'!$C:$C,0)))</f>
        <v>indst buy in region outputs</v>
      </c>
      <c r="L551" s="261">
        <f>IF(ISBLANK(INDEX('Policy Characteristics'!F:F,MATCH($C551,'Policy Characteristics'!$C:$C,0))),"",INDEX('Policy Characteristics'!F:F,MATCH($C551,'Policy Characteristics'!$C:$C,0)))</f>
        <v>0</v>
      </c>
      <c r="M551" s="261">
        <f>IF(ISBLANK(INDEX('Policy Characteristics'!G:G,MATCH($C551,'Policy Characteristics'!$C:$C,0))),"",INDEX('Policy Characteristics'!G:G,MATCH($C551,'Policy Characteristics'!$C:$C,0)))</f>
        <v>0.5</v>
      </c>
      <c r="N551" s="261">
        <f>IF(ISBLANK(INDEX('Policy Characteristics'!H:H,MATCH($C551,'Policy Characteristics'!$C:$C,0))),"",INDEX('Policy Characteristics'!H:H,MATCH($C551,'Policy Characteristics'!$C:$C,0)))</f>
        <v>0.01</v>
      </c>
      <c r="O551" s="254" t="str">
        <f>IF(ISBLANK(INDEX('Policy Characteristics'!I:I,MATCH($C551,'Policy Characteristics'!$C:$C,0))),"",INDEX('Policy Characteristics'!I:I,MATCH($C551,'Policy Characteristics'!$C:$C,0)))</f>
        <v>% of imports shifted</v>
      </c>
      <c r="P551" s="254" t="str">
        <f>IF(ISBLANK(INDEX('Policy Characteristics'!J:J,MATCH($C551,'Policy Characteristics'!$C:$C,0))),"",INDEX('Policy Characteristics'!J:J,MATCH($C551,'Policy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1" s="254" t="str">
        <f>IF(ISBLANK(INDEX('Policy Characteristics'!K:K,MATCH($C551,'Policy Characteristics'!$C:$C,0))),"",INDEX('Policy Characteristics'!K:K,MATCH($C551,'Policy Characteristics'!$C:$C,0)))</f>
        <v/>
      </c>
      <c r="R551" s="254" t="str">
        <f>IF(ISBLANK(INDEX('Policy Characteristics'!L:L,MATCH($C551,'Policy Characteristics'!$C:$C,0))),"",INDEX('Policy Characteristics'!L:L,MATCH($C551,'Policy Characteristics'!$C:$C,0)))</f>
        <v/>
      </c>
    </row>
    <row r="552" spans="1:18">
      <c r="A552" s="254" t="str">
        <f>IF(ISBLANK(INDEX('Policy Characteristics'!A:A,MATCH($C552,'Policy Characteristics'!$C:$C,0))),"",INDEX('Policy Characteristics'!A:A,MATCH($C552,'Policy Characteristics'!$C:$C,0)))</f>
        <v>Industry</v>
      </c>
      <c r="B552" s="262" t="str">
        <f>IF(ISBLANK(INDEX('Policy Characteristics'!B:B,MATCH($C552,'Policy Characteristics'!$C:$C,0))),"",INDEX('Policy Characteristics'!B:B,MATCH($C552,'Policy Characteristics'!$C:$C,0)))</f>
        <v>Buy In-Region Products</v>
      </c>
      <c r="C552" s="254" t="str">
        <f t="shared" si="30"/>
        <v>Fraction of Imported Industrial Outputs Shifted to In Region Suppliers</v>
      </c>
      <c r="D552" s="6" t="s">
        <v>3073</v>
      </c>
      <c r="E552" s="6"/>
      <c r="F552" t="s">
        <v>3036</v>
      </c>
      <c r="G552" s="46"/>
      <c r="H552" s="43">
        <v>1549</v>
      </c>
      <c r="I552" s="324" t="s">
        <v>43</v>
      </c>
      <c r="J552" s="255" t="str">
        <f>IF(ISBLANK(INDEX('Policy Characteristics'!D:D,MATCH($C552,'Policy Characteristics'!$C:$C,0))),"",INDEX('Policy Characteristics'!D:D,MATCH($C552,'Policy Characteristics'!$C:$C,0)))</f>
        <v>Buy In-Region Products</v>
      </c>
      <c r="K552" s="254" t="str">
        <f>IF(ISBLANK(INDEX('Policy Characteristics'!E:E,MATCH($C552,'Policy Characteristics'!$C:$C,0))),"",INDEX('Policy Characteristics'!E:E,MATCH($C552,'Policy Characteristics'!$C:$C,0)))</f>
        <v>indst buy in region outputs</v>
      </c>
      <c r="L552" s="261">
        <f>IF(ISBLANK(INDEX('Policy Characteristics'!F:F,MATCH($C552,'Policy Characteristics'!$C:$C,0))),"",INDEX('Policy Characteristics'!F:F,MATCH($C552,'Policy Characteristics'!$C:$C,0)))</f>
        <v>0</v>
      </c>
      <c r="M552" s="261">
        <f>IF(ISBLANK(INDEX('Policy Characteristics'!G:G,MATCH($C552,'Policy Characteristics'!$C:$C,0))),"",INDEX('Policy Characteristics'!G:G,MATCH($C552,'Policy Characteristics'!$C:$C,0)))</f>
        <v>0.5</v>
      </c>
      <c r="N552" s="261">
        <f>IF(ISBLANK(INDEX('Policy Characteristics'!H:H,MATCH($C552,'Policy Characteristics'!$C:$C,0))),"",INDEX('Policy Characteristics'!H:H,MATCH($C552,'Policy Characteristics'!$C:$C,0)))</f>
        <v>0.01</v>
      </c>
      <c r="O552" s="254" t="str">
        <f>IF(ISBLANK(INDEX('Policy Characteristics'!I:I,MATCH($C552,'Policy Characteristics'!$C:$C,0))),"",INDEX('Policy Characteristics'!I:I,MATCH($C552,'Policy Characteristics'!$C:$C,0)))</f>
        <v>% of imports shifted</v>
      </c>
      <c r="P552" s="254" t="str">
        <f>IF(ISBLANK(INDEX('Policy Characteristics'!J:J,MATCH($C552,'Policy Characteristics'!$C:$C,0))),"",INDEX('Policy Characteristics'!J:J,MATCH($C552,'Policy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2" s="254" t="str">
        <f>IF(ISBLANK(INDEX('Policy Characteristics'!K:K,MATCH($C552,'Policy Characteristics'!$C:$C,0))),"",INDEX('Policy Characteristics'!K:K,MATCH($C552,'Policy Characteristics'!$C:$C,0)))</f>
        <v/>
      </c>
      <c r="R552" s="254" t="str">
        <f>IF(ISBLANK(INDEX('Policy Characteristics'!L:L,MATCH($C552,'Policy Characteristics'!$C:$C,0))),"",INDEX('Policy Characteristics'!L:L,MATCH($C552,'Policy Characteristics'!$C:$C,0)))</f>
        <v/>
      </c>
    </row>
    <row r="553" spans="1:18">
      <c r="A553" s="254" t="str">
        <f>IF(ISBLANK(INDEX('Policy Characteristics'!A:A,MATCH($C553,'Policy Characteristics'!$C:$C,0))),"",INDEX('Policy Characteristics'!A:A,MATCH($C553,'Policy Characteristics'!$C:$C,0)))</f>
        <v>Industry</v>
      </c>
      <c r="B553" s="262" t="str">
        <f>IF(ISBLANK(INDEX('Policy Characteristics'!B:B,MATCH($C553,'Policy Characteristics'!$C:$C,0))),"",INDEX('Policy Characteristics'!B:B,MATCH($C553,'Policy Characteristics'!$C:$C,0)))</f>
        <v>Buy In-Region Products</v>
      </c>
      <c r="C553" s="254" t="str">
        <f t="shared" si="30"/>
        <v>Fraction of Imported Industrial Outputs Shifted to In Region Suppliers</v>
      </c>
      <c r="D553" s="6" t="s">
        <v>3074</v>
      </c>
      <c r="E553" s="6"/>
      <c r="F553" t="s">
        <v>2580</v>
      </c>
      <c r="G553" s="46"/>
      <c r="H553" s="43">
        <v>1550</v>
      </c>
      <c r="I553" s="324" t="s">
        <v>43</v>
      </c>
      <c r="J553" s="255" t="str">
        <f>IF(ISBLANK(INDEX('Policy Characteristics'!D:D,MATCH($C553,'Policy Characteristics'!$C:$C,0))),"",INDEX('Policy Characteristics'!D:D,MATCH($C553,'Policy Characteristics'!$C:$C,0)))</f>
        <v>Buy In-Region Products</v>
      </c>
      <c r="K553" s="254" t="str">
        <f>IF(ISBLANK(INDEX('Policy Characteristics'!E:E,MATCH($C553,'Policy Characteristics'!$C:$C,0))),"",INDEX('Policy Characteristics'!E:E,MATCH($C553,'Policy Characteristics'!$C:$C,0)))</f>
        <v>indst buy in region outputs</v>
      </c>
      <c r="L553" s="261">
        <f>IF(ISBLANK(INDEX('Policy Characteristics'!F:F,MATCH($C553,'Policy Characteristics'!$C:$C,0))),"",INDEX('Policy Characteristics'!F:F,MATCH($C553,'Policy Characteristics'!$C:$C,0)))</f>
        <v>0</v>
      </c>
      <c r="M553" s="261">
        <f>IF(ISBLANK(INDEX('Policy Characteristics'!G:G,MATCH($C553,'Policy Characteristics'!$C:$C,0))),"",INDEX('Policy Characteristics'!G:G,MATCH($C553,'Policy Characteristics'!$C:$C,0)))</f>
        <v>0.5</v>
      </c>
      <c r="N553" s="261">
        <f>IF(ISBLANK(INDEX('Policy Characteristics'!H:H,MATCH($C553,'Policy Characteristics'!$C:$C,0))),"",INDEX('Policy Characteristics'!H:H,MATCH($C553,'Policy Characteristics'!$C:$C,0)))</f>
        <v>0.01</v>
      </c>
      <c r="O553" s="254" t="str">
        <f>IF(ISBLANK(INDEX('Policy Characteristics'!I:I,MATCH($C553,'Policy Characteristics'!$C:$C,0))),"",INDEX('Policy Characteristics'!I:I,MATCH($C553,'Policy Characteristics'!$C:$C,0)))</f>
        <v>% of imports shifted</v>
      </c>
      <c r="P553" s="254" t="str">
        <f>IF(ISBLANK(INDEX('Policy Characteristics'!J:J,MATCH($C553,'Policy Characteristics'!$C:$C,0))),"",INDEX('Policy Characteristics'!J:J,MATCH($C553,'Policy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3" s="254" t="str">
        <f>IF(ISBLANK(INDEX('Policy Characteristics'!K:K,MATCH($C553,'Policy Characteristics'!$C:$C,0))),"",INDEX('Policy Characteristics'!K:K,MATCH($C553,'Policy Characteristics'!$C:$C,0)))</f>
        <v/>
      </c>
      <c r="R553" s="254" t="str">
        <f>IF(ISBLANK(INDEX('Policy Characteristics'!L:L,MATCH($C553,'Policy Characteristics'!$C:$C,0))),"",INDEX('Policy Characteristics'!L:L,MATCH($C553,'Policy Characteristics'!$C:$C,0)))</f>
        <v/>
      </c>
    </row>
    <row r="554" spans="1:18">
      <c r="A554" s="254" t="str">
        <f>IF(ISBLANK(INDEX('Policy Characteristics'!A:A,MATCH($C554,'Policy Characteristics'!$C:$C,0))),"",INDEX('Policy Characteristics'!A:A,MATCH($C554,'Policy Characteristics'!$C:$C,0)))</f>
        <v>Industry</v>
      </c>
      <c r="B554" s="262" t="str">
        <f>IF(ISBLANK(INDEX('Policy Characteristics'!B:B,MATCH($C554,'Policy Characteristics'!$C:$C,0))),"",INDEX('Policy Characteristics'!B:B,MATCH($C554,'Policy Characteristics'!$C:$C,0)))</f>
        <v>Buy In-Region Products</v>
      </c>
      <c r="C554" s="254" t="str">
        <f t="shared" si="30"/>
        <v>Fraction of Imported Industrial Outputs Shifted to In Region Suppliers</v>
      </c>
      <c r="D554" s="6" t="s">
        <v>3075</v>
      </c>
      <c r="E554" s="6"/>
      <c r="F554" t="s">
        <v>3037</v>
      </c>
      <c r="G554" s="46"/>
      <c r="H554" s="43">
        <v>1551</v>
      </c>
      <c r="I554" s="324" t="s">
        <v>43</v>
      </c>
      <c r="J554" s="255" t="str">
        <f>IF(ISBLANK(INDEX('Policy Characteristics'!D:D,MATCH($C554,'Policy Characteristics'!$C:$C,0))),"",INDEX('Policy Characteristics'!D:D,MATCH($C554,'Policy Characteristics'!$C:$C,0)))</f>
        <v>Buy In-Region Products</v>
      </c>
      <c r="K554" s="254" t="str">
        <f>IF(ISBLANK(INDEX('Policy Characteristics'!E:E,MATCH($C554,'Policy Characteristics'!$C:$C,0))),"",INDEX('Policy Characteristics'!E:E,MATCH($C554,'Policy Characteristics'!$C:$C,0)))</f>
        <v>indst buy in region outputs</v>
      </c>
      <c r="L554" s="261">
        <f>IF(ISBLANK(INDEX('Policy Characteristics'!F:F,MATCH($C554,'Policy Characteristics'!$C:$C,0))),"",INDEX('Policy Characteristics'!F:F,MATCH($C554,'Policy Characteristics'!$C:$C,0)))</f>
        <v>0</v>
      </c>
      <c r="M554" s="261">
        <f>IF(ISBLANK(INDEX('Policy Characteristics'!G:G,MATCH($C554,'Policy Characteristics'!$C:$C,0))),"",INDEX('Policy Characteristics'!G:G,MATCH($C554,'Policy Characteristics'!$C:$C,0)))</f>
        <v>0.5</v>
      </c>
      <c r="N554" s="261">
        <f>IF(ISBLANK(INDEX('Policy Characteristics'!H:H,MATCH($C554,'Policy Characteristics'!$C:$C,0))),"",INDEX('Policy Characteristics'!H:H,MATCH($C554,'Policy Characteristics'!$C:$C,0)))</f>
        <v>0.01</v>
      </c>
      <c r="O554" s="254" t="str">
        <f>IF(ISBLANK(INDEX('Policy Characteristics'!I:I,MATCH($C554,'Policy Characteristics'!$C:$C,0))),"",INDEX('Policy Characteristics'!I:I,MATCH($C554,'Policy Characteristics'!$C:$C,0)))</f>
        <v>% of imports shifted</v>
      </c>
      <c r="P554" s="254" t="str">
        <f>IF(ISBLANK(INDEX('Policy Characteristics'!J:J,MATCH($C554,'Policy Characteristics'!$C:$C,0))),"",INDEX('Policy Characteristics'!J:J,MATCH($C554,'Policy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4" s="254" t="str">
        <f>IF(ISBLANK(INDEX('Policy Characteristics'!K:K,MATCH($C554,'Policy Characteristics'!$C:$C,0))),"",INDEX('Policy Characteristics'!K:K,MATCH($C554,'Policy Characteristics'!$C:$C,0)))</f>
        <v/>
      </c>
      <c r="R554" s="254" t="str">
        <f>IF(ISBLANK(INDEX('Policy Characteristics'!L:L,MATCH($C554,'Policy Characteristics'!$C:$C,0))),"",INDEX('Policy Characteristics'!L:L,MATCH($C554,'Policy Characteristics'!$C:$C,0)))</f>
        <v/>
      </c>
    </row>
    <row r="555" spans="1:18">
      <c r="A555" s="254" t="str">
        <f>IF(ISBLANK(INDEX('Policy Characteristics'!A:A,MATCH($C555,'Policy Characteristics'!$C:$C,0))),"",INDEX('Policy Characteristics'!A:A,MATCH($C555,'Policy Characteristics'!$C:$C,0)))</f>
        <v>Industry</v>
      </c>
      <c r="B555" s="262" t="str">
        <f>IF(ISBLANK(INDEX('Policy Characteristics'!B:B,MATCH($C555,'Policy Characteristics'!$C:$C,0))),"",INDEX('Policy Characteristics'!B:B,MATCH($C555,'Policy Characteristics'!$C:$C,0)))</f>
        <v>Buy In-Region Products</v>
      </c>
      <c r="C555" s="254" t="str">
        <f t="shared" si="30"/>
        <v>Fraction of Imported Industrial Outputs Shifted to In Region Suppliers</v>
      </c>
      <c r="D555" s="6" t="s">
        <v>3076</v>
      </c>
      <c r="E555" s="6"/>
      <c r="F555" t="s">
        <v>3038</v>
      </c>
      <c r="G555" s="46"/>
      <c r="H555" s="43">
        <v>1552</v>
      </c>
      <c r="I555" s="324" t="s">
        <v>43</v>
      </c>
      <c r="J555" s="255" t="str">
        <f>IF(ISBLANK(INDEX('Policy Characteristics'!D:D,MATCH($C555,'Policy Characteristics'!$C:$C,0))),"",INDEX('Policy Characteristics'!D:D,MATCH($C555,'Policy Characteristics'!$C:$C,0)))</f>
        <v>Buy In-Region Products</v>
      </c>
      <c r="K555" s="254" t="str">
        <f>IF(ISBLANK(INDEX('Policy Characteristics'!E:E,MATCH($C555,'Policy Characteristics'!$C:$C,0))),"",INDEX('Policy Characteristics'!E:E,MATCH($C555,'Policy Characteristics'!$C:$C,0)))</f>
        <v>indst buy in region outputs</v>
      </c>
      <c r="L555" s="261">
        <f>IF(ISBLANK(INDEX('Policy Characteristics'!F:F,MATCH($C555,'Policy Characteristics'!$C:$C,0))),"",INDEX('Policy Characteristics'!F:F,MATCH($C555,'Policy Characteristics'!$C:$C,0)))</f>
        <v>0</v>
      </c>
      <c r="M555" s="261">
        <f>IF(ISBLANK(INDEX('Policy Characteristics'!G:G,MATCH($C555,'Policy Characteristics'!$C:$C,0))),"",INDEX('Policy Characteristics'!G:G,MATCH($C555,'Policy Characteristics'!$C:$C,0)))</f>
        <v>0.5</v>
      </c>
      <c r="N555" s="261">
        <f>IF(ISBLANK(INDEX('Policy Characteristics'!H:H,MATCH($C555,'Policy Characteristics'!$C:$C,0))),"",INDEX('Policy Characteristics'!H:H,MATCH($C555,'Policy Characteristics'!$C:$C,0)))</f>
        <v>0.01</v>
      </c>
      <c r="O555" s="254" t="str">
        <f>IF(ISBLANK(INDEX('Policy Characteristics'!I:I,MATCH($C555,'Policy Characteristics'!$C:$C,0))),"",INDEX('Policy Characteristics'!I:I,MATCH($C555,'Policy Characteristics'!$C:$C,0)))</f>
        <v>% of imports shifted</v>
      </c>
      <c r="P555" s="254" t="str">
        <f>IF(ISBLANK(INDEX('Policy Characteristics'!J:J,MATCH($C555,'Policy Characteristics'!$C:$C,0))),"",INDEX('Policy Characteristics'!J:J,MATCH($C555,'Policy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5" s="254" t="str">
        <f>IF(ISBLANK(INDEX('Policy Characteristics'!K:K,MATCH($C555,'Policy Characteristics'!$C:$C,0))),"",INDEX('Policy Characteristics'!K:K,MATCH($C555,'Policy Characteristics'!$C:$C,0)))</f>
        <v/>
      </c>
      <c r="R555" s="254" t="str">
        <f>IF(ISBLANK(INDEX('Policy Characteristics'!L:L,MATCH($C555,'Policy Characteristics'!$C:$C,0))),"",INDEX('Policy Characteristics'!L:L,MATCH($C555,'Policy Characteristics'!$C:$C,0)))</f>
        <v/>
      </c>
    </row>
    <row r="556" spans="1:18">
      <c r="A556" s="254" t="str">
        <f>IF(ISBLANK(INDEX('Policy Characteristics'!A:A,MATCH($C556,'Policy Characteristics'!$C:$C,0))),"",INDEX('Policy Characteristics'!A:A,MATCH($C556,'Policy Characteristics'!$C:$C,0)))</f>
        <v>Industry</v>
      </c>
      <c r="B556" s="262" t="str">
        <f>IF(ISBLANK(INDEX('Policy Characteristics'!B:B,MATCH($C556,'Policy Characteristics'!$C:$C,0))),"",INDEX('Policy Characteristics'!B:B,MATCH($C556,'Policy Characteristics'!$C:$C,0)))</f>
        <v>Buy In-Region Products</v>
      </c>
      <c r="C556" s="254" t="str">
        <f t="shared" si="30"/>
        <v>Fraction of Imported Industrial Outputs Shifted to In Region Suppliers</v>
      </c>
      <c r="D556" s="6" t="s">
        <v>3077</v>
      </c>
      <c r="E556" s="6"/>
      <c r="F556" t="s">
        <v>3039</v>
      </c>
      <c r="G556" s="46"/>
      <c r="H556" s="43">
        <v>1553</v>
      </c>
      <c r="I556" s="324" t="s">
        <v>43</v>
      </c>
      <c r="J556" s="255" t="str">
        <f>IF(ISBLANK(INDEX('Policy Characteristics'!D:D,MATCH($C556,'Policy Characteristics'!$C:$C,0))),"",INDEX('Policy Characteristics'!D:D,MATCH($C556,'Policy Characteristics'!$C:$C,0)))</f>
        <v>Buy In-Region Products</v>
      </c>
      <c r="K556" s="254" t="str">
        <f>IF(ISBLANK(INDEX('Policy Characteristics'!E:E,MATCH($C556,'Policy Characteristics'!$C:$C,0))),"",INDEX('Policy Characteristics'!E:E,MATCH($C556,'Policy Characteristics'!$C:$C,0)))</f>
        <v>indst buy in region outputs</v>
      </c>
      <c r="L556" s="261">
        <f>IF(ISBLANK(INDEX('Policy Characteristics'!F:F,MATCH($C556,'Policy Characteristics'!$C:$C,0))),"",INDEX('Policy Characteristics'!F:F,MATCH($C556,'Policy Characteristics'!$C:$C,0)))</f>
        <v>0</v>
      </c>
      <c r="M556" s="261">
        <f>IF(ISBLANK(INDEX('Policy Characteristics'!G:G,MATCH($C556,'Policy Characteristics'!$C:$C,0))),"",INDEX('Policy Characteristics'!G:G,MATCH($C556,'Policy Characteristics'!$C:$C,0)))</f>
        <v>0.5</v>
      </c>
      <c r="N556" s="261">
        <f>IF(ISBLANK(INDEX('Policy Characteristics'!H:H,MATCH($C556,'Policy Characteristics'!$C:$C,0))),"",INDEX('Policy Characteristics'!H:H,MATCH($C556,'Policy Characteristics'!$C:$C,0)))</f>
        <v>0.01</v>
      </c>
      <c r="O556" s="254" t="str">
        <f>IF(ISBLANK(INDEX('Policy Characteristics'!I:I,MATCH($C556,'Policy Characteristics'!$C:$C,0))),"",INDEX('Policy Characteristics'!I:I,MATCH($C556,'Policy Characteristics'!$C:$C,0)))</f>
        <v>% of imports shifted</v>
      </c>
      <c r="P556" s="254" t="str">
        <f>IF(ISBLANK(INDEX('Policy Characteristics'!J:J,MATCH($C556,'Policy Characteristics'!$C:$C,0))),"",INDEX('Policy Characteristics'!J:J,MATCH($C556,'Policy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6" s="254" t="str">
        <f>IF(ISBLANK(INDEX('Policy Characteristics'!K:K,MATCH($C556,'Policy Characteristics'!$C:$C,0))),"",INDEX('Policy Characteristics'!K:K,MATCH($C556,'Policy Characteristics'!$C:$C,0)))</f>
        <v/>
      </c>
      <c r="R556" s="254" t="str">
        <f>IF(ISBLANK(INDEX('Policy Characteristics'!L:L,MATCH($C556,'Policy Characteristics'!$C:$C,0))),"",INDEX('Policy Characteristics'!L:L,MATCH($C556,'Policy Characteristics'!$C:$C,0)))</f>
        <v/>
      </c>
    </row>
    <row r="557" spans="1:18">
      <c r="A557" s="254" t="str">
        <f>IF(ISBLANK(INDEX('Policy Characteristics'!A:A,MATCH($C557,'Policy Characteristics'!$C:$C,0))),"",INDEX('Policy Characteristics'!A:A,MATCH($C557,'Policy Characteristics'!$C:$C,0)))</f>
        <v>Industry</v>
      </c>
      <c r="B557" s="262" t="str">
        <f>IF(ISBLANK(INDEX('Policy Characteristics'!B:B,MATCH($C557,'Policy Characteristics'!$C:$C,0))),"",INDEX('Policy Characteristics'!B:B,MATCH($C557,'Policy Characteristics'!$C:$C,0)))</f>
        <v>Buy In-Region Products</v>
      </c>
      <c r="C557" s="254" t="str">
        <f t="shared" si="30"/>
        <v>Fraction of Imported Industrial Outputs Shifted to In Region Suppliers</v>
      </c>
      <c r="D557" s="6" t="s">
        <v>3078</v>
      </c>
      <c r="E557" s="6"/>
      <c r="F557" t="s">
        <v>3040</v>
      </c>
      <c r="G557" s="46"/>
      <c r="H557" s="43">
        <v>1554</v>
      </c>
      <c r="I557" s="324" t="s">
        <v>43</v>
      </c>
      <c r="J557" s="255" t="str">
        <f>IF(ISBLANK(INDEX('Policy Characteristics'!D:D,MATCH($C557,'Policy Characteristics'!$C:$C,0))),"",INDEX('Policy Characteristics'!D:D,MATCH($C557,'Policy Characteristics'!$C:$C,0)))</f>
        <v>Buy In-Region Products</v>
      </c>
      <c r="K557" s="254" t="str">
        <f>IF(ISBLANK(INDEX('Policy Characteristics'!E:E,MATCH($C557,'Policy Characteristics'!$C:$C,0))),"",INDEX('Policy Characteristics'!E:E,MATCH($C557,'Policy Characteristics'!$C:$C,0)))</f>
        <v>indst buy in region outputs</v>
      </c>
      <c r="L557" s="261">
        <f>IF(ISBLANK(INDEX('Policy Characteristics'!F:F,MATCH($C557,'Policy Characteristics'!$C:$C,0))),"",INDEX('Policy Characteristics'!F:F,MATCH($C557,'Policy Characteristics'!$C:$C,0)))</f>
        <v>0</v>
      </c>
      <c r="M557" s="261">
        <f>IF(ISBLANK(INDEX('Policy Characteristics'!G:G,MATCH($C557,'Policy Characteristics'!$C:$C,0))),"",INDEX('Policy Characteristics'!G:G,MATCH($C557,'Policy Characteristics'!$C:$C,0)))</f>
        <v>0.5</v>
      </c>
      <c r="N557" s="261">
        <f>IF(ISBLANK(INDEX('Policy Characteristics'!H:H,MATCH($C557,'Policy Characteristics'!$C:$C,0))),"",INDEX('Policy Characteristics'!H:H,MATCH($C557,'Policy Characteristics'!$C:$C,0)))</f>
        <v>0.01</v>
      </c>
      <c r="O557" s="254" t="str">
        <f>IF(ISBLANK(INDEX('Policy Characteristics'!I:I,MATCH($C557,'Policy Characteristics'!$C:$C,0))),"",INDEX('Policy Characteristics'!I:I,MATCH($C557,'Policy Characteristics'!$C:$C,0)))</f>
        <v>% of imports shifted</v>
      </c>
      <c r="P557" s="254" t="str">
        <f>IF(ISBLANK(INDEX('Policy Characteristics'!J:J,MATCH($C557,'Policy Characteristics'!$C:$C,0))),"",INDEX('Policy Characteristics'!J:J,MATCH($C557,'Policy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7" s="254" t="str">
        <f>IF(ISBLANK(INDEX('Policy Characteristics'!K:K,MATCH($C557,'Policy Characteristics'!$C:$C,0))),"",INDEX('Policy Characteristics'!K:K,MATCH($C557,'Policy Characteristics'!$C:$C,0)))</f>
        <v/>
      </c>
      <c r="R557" s="254" t="str">
        <f>IF(ISBLANK(INDEX('Policy Characteristics'!L:L,MATCH($C557,'Policy Characteristics'!$C:$C,0))),"",INDEX('Policy Characteristics'!L:L,MATCH($C557,'Policy Characteristics'!$C:$C,0)))</f>
        <v/>
      </c>
    </row>
    <row r="558" spans="1:18">
      <c r="A558" s="254" t="str">
        <f>IF(ISBLANK(INDEX('Policy Characteristics'!A:A,MATCH($C558,'Policy Characteristics'!$C:$C,0))),"",INDEX('Policy Characteristics'!A:A,MATCH($C558,'Policy Characteristics'!$C:$C,0)))</f>
        <v>Industry</v>
      </c>
      <c r="B558" s="262" t="str">
        <f>IF(ISBLANK(INDEX('Policy Characteristics'!B:B,MATCH($C558,'Policy Characteristics'!$C:$C,0))),"",INDEX('Policy Characteristics'!B:B,MATCH($C558,'Policy Characteristics'!$C:$C,0)))</f>
        <v>Buy In-Region Products</v>
      </c>
      <c r="C558" s="254" t="str">
        <f t="shared" si="30"/>
        <v>Fraction of Imported Industrial Outputs Shifted to In Region Suppliers</v>
      </c>
      <c r="D558" s="6" t="s">
        <v>3079</v>
      </c>
      <c r="E558" s="6"/>
      <c r="F558" t="s">
        <v>3041</v>
      </c>
      <c r="G558" s="46"/>
      <c r="H558" s="43">
        <v>1555</v>
      </c>
      <c r="I558" s="324" t="s">
        <v>43</v>
      </c>
      <c r="J558" s="255" t="str">
        <f>IF(ISBLANK(INDEX('Policy Characteristics'!D:D,MATCH($C558,'Policy Characteristics'!$C:$C,0))),"",INDEX('Policy Characteristics'!D:D,MATCH($C558,'Policy Characteristics'!$C:$C,0)))</f>
        <v>Buy In-Region Products</v>
      </c>
      <c r="K558" s="254" t="str">
        <f>IF(ISBLANK(INDEX('Policy Characteristics'!E:E,MATCH($C558,'Policy Characteristics'!$C:$C,0))),"",INDEX('Policy Characteristics'!E:E,MATCH($C558,'Policy Characteristics'!$C:$C,0)))</f>
        <v>indst buy in region outputs</v>
      </c>
      <c r="L558" s="261">
        <f>IF(ISBLANK(INDEX('Policy Characteristics'!F:F,MATCH($C558,'Policy Characteristics'!$C:$C,0))),"",INDEX('Policy Characteristics'!F:F,MATCH($C558,'Policy Characteristics'!$C:$C,0)))</f>
        <v>0</v>
      </c>
      <c r="M558" s="261">
        <f>IF(ISBLANK(INDEX('Policy Characteristics'!G:G,MATCH($C558,'Policy Characteristics'!$C:$C,0))),"",INDEX('Policy Characteristics'!G:G,MATCH($C558,'Policy Characteristics'!$C:$C,0)))</f>
        <v>0.5</v>
      </c>
      <c r="N558" s="261">
        <f>IF(ISBLANK(INDEX('Policy Characteristics'!H:H,MATCH($C558,'Policy Characteristics'!$C:$C,0))),"",INDEX('Policy Characteristics'!H:H,MATCH($C558,'Policy Characteristics'!$C:$C,0)))</f>
        <v>0.01</v>
      </c>
      <c r="O558" s="254" t="str">
        <f>IF(ISBLANK(INDEX('Policy Characteristics'!I:I,MATCH($C558,'Policy Characteristics'!$C:$C,0))),"",INDEX('Policy Characteristics'!I:I,MATCH($C558,'Policy Characteristics'!$C:$C,0)))</f>
        <v>% of imports shifted</v>
      </c>
      <c r="P558" s="254" t="str">
        <f>IF(ISBLANK(INDEX('Policy Characteristics'!J:J,MATCH($C558,'Policy Characteristics'!$C:$C,0))),"",INDEX('Policy Characteristics'!J:J,MATCH($C558,'Policy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8" s="254" t="str">
        <f>IF(ISBLANK(INDEX('Policy Characteristics'!K:K,MATCH($C558,'Policy Characteristics'!$C:$C,0))),"",INDEX('Policy Characteristics'!K:K,MATCH($C558,'Policy Characteristics'!$C:$C,0)))</f>
        <v/>
      </c>
      <c r="R558" s="254" t="str">
        <f>IF(ISBLANK(INDEX('Policy Characteristics'!L:L,MATCH($C558,'Policy Characteristics'!$C:$C,0))),"",INDEX('Policy Characteristics'!L:L,MATCH($C558,'Policy Characteristics'!$C:$C,0)))</f>
        <v/>
      </c>
    </row>
    <row r="559" spans="1:18">
      <c r="A559" s="254" t="str">
        <f>IF(ISBLANK(INDEX('Policy Characteristics'!A:A,MATCH($C559,'Policy Characteristics'!$C:$C,0))),"",INDEX('Policy Characteristics'!A:A,MATCH($C559,'Policy Characteristics'!$C:$C,0)))</f>
        <v>Industry</v>
      </c>
      <c r="B559" s="262" t="str">
        <f>IF(ISBLANK(INDEX('Policy Characteristics'!B:B,MATCH($C559,'Policy Characteristics'!$C:$C,0))),"",INDEX('Policy Characteristics'!B:B,MATCH($C559,'Policy Characteristics'!$C:$C,0)))</f>
        <v>Buy In-Region Products</v>
      </c>
      <c r="C559" s="254" t="str">
        <f t="shared" si="30"/>
        <v>Fraction of Imported Industrial Outputs Shifted to In Region Suppliers</v>
      </c>
      <c r="D559" s="6" t="s">
        <v>3080</v>
      </c>
      <c r="E559" s="6"/>
      <c r="F559" t="s">
        <v>3042</v>
      </c>
      <c r="G559" s="46"/>
      <c r="H559" s="43">
        <v>1556</v>
      </c>
      <c r="I559" s="324" t="s">
        <v>43</v>
      </c>
      <c r="J559" s="255" t="str">
        <f>IF(ISBLANK(INDEX('Policy Characteristics'!D:D,MATCH($C559,'Policy Characteristics'!$C:$C,0))),"",INDEX('Policy Characteristics'!D:D,MATCH($C559,'Policy Characteristics'!$C:$C,0)))</f>
        <v>Buy In-Region Products</v>
      </c>
      <c r="K559" s="254" t="str">
        <f>IF(ISBLANK(INDEX('Policy Characteristics'!E:E,MATCH($C559,'Policy Characteristics'!$C:$C,0))),"",INDEX('Policy Characteristics'!E:E,MATCH($C559,'Policy Characteristics'!$C:$C,0)))</f>
        <v>indst buy in region outputs</v>
      </c>
      <c r="L559" s="261">
        <f>IF(ISBLANK(INDEX('Policy Characteristics'!F:F,MATCH($C559,'Policy Characteristics'!$C:$C,0))),"",INDEX('Policy Characteristics'!F:F,MATCH($C559,'Policy Characteristics'!$C:$C,0)))</f>
        <v>0</v>
      </c>
      <c r="M559" s="261">
        <f>IF(ISBLANK(INDEX('Policy Characteristics'!G:G,MATCH($C559,'Policy Characteristics'!$C:$C,0))),"",INDEX('Policy Characteristics'!G:G,MATCH($C559,'Policy Characteristics'!$C:$C,0)))</f>
        <v>0.5</v>
      </c>
      <c r="N559" s="261">
        <f>IF(ISBLANK(INDEX('Policy Characteristics'!H:H,MATCH($C559,'Policy Characteristics'!$C:$C,0))),"",INDEX('Policy Characteristics'!H:H,MATCH($C559,'Policy Characteristics'!$C:$C,0)))</f>
        <v>0.01</v>
      </c>
      <c r="O559" s="254" t="str">
        <f>IF(ISBLANK(INDEX('Policy Characteristics'!I:I,MATCH($C559,'Policy Characteristics'!$C:$C,0))),"",INDEX('Policy Characteristics'!I:I,MATCH($C559,'Policy Characteristics'!$C:$C,0)))</f>
        <v>% of imports shifted</v>
      </c>
      <c r="P559" s="254" t="str">
        <f>IF(ISBLANK(INDEX('Policy Characteristics'!J:J,MATCH($C559,'Policy Characteristics'!$C:$C,0))),"",INDEX('Policy Characteristics'!J:J,MATCH($C559,'Policy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9" s="254" t="str">
        <f>IF(ISBLANK(INDEX('Policy Characteristics'!K:K,MATCH($C559,'Policy Characteristics'!$C:$C,0))),"",INDEX('Policy Characteristics'!K:K,MATCH($C559,'Policy Characteristics'!$C:$C,0)))</f>
        <v/>
      </c>
      <c r="R559" s="254" t="str">
        <f>IF(ISBLANK(INDEX('Policy Characteristics'!L:L,MATCH($C559,'Policy Characteristics'!$C:$C,0))),"",INDEX('Policy Characteristics'!L:L,MATCH($C559,'Policy Characteristics'!$C:$C,0)))</f>
        <v/>
      </c>
    </row>
    <row r="560" spans="1:18">
      <c r="A560" s="254" t="str">
        <f>IF(ISBLANK(INDEX('Policy Characteristics'!A:A,MATCH($C560,'Policy Characteristics'!$C:$C,0))),"",INDEX('Policy Characteristics'!A:A,MATCH($C560,'Policy Characteristics'!$C:$C,0)))</f>
        <v>Industry</v>
      </c>
      <c r="B560" s="262" t="str">
        <f>IF(ISBLANK(INDEX('Policy Characteristics'!B:B,MATCH($C560,'Policy Characteristics'!$C:$C,0))),"",INDEX('Policy Characteristics'!B:B,MATCH($C560,'Policy Characteristics'!$C:$C,0)))</f>
        <v>Buy In-Region Products</v>
      </c>
      <c r="C560" s="254" t="str">
        <f t="shared" si="30"/>
        <v>Fraction of Imported Industrial Outputs Shifted to In Region Suppliers</v>
      </c>
      <c r="D560" s="6" t="s">
        <v>3081</v>
      </c>
      <c r="E560" s="6"/>
      <c r="F560" t="s">
        <v>3043</v>
      </c>
      <c r="G560" s="46"/>
      <c r="H560" s="43">
        <v>1557</v>
      </c>
      <c r="I560" s="324" t="s">
        <v>43</v>
      </c>
      <c r="J560" s="255" t="str">
        <f>IF(ISBLANK(INDEX('Policy Characteristics'!D:D,MATCH($C560,'Policy Characteristics'!$C:$C,0))),"",INDEX('Policy Characteristics'!D:D,MATCH($C560,'Policy Characteristics'!$C:$C,0)))</f>
        <v>Buy In-Region Products</v>
      </c>
      <c r="K560" s="254" t="str">
        <f>IF(ISBLANK(INDEX('Policy Characteristics'!E:E,MATCH($C560,'Policy Characteristics'!$C:$C,0))),"",INDEX('Policy Characteristics'!E:E,MATCH($C560,'Policy Characteristics'!$C:$C,0)))</f>
        <v>indst buy in region outputs</v>
      </c>
      <c r="L560" s="261">
        <f>IF(ISBLANK(INDEX('Policy Characteristics'!F:F,MATCH($C560,'Policy Characteristics'!$C:$C,0))),"",INDEX('Policy Characteristics'!F:F,MATCH($C560,'Policy Characteristics'!$C:$C,0)))</f>
        <v>0</v>
      </c>
      <c r="M560" s="261">
        <f>IF(ISBLANK(INDEX('Policy Characteristics'!G:G,MATCH($C560,'Policy Characteristics'!$C:$C,0))),"",INDEX('Policy Characteristics'!G:G,MATCH($C560,'Policy Characteristics'!$C:$C,0)))</f>
        <v>0.5</v>
      </c>
      <c r="N560" s="261">
        <f>IF(ISBLANK(INDEX('Policy Characteristics'!H:H,MATCH($C560,'Policy Characteristics'!$C:$C,0))),"",INDEX('Policy Characteristics'!H:H,MATCH($C560,'Policy Characteristics'!$C:$C,0)))</f>
        <v>0.01</v>
      </c>
      <c r="O560" s="254" t="str">
        <f>IF(ISBLANK(INDEX('Policy Characteristics'!I:I,MATCH($C560,'Policy Characteristics'!$C:$C,0))),"",INDEX('Policy Characteristics'!I:I,MATCH($C560,'Policy Characteristics'!$C:$C,0)))</f>
        <v>% of imports shifted</v>
      </c>
      <c r="P560" s="254" t="str">
        <f>IF(ISBLANK(INDEX('Policy Characteristics'!J:J,MATCH($C560,'Policy Characteristics'!$C:$C,0))),"",INDEX('Policy Characteristics'!J:J,MATCH($C560,'Policy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0" s="254" t="str">
        <f>IF(ISBLANK(INDEX('Policy Characteristics'!K:K,MATCH($C560,'Policy Characteristics'!$C:$C,0))),"",INDEX('Policy Characteristics'!K:K,MATCH($C560,'Policy Characteristics'!$C:$C,0)))</f>
        <v/>
      </c>
      <c r="R560" s="254" t="str">
        <f>IF(ISBLANK(INDEX('Policy Characteristics'!L:L,MATCH($C560,'Policy Characteristics'!$C:$C,0))),"",INDEX('Policy Characteristics'!L:L,MATCH($C560,'Policy Characteristics'!$C:$C,0)))</f>
        <v/>
      </c>
    </row>
    <row r="561" spans="1:18">
      <c r="A561" s="254" t="str">
        <f>IF(ISBLANK(INDEX('Policy Characteristics'!A:A,MATCH($C561,'Policy Characteristics'!$C:$C,0))),"",INDEX('Policy Characteristics'!A:A,MATCH($C561,'Policy Characteristics'!$C:$C,0)))</f>
        <v>Industry</v>
      </c>
      <c r="B561" s="262" t="str">
        <f>IF(ISBLANK(INDEX('Policy Characteristics'!B:B,MATCH($C561,'Policy Characteristics'!$C:$C,0))),"",INDEX('Policy Characteristics'!B:B,MATCH($C561,'Policy Characteristics'!$C:$C,0)))</f>
        <v>Buy In-Region Products</v>
      </c>
      <c r="C561" s="254" t="str">
        <f t="shared" si="30"/>
        <v>Fraction of Imported Industrial Outputs Shifted to In Region Suppliers</v>
      </c>
      <c r="D561" s="6" t="s">
        <v>3082</v>
      </c>
      <c r="E561" s="6"/>
      <c r="F561" t="s">
        <v>3044</v>
      </c>
      <c r="G561" s="46"/>
      <c r="H561" s="43">
        <v>1558</v>
      </c>
      <c r="I561" s="324" t="s">
        <v>43</v>
      </c>
      <c r="J561" s="255" t="str">
        <f>IF(ISBLANK(INDEX('Policy Characteristics'!D:D,MATCH($C561,'Policy Characteristics'!$C:$C,0))),"",INDEX('Policy Characteristics'!D:D,MATCH($C561,'Policy Characteristics'!$C:$C,0)))</f>
        <v>Buy In-Region Products</v>
      </c>
      <c r="K561" s="254" t="str">
        <f>IF(ISBLANK(INDEX('Policy Characteristics'!E:E,MATCH($C561,'Policy Characteristics'!$C:$C,0))),"",INDEX('Policy Characteristics'!E:E,MATCH($C561,'Policy Characteristics'!$C:$C,0)))</f>
        <v>indst buy in region outputs</v>
      </c>
      <c r="L561" s="261">
        <f>IF(ISBLANK(INDEX('Policy Characteristics'!F:F,MATCH($C561,'Policy Characteristics'!$C:$C,0))),"",INDEX('Policy Characteristics'!F:F,MATCH($C561,'Policy Characteristics'!$C:$C,0)))</f>
        <v>0</v>
      </c>
      <c r="M561" s="261">
        <f>IF(ISBLANK(INDEX('Policy Characteristics'!G:G,MATCH($C561,'Policy Characteristics'!$C:$C,0))),"",INDEX('Policy Characteristics'!G:G,MATCH($C561,'Policy Characteristics'!$C:$C,0)))</f>
        <v>0.5</v>
      </c>
      <c r="N561" s="261">
        <f>IF(ISBLANK(INDEX('Policy Characteristics'!H:H,MATCH($C561,'Policy Characteristics'!$C:$C,0))),"",INDEX('Policy Characteristics'!H:H,MATCH($C561,'Policy Characteristics'!$C:$C,0)))</f>
        <v>0.01</v>
      </c>
      <c r="O561" s="254" t="str">
        <f>IF(ISBLANK(INDEX('Policy Characteristics'!I:I,MATCH($C561,'Policy Characteristics'!$C:$C,0))),"",INDEX('Policy Characteristics'!I:I,MATCH($C561,'Policy Characteristics'!$C:$C,0)))</f>
        <v>% of imports shifted</v>
      </c>
      <c r="P561" s="254" t="str">
        <f>IF(ISBLANK(INDEX('Policy Characteristics'!J:J,MATCH($C561,'Policy Characteristics'!$C:$C,0))),"",INDEX('Policy Characteristics'!J:J,MATCH($C561,'Policy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1" s="254" t="str">
        <f>IF(ISBLANK(INDEX('Policy Characteristics'!K:K,MATCH($C561,'Policy Characteristics'!$C:$C,0))),"",INDEX('Policy Characteristics'!K:K,MATCH($C561,'Policy Characteristics'!$C:$C,0)))</f>
        <v/>
      </c>
      <c r="R561" s="254" t="str">
        <f>IF(ISBLANK(INDEX('Policy Characteristics'!L:L,MATCH($C561,'Policy Characteristics'!$C:$C,0))),"",INDEX('Policy Characteristics'!L:L,MATCH($C561,'Policy Characteristics'!$C:$C,0)))</f>
        <v/>
      </c>
    </row>
    <row r="562" spans="1:18">
      <c r="A562" s="254" t="str">
        <f>IF(ISBLANK(INDEX('Policy Characteristics'!A:A,MATCH($C562,'Policy Characteristics'!$C:$C,0))),"",INDEX('Policy Characteristics'!A:A,MATCH($C562,'Policy Characteristics'!$C:$C,0)))</f>
        <v>Industry</v>
      </c>
      <c r="B562" s="262" t="str">
        <f>IF(ISBLANK(INDEX('Policy Characteristics'!B:B,MATCH($C562,'Policy Characteristics'!$C:$C,0))),"",INDEX('Policy Characteristics'!B:B,MATCH($C562,'Policy Characteristics'!$C:$C,0)))</f>
        <v>Buy In-Region Products</v>
      </c>
      <c r="C562" s="254" t="str">
        <f t="shared" si="30"/>
        <v>Fraction of Imported Industrial Outputs Shifted to In Region Suppliers</v>
      </c>
      <c r="D562" s="6" t="s">
        <v>3083</v>
      </c>
      <c r="E562" s="6"/>
      <c r="F562" t="s">
        <v>3045</v>
      </c>
      <c r="G562" s="46"/>
      <c r="H562" s="43">
        <v>1559</v>
      </c>
      <c r="I562" s="324" t="s">
        <v>43</v>
      </c>
      <c r="J562" s="255" t="str">
        <f>IF(ISBLANK(INDEX('Policy Characteristics'!D:D,MATCH($C562,'Policy Characteristics'!$C:$C,0))),"",INDEX('Policy Characteristics'!D:D,MATCH($C562,'Policy Characteristics'!$C:$C,0)))</f>
        <v>Buy In-Region Products</v>
      </c>
      <c r="K562" s="254" t="str">
        <f>IF(ISBLANK(INDEX('Policy Characteristics'!E:E,MATCH($C562,'Policy Characteristics'!$C:$C,0))),"",INDEX('Policy Characteristics'!E:E,MATCH($C562,'Policy Characteristics'!$C:$C,0)))</f>
        <v>indst buy in region outputs</v>
      </c>
      <c r="L562" s="261">
        <f>IF(ISBLANK(INDEX('Policy Characteristics'!F:F,MATCH($C562,'Policy Characteristics'!$C:$C,0))),"",INDEX('Policy Characteristics'!F:F,MATCH($C562,'Policy Characteristics'!$C:$C,0)))</f>
        <v>0</v>
      </c>
      <c r="M562" s="261">
        <f>IF(ISBLANK(INDEX('Policy Characteristics'!G:G,MATCH($C562,'Policy Characteristics'!$C:$C,0))),"",INDEX('Policy Characteristics'!G:G,MATCH($C562,'Policy Characteristics'!$C:$C,0)))</f>
        <v>0.5</v>
      </c>
      <c r="N562" s="261">
        <f>IF(ISBLANK(INDEX('Policy Characteristics'!H:H,MATCH($C562,'Policy Characteristics'!$C:$C,0))),"",INDEX('Policy Characteristics'!H:H,MATCH($C562,'Policy Characteristics'!$C:$C,0)))</f>
        <v>0.01</v>
      </c>
      <c r="O562" s="254" t="str">
        <f>IF(ISBLANK(INDEX('Policy Characteristics'!I:I,MATCH($C562,'Policy Characteristics'!$C:$C,0))),"",INDEX('Policy Characteristics'!I:I,MATCH($C562,'Policy Characteristics'!$C:$C,0)))</f>
        <v>% of imports shifted</v>
      </c>
      <c r="P562" s="254" t="str">
        <f>IF(ISBLANK(INDEX('Policy Characteristics'!J:J,MATCH($C562,'Policy Characteristics'!$C:$C,0))),"",INDEX('Policy Characteristics'!J:J,MATCH($C562,'Policy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2" s="254" t="str">
        <f>IF(ISBLANK(INDEX('Policy Characteristics'!K:K,MATCH($C562,'Policy Characteristics'!$C:$C,0))),"",INDEX('Policy Characteristics'!K:K,MATCH($C562,'Policy Characteristics'!$C:$C,0)))</f>
        <v/>
      </c>
      <c r="R562" s="254" t="str">
        <f>IF(ISBLANK(INDEX('Policy Characteristics'!L:L,MATCH($C562,'Policy Characteristics'!$C:$C,0))),"",INDEX('Policy Characteristics'!L:L,MATCH($C562,'Policy Characteristics'!$C:$C,0)))</f>
        <v/>
      </c>
    </row>
    <row r="563" spans="1:18">
      <c r="A563" s="254" t="str">
        <f>IF(ISBLANK(INDEX('Policy Characteristics'!A:A,MATCH($C563,'Policy Characteristics'!$C:$C,0))),"",INDEX('Policy Characteristics'!A:A,MATCH($C563,'Policy Characteristics'!$C:$C,0)))</f>
        <v>Industry</v>
      </c>
      <c r="B563" s="262" t="str">
        <f>IF(ISBLANK(INDEX('Policy Characteristics'!B:B,MATCH($C563,'Policy Characteristics'!$C:$C,0))),"",INDEX('Policy Characteristics'!B:B,MATCH($C563,'Policy Characteristics'!$C:$C,0)))</f>
        <v>Buy In-Region Products</v>
      </c>
      <c r="C563" s="254" t="str">
        <f t="shared" si="30"/>
        <v>Fraction of Imported Industrial Outputs Shifted to In Region Suppliers</v>
      </c>
      <c r="D563" s="6" t="s">
        <v>3084</v>
      </c>
      <c r="E563" s="6"/>
      <c r="F563" t="s">
        <v>3087</v>
      </c>
      <c r="G563" s="46"/>
      <c r="H563" s="43">
        <v>1560</v>
      </c>
      <c r="I563" s="324" t="s">
        <v>43</v>
      </c>
      <c r="J563" s="255" t="str">
        <f>IF(ISBLANK(INDEX('Policy Characteristics'!D:D,MATCH($C563,'Policy Characteristics'!$C:$C,0))),"",INDEX('Policy Characteristics'!D:D,MATCH($C563,'Policy Characteristics'!$C:$C,0)))</f>
        <v>Buy In-Region Products</v>
      </c>
      <c r="K563" s="254" t="str">
        <f>IF(ISBLANK(INDEX('Policy Characteristics'!E:E,MATCH($C563,'Policy Characteristics'!$C:$C,0))),"",INDEX('Policy Characteristics'!E:E,MATCH($C563,'Policy Characteristics'!$C:$C,0)))</f>
        <v>indst buy in region outputs</v>
      </c>
      <c r="L563" s="261">
        <f>IF(ISBLANK(INDEX('Policy Characteristics'!F:F,MATCH($C563,'Policy Characteristics'!$C:$C,0))),"",INDEX('Policy Characteristics'!F:F,MATCH($C563,'Policy Characteristics'!$C:$C,0)))</f>
        <v>0</v>
      </c>
      <c r="M563" s="261">
        <f>IF(ISBLANK(INDEX('Policy Characteristics'!G:G,MATCH($C563,'Policy Characteristics'!$C:$C,0))),"",INDEX('Policy Characteristics'!G:G,MATCH($C563,'Policy Characteristics'!$C:$C,0)))</f>
        <v>0.5</v>
      </c>
      <c r="N563" s="261">
        <f>IF(ISBLANK(INDEX('Policy Characteristics'!H:H,MATCH($C563,'Policy Characteristics'!$C:$C,0))),"",INDEX('Policy Characteristics'!H:H,MATCH($C563,'Policy Characteristics'!$C:$C,0)))</f>
        <v>0.01</v>
      </c>
      <c r="O563" s="254" t="str">
        <f>IF(ISBLANK(INDEX('Policy Characteristics'!I:I,MATCH($C563,'Policy Characteristics'!$C:$C,0))),"",INDEX('Policy Characteristics'!I:I,MATCH($C563,'Policy Characteristics'!$C:$C,0)))</f>
        <v>% of imports shifted</v>
      </c>
      <c r="P563" s="254" t="str">
        <f>IF(ISBLANK(INDEX('Policy Characteristics'!J:J,MATCH($C563,'Policy Characteristics'!$C:$C,0))),"",INDEX('Policy Characteristics'!J:J,MATCH($C563,'Policy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3" s="254" t="str">
        <f>IF(ISBLANK(INDEX('Policy Characteristics'!K:K,MATCH($C563,'Policy Characteristics'!$C:$C,0))),"",INDEX('Policy Characteristics'!K:K,MATCH($C563,'Policy Characteristics'!$C:$C,0)))</f>
        <v/>
      </c>
      <c r="R563" s="254" t="str">
        <f>IF(ISBLANK(INDEX('Policy Characteristics'!L:L,MATCH($C563,'Policy Characteristics'!$C:$C,0))),"",INDEX('Policy Characteristics'!L:L,MATCH($C563,'Policy Characteristics'!$C:$C,0)))</f>
        <v/>
      </c>
    </row>
    <row r="564" spans="1:18">
      <c r="A564" s="254" t="str">
        <f>IF(ISBLANK(INDEX('Policy Characteristics'!A:A,MATCH($C564,'Policy Characteristics'!$C:$C,0))),"",INDEX('Policy Characteristics'!A:A,MATCH($C564,'Policy Characteristics'!$C:$C,0)))</f>
        <v>Industry</v>
      </c>
      <c r="B564" s="262" t="str">
        <f>IF(ISBLANK(INDEX('Policy Characteristics'!B:B,MATCH($C564,'Policy Characteristics'!$C:$C,0))),"",INDEX('Policy Characteristics'!B:B,MATCH($C564,'Policy Characteristics'!$C:$C,0)))</f>
        <v>Buy In-Region Products</v>
      </c>
      <c r="C564" s="254" t="str">
        <f t="shared" si="30"/>
        <v>Fraction of Imported Industrial Outputs Shifted to In Region Suppliers</v>
      </c>
      <c r="D564" s="6" t="s">
        <v>3085</v>
      </c>
      <c r="E564" s="6"/>
      <c r="F564" t="s">
        <v>3046</v>
      </c>
      <c r="G564" s="46"/>
      <c r="H564" s="43">
        <v>1561</v>
      </c>
      <c r="I564" s="324" t="s">
        <v>43</v>
      </c>
      <c r="J564" s="255" t="str">
        <f>IF(ISBLANK(INDEX('Policy Characteristics'!D:D,MATCH($C564,'Policy Characteristics'!$C:$C,0))),"",INDEX('Policy Characteristics'!D:D,MATCH($C564,'Policy Characteristics'!$C:$C,0)))</f>
        <v>Buy In-Region Products</v>
      </c>
      <c r="K564" s="254" t="str">
        <f>IF(ISBLANK(INDEX('Policy Characteristics'!E:E,MATCH($C564,'Policy Characteristics'!$C:$C,0))),"",INDEX('Policy Characteristics'!E:E,MATCH($C564,'Policy Characteristics'!$C:$C,0)))</f>
        <v>indst buy in region outputs</v>
      </c>
      <c r="L564" s="261">
        <f>IF(ISBLANK(INDEX('Policy Characteristics'!F:F,MATCH($C564,'Policy Characteristics'!$C:$C,0))),"",INDEX('Policy Characteristics'!F:F,MATCH($C564,'Policy Characteristics'!$C:$C,0)))</f>
        <v>0</v>
      </c>
      <c r="M564" s="261">
        <f>IF(ISBLANK(INDEX('Policy Characteristics'!G:G,MATCH($C564,'Policy Characteristics'!$C:$C,0))),"",INDEX('Policy Characteristics'!G:G,MATCH($C564,'Policy Characteristics'!$C:$C,0)))</f>
        <v>0.5</v>
      </c>
      <c r="N564" s="261">
        <f>IF(ISBLANK(INDEX('Policy Characteristics'!H:H,MATCH($C564,'Policy Characteristics'!$C:$C,0))),"",INDEX('Policy Characteristics'!H:H,MATCH($C564,'Policy Characteristics'!$C:$C,0)))</f>
        <v>0.01</v>
      </c>
      <c r="O564" s="254" t="str">
        <f>IF(ISBLANK(INDEX('Policy Characteristics'!I:I,MATCH($C564,'Policy Characteristics'!$C:$C,0))),"",INDEX('Policy Characteristics'!I:I,MATCH($C564,'Policy Characteristics'!$C:$C,0)))</f>
        <v>% of imports shifted</v>
      </c>
      <c r="P564" s="254" t="str">
        <f>IF(ISBLANK(INDEX('Policy Characteristics'!J:J,MATCH($C564,'Policy Characteristics'!$C:$C,0))),"",INDEX('Policy Characteristics'!J:J,MATCH($C564,'Policy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4" s="254" t="str">
        <f>IF(ISBLANK(INDEX('Policy Characteristics'!K:K,MATCH($C564,'Policy Characteristics'!$C:$C,0))),"",INDEX('Policy Characteristics'!K:K,MATCH($C564,'Policy Characteristics'!$C:$C,0)))</f>
        <v/>
      </c>
      <c r="R564" s="254" t="str">
        <f>IF(ISBLANK(INDEX('Policy Characteristics'!L:L,MATCH($C564,'Policy Characteristics'!$C:$C,0))),"",INDEX('Policy Characteristics'!L:L,MATCH($C564,'Policy Characteristics'!$C:$C,0)))</f>
        <v/>
      </c>
    </row>
    <row r="565" spans="1:18">
      <c r="A565" s="254" t="str">
        <f>IF(ISBLANK(INDEX('Policy Characteristics'!A:A,MATCH($C565,'Policy Characteristics'!$C:$C,0))),"",INDEX('Policy Characteristics'!A:A,MATCH($C565,'Policy Characteristics'!$C:$C,0)))</f>
        <v>Industry</v>
      </c>
      <c r="B565" s="262" t="str">
        <f>IF(ISBLANK(INDEX('Policy Characteristics'!B:B,MATCH($C565,'Policy Characteristics'!$C:$C,0))),"",INDEX('Policy Characteristics'!B:B,MATCH($C565,'Policy Characteristics'!$C:$C,0)))</f>
        <v>Carbon Capture and Sequestration</v>
      </c>
      <c r="C565" t="s">
        <v>3020</v>
      </c>
      <c r="D565" s="45" t="s">
        <v>3061</v>
      </c>
      <c r="E565" s="6" t="s">
        <v>3023</v>
      </c>
      <c r="F565" t="s">
        <v>3086</v>
      </c>
      <c r="G565" s="45" t="s">
        <v>3024</v>
      </c>
      <c r="H565" s="43">
        <v>908</v>
      </c>
      <c r="I565" s="325" t="s">
        <v>44</v>
      </c>
      <c r="J565" s="255" t="str">
        <f>IF(ISBLANK(INDEX('Policy Characteristics'!D:D,MATCH($C565,'Policy Characteristics'!$C:$C,0))),"",INDEX('Policy Characteristics'!D:D,MATCH($C565,'Policy Characteristics'!$C:$C,0)))</f>
        <v>Industry CCS</v>
      </c>
      <c r="K565" s="254" t="str">
        <f>IF(ISBLANK(INDEX('Policy Characteristics'!E:E,MATCH($C565,'Policy Characteristics'!$C:$C,0))),"",INDEX('Policy Characteristics'!E:E,MATCH($C565,'Policy Characteristics'!$C:$C,0)))</f>
        <v>indst CCS</v>
      </c>
      <c r="L565" s="261">
        <f>IF(ISBLANK(INDEX('Policy Characteristics'!F:F,MATCH($C565,'Policy Characteristics'!$C:$C,0))),"",INDEX('Policy Characteristics'!F:F,MATCH($C565,'Policy Characteristics'!$C:$C,0)))</f>
        <v>0</v>
      </c>
      <c r="M565" s="261">
        <f>IF(ISBLANK(INDEX('Policy Characteristics'!G:G,MATCH($C565,'Policy Characteristics'!$C:$C,0))),"",INDEX('Policy Characteristics'!G:G,MATCH($C565,'Policy Characteristics'!$C:$C,0)))</f>
        <v>1</v>
      </c>
      <c r="N565" s="261">
        <f>IF(ISBLANK(INDEX('Policy Characteristics'!H:H,MATCH($C565,'Policy Characteristics'!$C:$C,0))),"",INDEX('Policy Characteristics'!H:H,MATCH($C565,'Policy Characteristics'!$C:$C,0)))</f>
        <v>0.01</v>
      </c>
      <c r="O565" s="254" t="str">
        <f>IF(ISBLANK(INDEX('Policy Characteristics'!I:I,MATCH($C565,'Policy Characteristics'!$C:$C,0))),"",INDEX('Policy Characteristics'!I:I,MATCH($C565,'Policy Characteristics'!$C:$C,0)))</f>
        <v>% of CO2 captured</v>
      </c>
      <c r="P565" s="254" t="str">
        <f>IF(ISBLANK(INDEX('Policy Characteristics'!J:J,MATCH($C565,'Policy Characteristics'!$C:$C,0))),"",INDEX('Policy Characteristics'!J:J,MATCH($C565,'Policy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5" s="254" t="str">
        <f>IF(ISBLANK(INDEX('Policy Characteristics'!K:K,MATCH($C565,'Policy Characteristics'!$C:$C,0))),"",INDEX('Policy Characteristics'!K:K,MATCH($C565,'Policy Characteristics'!$C:$C,0)))</f>
        <v>ccs.html#ccs</v>
      </c>
      <c r="R565" s="254" t="str">
        <f>IF(ISBLANK(INDEX('Policy Characteristics'!L:L,MATCH($C565,'Policy Characteristics'!$C:$C,0))),"",INDEX('Policy Characteristics'!L:L,MATCH($C565,'Policy Characteristics'!$C:$C,0)))</f>
        <v>carbon-capture-and-sequestration.html</v>
      </c>
    </row>
    <row r="566" spans="1:18">
      <c r="A566" s="254" t="str">
        <f>IF(ISBLANK(INDEX('Policy Characteristics'!A:A,MATCH($C566,'Policy Characteristics'!$C:$C,0))),"",INDEX('Policy Characteristics'!A:A,MATCH($C566,'Policy Characteristics'!$C:$C,0)))</f>
        <v>Industry</v>
      </c>
      <c r="B566" s="262" t="str">
        <f>IF(ISBLANK(INDEX('Policy Characteristics'!B:B,MATCH($C566,'Policy Characteristics'!$C:$C,0))),"",INDEX('Policy Characteristics'!B:B,MATCH($C566,'Policy Characteristics'!$C:$C,0)))</f>
        <v>Carbon Capture and Sequestration</v>
      </c>
      <c r="C566" s="254" t="str">
        <f t="shared" ref="C566:C581" si="31">C$565</f>
        <v>Industry Sector Fraction of Potential Additional CCS Achieved</v>
      </c>
      <c r="D566" s="45" t="s">
        <v>3061</v>
      </c>
      <c r="E566" s="6" t="s">
        <v>2532</v>
      </c>
      <c r="F566" t="s">
        <v>3086</v>
      </c>
      <c r="G566" s="45" t="s">
        <v>3025</v>
      </c>
      <c r="H566" s="43">
        <v>909</v>
      </c>
      <c r="I566" s="325" t="s">
        <v>44</v>
      </c>
      <c r="J566" s="255" t="str">
        <f>IF(ISBLANK(INDEX('Policy Characteristics'!D:D,MATCH($C566,'Policy Characteristics'!$C:$C,0))),"",INDEX('Policy Characteristics'!D:D,MATCH($C566,'Policy Characteristics'!$C:$C,0)))</f>
        <v>Industry CCS</v>
      </c>
      <c r="K566" s="254" t="str">
        <f>IF(ISBLANK(INDEX('Policy Characteristics'!E:E,MATCH($C566,'Policy Characteristics'!$C:$C,0))),"",INDEX('Policy Characteristics'!E:E,MATCH($C566,'Policy Characteristics'!$C:$C,0)))</f>
        <v>indst CCS</v>
      </c>
      <c r="L566" s="261">
        <f>IF(ISBLANK(INDEX('Policy Characteristics'!F:F,MATCH($C566,'Policy Characteristics'!$C:$C,0))),"",INDEX('Policy Characteristics'!F:F,MATCH($C566,'Policy Characteristics'!$C:$C,0)))</f>
        <v>0</v>
      </c>
      <c r="M566" s="261">
        <f>IF(ISBLANK(INDEX('Policy Characteristics'!G:G,MATCH($C566,'Policy Characteristics'!$C:$C,0))),"",INDEX('Policy Characteristics'!G:G,MATCH($C566,'Policy Characteristics'!$C:$C,0)))</f>
        <v>1</v>
      </c>
      <c r="N566" s="261">
        <f>IF(ISBLANK(INDEX('Policy Characteristics'!H:H,MATCH($C566,'Policy Characteristics'!$C:$C,0))),"",INDEX('Policy Characteristics'!H:H,MATCH($C566,'Policy Characteristics'!$C:$C,0)))</f>
        <v>0.01</v>
      </c>
      <c r="O566" s="254" t="str">
        <f>IF(ISBLANK(INDEX('Policy Characteristics'!I:I,MATCH($C566,'Policy Characteristics'!$C:$C,0))),"",INDEX('Policy Characteristics'!I:I,MATCH($C566,'Policy Characteristics'!$C:$C,0)))</f>
        <v>% of CO2 captured</v>
      </c>
      <c r="P566" s="254" t="str">
        <f>IF(ISBLANK(INDEX('Policy Characteristics'!J:J,MATCH($C566,'Policy Characteristics'!$C:$C,0))),"",INDEX('Policy Characteristics'!J:J,MATCH($C566,'Policy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6" s="254" t="str">
        <f>IF(ISBLANK(INDEX('Policy Characteristics'!K:K,MATCH($C566,'Policy Characteristics'!$C:$C,0))),"",INDEX('Policy Characteristics'!K:K,MATCH($C566,'Policy Characteristics'!$C:$C,0)))</f>
        <v>ccs.html#ccs</v>
      </c>
      <c r="R566" s="254" t="str">
        <f>IF(ISBLANK(INDEX('Policy Characteristics'!L:L,MATCH($C566,'Policy Characteristics'!$C:$C,0))),"",INDEX('Policy Characteristics'!L:L,MATCH($C566,'Policy Characteristics'!$C:$C,0)))</f>
        <v>carbon-capture-and-sequestration.html</v>
      </c>
    </row>
    <row r="567" spans="1:18">
      <c r="A567" s="254" t="str">
        <f>IF(ISBLANK(INDEX('Policy Characteristics'!A:A,MATCH($C567,'Policy Characteristics'!$C:$C,0))),"",INDEX('Policy Characteristics'!A:A,MATCH($C567,'Policy Characteristics'!$C:$C,0)))</f>
        <v>Industry</v>
      </c>
      <c r="B567" s="262" t="str">
        <f>IF(ISBLANK(INDEX('Policy Characteristics'!B:B,MATCH($C567,'Policy Characteristics'!$C:$C,0))),"",INDEX('Policy Characteristics'!B:B,MATCH($C567,'Policy Characteristics'!$C:$C,0)))</f>
        <v>Carbon Capture and Sequestration</v>
      </c>
      <c r="C567" s="254" t="str">
        <f t="shared" si="31"/>
        <v>Industry Sector Fraction of Potential Additional CCS Achieved</v>
      </c>
      <c r="D567" s="6" t="s">
        <v>3062</v>
      </c>
      <c r="E567" s="6" t="s">
        <v>3023</v>
      </c>
      <c r="F567" t="s">
        <v>2759</v>
      </c>
      <c r="G567" s="45" t="s">
        <v>3024</v>
      </c>
      <c r="H567" s="43">
        <v>910</v>
      </c>
      <c r="I567" s="325" t="s">
        <v>44</v>
      </c>
      <c r="J567" s="255" t="str">
        <f>IF(ISBLANK(INDEX('Policy Characteristics'!D:D,MATCH($C567,'Policy Characteristics'!$C:$C,0))),"",INDEX('Policy Characteristics'!D:D,MATCH($C567,'Policy Characteristics'!$C:$C,0)))</f>
        <v>Industry CCS</v>
      </c>
      <c r="K567" s="254" t="str">
        <f>IF(ISBLANK(INDEX('Policy Characteristics'!E:E,MATCH($C567,'Policy Characteristics'!$C:$C,0))),"",INDEX('Policy Characteristics'!E:E,MATCH($C567,'Policy Characteristics'!$C:$C,0)))</f>
        <v>indst CCS</v>
      </c>
      <c r="L567" s="261">
        <f>IF(ISBLANK(INDEX('Policy Characteristics'!F:F,MATCH($C567,'Policy Characteristics'!$C:$C,0))),"",INDEX('Policy Characteristics'!F:F,MATCH($C567,'Policy Characteristics'!$C:$C,0)))</f>
        <v>0</v>
      </c>
      <c r="M567" s="261">
        <f>IF(ISBLANK(INDEX('Policy Characteristics'!G:G,MATCH($C567,'Policy Characteristics'!$C:$C,0))),"",INDEX('Policy Characteristics'!G:G,MATCH($C567,'Policy Characteristics'!$C:$C,0)))</f>
        <v>1</v>
      </c>
      <c r="N567" s="261">
        <f>IF(ISBLANK(INDEX('Policy Characteristics'!H:H,MATCH($C567,'Policy Characteristics'!$C:$C,0))),"",INDEX('Policy Characteristics'!H:H,MATCH($C567,'Policy Characteristics'!$C:$C,0)))</f>
        <v>0.01</v>
      </c>
      <c r="O567" s="254" t="str">
        <f>IF(ISBLANK(INDEX('Policy Characteristics'!I:I,MATCH($C567,'Policy Characteristics'!$C:$C,0))),"",INDEX('Policy Characteristics'!I:I,MATCH($C567,'Policy Characteristics'!$C:$C,0)))</f>
        <v>% of CO2 captured</v>
      </c>
      <c r="P567" s="254" t="str">
        <f>IF(ISBLANK(INDEX('Policy Characteristics'!J:J,MATCH($C567,'Policy Characteristics'!$C:$C,0))),"",INDEX('Policy Characteristics'!J:J,MATCH($C567,'Policy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7" s="254" t="str">
        <f>IF(ISBLANK(INDEX('Policy Characteristics'!K:K,MATCH($C567,'Policy Characteristics'!$C:$C,0))),"",INDEX('Policy Characteristics'!K:K,MATCH($C567,'Policy Characteristics'!$C:$C,0)))</f>
        <v>ccs.html#ccs</v>
      </c>
      <c r="R567" s="254" t="str">
        <f>IF(ISBLANK(INDEX('Policy Characteristics'!L:L,MATCH($C567,'Policy Characteristics'!$C:$C,0))),"",INDEX('Policy Characteristics'!L:L,MATCH($C567,'Policy Characteristics'!$C:$C,0)))</f>
        <v>carbon-capture-and-sequestration.html</v>
      </c>
    </row>
    <row r="568" spans="1:18">
      <c r="A568" s="254" t="str">
        <f>IF(ISBLANK(INDEX('Policy Characteristics'!A:A,MATCH($C568,'Policy Characteristics'!$C:$C,0))),"",INDEX('Policy Characteristics'!A:A,MATCH($C568,'Policy Characteristics'!$C:$C,0)))</f>
        <v>Industry</v>
      </c>
      <c r="B568" s="262" t="str">
        <f>IF(ISBLANK(INDEX('Policy Characteristics'!B:B,MATCH($C568,'Policy Characteristics'!$C:$C,0))),"",INDEX('Policy Characteristics'!B:B,MATCH($C568,'Policy Characteristics'!$C:$C,0)))</f>
        <v>Carbon Capture and Sequestration</v>
      </c>
      <c r="C568" s="254" t="str">
        <f t="shared" si="31"/>
        <v>Industry Sector Fraction of Potential Additional CCS Achieved</v>
      </c>
      <c r="D568" s="6" t="s">
        <v>3062</v>
      </c>
      <c r="E568" s="6" t="s">
        <v>2532</v>
      </c>
      <c r="F568" t="s">
        <v>2759</v>
      </c>
      <c r="G568" s="45" t="s">
        <v>3025</v>
      </c>
      <c r="H568" s="43">
        <v>911</v>
      </c>
      <c r="I568" s="325" t="s">
        <v>44</v>
      </c>
      <c r="J568" s="255" t="str">
        <f>IF(ISBLANK(INDEX('Policy Characteristics'!D:D,MATCH($C568,'Policy Characteristics'!$C:$C,0))),"",INDEX('Policy Characteristics'!D:D,MATCH($C568,'Policy Characteristics'!$C:$C,0)))</f>
        <v>Industry CCS</v>
      </c>
      <c r="K568" s="254" t="str">
        <f>IF(ISBLANK(INDEX('Policy Characteristics'!E:E,MATCH($C568,'Policy Characteristics'!$C:$C,0))),"",INDEX('Policy Characteristics'!E:E,MATCH($C568,'Policy Characteristics'!$C:$C,0)))</f>
        <v>indst CCS</v>
      </c>
      <c r="L568" s="261">
        <f>IF(ISBLANK(INDEX('Policy Characteristics'!F:F,MATCH($C568,'Policy Characteristics'!$C:$C,0))),"",INDEX('Policy Characteristics'!F:F,MATCH($C568,'Policy Characteristics'!$C:$C,0)))</f>
        <v>0</v>
      </c>
      <c r="M568" s="261">
        <f>IF(ISBLANK(INDEX('Policy Characteristics'!G:G,MATCH($C568,'Policy Characteristics'!$C:$C,0))),"",INDEX('Policy Characteristics'!G:G,MATCH($C568,'Policy Characteristics'!$C:$C,0)))</f>
        <v>1</v>
      </c>
      <c r="N568" s="261">
        <f>IF(ISBLANK(INDEX('Policy Characteristics'!H:H,MATCH($C568,'Policy Characteristics'!$C:$C,0))),"",INDEX('Policy Characteristics'!H:H,MATCH($C568,'Policy Characteristics'!$C:$C,0)))</f>
        <v>0.01</v>
      </c>
      <c r="O568" s="254" t="str">
        <f>IF(ISBLANK(INDEX('Policy Characteristics'!I:I,MATCH($C568,'Policy Characteristics'!$C:$C,0))),"",INDEX('Policy Characteristics'!I:I,MATCH($C568,'Policy Characteristics'!$C:$C,0)))</f>
        <v>% of CO2 captured</v>
      </c>
      <c r="P568" s="254" t="str">
        <f>IF(ISBLANK(INDEX('Policy Characteristics'!J:J,MATCH($C568,'Policy Characteristics'!$C:$C,0))),"",INDEX('Policy Characteristics'!J:J,MATCH($C568,'Policy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8" s="254" t="str">
        <f>IF(ISBLANK(INDEX('Policy Characteristics'!K:K,MATCH($C568,'Policy Characteristics'!$C:$C,0))),"",INDEX('Policy Characteristics'!K:K,MATCH($C568,'Policy Characteristics'!$C:$C,0)))</f>
        <v>ccs.html#ccs</v>
      </c>
      <c r="R568" s="254" t="str">
        <f>IF(ISBLANK(INDEX('Policy Characteristics'!L:L,MATCH($C568,'Policy Characteristics'!$C:$C,0))),"",INDEX('Policy Characteristics'!L:L,MATCH($C568,'Policy Characteristics'!$C:$C,0)))</f>
        <v>carbon-capture-and-sequestration.html</v>
      </c>
    </row>
    <row r="569" spans="1:18">
      <c r="A569" s="254" t="str">
        <f>IF(ISBLANK(INDEX('Policy Characteristics'!A:A,MATCH($C569,'Policy Characteristics'!$C:$C,0))),"",INDEX('Policy Characteristics'!A:A,MATCH($C569,'Policy Characteristics'!$C:$C,0)))</f>
        <v>Industry</v>
      </c>
      <c r="B569" s="262" t="str">
        <f>IF(ISBLANK(INDEX('Policy Characteristics'!B:B,MATCH($C569,'Policy Characteristics'!$C:$C,0))),"",INDEX('Policy Characteristics'!B:B,MATCH($C569,'Policy Characteristics'!$C:$C,0)))</f>
        <v>Carbon Capture and Sequestration</v>
      </c>
      <c r="C569" s="254" t="str">
        <f t="shared" si="31"/>
        <v>Industry Sector Fraction of Potential Additional CCS Achieved</v>
      </c>
      <c r="D569" s="6" t="s">
        <v>3063</v>
      </c>
      <c r="E569" s="6" t="s">
        <v>3023</v>
      </c>
      <c r="F569" t="s">
        <v>3027</v>
      </c>
      <c r="G569" s="45" t="s">
        <v>3024</v>
      </c>
      <c r="H569" s="43">
        <v>912</v>
      </c>
      <c r="I569" s="325" t="s">
        <v>44</v>
      </c>
      <c r="J569" s="255" t="str">
        <f>IF(ISBLANK(INDEX('Policy Characteristics'!D:D,MATCH($C569,'Policy Characteristics'!$C:$C,0))),"",INDEX('Policy Characteristics'!D:D,MATCH($C569,'Policy Characteristics'!$C:$C,0)))</f>
        <v>Industry CCS</v>
      </c>
      <c r="K569" s="254" t="str">
        <f>IF(ISBLANK(INDEX('Policy Characteristics'!E:E,MATCH($C569,'Policy Characteristics'!$C:$C,0))),"",INDEX('Policy Characteristics'!E:E,MATCH($C569,'Policy Characteristics'!$C:$C,0)))</f>
        <v>indst CCS</v>
      </c>
      <c r="L569" s="261">
        <f>IF(ISBLANK(INDEX('Policy Characteristics'!F:F,MATCH($C569,'Policy Characteristics'!$C:$C,0))),"",INDEX('Policy Characteristics'!F:F,MATCH($C569,'Policy Characteristics'!$C:$C,0)))</f>
        <v>0</v>
      </c>
      <c r="M569" s="261">
        <f>IF(ISBLANK(INDEX('Policy Characteristics'!G:G,MATCH($C569,'Policy Characteristics'!$C:$C,0))),"",INDEX('Policy Characteristics'!G:G,MATCH($C569,'Policy Characteristics'!$C:$C,0)))</f>
        <v>1</v>
      </c>
      <c r="N569" s="261">
        <f>IF(ISBLANK(INDEX('Policy Characteristics'!H:H,MATCH($C569,'Policy Characteristics'!$C:$C,0))),"",INDEX('Policy Characteristics'!H:H,MATCH($C569,'Policy Characteristics'!$C:$C,0)))</f>
        <v>0.01</v>
      </c>
      <c r="O569" s="254" t="str">
        <f>IF(ISBLANK(INDEX('Policy Characteristics'!I:I,MATCH($C569,'Policy Characteristics'!$C:$C,0))),"",INDEX('Policy Characteristics'!I:I,MATCH($C569,'Policy Characteristics'!$C:$C,0)))</f>
        <v>% of CO2 captured</v>
      </c>
      <c r="P569" s="254" t="str">
        <f>IF(ISBLANK(INDEX('Policy Characteristics'!J:J,MATCH($C569,'Policy Characteristics'!$C:$C,0))),"",INDEX('Policy Characteristics'!J:J,MATCH($C569,'Policy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9" s="254" t="str">
        <f>IF(ISBLANK(INDEX('Policy Characteristics'!K:K,MATCH($C569,'Policy Characteristics'!$C:$C,0))),"",INDEX('Policy Characteristics'!K:K,MATCH($C569,'Policy Characteristics'!$C:$C,0)))</f>
        <v>ccs.html#ccs</v>
      </c>
      <c r="R569" s="254" t="str">
        <f>IF(ISBLANK(INDEX('Policy Characteristics'!L:L,MATCH($C569,'Policy Characteristics'!$C:$C,0))),"",INDEX('Policy Characteristics'!L:L,MATCH($C569,'Policy Characteristics'!$C:$C,0)))</f>
        <v>carbon-capture-and-sequestration.html</v>
      </c>
    </row>
    <row r="570" spans="1:18">
      <c r="A570" s="254" t="str">
        <f>IF(ISBLANK(INDEX('Policy Characteristics'!A:A,MATCH($C570,'Policy Characteristics'!$C:$C,0))),"",INDEX('Policy Characteristics'!A:A,MATCH($C570,'Policy Characteristics'!$C:$C,0)))</f>
        <v>Industry</v>
      </c>
      <c r="B570" s="262" t="str">
        <f>IF(ISBLANK(INDEX('Policy Characteristics'!B:B,MATCH($C570,'Policy Characteristics'!$C:$C,0))),"",INDEX('Policy Characteristics'!B:B,MATCH($C570,'Policy Characteristics'!$C:$C,0)))</f>
        <v>Carbon Capture and Sequestration</v>
      </c>
      <c r="C570" s="254" t="str">
        <f t="shared" si="31"/>
        <v>Industry Sector Fraction of Potential Additional CCS Achieved</v>
      </c>
      <c r="D570" s="6" t="s">
        <v>3063</v>
      </c>
      <c r="E570" s="6" t="s">
        <v>2532</v>
      </c>
      <c r="F570" t="s">
        <v>3027</v>
      </c>
      <c r="G570" s="45" t="s">
        <v>3025</v>
      </c>
      <c r="H570" s="43">
        <v>913</v>
      </c>
      <c r="I570" s="325" t="s">
        <v>44</v>
      </c>
      <c r="J570" s="255" t="str">
        <f>IF(ISBLANK(INDEX('Policy Characteristics'!D:D,MATCH($C570,'Policy Characteristics'!$C:$C,0))),"",INDEX('Policy Characteristics'!D:D,MATCH($C570,'Policy Characteristics'!$C:$C,0)))</f>
        <v>Industry CCS</v>
      </c>
      <c r="K570" s="254" t="str">
        <f>IF(ISBLANK(INDEX('Policy Characteristics'!E:E,MATCH($C570,'Policy Characteristics'!$C:$C,0))),"",INDEX('Policy Characteristics'!E:E,MATCH($C570,'Policy Characteristics'!$C:$C,0)))</f>
        <v>indst CCS</v>
      </c>
      <c r="L570" s="261">
        <f>IF(ISBLANK(INDEX('Policy Characteristics'!F:F,MATCH($C570,'Policy Characteristics'!$C:$C,0))),"",INDEX('Policy Characteristics'!F:F,MATCH($C570,'Policy Characteristics'!$C:$C,0)))</f>
        <v>0</v>
      </c>
      <c r="M570" s="261">
        <f>IF(ISBLANK(INDEX('Policy Characteristics'!G:G,MATCH($C570,'Policy Characteristics'!$C:$C,0))),"",INDEX('Policy Characteristics'!G:G,MATCH($C570,'Policy Characteristics'!$C:$C,0)))</f>
        <v>1</v>
      </c>
      <c r="N570" s="261">
        <f>IF(ISBLANK(INDEX('Policy Characteristics'!H:H,MATCH($C570,'Policy Characteristics'!$C:$C,0))),"",INDEX('Policy Characteristics'!H:H,MATCH($C570,'Policy Characteristics'!$C:$C,0)))</f>
        <v>0.01</v>
      </c>
      <c r="O570" s="254" t="str">
        <f>IF(ISBLANK(INDEX('Policy Characteristics'!I:I,MATCH($C570,'Policy Characteristics'!$C:$C,0))),"",INDEX('Policy Characteristics'!I:I,MATCH($C570,'Policy Characteristics'!$C:$C,0)))</f>
        <v>% of CO2 captured</v>
      </c>
      <c r="P570" s="254" t="str">
        <f>IF(ISBLANK(INDEX('Policy Characteristics'!J:J,MATCH($C570,'Policy Characteristics'!$C:$C,0))),"",INDEX('Policy Characteristics'!J:J,MATCH($C570,'Policy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0" s="254" t="str">
        <f>IF(ISBLANK(INDEX('Policy Characteristics'!K:K,MATCH($C570,'Policy Characteristics'!$C:$C,0))),"",INDEX('Policy Characteristics'!K:K,MATCH($C570,'Policy Characteristics'!$C:$C,0)))</f>
        <v>ccs.html#ccs</v>
      </c>
      <c r="R570" s="254" t="str">
        <f>IF(ISBLANK(INDEX('Policy Characteristics'!L:L,MATCH($C570,'Policy Characteristics'!$C:$C,0))),"",INDEX('Policy Characteristics'!L:L,MATCH($C570,'Policy Characteristics'!$C:$C,0)))</f>
        <v>carbon-capture-and-sequestration.html</v>
      </c>
    </row>
    <row r="571" spans="1:18">
      <c r="A571" s="254" t="str">
        <f>IF(ISBLANK(INDEX('Policy Characteristics'!A:A,MATCH($C571,'Policy Characteristics'!$C:$C,0))),"",INDEX('Policy Characteristics'!A:A,MATCH($C571,'Policy Characteristics'!$C:$C,0)))</f>
        <v>Industry</v>
      </c>
      <c r="B571" s="262" t="str">
        <f>IF(ISBLANK(INDEX('Policy Characteristics'!B:B,MATCH($C571,'Policy Characteristics'!$C:$C,0))),"",INDEX('Policy Characteristics'!B:B,MATCH($C571,'Policy Characteristics'!$C:$C,0)))</f>
        <v>Carbon Capture and Sequestration</v>
      </c>
      <c r="C571" s="254" t="str">
        <f t="shared" si="31"/>
        <v>Industry Sector Fraction of Potential Additional CCS Achieved</v>
      </c>
      <c r="D571" s="6" t="s">
        <v>3064</v>
      </c>
      <c r="E571" s="6" t="s">
        <v>3023</v>
      </c>
      <c r="F571" t="s">
        <v>3028</v>
      </c>
      <c r="G571" s="45" t="s">
        <v>3024</v>
      </c>
      <c r="H571" s="43">
        <v>914</v>
      </c>
      <c r="I571" s="325" t="s">
        <v>44</v>
      </c>
      <c r="J571" s="255" t="str">
        <f>IF(ISBLANK(INDEX('Policy Characteristics'!D:D,MATCH($C571,'Policy Characteristics'!$C:$C,0))),"",INDEX('Policy Characteristics'!D:D,MATCH($C571,'Policy Characteristics'!$C:$C,0)))</f>
        <v>Industry CCS</v>
      </c>
      <c r="K571" s="254" t="str">
        <f>IF(ISBLANK(INDEX('Policy Characteristics'!E:E,MATCH($C571,'Policy Characteristics'!$C:$C,0))),"",INDEX('Policy Characteristics'!E:E,MATCH($C571,'Policy Characteristics'!$C:$C,0)))</f>
        <v>indst CCS</v>
      </c>
      <c r="L571" s="261">
        <f>IF(ISBLANK(INDEX('Policy Characteristics'!F:F,MATCH($C571,'Policy Characteristics'!$C:$C,0))),"",INDEX('Policy Characteristics'!F:F,MATCH($C571,'Policy Characteristics'!$C:$C,0)))</f>
        <v>0</v>
      </c>
      <c r="M571" s="261">
        <f>IF(ISBLANK(INDEX('Policy Characteristics'!G:G,MATCH($C571,'Policy Characteristics'!$C:$C,0))),"",INDEX('Policy Characteristics'!G:G,MATCH($C571,'Policy Characteristics'!$C:$C,0)))</f>
        <v>1</v>
      </c>
      <c r="N571" s="261">
        <f>IF(ISBLANK(INDEX('Policy Characteristics'!H:H,MATCH($C571,'Policy Characteristics'!$C:$C,0))),"",INDEX('Policy Characteristics'!H:H,MATCH($C571,'Policy Characteristics'!$C:$C,0)))</f>
        <v>0.01</v>
      </c>
      <c r="O571" s="254" t="str">
        <f>IF(ISBLANK(INDEX('Policy Characteristics'!I:I,MATCH($C571,'Policy Characteristics'!$C:$C,0))),"",INDEX('Policy Characteristics'!I:I,MATCH($C571,'Policy Characteristics'!$C:$C,0)))</f>
        <v>% of CO2 captured</v>
      </c>
      <c r="P571" s="254" t="str">
        <f>IF(ISBLANK(INDEX('Policy Characteristics'!J:J,MATCH($C571,'Policy Characteristics'!$C:$C,0))),"",INDEX('Policy Characteristics'!J:J,MATCH($C571,'Policy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1" s="254" t="str">
        <f>IF(ISBLANK(INDEX('Policy Characteristics'!K:K,MATCH($C571,'Policy Characteristics'!$C:$C,0))),"",INDEX('Policy Characteristics'!K:K,MATCH($C571,'Policy Characteristics'!$C:$C,0)))</f>
        <v>ccs.html#ccs</v>
      </c>
      <c r="R571" s="254" t="str">
        <f>IF(ISBLANK(INDEX('Policy Characteristics'!L:L,MATCH($C571,'Policy Characteristics'!$C:$C,0))),"",INDEX('Policy Characteristics'!L:L,MATCH($C571,'Policy Characteristics'!$C:$C,0)))</f>
        <v>carbon-capture-and-sequestration.html</v>
      </c>
    </row>
    <row r="572" spans="1:18">
      <c r="A572" s="254" t="str">
        <f>IF(ISBLANK(INDEX('Policy Characteristics'!A:A,MATCH($C572,'Policy Characteristics'!$C:$C,0))),"",INDEX('Policy Characteristics'!A:A,MATCH($C572,'Policy Characteristics'!$C:$C,0)))</f>
        <v>Industry</v>
      </c>
      <c r="B572" s="262" t="str">
        <f>IF(ISBLANK(INDEX('Policy Characteristics'!B:B,MATCH($C572,'Policy Characteristics'!$C:$C,0))),"",INDEX('Policy Characteristics'!B:B,MATCH($C572,'Policy Characteristics'!$C:$C,0)))</f>
        <v>Carbon Capture and Sequestration</v>
      </c>
      <c r="C572" s="254" t="str">
        <f t="shared" si="31"/>
        <v>Industry Sector Fraction of Potential Additional CCS Achieved</v>
      </c>
      <c r="D572" s="6" t="s">
        <v>3064</v>
      </c>
      <c r="E572" s="6" t="s">
        <v>2532</v>
      </c>
      <c r="F572" t="s">
        <v>3028</v>
      </c>
      <c r="G572" s="45" t="s">
        <v>3025</v>
      </c>
      <c r="H572" s="43">
        <v>915</v>
      </c>
      <c r="I572" s="325" t="s">
        <v>44</v>
      </c>
      <c r="J572" s="255" t="str">
        <f>IF(ISBLANK(INDEX('Policy Characteristics'!D:D,MATCH($C572,'Policy Characteristics'!$C:$C,0))),"",INDEX('Policy Characteristics'!D:D,MATCH($C572,'Policy Characteristics'!$C:$C,0)))</f>
        <v>Industry CCS</v>
      </c>
      <c r="K572" s="254" t="str">
        <f>IF(ISBLANK(INDEX('Policy Characteristics'!E:E,MATCH($C572,'Policy Characteristics'!$C:$C,0))),"",INDEX('Policy Characteristics'!E:E,MATCH($C572,'Policy Characteristics'!$C:$C,0)))</f>
        <v>indst CCS</v>
      </c>
      <c r="L572" s="261">
        <f>IF(ISBLANK(INDEX('Policy Characteristics'!F:F,MATCH($C572,'Policy Characteristics'!$C:$C,0))),"",INDEX('Policy Characteristics'!F:F,MATCH($C572,'Policy Characteristics'!$C:$C,0)))</f>
        <v>0</v>
      </c>
      <c r="M572" s="261">
        <f>IF(ISBLANK(INDEX('Policy Characteristics'!G:G,MATCH($C572,'Policy Characteristics'!$C:$C,0))),"",INDEX('Policy Characteristics'!G:G,MATCH($C572,'Policy Characteristics'!$C:$C,0)))</f>
        <v>1</v>
      </c>
      <c r="N572" s="261">
        <f>IF(ISBLANK(INDEX('Policy Characteristics'!H:H,MATCH($C572,'Policy Characteristics'!$C:$C,0))),"",INDEX('Policy Characteristics'!H:H,MATCH($C572,'Policy Characteristics'!$C:$C,0)))</f>
        <v>0.01</v>
      </c>
      <c r="O572" s="254" t="str">
        <f>IF(ISBLANK(INDEX('Policy Characteristics'!I:I,MATCH($C572,'Policy Characteristics'!$C:$C,0))),"",INDEX('Policy Characteristics'!I:I,MATCH($C572,'Policy Characteristics'!$C:$C,0)))</f>
        <v>% of CO2 captured</v>
      </c>
      <c r="P572" s="254" t="str">
        <f>IF(ISBLANK(INDEX('Policy Characteristics'!J:J,MATCH($C572,'Policy Characteristics'!$C:$C,0))),"",INDEX('Policy Characteristics'!J:J,MATCH($C572,'Policy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2" s="254" t="str">
        <f>IF(ISBLANK(INDEX('Policy Characteristics'!K:K,MATCH($C572,'Policy Characteristics'!$C:$C,0))),"",INDEX('Policy Characteristics'!K:K,MATCH($C572,'Policy Characteristics'!$C:$C,0)))</f>
        <v>ccs.html#ccs</v>
      </c>
      <c r="R572" s="254" t="str">
        <f>IF(ISBLANK(INDEX('Policy Characteristics'!L:L,MATCH($C572,'Policy Characteristics'!$C:$C,0))),"",INDEX('Policy Characteristics'!L:L,MATCH($C572,'Policy Characteristics'!$C:$C,0)))</f>
        <v>carbon-capture-and-sequestration.html</v>
      </c>
    </row>
    <row r="573" spans="1:18">
      <c r="A573" s="254" t="str">
        <f>IF(ISBLANK(INDEX('Policy Characteristics'!A:A,MATCH($C573,'Policy Characteristics'!$C:$C,0))),"",INDEX('Policy Characteristics'!A:A,MATCH($C573,'Policy Characteristics'!$C:$C,0)))</f>
        <v>Industry</v>
      </c>
      <c r="B573" s="262" t="str">
        <f>IF(ISBLANK(INDEX('Policy Characteristics'!B:B,MATCH($C573,'Policy Characteristics'!$C:$C,0))),"",INDEX('Policy Characteristics'!B:B,MATCH($C573,'Policy Characteristics'!$C:$C,0)))</f>
        <v>Carbon Capture and Sequestration</v>
      </c>
      <c r="C573" s="254" t="str">
        <f t="shared" si="31"/>
        <v>Industry Sector Fraction of Potential Additional CCS Achieved</v>
      </c>
      <c r="D573" s="6" t="s">
        <v>3065</v>
      </c>
      <c r="E573" s="6" t="s">
        <v>3023</v>
      </c>
      <c r="F573" t="s">
        <v>3029</v>
      </c>
      <c r="G573" s="45" t="s">
        <v>3024</v>
      </c>
      <c r="H573" s="43">
        <v>916</v>
      </c>
      <c r="I573" s="324" t="s">
        <v>43</v>
      </c>
      <c r="J573" s="255" t="str">
        <f>IF(ISBLANK(INDEX('Policy Characteristics'!D:D,MATCH($C573,'Policy Characteristics'!$C:$C,0))),"",INDEX('Policy Characteristics'!D:D,MATCH($C573,'Policy Characteristics'!$C:$C,0)))</f>
        <v>Industry CCS</v>
      </c>
      <c r="K573" s="254" t="str">
        <f>IF(ISBLANK(INDEX('Policy Characteristics'!E:E,MATCH($C573,'Policy Characteristics'!$C:$C,0))),"",INDEX('Policy Characteristics'!E:E,MATCH($C573,'Policy Characteristics'!$C:$C,0)))</f>
        <v>indst CCS</v>
      </c>
      <c r="L573" s="261">
        <f>IF(ISBLANK(INDEX('Policy Characteristics'!F:F,MATCH($C573,'Policy Characteristics'!$C:$C,0))),"",INDEX('Policy Characteristics'!F:F,MATCH($C573,'Policy Characteristics'!$C:$C,0)))</f>
        <v>0</v>
      </c>
      <c r="M573" s="261">
        <f>IF(ISBLANK(INDEX('Policy Characteristics'!G:G,MATCH($C573,'Policy Characteristics'!$C:$C,0))),"",INDEX('Policy Characteristics'!G:G,MATCH($C573,'Policy Characteristics'!$C:$C,0)))</f>
        <v>1</v>
      </c>
      <c r="N573" s="261">
        <f>IF(ISBLANK(INDEX('Policy Characteristics'!H:H,MATCH($C573,'Policy Characteristics'!$C:$C,0))),"",INDEX('Policy Characteristics'!H:H,MATCH($C573,'Policy Characteristics'!$C:$C,0)))</f>
        <v>0.01</v>
      </c>
      <c r="O573" s="254" t="str">
        <f>IF(ISBLANK(INDEX('Policy Characteristics'!I:I,MATCH($C573,'Policy Characteristics'!$C:$C,0))),"",INDEX('Policy Characteristics'!I:I,MATCH($C573,'Policy Characteristics'!$C:$C,0)))</f>
        <v>% of CO2 captured</v>
      </c>
      <c r="P573" s="254" t="str">
        <f>IF(ISBLANK(INDEX('Policy Characteristics'!J:J,MATCH($C573,'Policy Characteristics'!$C:$C,0))),"",INDEX('Policy Characteristics'!J:J,MATCH($C573,'Policy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3" s="254" t="str">
        <f>IF(ISBLANK(INDEX('Policy Characteristics'!K:K,MATCH($C573,'Policy Characteristics'!$C:$C,0))),"",INDEX('Policy Characteristics'!K:K,MATCH($C573,'Policy Characteristics'!$C:$C,0)))</f>
        <v>ccs.html#ccs</v>
      </c>
      <c r="R573" s="254" t="str">
        <f>IF(ISBLANK(INDEX('Policy Characteristics'!L:L,MATCH($C573,'Policy Characteristics'!$C:$C,0))),"",INDEX('Policy Characteristics'!L:L,MATCH($C573,'Policy Characteristics'!$C:$C,0)))</f>
        <v>carbon-capture-and-sequestration.html</v>
      </c>
    </row>
    <row r="574" spans="1:18">
      <c r="A574" s="254" t="str">
        <f>IF(ISBLANK(INDEX('Policy Characteristics'!A:A,MATCH($C574,'Policy Characteristics'!$C:$C,0))),"",INDEX('Policy Characteristics'!A:A,MATCH($C574,'Policy Characteristics'!$C:$C,0)))</f>
        <v>Industry</v>
      </c>
      <c r="B574" s="262" t="str">
        <f>IF(ISBLANK(INDEX('Policy Characteristics'!B:B,MATCH($C574,'Policy Characteristics'!$C:$C,0))),"",INDEX('Policy Characteristics'!B:B,MATCH($C574,'Policy Characteristics'!$C:$C,0)))</f>
        <v>Carbon Capture and Sequestration</v>
      </c>
      <c r="C574" s="254" t="str">
        <f t="shared" si="31"/>
        <v>Industry Sector Fraction of Potential Additional CCS Achieved</v>
      </c>
      <c r="D574" s="6" t="s">
        <v>3065</v>
      </c>
      <c r="E574" s="6" t="s">
        <v>2532</v>
      </c>
      <c r="F574" t="s">
        <v>3029</v>
      </c>
      <c r="G574" s="45" t="s">
        <v>3025</v>
      </c>
      <c r="H574" s="43">
        <v>917</v>
      </c>
      <c r="I574" s="325" t="s">
        <v>44</v>
      </c>
      <c r="J574" s="255" t="str">
        <f>IF(ISBLANK(INDEX('Policy Characteristics'!D:D,MATCH($C574,'Policy Characteristics'!$C:$C,0))),"",INDEX('Policy Characteristics'!D:D,MATCH($C574,'Policy Characteristics'!$C:$C,0)))</f>
        <v>Industry CCS</v>
      </c>
      <c r="K574" s="254" t="str">
        <f>IF(ISBLANK(INDEX('Policy Characteristics'!E:E,MATCH($C574,'Policy Characteristics'!$C:$C,0))),"",INDEX('Policy Characteristics'!E:E,MATCH($C574,'Policy Characteristics'!$C:$C,0)))</f>
        <v>indst CCS</v>
      </c>
      <c r="L574" s="261">
        <f>IF(ISBLANK(INDEX('Policy Characteristics'!F:F,MATCH($C574,'Policy Characteristics'!$C:$C,0))),"",INDEX('Policy Characteristics'!F:F,MATCH($C574,'Policy Characteristics'!$C:$C,0)))</f>
        <v>0</v>
      </c>
      <c r="M574" s="261">
        <f>IF(ISBLANK(INDEX('Policy Characteristics'!G:G,MATCH($C574,'Policy Characteristics'!$C:$C,0))),"",INDEX('Policy Characteristics'!G:G,MATCH($C574,'Policy Characteristics'!$C:$C,0)))</f>
        <v>1</v>
      </c>
      <c r="N574" s="261">
        <f>IF(ISBLANK(INDEX('Policy Characteristics'!H:H,MATCH($C574,'Policy Characteristics'!$C:$C,0))),"",INDEX('Policy Characteristics'!H:H,MATCH($C574,'Policy Characteristics'!$C:$C,0)))</f>
        <v>0.01</v>
      </c>
      <c r="O574" s="254" t="str">
        <f>IF(ISBLANK(INDEX('Policy Characteristics'!I:I,MATCH($C574,'Policy Characteristics'!$C:$C,0))),"",INDEX('Policy Characteristics'!I:I,MATCH($C574,'Policy Characteristics'!$C:$C,0)))</f>
        <v>% of CO2 captured</v>
      </c>
      <c r="P574" s="254" t="str">
        <f>IF(ISBLANK(INDEX('Policy Characteristics'!J:J,MATCH($C574,'Policy Characteristics'!$C:$C,0))),"",INDEX('Policy Characteristics'!J:J,MATCH($C574,'Policy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4" s="254" t="str">
        <f>IF(ISBLANK(INDEX('Policy Characteristics'!K:K,MATCH($C574,'Policy Characteristics'!$C:$C,0))),"",INDEX('Policy Characteristics'!K:K,MATCH($C574,'Policy Characteristics'!$C:$C,0)))</f>
        <v>ccs.html#ccs</v>
      </c>
      <c r="R574" s="254" t="str">
        <f>IF(ISBLANK(INDEX('Policy Characteristics'!L:L,MATCH($C574,'Policy Characteristics'!$C:$C,0))),"",INDEX('Policy Characteristics'!L:L,MATCH($C574,'Policy Characteristics'!$C:$C,0)))</f>
        <v>carbon-capture-and-sequestration.html</v>
      </c>
    </row>
    <row r="575" spans="1:18">
      <c r="A575" s="254" t="str">
        <f>IF(ISBLANK(INDEX('Policy Characteristics'!A:A,MATCH($C575,'Policy Characteristics'!$C:$C,0))),"",INDEX('Policy Characteristics'!A:A,MATCH($C575,'Policy Characteristics'!$C:$C,0)))</f>
        <v>Industry</v>
      </c>
      <c r="B575" s="262" t="str">
        <f>IF(ISBLANK(INDEX('Policy Characteristics'!B:B,MATCH($C575,'Policy Characteristics'!$C:$C,0))),"",INDEX('Policy Characteristics'!B:B,MATCH($C575,'Policy Characteristics'!$C:$C,0)))</f>
        <v>Carbon Capture and Sequestration</v>
      </c>
      <c r="C575" s="254" t="str">
        <f t="shared" si="31"/>
        <v>Industry Sector Fraction of Potential Additional CCS Achieved</v>
      </c>
      <c r="D575" s="6" t="s">
        <v>3066</v>
      </c>
      <c r="E575" s="6" t="s">
        <v>3023</v>
      </c>
      <c r="F575" t="s">
        <v>3030</v>
      </c>
      <c r="G575" s="45" t="s">
        <v>3024</v>
      </c>
      <c r="H575" s="43">
        <v>918</v>
      </c>
      <c r="I575" s="324" t="s">
        <v>43</v>
      </c>
      <c r="J575" s="255" t="str">
        <f>IF(ISBLANK(INDEX('Policy Characteristics'!D:D,MATCH($C575,'Policy Characteristics'!$C:$C,0))),"",INDEX('Policy Characteristics'!D:D,MATCH($C575,'Policy Characteristics'!$C:$C,0)))</f>
        <v>Industry CCS</v>
      </c>
      <c r="K575" s="254" t="str">
        <f>IF(ISBLANK(INDEX('Policy Characteristics'!E:E,MATCH($C575,'Policy Characteristics'!$C:$C,0))),"",INDEX('Policy Characteristics'!E:E,MATCH($C575,'Policy Characteristics'!$C:$C,0)))</f>
        <v>indst CCS</v>
      </c>
      <c r="L575" s="261">
        <f>IF(ISBLANK(INDEX('Policy Characteristics'!F:F,MATCH($C575,'Policy Characteristics'!$C:$C,0))),"",INDEX('Policy Characteristics'!F:F,MATCH($C575,'Policy Characteristics'!$C:$C,0)))</f>
        <v>0</v>
      </c>
      <c r="M575" s="261">
        <f>IF(ISBLANK(INDEX('Policy Characteristics'!G:G,MATCH($C575,'Policy Characteristics'!$C:$C,0))),"",INDEX('Policy Characteristics'!G:G,MATCH($C575,'Policy Characteristics'!$C:$C,0)))</f>
        <v>1</v>
      </c>
      <c r="N575" s="261">
        <f>IF(ISBLANK(INDEX('Policy Characteristics'!H:H,MATCH($C575,'Policy Characteristics'!$C:$C,0))),"",INDEX('Policy Characteristics'!H:H,MATCH($C575,'Policy Characteristics'!$C:$C,0)))</f>
        <v>0.01</v>
      </c>
      <c r="O575" s="254" t="str">
        <f>IF(ISBLANK(INDEX('Policy Characteristics'!I:I,MATCH($C575,'Policy Characteristics'!$C:$C,0))),"",INDEX('Policy Characteristics'!I:I,MATCH($C575,'Policy Characteristics'!$C:$C,0)))</f>
        <v>% of CO2 captured</v>
      </c>
      <c r="P575" s="254" t="str">
        <f>IF(ISBLANK(INDEX('Policy Characteristics'!J:J,MATCH($C575,'Policy Characteristics'!$C:$C,0))),"",INDEX('Policy Characteristics'!J:J,MATCH($C575,'Policy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5" s="254" t="str">
        <f>IF(ISBLANK(INDEX('Policy Characteristics'!K:K,MATCH($C575,'Policy Characteristics'!$C:$C,0))),"",INDEX('Policy Characteristics'!K:K,MATCH($C575,'Policy Characteristics'!$C:$C,0)))</f>
        <v>ccs.html#ccs</v>
      </c>
      <c r="R575" s="254" t="str">
        <f>IF(ISBLANK(INDEX('Policy Characteristics'!L:L,MATCH($C575,'Policy Characteristics'!$C:$C,0))),"",INDEX('Policy Characteristics'!L:L,MATCH($C575,'Policy Characteristics'!$C:$C,0)))</f>
        <v>carbon-capture-and-sequestration.html</v>
      </c>
    </row>
    <row r="576" spans="1:18">
      <c r="A576" s="254" t="str">
        <f>IF(ISBLANK(INDEX('Policy Characteristics'!A:A,MATCH($C576,'Policy Characteristics'!$C:$C,0))),"",INDEX('Policy Characteristics'!A:A,MATCH($C576,'Policy Characteristics'!$C:$C,0)))</f>
        <v>Industry</v>
      </c>
      <c r="B576" s="262" t="str">
        <f>IF(ISBLANK(INDEX('Policy Characteristics'!B:B,MATCH($C576,'Policy Characteristics'!$C:$C,0))),"",INDEX('Policy Characteristics'!B:B,MATCH($C576,'Policy Characteristics'!$C:$C,0)))</f>
        <v>Carbon Capture and Sequestration</v>
      </c>
      <c r="C576" s="254" t="str">
        <f t="shared" si="31"/>
        <v>Industry Sector Fraction of Potential Additional CCS Achieved</v>
      </c>
      <c r="D576" s="6" t="s">
        <v>3066</v>
      </c>
      <c r="E576" s="6" t="s">
        <v>2532</v>
      </c>
      <c r="F576" t="s">
        <v>3030</v>
      </c>
      <c r="G576" s="45" t="s">
        <v>3025</v>
      </c>
      <c r="H576" s="43">
        <v>919</v>
      </c>
      <c r="I576" s="325" t="s">
        <v>44</v>
      </c>
      <c r="J576" s="255" t="str">
        <f>IF(ISBLANK(INDEX('Policy Characteristics'!D:D,MATCH($C576,'Policy Characteristics'!$C:$C,0))),"",INDEX('Policy Characteristics'!D:D,MATCH($C576,'Policy Characteristics'!$C:$C,0)))</f>
        <v>Industry CCS</v>
      </c>
      <c r="K576" s="254" t="str">
        <f>IF(ISBLANK(INDEX('Policy Characteristics'!E:E,MATCH($C576,'Policy Characteristics'!$C:$C,0))),"",INDEX('Policy Characteristics'!E:E,MATCH($C576,'Policy Characteristics'!$C:$C,0)))</f>
        <v>indst CCS</v>
      </c>
      <c r="L576" s="261">
        <f>IF(ISBLANK(INDEX('Policy Characteristics'!F:F,MATCH($C576,'Policy Characteristics'!$C:$C,0))),"",INDEX('Policy Characteristics'!F:F,MATCH($C576,'Policy Characteristics'!$C:$C,0)))</f>
        <v>0</v>
      </c>
      <c r="M576" s="261">
        <f>IF(ISBLANK(INDEX('Policy Characteristics'!G:G,MATCH($C576,'Policy Characteristics'!$C:$C,0))),"",INDEX('Policy Characteristics'!G:G,MATCH($C576,'Policy Characteristics'!$C:$C,0)))</f>
        <v>1</v>
      </c>
      <c r="N576" s="261">
        <f>IF(ISBLANK(INDEX('Policy Characteristics'!H:H,MATCH($C576,'Policy Characteristics'!$C:$C,0))),"",INDEX('Policy Characteristics'!H:H,MATCH($C576,'Policy Characteristics'!$C:$C,0)))</f>
        <v>0.01</v>
      </c>
      <c r="O576" s="254" t="str">
        <f>IF(ISBLANK(INDEX('Policy Characteristics'!I:I,MATCH($C576,'Policy Characteristics'!$C:$C,0))),"",INDEX('Policy Characteristics'!I:I,MATCH($C576,'Policy Characteristics'!$C:$C,0)))</f>
        <v>% of CO2 captured</v>
      </c>
      <c r="P576" s="254" t="str">
        <f>IF(ISBLANK(INDEX('Policy Characteristics'!J:J,MATCH($C576,'Policy Characteristics'!$C:$C,0))),"",INDEX('Policy Characteristics'!J:J,MATCH($C576,'Policy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6" s="254" t="str">
        <f>IF(ISBLANK(INDEX('Policy Characteristics'!K:K,MATCH($C576,'Policy Characteristics'!$C:$C,0))),"",INDEX('Policy Characteristics'!K:K,MATCH($C576,'Policy Characteristics'!$C:$C,0)))</f>
        <v>ccs.html#ccs</v>
      </c>
      <c r="R576" s="254" t="str">
        <f>IF(ISBLANK(INDEX('Policy Characteristics'!L:L,MATCH($C576,'Policy Characteristics'!$C:$C,0))),"",INDEX('Policy Characteristics'!L:L,MATCH($C576,'Policy Characteristics'!$C:$C,0)))</f>
        <v>carbon-capture-and-sequestration.html</v>
      </c>
    </row>
    <row r="577" spans="1:18">
      <c r="A577" s="254" t="str">
        <f>IF(ISBLANK(INDEX('Policy Characteristics'!A:A,MATCH($C577,'Policy Characteristics'!$C:$C,0))),"",INDEX('Policy Characteristics'!A:A,MATCH($C577,'Policy Characteristics'!$C:$C,0)))</f>
        <v>Industry</v>
      </c>
      <c r="B577" s="262" t="str">
        <f>IF(ISBLANK(INDEX('Policy Characteristics'!B:B,MATCH($C577,'Policy Characteristics'!$C:$C,0))),"",INDEX('Policy Characteristics'!B:B,MATCH($C577,'Policy Characteristics'!$C:$C,0)))</f>
        <v>Carbon Capture and Sequestration</v>
      </c>
      <c r="C577" s="254" t="str">
        <f t="shared" si="31"/>
        <v>Industry Sector Fraction of Potential Additional CCS Achieved</v>
      </c>
      <c r="D577" s="6" t="s">
        <v>3067</v>
      </c>
      <c r="E577" s="6" t="s">
        <v>3023</v>
      </c>
      <c r="F577" t="s">
        <v>3031</v>
      </c>
      <c r="G577" s="45" t="s">
        <v>3024</v>
      </c>
      <c r="H577" s="43">
        <v>920</v>
      </c>
      <c r="I577" s="324" t="s">
        <v>43</v>
      </c>
      <c r="J577" s="255" t="str">
        <f>IF(ISBLANK(INDEX('Policy Characteristics'!D:D,MATCH($C577,'Policy Characteristics'!$C:$C,0))),"",INDEX('Policy Characteristics'!D:D,MATCH($C577,'Policy Characteristics'!$C:$C,0)))</f>
        <v>Industry CCS</v>
      </c>
      <c r="K577" s="254" t="str">
        <f>IF(ISBLANK(INDEX('Policy Characteristics'!E:E,MATCH($C577,'Policy Characteristics'!$C:$C,0))),"",INDEX('Policy Characteristics'!E:E,MATCH($C577,'Policy Characteristics'!$C:$C,0)))</f>
        <v>indst CCS</v>
      </c>
      <c r="L577" s="261">
        <f>IF(ISBLANK(INDEX('Policy Characteristics'!F:F,MATCH($C577,'Policy Characteristics'!$C:$C,0))),"",INDEX('Policy Characteristics'!F:F,MATCH($C577,'Policy Characteristics'!$C:$C,0)))</f>
        <v>0</v>
      </c>
      <c r="M577" s="261">
        <f>IF(ISBLANK(INDEX('Policy Characteristics'!G:G,MATCH($C577,'Policy Characteristics'!$C:$C,0))),"",INDEX('Policy Characteristics'!G:G,MATCH($C577,'Policy Characteristics'!$C:$C,0)))</f>
        <v>1</v>
      </c>
      <c r="N577" s="261">
        <f>IF(ISBLANK(INDEX('Policy Characteristics'!H:H,MATCH($C577,'Policy Characteristics'!$C:$C,0))),"",INDEX('Policy Characteristics'!H:H,MATCH($C577,'Policy Characteristics'!$C:$C,0)))</f>
        <v>0.01</v>
      </c>
      <c r="O577" s="254" t="str">
        <f>IF(ISBLANK(INDEX('Policy Characteristics'!I:I,MATCH($C577,'Policy Characteristics'!$C:$C,0))),"",INDEX('Policy Characteristics'!I:I,MATCH($C577,'Policy Characteristics'!$C:$C,0)))</f>
        <v>% of CO2 captured</v>
      </c>
      <c r="P577" s="254" t="str">
        <f>IF(ISBLANK(INDEX('Policy Characteristics'!J:J,MATCH($C577,'Policy Characteristics'!$C:$C,0))),"",INDEX('Policy Characteristics'!J:J,MATCH($C577,'Policy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7" s="254" t="str">
        <f>IF(ISBLANK(INDEX('Policy Characteristics'!K:K,MATCH($C577,'Policy Characteristics'!$C:$C,0))),"",INDEX('Policy Characteristics'!K:K,MATCH($C577,'Policy Characteristics'!$C:$C,0)))</f>
        <v>ccs.html#ccs</v>
      </c>
      <c r="R577" s="254" t="str">
        <f>IF(ISBLANK(INDEX('Policy Characteristics'!L:L,MATCH($C577,'Policy Characteristics'!$C:$C,0))),"",INDEX('Policy Characteristics'!L:L,MATCH($C577,'Policy Characteristics'!$C:$C,0)))</f>
        <v>carbon-capture-and-sequestration.html</v>
      </c>
    </row>
    <row r="578" spans="1:18">
      <c r="A578" s="254" t="str">
        <f>IF(ISBLANK(INDEX('Policy Characteristics'!A:A,MATCH($C578,'Policy Characteristics'!$C:$C,0))),"",INDEX('Policy Characteristics'!A:A,MATCH($C578,'Policy Characteristics'!$C:$C,0)))</f>
        <v>Industry</v>
      </c>
      <c r="B578" s="262" t="str">
        <f>IF(ISBLANK(INDEX('Policy Characteristics'!B:B,MATCH($C578,'Policy Characteristics'!$C:$C,0))),"",INDEX('Policy Characteristics'!B:B,MATCH($C578,'Policy Characteristics'!$C:$C,0)))</f>
        <v>Carbon Capture and Sequestration</v>
      </c>
      <c r="C578" s="254" t="str">
        <f t="shared" si="31"/>
        <v>Industry Sector Fraction of Potential Additional CCS Achieved</v>
      </c>
      <c r="D578" s="6" t="s">
        <v>3067</v>
      </c>
      <c r="E578" s="6" t="s">
        <v>2532</v>
      </c>
      <c r="F578" t="s">
        <v>3031</v>
      </c>
      <c r="G578" s="45" t="s">
        <v>3025</v>
      </c>
      <c r="H578" s="43">
        <v>921</v>
      </c>
      <c r="I578" s="325" t="s">
        <v>44</v>
      </c>
      <c r="J578" s="255" t="str">
        <f>IF(ISBLANK(INDEX('Policy Characteristics'!D:D,MATCH($C578,'Policy Characteristics'!$C:$C,0))),"",INDEX('Policy Characteristics'!D:D,MATCH($C578,'Policy Characteristics'!$C:$C,0)))</f>
        <v>Industry CCS</v>
      </c>
      <c r="K578" s="254" t="str">
        <f>IF(ISBLANK(INDEX('Policy Characteristics'!E:E,MATCH($C578,'Policy Characteristics'!$C:$C,0))),"",INDEX('Policy Characteristics'!E:E,MATCH($C578,'Policy Characteristics'!$C:$C,0)))</f>
        <v>indst CCS</v>
      </c>
      <c r="L578" s="261">
        <f>IF(ISBLANK(INDEX('Policy Characteristics'!F:F,MATCH($C578,'Policy Characteristics'!$C:$C,0))),"",INDEX('Policy Characteristics'!F:F,MATCH($C578,'Policy Characteristics'!$C:$C,0)))</f>
        <v>0</v>
      </c>
      <c r="M578" s="261">
        <f>IF(ISBLANK(INDEX('Policy Characteristics'!G:G,MATCH($C578,'Policy Characteristics'!$C:$C,0))),"",INDEX('Policy Characteristics'!G:G,MATCH($C578,'Policy Characteristics'!$C:$C,0)))</f>
        <v>1</v>
      </c>
      <c r="N578" s="261">
        <f>IF(ISBLANK(INDEX('Policy Characteristics'!H:H,MATCH($C578,'Policy Characteristics'!$C:$C,0))),"",INDEX('Policy Characteristics'!H:H,MATCH($C578,'Policy Characteristics'!$C:$C,0)))</f>
        <v>0.01</v>
      </c>
      <c r="O578" s="254" t="str">
        <f>IF(ISBLANK(INDEX('Policy Characteristics'!I:I,MATCH($C578,'Policy Characteristics'!$C:$C,0))),"",INDEX('Policy Characteristics'!I:I,MATCH($C578,'Policy Characteristics'!$C:$C,0)))</f>
        <v>% of CO2 captured</v>
      </c>
      <c r="P578" s="254" t="str">
        <f>IF(ISBLANK(INDEX('Policy Characteristics'!J:J,MATCH($C578,'Policy Characteristics'!$C:$C,0))),"",INDEX('Policy Characteristics'!J:J,MATCH($C578,'Policy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8" s="254" t="str">
        <f>IF(ISBLANK(INDEX('Policy Characteristics'!K:K,MATCH($C578,'Policy Characteristics'!$C:$C,0))),"",INDEX('Policy Characteristics'!K:K,MATCH($C578,'Policy Characteristics'!$C:$C,0)))</f>
        <v>ccs.html#ccs</v>
      </c>
      <c r="R578" s="254" t="str">
        <f>IF(ISBLANK(INDEX('Policy Characteristics'!L:L,MATCH($C578,'Policy Characteristics'!$C:$C,0))),"",INDEX('Policy Characteristics'!L:L,MATCH($C578,'Policy Characteristics'!$C:$C,0)))</f>
        <v>carbon-capture-and-sequestration.html</v>
      </c>
    </row>
    <row r="579" spans="1:18">
      <c r="A579" s="254" t="str">
        <f>IF(ISBLANK(INDEX('Policy Characteristics'!A:A,MATCH($C579,'Policy Characteristics'!$C:$C,0))),"",INDEX('Policy Characteristics'!A:A,MATCH($C579,'Policy Characteristics'!$C:$C,0)))</f>
        <v>Industry</v>
      </c>
      <c r="B579" s="262" t="str">
        <f>IF(ISBLANK(INDEX('Policy Characteristics'!B:B,MATCH($C579,'Policy Characteristics'!$C:$C,0))),"",INDEX('Policy Characteristics'!B:B,MATCH($C579,'Policy Characteristics'!$C:$C,0)))</f>
        <v>Carbon Capture and Sequestration</v>
      </c>
      <c r="C579" s="254" t="str">
        <f t="shared" si="31"/>
        <v>Industry Sector Fraction of Potential Additional CCS Achieved</v>
      </c>
      <c r="D579" s="6" t="s">
        <v>3068</v>
      </c>
      <c r="E579" s="6" t="s">
        <v>3023</v>
      </c>
      <c r="F579" t="s">
        <v>3032</v>
      </c>
      <c r="G579" s="45" t="s">
        <v>3024</v>
      </c>
      <c r="H579" s="43">
        <v>922</v>
      </c>
      <c r="I579" s="324" t="s">
        <v>43</v>
      </c>
      <c r="J579" s="255" t="str">
        <f>IF(ISBLANK(INDEX('Policy Characteristics'!D:D,MATCH($C579,'Policy Characteristics'!$C:$C,0))),"",INDEX('Policy Characteristics'!D:D,MATCH($C579,'Policy Characteristics'!$C:$C,0)))</f>
        <v>Industry CCS</v>
      </c>
      <c r="K579" s="254" t="str">
        <f>IF(ISBLANK(INDEX('Policy Characteristics'!E:E,MATCH($C579,'Policy Characteristics'!$C:$C,0))),"",INDEX('Policy Characteristics'!E:E,MATCH($C579,'Policy Characteristics'!$C:$C,0)))</f>
        <v>indst CCS</v>
      </c>
      <c r="L579" s="261">
        <f>IF(ISBLANK(INDEX('Policy Characteristics'!F:F,MATCH($C579,'Policy Characteristics'!$C:$C,0))),"",INDEX('Policy Characteristics'!F:F,MATCH($C579,'Policy Characteristics'!$C:$C,0)))</f>
        <v>0</v>
      </c>
      <c r="M579" s="261">
        <f>IF(ISBLANK(INDEX('Policy Characteristics'!G:G,MATCH($C579,'Policy Characteristics'!$C:$C,0))),"",INDEX('Policy Characteristics'!G:G,MATCH($C579,'Policy Characteristics'!$C:$C,0)))</f>
        <v>1</v>
      </c>
      <c r="N579" s="261">
        <f>IF(ISBLANK(INDEX('Policy Characteristics'!H:H,MATCH($C579,'Policy Characteristics'!$C:$C,0))),"",INDEX('Policy Characteristics'!H:H,MATCH($C579,'Policy Characteristics'!$C:$C,0)))</f>
        <v>0.01</v>
      </c>
      <c r="O579" s="254" t="str">
        <f>IF(ISBLANK(INDEX('Policy Characteristics'!I:I,MATCH($C579,'Policy Characteristics'!$C:$C,0))),"",INDEX('Policy Characteristics'!I:I,MATCH($C579,'Policy Characteristics'!$C:$C,0)))</f>
        <v>% of CO2 captured</v>
      </c>
      <c r="P579" s="254" t="str">
        <f>IF(ISBLANK(INDEX('Policy Characteristics'!J:J,MATCH($C579,'Policy Characteristics'!$C:$C,0))),"",INDEX('Policy Characteristics'!J:J,MATCH($C579,'Policy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9" s="254" t="str">
        <f>IF(ISBLANK(INDEX('Policy Characteristics'!K:K,MATCH($C579,'Policy Characteristics'!$C:$C,0))),"",INDEX('Policy Characteristics'!K:K,MATCH($C579,'Policy Characteristics'!$C:$C,0)))</f>
        <v>ccs.html#ccs</v>
      </c>
      <c r="R579" s="254" t="str">
        <f>IF(ISBLANK(INDEX('Policy Characteristics'!L:L,MATCH($C579,'Policy Characteristics'!$C:$C,0))),"",INDEX('Policy Characteristics'!L:L,MATCH($C579,'Policy Characteristics'!$C:$C,0)))</f>
        <v>carbon-capture-and-sequestration.html</v>
      </c>
    </row>
    <row r="580" spans="1:18">
      <c r="A580" s="254" t="str">
        <f>IF(ISBLANK(INDEX('Policy Characteristics'!A:A,MATCH($C580,'Policy Characteristics'!$C:$C,0))),"",INDEX('Policy Characteristics'!A:A,MATCH($C580,'Policy Characteristics'!$C:$C,0)))</f>
        <v>Industry</v>
      </c>
      <c r="B580" s="262" t="str">
        <f>IF(ISBLANK(INDEX('Policy Characteristics'!B:B,MATCH($C580,'Policy Characteristics'!$C:$C,0))),"",INDEX('Policy Characteristics'!B:B,MATCH($C580,'Policy Characteristics'!$C:$C,0)))</f>
        <v>Carbon Capture and Sequestration</v>
      </c>
      <c r="C580" s="254" t="str">
        <f t="shared" si="31"/>
        <v>Industry Sector Fraction of Potential Additional CCS Achieved</v>
      </c>
      <c r="D580" s="6" t="s">
        <v>3068</v>
      </c>
      <c r="E580" s="6" t="s">
        <v>2532</v>
      </c>
      <c r="F580" t="s">
        <v>3032</v>
      </c>
      <c r="G580" s="45" t="s">
        <v>3025</v>
      </c>
      <c r="H580" s="43">
        <v>923</v>
      </c>
      <c r="I580" s="325" t="s">
        <v>44</v>
      </c>
      <c r="J580" s="255" t="str">
        <f>IF(ISBLANK(INDEX('Policy Characteristics'!D:D,MATCH($C580,'Policy Characteristics'!$C:$C,0))),"",INDEX('Policy Characteristics'!D:D,MATCH($C580,'Policy Characteristics'!$C:$C,0)))</f>
        <v>Industry CCS</v>
      </c>
      <c r="K580" s="254" t="str">
        <f>IF(ISBLANK(INDEX('Policy Characteristics'!E:E,MATCH($C580,'Policy Characteristics'!$C:$C,0))),"",INDEX('Policy Characteristics'!E:E,MATCH($C580,'Policy Characteristics'!$C:$C,0)))</f>
        <v>indst CCS</v>
      </c>
      <c r="L580" s="261">
        <f>IF(ISBLANK(INDEX('Policy Characteristics'!F:F,MATCH($C580,'Policy Characteristics'!$C:$C,0))),"",INDEX('Policy Characteristics'!F:F,MATCH($C580,'Policy Characteristics'!$C:$C,0)))</f>
        <v>0</v>
      </c>
      <c r="M580" s="261">
        <f>IF(ISBLANK(INDEX('Policy Characteristics'!G:G,MATCH($C580,'Policy Characteristics'!$C:$C,0))),"",INDEX('Policy Characteristics'!G:G,MATCH($C580,'Policy Characteristics'!$C:$C,0)))</f>
        <v>1</v>
      </c>
      <c r="N580" s="261">
        <f>IF(ISBLANK(INDEX('Policy Characteristics'!H:H,MATCH($C580,'Policy Characteristics'!$C:$C,0))),"",INDEX('Policy Characteristics'!H:H,MATCH($C580,'Policy Characteristics'!$C:$C,0)))</f>
        <v>0.01</v>
      </c>
      <c r="O580" s="254" t="str">
        <f>IF(ISBLANK(INDEX('Policy Characteristics'!I:I,MATCH($C580,'Policy Characteristics'!$C:$C,0))),"",INDEX('Policy Characteristics'!I:I,MATCH($C580,'Policy Characteristics'!$C:$C,0)))</f>
        <v>% of CO2 captured</v>
      </c>
      <c r="P580" s="254" t="str">
        <f>IF(ISBLANK(INDEX('Policy Characteristics'!J:J,MATCH($C580,'Policy Characteristics'!$C:$C,0))),"",INDEX('Policy Characteristics'!J:J,MATCH($C580,'Policy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0" s="254" t="str">
        <f>IF(ISBLANK(INDEX('Policy Characteristics'!K:K,MATCH($C580,'Policy Characteristics'!$C:$C,0))),"",INDEX('Policy Characteristics'!K:K,MATCH($C580,'Policy Characteristics'!$C:$C,0)))</f>
        <v>ccs.html#ccs</v>
      </c>
      <c r="R580" s="254" t="str">
        <f>IF(ISBLANK(INDEX('Policy Characteristics'!L:L,MATCH($C580,'Policy Characteristics'!$C:$C,0))),"",INDEX('Policy Characteristics'!L:L,MATCH($C580,'Policy Characteristics'!$C:$C,0)))</f>
        <v>carbon-capture-and-sequestration.html</v>
      </c>
    </row>
    <row r="581" spans="1:18">
      <c r="A581" s="254" t="str">
        <f>IF(ISBLANK(INDEX('Policy Characteristics'!A:A,MATCH($C581,'Policy Characteristics'!$C:$C,0))),"",INDEX('Policy Characteristics'!A:A,MATCH($C581,'Policy Characteristics'!$C:$C,0)))</f>
        <v>Industry</v>
      </c>
      <c r="B581" s="262" t="str">
        <f>IF(ISBLANK(INDEX('Policy Characteristics'!B:B,MATCH($C581,'Policy Characteristics'!$C:$C,0))),"",INDEX('Policy Characteristics'!B:B,MATCH($C581,'Policy Characteristics'!$C:$C,0)))</f>
        <v>Carbon Capture and Sequestration</v>
      </c>
      <c r="C581" s="254" t="str">
        <f t="shared" si="31"/>
        <v>Industry Sector Fraction of Potential Additional CCS Achieved</v>
      </c>
      <c r="D581" s="6" t="s">
        <v>3069</v>
      </c>
      <c r="E581" s="6" t="s">
        <v>3023</v>
      </c>
      <c r="F581" t="s">
        <v>3033</v>
      </c>
      <c r="G581" s="45" t="s">
        <v>3024</v>
      </c>
      <c r="H581" s="43">
        <v>924</v>
      </c>
      <c r="I581" s="324" t="s">
        <v>43</v>
      </c>
      <c r="J581" s="255" t="str">
        <f>IF(ISBLANK(INDEX('Policy Characteristics'!D:D,MATCH($C581,'Policy Characteristics'!$C:$C,0))),"",INDEX('Policy Characteristics'!D:D,MATCH($C581,'Policy Characteristics'!$C:$C,0)))</f>
        <v>Industry CCS</v>
      </c>
      <c r="K581" s="254" t="str">
        <f>IF(ISBLANK(INDEX('Policy Characteristics'!E:E,MATCH($C581,'Policy Characteristics'!$C:$C,0))),"",INDEX('Policy Characteristics'!E:E,MATCH($C581,'Policy Characteristics'!$C:$C,0)))</f>
        <v>indst CCS</v>
      </c>
      <c r="L581" s="261">
        <f>IF(ISBLANK(INDEX('Policy Characteristics'!F:F,MATCH($C581,'Policy Characteristics'!$C:$C,0))),"",INDEX('Policy Characteristics'!F:F,MATCH($C581,'Policy Characteristics'!$C:$C,0)))</f>
        <v>0</v>
      </c>
      <c r="M581" s="261">
        <f>IF(ISBLANK(INDEX('Policy Characteristics'!G:G,MATCH($C581,'Policy Characteristics'!$C:$C,0))),"",INDEX('Policy Characteristics'!G:G,MATCH($C581,'Policy Characteristics'!$C:$C,0)))</f>
        <v>1</v>
      </c>
      <c r="N581" s="261">
        <f>IF(ISBLANK(INDEX('Policy Characteristics'!H:H,MATCH($C581,'Policy Characteristics'!$C:$C,0))),"",INDEX('Policy Characteristics'!H:H,MATCH($C581,'Policy Characteristics'!$C:$C,0)))</f>
        <v>0.01</v>
      </c>
      <c r="O581" s="254" t="str">
        <f>IF(ISBLANK(INDEX('Policy Characteristics'!I:I,MATCH($C581,'Policy Characteristics'!$C:$C,0))),"",INDEX('Policy Characteristics'!I:I,MATCH($C581,'Policy Characteristics'!$C:$C,0)))</f>
        <v>% of CO2 captured</v>
      </c>
      <c r="P581" s="254" t="str">
        <f>IF(ISBLANK(INDEX('Policy Characteristics'!J:J,MATCH($C581,'Policy Characteristics'!$C:$C,0))),"",INDEX('Policy Characteristics'!J:J,MATCH($C581,'Policy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1" s="254" t="str">
        <f>IF(ISBLANK(INDEX('Policy Characteristics'!K:K,MATCH($C581,'Policy Characteristics'!$C:$C,0))),"",INDEX('Policy Characteristics'!K:K,MATCH($C581,'Policy Characteristics'!$C:$C,0)))</f>
        <v>ccs.html#ccs</v>
      </c>
      <c r="R581" s="254" t="str">
        <f>IF(ISBLANK(INDEX('Policy Characteristics'!L:L,MATCH($C581,'Policy Characteristics'!$C:$C,0))),"",INDEX('Policy Characteristics'!L:L,MATCH($C581,'Policy Characteristics'!$C:$C,0)))</f>
        <v>carbon-capture-and-sequestration.html</v>
      </c>
    </row>
    <row r="582" spans="1:18">
      <c r="A582" s="254" t="str">
        <f>IF(ISBLANK(INDEX('Policy Characteristics'!A:A,MATCH($C582,'Policy Characteristics'!$C:$C,0))),"",INDEX('Policy Characteristics'!A:A,MATCH($C582,'Policy Characteristics'!$C:$C,0)))</f>
        <v>Industry</v>
      </c>
      <c r="B582" s="262" t="str">
        <f>IF(ISBLANK(INDEX('Policy Characteristics'!B:B,MATCH($C582,'Policy Characteristics'!$C:$C,0))),"",INDEX('Policy Characteristics'!B:B,MATCH($C582,'Policy Characteristics'!$C:$C,0)))</f>
        <v>Carbon Capture and Sequestration</v>
      </c>
      <c r="C582" s="254" t="str">
        <f t="shared" ref="C582:C614" si="32">C$565</f>
        <v>Industry Sector Fraction of Potential Additional CCS Achieved</v>
      </c>
      <c r="D582" s="6" t="s">
        <v>3069</v>
      </c>
      <c r="E582" s="6" t="s">
        <v>2532</v>
      </c>
      <c r="F582" t="s">
        <v>3033</v>
      </c>
      <c r="G582" s="45" t="s">
        <v>3025</v>
      </c>
      <c r="H582" s="43">
        <v>925</v>
      </c>
      <c r="I582" s="325" t="s">
        <v>43</v>
      </c>
      <c r="J582" s="255" t="str">
        <f>IF(ISBLANK(INDEX('Policy Characteristics'!D:D,MATCH($C582,'Policy Characteristics'!$C:$C,0))),"",INDEX('Policy Characteristics'!D:D,MATCH($C582,'Policy Characteristics'!$C:$C,0)))</f>
        <v>Industry CCS</v>
      </c>
      <c r="K582" s="254" t="str">
        <f>IF(ISBLANK(INDEX('Policy Characteristics'!E:E,MATCH($C582,'Policy Characteristics'!$C:$C,0))),"",INDEX('Policy Characteristics'!E:E,MATCH($C582,'Policy Characteristics'!$C:$C,0)))</f>
        <v>indst CCS</v>
      </c>
      <c r="L582" s="261">
        <f>IF(ISBLANK(INDEX('Policy Characteristics'!F:F,MATCH($C582,'Policy Characteristics'!$C:$C,0))),"",INDEX('Policy Characteristics'!F:F,MATCH($C582,'Policy Characteristics'!$C:$C,0)))</f>
        <v>0</v>
      </c>
      <c r="M582" s="261">
        <f>IF(ISBLANK(INDEX('Policy Characteristics'!G:G,MATCH($C582,'Policy Characteristics'!$C:$C,0))),"",INDEX('Policy Characteristics'!G:G,MATCH($C582,'Policy Characteristics'!$C:$C,0)))</f>
        <v>1</v>
      </c>
      <c r="N582" s="261">
        <f>IF(ISBLANK(INDEX('Policy Characteristics'!H:H,MATCH($C582,'Policy Characteristics'!$C:$C,0))),"",INDEX('Policy Characteristics'!H:H,MATCH($C582,'Policy Characteristics'!$C:$C,0)))</f>
        <v>0.01</v>
      </c>
      <c r="O582" s="254" t="str">
        <f>IF(ISBLANK(INDEX('Policy Characteristics'!I:I,MATCH($C582,'Policy Characteristics'!$C:$C,0))),"",INDEX('Policy Characteristics'!I:I,MATCH($C582,'Policy Characteristics'!$C:$C,0)))</f>
        <v>% of CO2 captured</v>
      </c>
      <c r="P582" s="254" t="str">
        <f>IF(ISBLANK(INDEX('Policy Characteristics'!J:J,MATCH($C582,'Policy Characteristics'!$C:$C,0))),"",INDEX('Policy Characteristics'!J:J,MATCH($C582,'Policy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2" s="254" t="str">
        <f>IF(ISBLANK(INDEX('Policy Characteristics'!K:K,MATCH($C582,'Policy Characteristics'!$C:$C,0))),"",INDEX('Policy Characteristics'!K:K,MATCH($C582,'Policy Characteristics'!$C:$C,0)))</f>
        <v>ccs.html#ccs</v>
      </c>
      <c r="R582" s="254" t="str">
        <f>IF(ISBLANK(INDEX('Policy Characteristics'!L:L,MATCH($C582,'Policy Characteristics'!$C:$C,0))),"",INDEX('Policy Characteristics'!L:L,MATCH($C582,'Policy Characteristics'!$C:$C,0)))</f>
        <v>carbon-capture-and-sequestration.html</v>
      </c>
    </row>
    <row r="583" spans="1:18">
      <c r="A583" s="254" t="str">
        <f>IF(ISBLANK(INDEX('Policy Characteristics'!A:A,MATCH($C583,'Policy Characteristics'!$C:$C,0))),"",INDEX('Policy Characteristics'!A:A,MATCH($C583,'Policy Characteristics'!$C:$C,0)))</f>
        <v>Industry</v>
      </c>
      <c r="B583" s="262" t="str">
        <f>IF(ISBLANK(INDEX('Policy Characteristics'!B:B,MATCH($C583,'Policy Characteristics'!$C:$C,0))),"",INDEX('Policy Characteristics'!B:B,MATCH($C583,'Policy Characteristics'!$C:$C,0)))</f>
        <v>Carbon Capture and Sequestration</v>
      </c>
      <c r="C583" s="254" t="str">
        <f t="shared" si="32"/>
        <v>Industry Sector Fraction of Potential Additional CCS Achieved</v>
      </c>
      <c r="D583" s="6" t="s">
        <v>3070</v>
      </c>
      <c r="E583" s="6" t="s">
        <v>3023</v>
      </c>
      <c r="F583" t="s">
        <v>2579</v>
      </c>
      <c r="G583" s="45" t="s">
        <v>3024</v>
      </c>
      <c r="H583" s="43">
        <v>926</v>
      </c>
      <c r="I583" s="324" t="s">
        <v>43</v>
      </c>
      <c r="J583" s="255" t="str">
        <f>IF(ISBLANK(INDEX('Policy Characteristics'!D:D,MATCH($C583,'Policy Characteristics'!$C:$C,0))),"",INDEX('Policy Characteristics'!D:D,MATCH($C583,'Policy Characteristics'!$C:$C,0)))</f>
        <v>Industry CCS</v>
      </c>
      <c r="K583" s="254" t="str">
        <f>IF(ISBLANK(INDEX('Policy Characteristics'!E:E,MATCH($C583,'Policy Characteristics'!$C:$C,0))),"",INDEX('Policy Characteristics'!E:E,MATCH($C583,'Policy Characteristics'!$C:$C,0)))</f>
        <v>indst CCS</v>
      </c>
      <c r="L583" s="261">
        <f>IF(ISBLANK(INDEX('Policy Characteristics'!F:F,MATCH($C583,'Policy Characteristics'!$C:$C,0))),"",INDEX('Policy Characteristics'!F:F,MATCH($C583,'Policy Characteristics'!$C:$C,0)))</f>
        <v>0</v>
      </c>
      <c r="M583" s="261">
        <f>IF(ISBLANK(INDEX('Policy Characteristics'!G:G,MATCH($C583,'Policy Characteristics'!$C:$C,0))),"",INDEX('Policy Characteristics'!G:G,MATCH($C583,'Policy Characteristics'!$C:$C,0)))</f>
        <v>1</v>
      </c>
      <c r="N583" s="261">
        <f>IF(ISBLANK(INDEX('Policy Characteristics'!H:H,MATCH($C583,'Policy Characteristics'!$C:$C,0))),"",INDEX('Policy Characteristics'!H:H,MATCH($C583,'Policy Characteristics'!$C:$C,0)))</f>
        <v>0.01</v>
      </c>
      <c r="O583" s="254" t="str">
        <f>IF(ISBLANK(INDEX('Policy Characteristics'!I:I,MATCH($C583,'Policy Characteristics'!$C:$C,0))),"",INDEX('Policy Characteristics'!I:I,MATCH($C583,'Policy Characteristics'!$C:$C,0)))</f>
        <v>% of CO2 captured</v>
      </c>
      <c r="P583" s="254" t="str">
        <f>IF(ISBLANK(INDEX('Policy Characteristics'!J:J,MATCH($C583,'Policy Characteristics'!$C:$C,0))),"",INDEX('Policy Characteristics'!J:J,MATCH($C583,'Policy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3" s="254" t="str">
        <f>IF(ISBLANK(INDEX('Policy Characteristics'!K:K,MATCH($C583,'Policy Characteristics'!$C:$C,0))),"",INDEX('Policy Characteristics'!K:K,MATCH($C583,'Policy Characteristics'!$C:$C,0)))</f>
        <v>ccs.html#ccs</v>
      </c>
      <c r="R583" s="254" t="str">
        <f>IF(ISBLANK(INDEX('Policy Characteristics'!L:L,MATCH($C583,'Policy Characteristics'!$C:$C,0))),"",INDEX('Policy Characteristics'!L:L,MATCH($C583,'Policy Characteristics'!$C:$C,0)))</f>
        <v>carbon-capture-and-sequestration.html</v>
      </c>
    </row>
    <row r="584" spans="1:18">
      <c r="A584" s="254" t="str">
        <f>IF(ISBLANK(INDEX('Policy Characteristics'!A:A,MATCH($C584,'Policy Characteristics'!$C:$C,0))),"",INDEX('Policy Characteristics'!A:A,MATCH($C584,'Policy Characteristics'!$C:$C,0)))</f>
        <v>Industry</v>
      </c>
      <c r="B584" s="262" t="str">
        <f>IF(ISBLANK(INDEX('Policy Characteristics'!B:B,MATCH($C584,'Policy Characteristics'!$C:$C,0))),"",INDEX('Policy Characteristics'!B:B,MATCH($C584,'Policy Characteristics'!$C:$C,0)))</f>
        <v>Carbon Capture and Sequestration</v>
      </c>
      <c r="C584" s="254" t="str">
        <f t="shared" si="32"/>
        <v>Industry Sector Fraction of Potential Additional CCS Achieved</v>
      </c>
      <c r="D584" s="6" t="s">
        <v>3070</v>
      </c>
      <c r="E584" s="6" t="s">
        <v>2532</v>
      </c>
      <c r="F584" t="s">
        <v>2579</v>
      </c>
      <c r="G584" s="45" t="s">
        <v>3025</v>
      </c>
      <c r="H584" s="43">
        <v>927</v>
      </c>
      <c r="I584" s="324" t="s">
        <v>43</v>
      </c>
      <c r="J584" s="255" t="str">
        <f>IF(ISBLANK(INDEX('Policy Characteristics'!D:D,MATCH($C584,'Policy Characteristics'!$C:$C,0))),"",INDEX('Policy Characteristics'!D:D,MATCH($C584,'Policy Characteristics'!$C:$C,0)))</f>
        <v>Industry CCS</v>
      </c>
      <c r="K584" s="254" t="str">
        <f>IF(ISBLANK(INDEX('Policy Characteristics'!E:E,MATCH($C584,'Policy Characteristics'!$C:$C,0))),"",INDEX('Policy Characteristics'!E:E,MATCH($C584,'Policy Characteristics'!$C:$C,0)))</f>
        <v>indst CCS</v>
      </c>
      <c r="L584" s="261">
        <f>IF(ISBLANK(INDEX('Policy Characteristics'!F:F,MATCH($C584,'Policy Characteristics'!$C:$C,0))),"",INDEX('Policy Characteristics'!F:F,MATCH($C584,'Policy Characteristics'!$C:$C,0)))</f>
        <v>0</v>
      </c>
      <c r="M584" s="261">
        <f>IF(ISBLANK(INDEX('Policy Characteristics'!G:G,MATCH($C584,'Policy Characteristics'!$C:$C,0))),"",INDEX('Policy Characteristics'!G:G,MATCH($C584,'Policy Characteristics'!$C:$C,0)))</f>
        <v>1</v>
      </c>
      <c r="N584" s="261">
        <f>IF(ISBLANK(INDEX('Policy Characteristics'!H:H,MATCH($C584,'Policy Characteristics'!$C:$C,0))),"",INDEX('Policy Characteristics'!H:H,MATCH($C584,'Policy Characteristics'!$C:$C,0)))</f>
        <v>0.01</v>
      </c>
      <c r="O584" s="254" t="str">
        <f>IF(ISBLANK(INDEX('Policy Characteristics'!I:I,MATCH($C584,'Policy Characteristics'!$C:$C,0))),"",INDEX('Policy Characteristics'!I:I,MATCH($C584,'Policy Characteristics'!$C:$C,0)))</f>
        <v>% of CO2 captured</v>
      </c>
      <c r="P584" s="254" t="str">
        <f>IF(ISBLANK(INDEX('Policy Characteristics'!J:J,MATCH($C584,'Policy Characteristics'!$C:$C,0))),"",INDEX('Policy Characteristics'!J:J,MATCH($C584,'Policy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4" s="254" t="str">
        <f>IF(ISBLANK(INDEX('Policy Characteristics'!K:K,MATCH($C584,'Policy Characteristics'!$C:$C,0))),"",INDEX('Policy Characteristics'!K:K,MATCH($C584,'Policy Characteristics'!$C:$C,0)))</f>
        <v>ccs.html#ccs</v>
      </c>
      <c r="R584" s="254" t="str">
        <f>IF(ISBLANK(INDEX('Policy Characteristics'!L:L,MATCH($C584,'Policy Characteristics'!$C:$C,0))),"",INDEX('Policy Characteristics'!L:L,MATCH($C584,'Policy Characteristics'!$C:$C,0)))</f>
        <v>carbon-capture-and-sequestration.html</v>
      </c>
    </row>
    <row r="585" spans="1:18">
      <c r="A585" s="254" t="str">
        <f>IF(ISBLANK(INDEX('Policy Characteristics'!A:A,MATCH($C585,'Policy Characteristics'!$C:$C,0))),"",INDEX('Policy Characteristics'!A:A,MATCH($C585,'Policy Characteristics'!$C:$C,0)))</f>
        <v>Industry</v>
      </c>
      <c r="B585" s="262" t="str">
        <f>IF(ISBLANK(INDEX('Policy Characteristics'!B:B,MATCH($C585,'Policy Characteristics'!$C:$C,0))),"",INDEX('Policy Characteristics'!B:B,MATCH($C585,'Policy Characteristics'!$C:$C,0)))</f>
        <v>Carbon Capture and Sequestration</v>
      </c>
      <c r="C585" s="254" t="str">
        <f t="shared" si="32"/>
        <v>Industry Sector Fraction of Potential Additional CCS Achieved</v>
      </c>
      <c r="D585" s="6" t="s">
        <v>3071</v>
      </c>
      <c r="E585" s="6" t="s">
        <v>3023</v>
      </c>
      <c r="F585" t="s">
        <v>3034</v>
      </c>
      <c r="G585" s="45" t="s">
        <v>3024</v>
      </c>
      <c r="H585" s="43">
        <v>928</v>
      </c>
      <c r="I585" s="324" t="s">
        <v>43</v>
      </c>
      <c r="J585" s="255" t="str">
        <f>IF(ISBLANK(INDEX('Policy Characteristics'!D:D,MATCH($C585,'Policy Characteristics'!$C:$C,0))),"",INDEX('Policy Characteristics'!D:D,MATCH($C585,'Policy Characteristics'!$C:$C,0)))</f>
        <v>Industry CCS</v>
      </c>
      <c r="K585" s="254" t="str">
        <f>IF(ISBLANK(INDEX('Policy Characteristics'!E:E,MATCH($C585,'Policy Characteristics'!$C:$C,0))),"",INDEX('Policy Characteristics'!E:E,MATCH($C585,'Policy Characteristics'!$C:$C,0)))</f>
        <v>indst CCS</v>
      </c>
      <c r="L585" s="261">
        <f>IF(ISBLANK(INDEX('Policy Characteristics'!F:F,MATCH($C585,'Policy Characteristics'!$C:$C,0))),"",INDEX('Policy Characteristics'!F:F,MATCH($C585,'Policy Characteristics'!$C:$C,0)))</f>
        <v>0</v>
      </c>
      <c r="M585" s="261">
        <f>IF(ISBLANK(INDEX('Policy Characteristics'!G:G,MATCH($C585,'Policy Characteristics'!$C:$C,0))),"",INDEX('Policy Characteristics'!G:G,MATCH($C585,'Policy Characteristics'!$C:$C,0)))</f>
        <v>1</v>
      </c>
      <c r="N585" s="261">
        <f>IF(ISBLANK(INDEX('Policy Characteristics'!H:H,MATCH($C585,'Policy Characteristics'!$C:$C,0))),"",INDEX('Policy Characteristics'!H:H,MATCH($C585,'Policy Characteristics'!$C:$C,0)))</f>
        <v>0.01</v>
      </c>
      <c r="O585" s="254" t="str">
        <f>IF(ISBLANK(INDEX('Policy Characteristics'!I:I,MATCH($C585,'Policy Characteristics'!$C:$C,0))),"",INDEX('Policy Characteristics'!I:I,MATCH($C585,'Policy Characteristics'!$C:$C,0)))</f>
        <v>% of CO2 captured</v>
      </c>
      <c r="P585" s="254" t="str">
        <f>IF(ISBLANK(INDEX('Policy Characteristics'!J:J,MATCH($C585,'Policy Characteristics'!$C:$C,0))),"",INDEX('Policy Characteristics'!J:J,MATCH($C585,'Policy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5" s="254" t="str">
        <f>IF(ISBLANK(INDEX('Policy Characteristics'!K:K,MATCH($C585,'Policy Characteristics'!$C:$C,0))),"",INDEX('Policy Characteristics'!K:K,MATCH($C585,'Policy Characteristics'!$C:$C,0)))</f>
        <v>ccs.html#ccs</v>
      </c>
      <c r="R585" s="254" t="str">
        <f>IF(ISBLANK(INDEX('Policy Characteristics'!L:L,MATCH($C585,'Policy Characteristics'!$C:$C,0))),"",INDEX('Policy Characteristics'!L:L,MATCH($C585,'Policy Characteristics'!$C:$C,0)))</f>
        <v>carbon-capture-and-sequestration.html</v>
      </c>
    </row>
    <row r="586" spans="1:18">
      <c r="A586" s="254" t="str">
        <f>IF(ISBLANK(INDEX('Policy Characteristics'!A:A,MATCH($C586,'Policy Characteristics'!$C:$C,0))),"",INDEX('Policy Characteristics'!A:A,MATCH($C586,'Policy Characteristics'!$C:$C,0)))</f>
        <v>Industry</v>
      </c>
      <c r="B586" s="262" t="str">
        <f>IF(ISBLANK(INDEX('Policy Characteristics'!B:B,MATCH($C586,'Policy Characteristics'!$C:$C,0))),"",INDEX('Policy Characteristics'!B:B,MATCH($C586,'Policy Characteristics'!$C:$C,0)))</f>
        <v>Carbon Capture and Sequestration</v>
      </c>
      <c r="C586" s="254" t="str">
        <f t="shared" si="32"/>
        <v>Industry Sector Fraction of Potential Additional CCS Achieved</v>
      </c>
      <c r="D586" s="6" t="s">
        <v>3071</v>
      </c>
      <c r="E586" s="6" t="s">
        <v>2532</v>
      </c>
      <c r="F586" t="s">
        <v>3034</v>
      </c>
      <c r="G586" s="45" t="s">
        <v>3025</v>
      </c>
      <c r="H586" s="43">
        <v>929</v>
      </c>
      <c r="I586" s="325" t="s">
        <v>44</v>
      </c>
      <c r="J586" s="255" t="str">
        <f>IF(ISBLANK(INDEX('Policy Characteristics'!D:D,MATCH($C586,'Policy Characteristics'!$C:$C,0))),"",INDEX('Policy Characteristics'!D:D,MATCH($C586,'Policy Characteristics'!$C:$C,0)))</f>
        <v>Industry CCS</v>
      </c>
      <c r="K586" s="254" t="str">
        <f>IF(ISBLANK(INDEX('Policy Characteristics'!E:E,MATCH($C586,'Policy Characteristics'!$C:$C,0))),"",INDEX('Policy Characteristics'!E:E,MATCH($C586,'Policy Characteristics'!$C:$C,0)))</f>
        <v>indst CCS</v>
      </c>
      <c r="L586" s="261">
        <f>IF(ISBLANK(INDEX('Policy Characteristics'!F:F,MATCH($C586,'Policy Characteristics'!$C:$C,0))),"",INDEX('Policy Characteristics'!F:F,MATCH($C586,'Policy Characteristics'!$C:$C,0)))</f>
        <v>0</v>
      </c>
      <c r="M586" s="261">
        <f>IF(ISBLANK(INDEX('Policy Characteristics'!G:G,MATCH($C586,'Policy Characteristics'!$C:$C,0))),"",INDEX('Policy Characteristics'!G:G,MATCH($C586,'Policy Characteristics'!$C:$C,0)))</f>
        <v>1</v>
      </c>
      <c r="N586" s="261">
        <f>IF(ISBLANK(INDEX('Policy Characteristics'!H:H,MATCH($C586,'Policy Characteristics'!$C:$C,0))),"",INDEX('Policy Characteristics'!H:H,MATCH($C586,'Policy Characteristics'!$C:$C,0)))</f>
        <v>0.01</v>
      </c>
      <c r="O586" s="254" t="str">
        <f>IF(ISBLANK(INDEX('Policy Characteristics'!I:I,MATCH($C586,'Policy Characteristics'!$C:$C,0))),"",INDEX('Policy Characteristics'!I:I,MATCH($C586,'Policy Characteristics'!$C:$C,0)))</f>
        <v>% of CO2 captured</v>
      </c>
      <c r="P586" s="254" t="str">
        <f>IF(ISBLANK(INDEX('Policy Characteristics'!J:J,MATCH($C586,'Policy Characteristics'!$C:$C,0))),"",INDEX('Policy Characteristics'!J:J,MATCH($C586,'Policy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6" s="254" t="str">
        <f>IF(ISBLANK(INDEX('Policy Characteristics'!K:K,MATCH($C586,'Policy Characteristics'!$C:$C,0))),"",INDEX('Policy Characteristics'!K:K,MATCH($C586,'Policy Characteristics'!$C:$C,0)))</f>
        <v>ccs.html#ccs</v>
      </c>
      <c r="R586" s="254" t="str">
        <f>IF(ISBLANK(INDEX('Policy Characteristics'!L:L,MATCH($C586,'Policy Characteristics'!$C:$C,0))),"",INDEX('Policy Characteristics'!L:L,MATCH($C586,'Policy Characteristics'!$C:$C,0)))</f>
        <v>carbon-capture-and-sequestration.html</v>
      </c>
    </row>
    <row r="587" spans="1:18">
      <c r="A587" s="254" t="str">
        <f>IF(ISBLANK(INDEX('Policy Characteristics'!A:A,MATCH($C587,'Policy Characteristics'!$C:$C,0))),"",INDEX('Policy Characteristics'!A:A,MATCH($C587,'Policy Characteristics'!$C:$C,0)))</f>
        <v>Industry</v>
      </c>
      <c r="B587" s="262" t="str">
        <f>IF(ISBLANK(INDEX('Policy Characteristics'!B:B,MATCH($C587,'Policy Characteristics'!$C:$C,0))),"",INDEX('Policy Characteristics'!B:B,MATCH($C587,'Policy Characteristics'!$C:$C,0)))</f>
        <v>Carbon Capture and Sequestration</v>
      </c>
      <c r="C587" s="254" t="str">
        <f t="shared" si="32"/>
        <v>Industry Sector Fraction of Potential Additional CCS Achieved</v>
      </c>
      <c r="D587" s="6" t="s">
        <v>3072</v>
      </c>
      <c r="E587" s="6" t="s">
        <v>3023</v>
      </c>
      <c r="F587" t="s">
        <v>3035</v>
      </c>
      <c r="G587" s="45" t="s">
        <v>3024</v>
      </c>
      <c r="H587" s="43">
        <v>930</v>
      </c>
      <c r="I587" s="324" t="s">
        <v>43</v>
      </c>
      <c r="J587" s="255" t="str">
        <f>IF(ISBLANK(INDEX('Policy Characteristics'!D:D,MATCH($C587,'Policy Characteristics'!$C:$C,0))),"",INDEX('Policy Characteristics'!D:D,MATCH($C587,'Policy Characteristics'!$C:$C,0)))</f>
        <v>Industry CCS</v>
      </c>
      <c r="K587" s="254" t="str">
        <f>IF(ISBLANK(INDEX('Policy Characteristics'!E:E,MATCH($C587,'Policy Characteristics'!$C:$C,0))),"",INDEX('Policy Characteristics'!E:E,MATCH($C587,'Policy Characteristics'!$C:$C,0)))</f>
        <v>indst CCS</v>
      </c>
      <c r="L587" s="261">
        <f>IF(ISBLANK(INDEX('Policy Characteristics'!F:F,MATCH($C587,'Policy Characteristics'!$C:$C,0))),"",INDEX('Policy Characteristics'!F:F,MATCH($C587,'Policy Characteristics'!$C:$C,0)))</f>
        <v>0</v>
      </c>
      <c r="M587" s="261">
        <f>IF(ISBLANK(INDEX('Policy Characteristics'!G:G,MATCH($C587,'Policy Characteristics'!$C:$C,0))),"",INDEX('Policy Characteristics'!G:G,MATCH($C587,'Policy Characteristics'!$C:$C,0)))</f>
        <v>1</v>
      </c>
      <c r="N587" s="261">
        <f>IF(ISBLANK(INDEX('Policy Characteristics'!H:H,MATCH($C587,'Policy Characteristics'!$C:$C,0))),"",INDEX('Policy Characteristics'!H:H,MATCH($C587,'Policy Characteristics'!$C:$C,0)))</f>
        <v>0.01</v>
      </c>
      <c r="O587" s="254" t="str">
        <f>IF(ISBLANK(INDEX('Policy Characteristics'!I:I,MATCH($C587,'Policy Characteristics'!$C:$C,0))),"",INDEX('Policy Characteristics'!I:I,MATCH($C587,'Policy Characteristics'!$C:$C,0)))</f>
        <v>% of CO2 captured</v>
      </c>
      <c r="P587" s="254" t="str">
        <f>IF(ISBLANK(INDEX('Policy Characteristics'!J:J,MATCH($C587,'Policy Characteristics'!$C:$C,0))),"",INDEX('Policy Characteristics'!J:J,MATCH($C587,'Policy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7" s="254" t="str">
        <f>IF(ISBLANK(INDEX('Policy Characteristics'!K:K,MATCH($C587,'Policy Characteristics'!$C:$C,0))),"",INDEX('Policy Characteristics'!K:K,MATCH($C587,'Policy Characteristics'!$C:$C,0)))</f>
        <v>ccs.html#ccs</v>
      </c>
      <c r="R587" s="254" t="str">
        <f>IF(ISBLANK(INDEX('Policy Characteristics'!L:L,MATCH($C587,'Policy Characteristics'!$C:$C,0))),"",INDEX('Policy Characteristics'!L:L,MATCH($C587,'Policy Characteristics'!$C:$C,0)))</f>
        <v>carbon-capture-and-sequestration.html</v>
      </c>
    </row>
    <row r="588" spans="1:18">
      <c r="A588" s="254" t="str">
        <f>IF(ISBLANK(INDEX('Policy Characteristics'!A:A,MATCH($C588,'Policy Characteristics'!$C:$C,0))),"",INDEX('Policy Characteristics'!A:A,MATCH($C588,'Policy Characteristics'!$C:$C,0)))</f>
        <v>Industry</v>
      </c>
      <c r="B588" s="262" t="str">
        <f>IF(ISBLANK(INDEX('Policy Characteristics'!B:B,MATCH($C588,'Policy Characteristics'!$C:$C,0))),"",INDEX('Policy Characteristics'!B:B,MATCH($C588,'Policy Characteristics'!$C:$C,0)))</f>
        <v>Carbon Capture and Sequestration</v>
      </c>
      <c r="C588" s="254" t="str">
        <f t="shared" si="32"/>
        <v>Industry Sector Fraction of Potential Additional CCS Achieved</v>
      </c>
      <c r="D588" s="6" t="s">
        <v>3072</v>
      </c>
      <c r="E588" s="6" t="s">
        <v>2532</v>
      </c>
      <c r="F588" t="s">
        <v>3035</v>
      </c>
      <c r="G588" s="45" t="s">
        <v>3025</v>
      </c>
      <c r="H588" s="43">
        <v>931</v>
      </c>
      <c r="I588" s="325" t="s">
        <v>44</v>
      </c>
      <c r="J588" s="255" t="str">
        <f>IF(ISBLANK(INDEX('Policy Characteristics'!D:D,MATCH($C588,'Policy Characteristics'!$C:$C,0))),"",INDEX('Policy Characteristics'!D:D,MATCH($C588,'Policy Characteristics'!$C:$C,0)))</f>
        <v>Industry CCS</v>
      </c>
      <c r="K588" s="254" t="str">
        <f>IF(ISBLANK(INDEX('Policy Characteristics'!E:E,MATCH($C588,'Policy Characteristics'!$C:$C,0))),"",INDEX('Policy Characteristics'!E:E,MATCH($C588,'Policy Characteristics'!$C:$C,0)))</f>
        <v>indst CCS</v>
      </c>
      <c r="L588" s="261">
        <f>IF(ISBLANK(INDEX('Policy Characteristics'!F:F,MATCH($C588,'Policy Characteristics'!$C:$C,0))),"",INDEX('Policy Characteristics'!F:F,MATCH($C588,'Policy Characteristics'!$C:$C,0)))</f>
        <v>0</v>
      </c>
      <c r="M588" s="261">
        <f>IF(ISBLANK(INDEX('Policy Characteristics'!G:G,MATCH($C588,'Policy Characteristics'!$C:$C,0))),"",INDEX('Policy Characteristics'!G:G,MATCH($C588,'Policy Characteristics'!$C:$C,0)))</f>
        <v>1</v>
      </c>
      <c r="N588" s="261">
        <f>IF(ISBLANK(INDEX('Policy Characteristics'!H:H,MATCH($C588,'Policy Characteristics'!$C:$C,0))),"",INDEX('Policy Characteristics'!H:H,MATCH($C588,'Policy Characteristics'!$C:$C,0)))</f>
        <v>0.01</v>
      </c>
      <c r="O588" s="254" t="str">
        <f>IF(ISBLANK(INDEX('Policy Characteristics'!I:I,MATCH($C588,'Policy Characteristics'!$C:$C,0))),"",INDEX('Policy Characteristics'!I:I,MATCH($C588,'Policy Characteristics'!$C:$C,0)))</f>
        <v>% of CO2 captured</v>
      </c>
      <c r="P588" s="254" t="str">
        <f>IF(ISBLANK(INDEX('Policy Characteristics'!J:J,MATCH($C588,'Policy Characteristics'!$C:$C,0))),"",INDEX('Policy Characteristics'!J:J,MATCH($C588,'Policy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8" s="254" t="str">
        <f>IF(ISBLANK(INDEX('Policy Characteristics'!K:K,MATCH($C588,'Policy Characteristics'!$C:$C,0))),"",INDEX('Policy Characteristics'!K:K,MATCH($C588,'Policy Characteristics'!$C:$C,0)))</f>
        <v>ccs.html#ccs</v>
      </c>
      <c r="R588" s="254" t="str">
        <f>IF(ISBLANK(INDEX('Policy Characteristics'!L:L,MATCH($C588,'Policy Characteristics'!$C:$C,0))),"",INDEX('Policy Characteristics'!L:L,MATCH($C588,'Policy Characteristics'!$C:$C,0)))</f>
        <v>carbon-capture-and-sequestration.html</v>
      </c>
    </row>
    <row r="589" spans="1:18">
      <c r="A589" s="254" t="str">
        <f>IF(ISBLANK(INDEX('Policy Characteristics'!A:A,MATCH($C589,'Policy Characteristics'!$C:$C,0))),"",INDEX('Policy Characteristics'!A:A,MATCH($C589,'Policy Characteristics'!$C:$C,0)))</f>
        <v>Industry</v>
      </c>
      <c r="B589" s="262" t="str">
        <f>IF(ISBLANK(INDEX('Policy Characteristics'!B:B,MATCH($C589,'Policy Characteristics'!$C:$C,0))),"",INDEX('Policy Characteristics'!B:B,MATCH($C589,'Policy Characteristics'!$C:$C,0)))</f>
        <v>Carbon Capture and Sequestration</v>
      </c>
      <c r="C589" s="254" t="str">
        <f t="shared" si="32"/>
        <v>Industry Sector Fraction of Potential Additional CCS Achieved</v>
      </c>
      <c r="D589" s="6" t="s">
        <v>3073</v>
      </c>
      <c r="E589" s="6" t="s">
        <v>3023</v>
      </c>
      <c r="F589" t="s">
        <v>3036</v>
      </c>
      <c r="G589" s="45" t="s">
        <v>3024</v>
      </c>
      <c r="H589" s="43">
        <v>932</v>
      </c>
      <c r="I589" s="324" t="s">
        <v>43</v>
      </c>
      <c r="J589" s="255" t="str">
        <f>IF(ISBLANK(INDEX('Policy Characteristics'!D:D,MATCH($C589,'Policy Characteristics'!$C:$C,0))),"",INDEX('Policy Characteristics'!D:D,MATCH($C589,'Policy Characteristics'!$C:$C,0)))</f>
        <v>Industry CCS</v>
      </c>
      <c r="K589" s="254" t="str">
        <f>IF(ISBLANK(INDEX('Policy Characteristics'!E:E,MATCH($C589,'Policy Characteristics'!$C:$C,0))),"",INDEX('Policy Characteristics'!E:E,MATCH($C589,'Policy Characteristics'!$C:$C,0)))</f>
        <v>indst CCS</v>
      </c>
      <c r="L589" s="261">
        <f>IF(ISBLANK(INDEX('Policy Characteristics'!F:F,MATCH($C589,'Policy Characteristics'!$C:$C,0))),"",INDEX('Policy Characteristics'!F:F,MATCH($C589,'Policy Characteristics'!$C:$C,0)))</f>
        <v>0</v>
      </c>
      <c r="M589" s="261">
        <f>IF(ISBLANK(INDEX('Policy Characteristics'!G:G,MATCH($C589,'Policy Characteristics'!$C:$C,0))),"",INDEX('Policy Characteristics'!G:G,MATCH($C589,'Policy Characteristics'!$C:$C,0)))</f>
        <v>1</v>
      </c>
      <c r="N589" s="261">
        <f>IF(ISBLANK(INDEX('Policy Characteristics'!H:H,MATCH($C589,'Policy Characteristics'!$C:$C,0))),"",INDEX('Policy Characteristics'!H:H,MATCH($C589,'Policy Characteristics'!$C:$C,0)))</f>
        <v>0.01</v>
      </c>
      <c r="O589" s="254" t="str">
        <f>IF(ISBLANK(INDEX('Policy Characteristics'!I:I,MATCH($C589,'Policy Characteristics'!$C:$C,0))),"",INDEX('Policy Characteristics'!I:I,MATCH($C589,'Policy Characteristics'!$C:$C,0)))</f>
        <v>% of CO2 captured</v>
      </c>
      <c r="P589" s="254" t="str">
        <f>IF(ISBLANK(INDEX('Policy Characteristics'!J:J,MATCH($C589,'Policy Characteristics'!$C:$C,0))),"",INDEX('Policy Characteristics'!J:J,MATCH($C589,'Policy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9" s="254" t="str">
        <f>IF(ISBLANK(INDEX('Policy Characteristics'!K:K,MATCH($C589,'Policy Characteristics'!$C:$C,0))),"",INDEX('Policy Characteristics'!K:K,MATCH($C589,'Policy Characteristics'!$C:$C,0)))</f>
        <v>ccs.html#ccs</v>
      </c>
      <c r="R589" s="254" t="str">
        <f>IF(ISBLANK(INDEX('Policy Characteristics'!L:L,MATCH($C589,'Policy Characteristics'!$C:$C,0))),"",INDEX('Policy Characteristics'!L:L,MATCH($C589,'Policy Characteristics'!$C:$C,0)))</f>
        <v>carbon-capture-and-sequestration.html</v>
      </c>
    </row>
    <row r="590" spans="1:18">
      <c r="A590" s="254" t="str">
        <f>IF(ISBLANK(INDEX('Policy Characteristics'!A:A,MATCH($C590,'Policy Characteristics'!$C:$C,0))),"",INDEX('Policy Characteristics'!A:A,MATCH($C590,'Policy Characteristics'!$C:$C,0)))</f>
        <v>Industry</v>
      </c>
      <c r="B590" s="262" t="str">
        <f>IF(ISBLANK(INDEX('Policy Characteristics'!B:B,MATCH($C590,'Policy Characteristics'!$C:$C,0))),"",INDEX('Policy Characteristics'!B:B,MATCH($C590,'Policy Characteristics'!$C:$C,0)))</f>
        <v>Carbon Capture and Sequestration</v>
      </c>
      <c r="C590" s="254" t="str">
        <f t="shared" si="32"/>
        <v>Industry Sector Fraction of Potential Additional CCS Achieved</v>
      </c>
      <c r="D590" s="6" t="s">
        <v>3073</v>
      </c>
      <c r="E590" s="6" t="s">
        <v>2532</v>
      </c>
      <c r="F590" t="s">
        <v>3036</v>
      </c>
      <c r="G590" s="45" t="s">
        <v>3025</v>
      </c>
      <c r="H590" s="43">
        <v>933</v>
      </c>
      <c r="I590" s="324" t="s">
        <v>43</v>
      </c>
      <c r="J590" s="255" t="str">
        <f>IF(ISBLANK(INDEX('Policy Characteristics'!D:D,MATCH($C590,'Policy Characteristics'!$C:$C,0))),"",INDEX('Policy Characteristics'!D:D,MATCH($C590,'Policy Characteristics'!$C:$C,0)))</f>
        <v>Industry CCS</v>
      </c>
      <c r="K590" s="254" t="str">
        <f>IF(ISBLANK(INDEX('Policy Characteristics'!E:E,MATCH($C590,'Policy Characteristics'!$C:$C,0))),"",INDEX('Policy Characteristics'!E:E,MATCH($C590,'Policy Characteristics'!$C:$C,0)))</f>
        <v>indst CCS</v>
      </c>
      <c r="L590" s="261">
        <f>IF(ISBLANK(INDEX('Policy Characteristics'!F:F,MATCH($C590,'Policy Characteristics'!$C:$C,0))),"",INDEX('Policy Characteristics'!F:F,MATCH($C590,'Policy Characteristics'!$C:$C,0)))</f>
        <v>0</v>
      </c>
      <c r="M590" s="261">
        <f>IF(ISBLANK(INDEX('Policy Characteristics'!G:G,MATCH($C590,'Policy Characteristics'!$C:$C,0))),"",INDEX('Policy Characteristics'!G:G,MATCH($C590,'Policy Characteristics'!$C:$C,0)))</f>
        <v>1</v>
      </c>
      <c r="N590" s="261">
        <f>IF(ISBLANK(INDEX('Policy Characteristics'!H:H,MATCH($C590,'Policy Characteristics'!$C:$C,0))),"",INDEX('Policy Characteristics'!H:H,MATCH($C590,'Policy Characteristics'!$C:$C,0)))</f>
        <v>0.01</v>
      </c>
      <c r="O590" s="254" t="str">
        <f>IF(ISBLANK(INDEX('Policy Characteristics'!I:I,MATCH($C590,'Policy Characteristics'!$C:$C,0))),"",INDEX('Policy Characteristics'!I:I,MATCH($C590,'Policy Characteristics'!$C:$C,0)))</f>
        <v>% of CO2 captured</v>
      </c>
      <c r="P590" s="254" t="str">
        <f>IF(ISBLANK(INDEX('Policy Characteristics'!J:J,MATCH($C590,'Policy Characteristics'!$C:$C,0))),"",INDEX('Policy Characteristics'!J:J,MATCH($C590,'Policy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0" s="254" t="str">
        <f>IF(ISBLANK(INDEX('Policy Characteristics'!K:K,MATCH($C590,'Policy Characteristics'!$C:$C,0))),"",INDEX('Policy Characteristics'!K:K,MATCH($C590,'Policy Characteristics'!$C:$C,0)))</f>
        <v>ccs.html#ccs</v>
      </c>
      <c r="R590" s="254" t="str">
        <f>IF(ISBLANK(INDEX('Policy Characteristics'!L:L,MATCH($C590,'Policy Characteristics'!$C:$C,0))),"",INDEX('Policy Characteristics'!L:L,MATCH($C590,'Policy Characteristics'!$C:$C,0)))</f>
        <v>carbon-capture-and-sequestration.html</v>
      </c>
    </row>
    <row r="591" spans="1:18">
      <c r="A591" s="254" t="str">
        <f>IF(ISBLANK(INDEX('Policy Characteristics'!A:A,MATCH($C591,'Policy Characteristics'!$C:$C,0))),"",INDEX('Policy Characteristics'!A:A,MATCH($C591,'Policy Characteristics'!$C:$C,0)))</f>
        <v>Industry</v>
      </c>
      <c r="B591" s="262" t="str">
        <f>IF(ISBLANK(INDEX('Policy Characteristics'!B:B,MATCH($C591,'Policy Characteristics'!$C:$C,0))),"",INDEX('Policy Characteristics'!B:B,MATCH($C591,'Policy Characteristics'!$C:$C,0)))</f>
        <v>Carbon Capture and Sequestration</v>
      </c>
      <c r="C591" s="254" t="str">
        <f t="shared" si="32"/>
        <v>Industry Sector Fraction of Potential Additional CCS Achieved</v>
      </c>
      <c r="D591" s="6" t="s">
        <v>3074</v>
      </c>
      <c r="E591" s="6" t="s">
        <v>3023</v>
      </c>
      <c r="F591" t="s">
        <v>2580</v>
      </c>
      <c r="G591" s="45" t="s">
        <v>3024</v>
      </c>
      <c r="H591" s="43">
        <v>934</v>
      </c>
      <c r="I591" s="324" t="s">
        <v>43</v>
      </c>
      <c r="J591" s="255" t="str">
        <f>IF(ISBLANK(INDEX('Policy Characteristics'!D:D,MATCH($C591,'Policy Characteristics'!$C:$C,0))),"",INDEX('Policy Characteristics'!D:D,MATCH($C591,'Policy Characteristics'!$C:$C,0)))</f>
        <v>Industry CCS</v>
      </c>
      <c r="K591" s="254" t="str">
        <f>IF(ISBLANK(INDEX('Policy Characteristics'!E:E,MATCH($C591,'Policy Characteristics'!$C:$C,0))),"",INDEX('Policy Characteristics'!E:E,MATCH($C591,'Policy Characteristics'!$C:$C,0)))</f>
        <v>indst CCS</v>
      </c>
      <c r="L591" s="261">
        <f>IF(ISBLANK(INDEX('Policy Characteristics'!F:F,MATCH($C591,'Policy Characteristics'!$C:$C,0))),"",INDEX('Policy Characteristics'!F:F,MATCH($C591,'Policy Characteristics'!$C:$C,0)))</f>
        <v>0</v>
      </c>
      <c r="M591" s="261">
        <f>IF(ISBLANK(INDEX('Policy Characteristics'!G:G,MATCH($C591,'Policy Characteristics'!$C:$C,0))),"",INDEX('Policy Characteristics'!G:G,MATCH($C591,'Policy Characteristics'!$C:$C,0)))</f>
        <v>1</v>
      </c>
      <c r="N591" s="261">
        <f>IF(ISBLANK(INDEX('Policy Characteristics'!H:H,MATCH($C591,'Policy Characteristics'!$C:$C,0))),"",INDEX('Policy Characteristics'!H:H,MATCH($C591,'Policy Characteristics'!$C:$C,0)))</f>
        <v>0.01</v>
      </c>
      <c r="O591" s="254" t="str">
        <f>IF(ISBLANK(INDEX('Policy Characteristics'!I:I,MATCH($C591,'Policy Characteristics'!$C:$C,0))),"",INDEX('Policy Characteristics'!I:I,MATCH($C591,'Policy Characteristics'!$C:$C,0)))</f>
        <v>% of CO2 captured</v>
      </c>
      <c r="P591" s="254" t="str">
        <f>IF(ISBLANK(INDEX('Policy Characteristics'!J:J,MATCH($C591,'Policy Characteristics'!$C:$C,0))),"",INDEX('Policy Characteristics'!J:J,MATCH($C591,'Policy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1" s="254" t="str">
        <f>IF(ISBLANK(INDEX('Policy Characteristics'!K:K,MATCH($C591,'Policy Characteristics'!$C:$C,0))),"",INDEX('Policy Characteristics'!K:K,MATCH($C591,'Policy Characteristics'!$C:$C,0)))</f>
        <v>ccs.html#ccs</v>
      </c>
      <c r="R591" s="254" t="str">
        <f>IF(ISBLANK(INDEX('Policy Characteristics'!L:L,MATCH($C591,'Policy Characteristics'!$C:$C,0))),"",INDEX('Policy Characteristics'!L:L,MATCH($C591,'Policy Characteristics'!$C:$C,0)))</f>
        <v>carbon-capture-and-sequestration.html</v>
      </c>
    </row>
    <row r="592" spans="1:18">
      <c r="A592" s="254" t="str">
        <f>IF(ISBLANK(INDEX('Policy Characteristics'!A:A,MATCH($C592,'Policy Characteristics'!$C:$C,0))),"",INDEX('Policy Characteristics'!A:A,MATCH($C592,'Policy Characteristics'!$C:$C,0)))</f>
        <v>Industry</v>
      </c>
      <c r="B592" s="262" t="str">
        <f>IF(ISBLANK(INDEX('Policy Characteristics'!B:B,MATCH($C592,'Policy Characteristics'!$C:$C,0))),"",INDEX('Policy Characteristics'!B:B,MATCH($C592,'Policy Characteristics'!$C:$C,0)))</f>
        <v>Carbon Capture and Sequestration</v>
      </c>
      <c r="C592" s="254" t="str">
        <f t="shared" si="32"/>
        <v>Industry Sector Fraction of Potential Additional CCS Achieved</v>
      </c>
      <c r="D592" s="6" t="s">
        <v>3074</v>
      </c>
      <c r="E592" s="6" t="s">
        <v>2532</v>
      </c>
      <c r="F592" t="s">
        <v>2580</v>
      </c>
      <c r="G592" s="45" t="s">
        <v>3025</v>
      </c>
      <c r="H592" s="43">
        <v>935</v>
      </c>
      <c r="I592" s="324" t="s">
        <v>43</v>
      </c>
      <c r="J592" s="255" t="str">
        <f>IF(ISBLANK(INDEX('Policy Characteristics'!D:D,MATCH($C592,'Policy Characteristics'!$C:$C,0))),"",INDEX('Policy Characteristics'!D:D,MATCH($C592,'Policy Characteristics'!$C:$C,0)))</f>
        <v>Industry CCS</v>
      </c>
      <c r="K592" s="254" t="str">
        <f>IF(ISBLANK(INDEX('Policy Characteristics'!E:E,MATCH($C592,'Policy Characteristics'!$C:$C,0))),"",INDEX('Policy Characteristics'!E:E,MATCH($C592,'Policy Characteristics'!$C:$C,0)))</f>
        <v>indst CCS</v>
      </c>
      <c r="L592" s="261">
        <f>IF(ISBLANK(INDEX('Policy Characteristics'!F:F,MATCH($C592,'Policy Characteristics'!$C:$C,0))),"",INDEX('Policy Characteristics'!F:F,MATCH($C592,'Policy Characteristics'!$C:$C,0)))</f>
        <v>0</v>
      </c>
      <c r="M592" s="261">
        <f>IF(ISBLANK(INDEX('Policy Characteristics'!G:G,MATCH($C592,'Policy Characteristics'!$C:$C,0))),"",INDEX('Policy Characteristics'!G:G,MATCH($C592,'Policy Characteristics'!$C:$C,0)))</f>
        <v>1</v>
      </c>
      <c r="N592" s="261">
        <f>IF(ISBLANK(INDEX('Policy Characteristics'!H:H,MATCH($C592,'Policy Characteristics'!$C:$C,0))),"",INDEX('Policy Characteristics'!H:H,MATCH($C592,'Policy Characteristics'!$C:$C,0)))</f>
        <v>0.01</v>
      </c>
      <c r="O592" s="254" t="str">
        <f>IF(ISBLANK(INDEX('Policy Characteristics'!I:I,MATCH($C592,'Policy Characteristics'!$C:$C,0))),"",INDEX('Policy Characteristics'!I:I,MATCH($C592,'Policy Characteristics'!$C:$C,0)))</f>
        <v>% of CO2 captured</v>
      </c>
      <c r="P592" s="254" t="str">
        <f>IF(ISBLANK(INDEX('Policy Characteristics'!J:J,MATCH($C592,'Policy Characteristics'!$C:$C,0))),"",INDEX('Policy Characteristics'!J:J,MATCH($C592,'Policy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2" s="254" t="str">
        <f>IF(ISBLANK(INDEX('Policy Characteristics'!K:K,MATCH($C592,'Policy Characteristics'!$C:$C,0))),"",INDEX('Policy Characteristics'!K:K,MATCH($C592,'Policy Characteristics'!$C:$C,0)))</f>
        <v>ccs.html#ccs</v>
      </c>
      <c r="R592" s="254" t="str">
        <f>IF(ISBLANK(INDEX('Policy Characteristics'!L:L,MATCH($C592,'Policy Characteristics'!$C:$C,0))),"",INDEX('Policy Characteristics'!L:L,MATCH($C592,'Policy Characteristics'!$C:$C,0)))</f>
        <v>carbon-capture-and-sequestration.html</v>
      </c>
    </row>
    <row r="593" spans="1:18">
      <c r="A593" s="254" t="str">
        <f>IF(ISBLANK(INDEX('Policy Characteristics'!A:A,MATCH($C593,'Policy Characteristics'!$C:$C,0))),"",INDEX('Policy Characteristics'!A:A,MATCH($C593,'Policy Characteristics'!$C:$C,0)))</f>
        <v>Industry</v>
      </c>
      <c r="B593" s="262" t="str">
        <f>IF(ISBLANK(INDEX('Policy Characteristics'!B:B,MATCH($C593,'Policy Characteristics'!$C:$C,0))),"",INDEX('Policy Characteristics'!B:B,MATCH($C593,'Policy Characteristics'!$C:$C,0)))</f>
        <v>Carbon Capture and Sequestration</v>
      </c>
      <c r="C593" s="254" t="str">
        <f t="shared" si="32"/>
        <v>Industry Sector Fraction of Potential Additional CCS Achieved</v>
      </c>
      <c r="D593" s="6" t="s">
        <v>3075</v>
      </c>
      <c r="E593" s="6" t="s">
        <v>3023</v>
      </c>
      <c r="F593" t="s">
        <v>3037</v>
      </c>
      <c r="G593" s="45" t="s">
        <v>3024</v>
      </c>
      <c r="H593" s="43">
        <v>936</v>
      </c>
      <c r="I593" s="324" t="s">
        <v>43</v>
      </c>
      <c r="J593" s="255" t="str">
        <f>IF(ISBLANK(INDEX('Policy Characteristics'!D:D,MATCH($C593,'Policy Characteristics'!$C:$C,0))),"",INDEX('Policy Characteristics'!D:D,MATCH($C593,'Policy Characteristics'!$C:$C,0)))</f>
        <v>Industry CCS</v>
      </c>
      <c r="K593" s="254" t="str">
        <f>IF(ISBLANK(INDEX('Policy Characteristics'!E:E,MATCH($C593,'Policy Characteristics'!$C:$C,0))),"",INDEX('Policy Characteristics'!E:E,MATCH($C593,'Policy Characteristics'!$C:$C,0)))</f>
        <v>indst CCS</v>
      </c>
      <c r="L593" s="261">
        <f>IF(ISBLANK(INDEX('Policy Characteristics'!F:F,MATCH($C593,'Policy Characteristics'!$C:$C,0))),"",INDEX('Policy Characteristics'!F:F,MATCH($C593,'Policy Characteristics'!$C:$C,0)))</f>
        <v>0</v>
      </c>
      <c r="M593" s="261">
        <f>IF(ISBLANK(INDEX('Policy Characteristics'!G:G,MATCH($C593,'Policy Characteristics'!$C:$C,0))),"",INDEX('Policy Characteristics'!G:G,MATCH($C593,'Policy Characteristics'!$C:$C,0)))</f>
        <v>1</v>
      </c>
      <c r="N593" s="261">
        <f>IF(ISBLANK(INDEX('Policy Characteristics'!H:H,MATCH($C593,'Policy Characteristics'!$C:$C,0))),"",INDEX('Policy Characteristics'!H:H,MATCH($C593,'Policy Characteristics'!$C:$C,0)))</f>
        <v>0.01</v>
      </c>
      <c r="O593" s="254" t="str">
        <f>IF(ISBLANK(INDEX('Policy Characteristics'!I:I,MATCH($C593,'Policy Characteristics'!$C:$C,0))),"",INDEX('Policy Characteristics'!I:I,MATCH($C593,'Policy Characteristics'!$C:$C,0)))</f>
        <v>% of CO2 captured</v>
      </c>
      <c r="P593" s="254" t="str">
        <f>IF(ISBLANK(INDEX('Policy Characteristics'!J:J,MATCH($C593,'Policy Characteristics'!$C:$C,0))),"",INDEX('Policy Characteristics'!J:J,MATCH($C593,'Policy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3" s="254" t="str">
        <f>IF(ISBLANK(INDEX('Policy Characteristics'!K:K,MATCH($C593,'Policy Characteristics'!$C:$C,0))),"",INDEX('Policy Characteristics'!K:K,MATCH($C593,'Policy Characteristics'!$C:$C,0)))</f>
        <v>ccs.html#ccs</v>
      </c>
      <c r="R593" s="254" t="str">
        <f>IF(ISBLANK(INDEX('Policy Characteristics'!L:L,MATCH($C593,'Policy Characteristics'!$C:$C,0))),"",INDEX('Policy Characteristics'!L:L,MATCH($C593,'Policy Characteristics'!$C:$C,0)))</f>
        <v>carbon-capture-and-sequestration.html</v>
      </c>
    </row>
    <row r="594" spans="1:18">
      <c r="A594" s="254" t="str">
        <f>IF(ISBLANK(INDEX('Policy Characteristics'!A:A,MATCH($C594,'Policy Characteristics'!$C:$C,0))),"",INDEX('Policy Characteristics'!A:A,MATCH($C594,'Policy Characteristics'!$C:$C,0)))</f>
        <v>Industry</v>
      </c>
      <c r="B594" s="262" t="str">
        <f>IF(ISBLANK(INDEX('Policy Characteristics'!B:B,MATCH($C594,'Policy Characteristics'!$C:$C,0))),"",INDEX('Policy Characteristics'!B:B,MATCH($C594,'Policy Characteristics'!$C:$C,0)))</f>
        <v>Carbon Capture and Sequestration</v>
      </c>
      <c r="C594" s="254" t="str">
        <f t="shared" si="32"/>
        <v>Industry Sector Fraction of Potential Additional CCS Achieved</v>
      </c>
      <c r="D594" s="6" t="s">
        <v>3075</v>
      </c>
      <c r="E594" s="6" t="s">
        <v>2532</v>
      </c>
      <c r="F594" t="s">
        <v>3037</v>
      </c>
      <c r="G594" s="45" t="s">
        <v>3025</v>
      </c>
      <c r="H594" s="43">
        <v>937</v>
      </c>
      <c r="I594" s="325" t="s">
        <v>44</v>
      </c>
      <c r="J594" s="255" t="str">
        <f>IF(ISBLANK(INDEX('Policy Characteristics'!D:D,MATCH($C594,'Policy Characteristics'!$C:$C,0))),"",INDEX('Policy Characteristics'!D:D,MATCH($C594,'Policy Characteristics'!$C:$C,0)))</f>
        <v>Industry CCS</v>
      </c>
      <c r="K594" s="254" t="str">
        <f>IF(ISBLANK(INDEX('Policy Characteristics'!E:E,MATCH($C594,'Policy Characteristics'!$C:$C,0))),"",INDEX('Policy Characteristics'!E:E,MATCH($C594,'Policy Characteristics'!$C:$C,0)))</f>
        <v>indst CCS</v>
      </c>
      <c r="L594" s="261">
        <f>IF(ISBLANK(INDEX('Policy Characteristics'!F:F,MATCH($C594,'Policy Characteristics'!$C:$C,0))),"",INDEX('Policy Characteristics'!F:F,MATCH($C594,'Policy Characteristics'!$C:$C,0)))</f>
        <v>0</v>
      </c>
      <c r="M594" s="261">
        <f>IF(ISBLANK(INDEX('Policy Characteristics'!G:G,MATCH($C594,'Policy Characteristics'!$C:$C,0))),"",INDEX('Policy Characteristics'!G:G,MATCH($C594,'Policy Characteristics'!$C:$C,0)))</f>
        <v>1</v>
      </c>
      <c r="N594" s="261">
        <f>IF(ISBLANK(INDEX('Policy Characteristics'!H:H,MATCH($C594,'Policy Characteristics'!$C:$C,0))),"",INDEX('Policy Characteristics'!H:H,MATCH($C594,'Policy Characteristics'!$C:$C,0)))</f>
        <v>0.01</v>
      </c>
      <c r="O594" s="254" t="str">
        <f>IF(ISBLANK(INDEX('Policy Characteristics'!I:I,MATCH($C594,'Policy Characteristics'!$C:$C,0))),"",INDEX('Policy Characteristics'!I:I,MATCH($C594,'Policy Characteristics'!$C:$C,0)))</f>
        <v>% of CO2 captured</v>
      </c>
      <c r="P594" s="254" t="str">
        <f>IF(ISBLANK(INDEX('Policy Characteristics'!J:J,MATCH($C594,'Policy Characteristics'!$C:$C,0))),"",INDEX('Policy Characteristics'!J:J,MATCH($C594,'Policy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4" s="254" t="str">
        <f>IF(ISBLANK(INDEX('Policy Characteristics'!K:K,MATCH($C594,'Policy Characteristics'!$C:$C,0))),"",INDEX('Policy Characteristics'!K:K,MATCH($C594,'Policy Characteristics'!$C:$C,0)))</f>
        <v>ccs.html#ccs</v>
      </c>
      <c r="R594" s="254" t="str">
        <f>IF(ISBLANK(INDEX('Policy Characteristics'!L:L,MATCH($C594,'Policy Characteristics'!$C:$C,0))),"",INDEX('Policy Characteristics'!L:L,MATCH($C594,'Policy Characteristics'!$C:$C,0)))</f>
        <v>carbon-capture-and-sequestration.html</v>
      </c>
    </row>
    <row r="595" spans="1:18">
      <c r="A595" s="254" t="str">
        <f>IF(ISBLANK(INDEX('Policy Characteristics'!A:A,MATCH($C595,'Policy Characteristics'!$C:$C,0))),"",INDEX('Policy Characteristics'!A:A,MATCH($C595,'Policy Characteristics'!$C:$C,0)))</f>
        <v>Industry</v>
      </c>
      <c r="B595" s="262" t="str">
        <f>IF(ISBLANK(INDEX('Policy Characteristics'!B:B,MATCH($C595,'Policy Characteristics'!$C:$C,0))),"",INDEX('Policy Characteristics'!B:B,MATCH($C595,'Policy Characteristics'!$C:$C,0)))</f>
        <v>Carbon Capture and Sequestration</v>
      </c>
      <c r="C595" s="254" t="str">
        <f t="shared" si="32"/>
        <v>Industry Sector Fraction of Potential Additional CCS Achieved</v>
      </c>
      <c r="D595" s="6" t="s">
        <v>3076</v>
      </c>
      <c r="E595" s="6" t="s">
        <v>3023</v>
      </c>
      <c r="F595" t="s">
        <v>3038</v>
      </c>
      <c r="G595" s="45" t="s">
        <v>3024</v>
      </c>
      <c r="H595" s="43">
        <v>938</v>
      </c>
      <c r="I595" s="324" t="s">
        <v>43</v>
      </c>
      <c r="J595" s="255" t="str">
        <f>IF(ISBLANK(INDEX('Policy Characteristics'!D:D,MATCH($C595,'Policy Characteristics'!$C:$C,0))),"",INDEX('Policy Characteristics'!D:D,MATCH($C595,'Policy Characteristics'!$C:$C,0)))</f>
        <v>Industry CCS</v>
      </c>
      <c r="K595" s="254" t="str">
        <f>IF(ISBLANK(INDEX('Policy Characteristics'!E:E,MATCH($C595,'Policy Characteristics'!$C:$C,0))),"",INDEX('Policy Characteristics'!E:E,MATCH($C595,'Policy Characteristics'!$C:$C,0)))</f>
        <v>indst CCS</v>
      </c>
      <c r="L595" s="261">
        <f>IF(ISBLANK(INDEX('Policy Characteristics'!F:F,MATCH($C595,'Policy Characteristics'!$C:$C,0))),"",INDEX('Policy Characteristics'!F:F,MATCH($C595,'Policy Characteristics'!$C:$C,0)))</f>
        <v>0</v>
      </c>
      <c r="M595" s="261">
        <f>IF(ISBLANK(INDEX('Policy Characteristics'!G:G,MATCH($C595,'Policy Characteristics'!$C:$C,0))),"",INDEX('Policy Characteristics'!G:G,MATCH($C595,'Policy Characteristics'!$C:$C,0)))</f>
        <v>1</v>
      </c>
      <c r="N595" s="261">
        <f>IF(ISBLANK(INDEX('Policy Characteristics'!H:H,MATCH($C595,'Policy Characteristics'!$C:$C,0))),"",INDEX('Policy Characteristics'!H:H,MATCH($C595,'Policy Characteristics'!$C:$C,0)))</f>
        <v>0.01</v>
      </c>
      <c r="O595" s="254" t="str">
        <f>IF(ISBLANK(INDEX('Policy Characteristics'!I:I,MATCH($C595,'Policy Characteristics'!$C:$C,0))),"",INDEX('Policy Characteristics'!I:I,MATCH($C595,'Policy Characteristics'!$C:$C,0)))</f>
        <v>% of CO2 captured</v>
      </c>
      <c r="P595" s="254" t="str">
        <f>IF(ISBLANK(INDEX('Policy Characteristics'!J:J,MATCH($C595,'Policy Characteristics'!$C:$C,0))),"",INDEX('Policy Characteristics'!J:J,MATCH($C595,'Policy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5" s="254" t="str">
        <f>IF(ISBLANK(INDEX('Policy Characteristics'!K:K,MATCH($C595,'Policy Characteristics'!$C:$C,0))),"",INDEX('Policy Characteristics'!K:K,MATCH($C595,'Policy Characteristics'!$C:$C,0)))</f>
        <v>ccs.html#ccs</v>
      </c>
      <c r="R595" s="254" t="str">
        <f>IF(ISBLANK(INDEX('Policy Characteristics'!L:L,MATCH($C595,'Policy Characteristics'!$C:$C,0))),"",INDEX('Policy Characteristics'!L:L,MATCH($C595,'Policy Characteristics'!$C:$C,0)))</f>
        <v>carbon-capture-and-sequestration.html</v>
      </c>
    </row>
    <row r="596" spans="1:18">
      <c r="A596" s="254" t="str">
        <f>IF(ISBLANK(INDEX('Policy Characteristics'!A:A,MATCH($C596,'Policy Characteristics'!$C:$C,0))),"",INDEX('Policy Characteristics'!A:A,MATCH($C596,'Policy Characteristics'!$C:$C,0)))</f>
        <v>Industry</v>
      </c>
      <c r="B596" s="262" t="str">
        <f>IF(ISBLANK(INDEX('Policy Characteristics'!B:B,MATCH($C596,'Policy Characteristics'!$C:$C,0))),"",INDEX('Policy Characteristics'!B:B,MATCH($C596,'Policy Characteristics'!$C:$C,0)))</f>
        <v>Carbon Capture and Sequestration</v>
      </c>
      <c r="C596" s="254" t="str">
        <f t="shared" si="32"/>
        <v>Industry Sector Fraction of Potential Additional CCS Achieved</v>
      </c>
      <c r="D596" s="6" t="s">
        <v>3076</v>
      </c>
      <c r="E596" s="6" t="s">
        <v>2532</v>
      </c>
      <c r="F596" t="s">
        <v>3038</v>
      </c>
      <c r="G596" s="45" t="s">
        <v>3025</v>
      </c>
      <c r="H596" s="43">
        <v>939</v>
      </c>
      <c r="I596" s="325" t="s">
        <v>44</v>
      </c>
      <c r="J596" s="255" t="str">
        <f>IF(ISBLANK(INDEX('Policy Characteristics'!D:D,MATCH($C596,'Policy Characteristics'!$C:$C,0))),"",INDEX('Policy Characteristics'!D:D,MATCH($C596,'Policy Characteristics'!$C:$C,0)))</f>
        <v>Industry CCS</v>
      </c>
      <c r="K596" s="254" t="str">
        <f>IF(ISBLANK(INDEX('Policy Characteristics'!E:E,MATCH($C596,'Policy Characteristics'!$C:$C,0))),"",INDEX('Policy Characteristics'!E:E,MATCH($C596,'Policy Characteristics'!$C:$C,0)))</f>
        <v>indst CCS</v>
      </c>
      <c r="L596" s="261">
        <f>IF(ISBLANK(INDEX('Policy Characteristics'!F:F,MATCH($C596,'Policy Characteristics'!$C:$C,0))),"",INDEX('Policy Characteristics'!F:F,MATCH($C596,'Policy Characteristics'!$C:$C,0)))</f>
        <v>0</v>
      </c>
      <c r="M596" s="261">
        <f>IF(ISBLANK(INDEX('Policy Characteristics'!G:G,MATCH($C596,'Policy Characteristics'!$C:$C,0))),"",INDEX('Policy Characteristics'!G:G,MATCH($C596,'Policy Characteristics'!$C:$C,0)))</f>
        <v>1</v>
      </c>
      <c r="N596" s="261">
        <f>IF(ISBLANK(INDEX('Policy Characteristics'!H:H,MATCH($C596,'Policy Characteristics'!$C:$C,0))),"",INDEX('Policy Characteristics'!H:H,MATCH($C596,'Policy Characteristics'!$C:$C,0)))</f>
        <v>0.01</v>
      </c>
      <c r="O596" s="254" t="str">
        <f>IF(ISBLANK(INDEX('Policy Characteristics'!I:I,MATCH($C596,'Policy Characteristics'!$C:$C,0))),"",INDEX('Policy Characteristics'!I:I,MATCH($C596,'Policy Characteristics'!$C:$C,0)))</f>
        <v>% of CO2 captured</v>
      </c>
      <c r="P596" s="254" t="str">
        <f>IF(ISBLANK(INDEX('Policy Characteristics'!J:J,MATCH($C596,'Policy Characteristics'!$C:$C,0))),"",INDEX('Policy Characteristics'!J:J,MATCH($C596,'Policy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6" s="254" t="str">
        <f>IF(ISBLANK(INDEX('Policy Characteristics'!K:K,MATCH($C596,'Policy Characteristics'!$C:$C,0))),"",INDEX('Policy Characteristics'!K:K,MATCH($C596,'Policy Characteristics'!$C:$C,0)))</f>
        <v>ccs.html#ccs</v>
      </c>
      <c r="R596" s="254" t="str">
        <f>IF(ISBLANK(INDEX('Policy Characteristics'!L:L,MATCH($C596,'Policy Characteristics'!$C:$C,0))),"",INDEX('Policy Characteristics'!L:L,MATCH($C596,'Policy Characteristics'!$C:$C,0)))</f>
        <v>carbon-capture-and-sequestration.html</v>
      </c>
    </row>
    <row r="597" spans="1:18">
      <c r="A597" s="254" t="str">
        <f>IF(ISBLANK(INDEX('Policy Characteristics'!A:A,MATCH($C597,'Policy Characteristics'!$C:$C,0))),"",INDEX('Policy Characteristics'!A:A,MATCH($C597,'Policy Characteristics'!$C:$C,0)))</f>
        <v>Industry</v>
      </c>
      <c r="B597" s="262" t="str">
        <f>IF(ISBLANK(INDEX('Policy Characteristics'!B:B,MATCH($C597,'Policy Characteristics'!$C:$C,0))),"",INDEX('Policy Characteristics'!B:B,MATCH($C597,'Policy Characteristics'!$C:$C,0)))</f>
        <v>Carbon Capture and Sequestration</v>
      </c>
      <c r="C597" s="254" t="str">
        <f t="shared" si="32"/>
        <v>Industry Sector Fraction of Potential Additional CCS Achieved</v>
      </c>
      <c r="D597" s="6" t="s">
        <v>3077</v>
      </c>
      <c r="E597" s="6" t="s">
        <v>3023</v>
      </c>
      <c r="F597" t="s">
        <v>3039</v>
      </c>
      <c r="G597" s="45" t="s">
        <v>3024</v>
      </c>
      <c r="H597" s="43">
        <v>940</v>
      </c>
      <c r="I597" s="324" t="s">
        <v>43</v>
      </c>
      <c r="J597" s="255" t="str">
        <f>IF(ISBLANK(INDEX('Policy Characteristics'!D:D,MATCH($C597,'Policy Characteristics'!$C:$C,0))),"",INDEX('Policy Characteristics'!D:D,MATCH($C597,'Policy Characteristics'!$C:$C,0)))</f>
        <v>Industry CCS</v>
      </c>
      <c r="K597" s="254" t="str">
        <f>IF(ISBLANK(INDEX('Policy Characteristics'!E:E,MATCH($C597,'Policy Characteristics'!$C:$C,0))),"",INDEX('Policy Characteristics'!E:E,MATCH($C597,'Policy Characteristics'!$C:$C,0)))</f>
        <v>indst CCS</v>
      </c>
      <c r="L597" s="261">
        <f>IF(ISBLANK(INDEX('Policy Characteristics'!F:F,MATCH($C597,'Policy Characteristics'!$C:$C,0))),"",INDEX('Policy Characteristics'!F:F,MATCH($C597,'Policy Characteristics'!$C:$C,0)))</f>
        <v>0</v>
      </c>
      <c r="M597" s="261">
        <f>IF(ISBLANK(INDEX('Policy Characteristics'!G:G,MATCH($C597,'Policy Characteristics'!$C:$C,0))),"",INDEX('Policy Characteristics'!G:G,MATCH($C597,'Policy Characteristics'!$C:$C,0)))</f>
        <v>1</v>
      </c>
      <c r="N597" s="261">
        <f>IF(ISBLANK(INDEX('Policy Characteristics'!H:H,MATCH($C597,'Policy Characteristics'!$C:$C,0))),"",INDEX('Policy Characteristics'!H:H,MATCH($C597,'Policy Characteristics'!$C:$C,0)))</f>
        <v>0.01</v>
      </c>
      <c r="O597" s="254" t="str">
        <f>IF(ISBLANK(INDEX('Policy Characteristics'!I:I,MATCH($C597,'Policy Characteristics'!$C:$C,0))),"",INDEX('Policy Characteristics'!I:I,MATCH($C597,'Policy Characteristics'!$C:$C,0)))</f>
        <v>% of CO2 captured</v>
      </c>
      <c r="P597" s="254" t="str">
        <f>IF(ISBLANK(INDEX('Policy Characteristics'!J:J,MATCH($C597,'Policy Characteristics'!$C:$C,0))),"",INDEX('Policy Characteristics'!J:J,MATCH($C597,'Policy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7" s="254" t="str">
        <f>IF(ISBLANK(INDEX('Policy Characteristics'!K:K,MATCH($C597,'Policy Characteristics'!$C:$C,0))),"",INDEX('Policy Characteristics'!K:K,MATCH($C597,'Policy Characteristics'!$C:$C,0)))</f>
        <v>ccs.html#ccs</v>
      </c>
      <c r="R597" s="254" t="str">
        <f>IF(ISBLANK(INDEX('Policy Characteristics'!L:L,MATCH($C597,'Policy Characteristics'!$C:$C,0))),"",INDEX('Policy Characteristics'!L:L,MATCH($C597,'Policy Characteristics'!$C:$C,0)))</f>
        <v>carbon-capture-and-sequestration.html</v>
      </c>
    </row>
    <row r="598" spans="1:18">
      <c r="A598" s="254" t="str">
        <f>IF(ISBLANK(INDEX('Policy Characteristics'!A:A,MATCH($C598,'Policy Characteristics'!$C:$C,0))),"",INDEX('Policy Characteristics'!A:A,MATCH($C598,'Policy Characteristics'!$C:$C,0)))</f>
        <v>Industry</v>
      </c>
      <c r="B598" s="262" t="str">
        <f>IF(ISBLANK(INDEX('Policy Characteristics'!B:B,MATCH($C598,'Policy Characteristics'!$C:$C,0))),"",INDEX('Policy Characteristics'!B:B,MATCH($C598,'Policy Characteristics'!$C:$C,0)))</f>
        <v>Carbon Capture and Sequestration</v>
      </c>
      <c r="C598" s="254" t="str">
        <f t="shared" si="32"/>
        <v>Industry Sector Fraction of Potential Additional CCS Achieved</v>
      </c>
      <c r="D598" s="6" t="s">
        <v>3077</v>
      </c>
      <c r="E598" s="6" t="s">
        <v>2532</v>
      </c>
      <c r="F598" t="s">
        <v>3039</v>
      </c>
      <c r="G598" s="45" t="s">
        <v>3025</v>
      </c>
      <c r="H598" s="43">
        <v>941</v>
      </c>
      <c r="I598" s="325" t="s">
        <v>44</v>
      </c>
      <c r="J598" s="255" t="str">
        <f>IF(ISBLANK(INDEX('Policy Characteristics'!D:D,MATCH($C598,'Policy Characteristics'!$C:$C,0))),"",INDEX('Policy Characteristics'!D:D,MATCH($C598,'Policy Characteristics'!$C:$C,0)))</f>
        <v>Industry CCS</v>
      </c>
      <c r="K598" s="254" t="str">
        <f>IF(ISBLANK(INDEX('Policy Characteristics'!E:E,MATCH($C598,'Policy Characteristics'!$C:$C,0))),"",INDEX('Policy Characteristics'!E:E,MATCH($C598,'Policy Characteristics'!$C:$C,0)))</f>
        <v>indst CCS</v>
      </c>
      <c r="L598" s="261">
        <f>IF(ISBLANK(INDEX('Policy Characteristics'!F:F,MATCH($C598,'Policy Characteristics'!$C:$C,0))),"",INDEX('Policy Characteristics'!F:F,MATCH($C598,'Policy Characteristics'!$C:$C,0)))</f>
        <v>0</v>
      </c>
      <c r="M598" s="261">
        <f>IF(ISBLANK(INDEX('Policy Characteristics'!G:G,MATCH($C598,'Policy Characteristics'!$C:$C,0))),"",INDEX('Policy Characteristics'!G:G,MATCH($C598,'Policy Characteristics'!$C:$C,0)))</f>
        <v>1</v>
      </c>
      <c r="N598" s="261">
        <f>IF(ISBLANK(INDEX('Policy Characteristics'!H:H,MATCH($C598,'Policy Characteristics'!$C:$C,0))),"",INDEX('Policy Characteristics'!H:H,MATCH($C598,'Policy Characteristics'!$C:$C,0)))</f>
        <v>0.01</v>
      </c>
      <c r="O598" s="254" t="str">
        <f>IF(ISBLANK(INDEX('Policy Characteristics'!I:I,MATCH($C598,'Policy Characteristics'!$C:$C,0))),"",INDEX('Policy Characteristics'!I:I,MATCH($C598,'Policy Characteristics'!$C:$C,0)))</f>
        <v>% of CO2 captured</v>
      </c>
      <c r="P598" s="254" t="str">
        <f>IF(ISBLANK(INDEX('Policy Characteristics'!J:J,MATCH($C598,'Policy Characteristics'!$C:$C,0))),"",INDEX('Policy Characteristics'!J:J,MATCH($C598,'Policy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8" s="254" t="str">
        <f>IF(ISBLANK(INDEX('Policy Characteristics'!K:K,MATCH($C598,'Policy Characteristics'!$C:$C,0))),"",INDEX('Policy Characteristics'!K:K,MATCH($C598,'Policy Characteristics'!$C:$C,0)))</f>
        <v>ccs.html#ccs</v>
      </c>
      <c r="R598" s="254" t="str">
        <f>IF(ISBLANK(INDEX('Policy Characteristics'!L:L,MATCH($C598,'Policy Characteristics'!$C:$C,0))),"",INDEX('Policy Characteristics'!L:L,MATCH($C598,'Policy Characteristics'!$C:$C,0)))</f>
        <v>carbon-capture-and-sequestration.html</v>
      </c>
    </row>
    <row r="599" spans="1:18">
      <c r="A599" s="254" t="str">
        <f>IF(ISBLANK(INDEX('Policy Characteristics'!A:A,MATCH($C599,'Policy Characteristics'!$C:$C,0))),"",INDEX('Policy Characteristics'!A:A,MATCH($C599,'Policy Characteristics'!$C:$C,0)))</f>
        <v>Industry</v>
      </c>
      <c r="B599" s="262" t="str">
        <f>IF(ISBLANK(INDEX('Policy Characteristics'!B:B,MATCH($C599,'Policy Characteristics'!$C:$C,0))),"",INDEX('Policy Characteristics'!B:B,MATCH($C599,'Policy Characteristics'!$C:$C,0)))</f>
        <v>Carbon Capture and Sequestration</v>
      </c>
      <c r="C599" s="254" t="str">
        <f t="shared" si="32"/>
        <v>Industry Sector Fraction of Potential Additional CCS Achieved</v>
      </c>
      <c r="D599" s="6" t="s">
        <v>3078</v>
      </c>
      <c r="E599" s="6" t="s">
        <v>3023</v>
      </c>
      <c r="F599" t="s">
        <v>3040</v>
      </c>
      <c r="G599" s="45" t="s">
        <v>3024</v>
      </c>
      <c r="H599" s="43">
        <v>942</v>
      </c>
      <c r="I599" s="324" t="s">
        <v>43</v>
      </c>
      <c r="J599" s="255" t="str">
        <f>IF(ISBLANK(INDEX('Policy Characteristics'!D:D,MATCH($C599,'Policy Characteristics'!$C:$C,0))),"",INDEX('Policy Characteristics'!D:D,MATCH($C599,'Policy Characteristics'!$C:$C,0)))</f>
        <v>Industry CCS</v>
      </c>
      <c r="K599" s="254" t="str">
        <f>IF(ISBLANK(INDEX('Policy Characteristics'!E:E,MATCH($C599,'Policy Characteristics'!$C:$C,0))),"",INDEX('Policy Characteristics'!E:E,MATCH($C599,'Policy Characteristics'!$C:$C,0)))</f>
        <v>indst CCS</v>
      </c>
      <c r="L599" s="261">
        <f>IF(ISBLANK(INDEX('Policy Characteristics'!F:F,MATCH($C599,'Policy Characteristics'!$C:$C,0))),"",INDEX('Policy Characteristics'!F:F,MATCH($C599,'Policy Characteristics'!$C:$C,0)))</f>
        <v>0</v>
      </c>
      <c r="M599" s="261">
        <f>IF(ISBLANK(INDEX('Policy Characteristics'!G:G,MATCH($C599,'Policy Characteristics'!$C:$C,0))),"",INDEX('Policy Characteristics'!G:G,MATCH($C599,'Policy Characteristics'!$C:$C,0)))</f>
        <v>1</v>
      </c>
      <c r="N599" s="261">
        <f>IF(ISBLANK(INDEX('Policy Characteristics'!H:H,MATCH($C599,'Policy Characteristics'!$C:$C,0))),"",INDEX('Policy Characteristics'!H:H,MATCH($C599,'Policy Characteristics'!$C:$C,0)))</f>
        <v>0.01</v>
      </c>
      <c r="O599" s="254" t="str">
        <f>IF(ISBLANK(INDEX('Policy Characteristics'!I:I,MATCH($C599,'Policy Characteristics'!$C:$C,0))),"",INDEX('Policy Characteristics'!I:I,MATCH($C599,'Policy Characteristics'!$C:$C,0)))</f>
        <v>% of CO2 captured</v>
      </c>
      <c r="P599" s="254" t="str">
        <f>IF(ISBLANK(INDEX('Policy Characteristics'!J:J,MATCH($C599,'Policy Characteristics'!$C:$C,0))),"",INDEX('Policy Characteristics'!J:J,MATCH($C599,'Policy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9" s="254" t="str">
        <f>IF(ISBLANK(INDEX('Policy Characteristics'!K:K,MATCH($C599,'Policy Characteristics'!$C:$C,0))),"",INDEX('Policy Characteristics'!K:K,MATCH($C599,'Policy Characteristics'!$C:$C,0)))</f>
        <v>ccs.html#ccs</v>
      </c>
      <c r="R599" s="254" t="str">
        <f>IF(ISBLANK(INDEX('Policy Characteristics'!L:L,MATCH($C599,'Policy Characteristics'!$C:$C,0))),"",INDEX('Policy Characteristics'!L:L,MATCH($C599,'Policy Characteristics'!$C:$C,0)))</f>
        <v>carbon-capture-and-sequestration.html</v>
      </c>
    </row>
    <row r="600" spans="1:18">
      <c r="A600" s="254" t="str">
        <f>IF(ISBLANK(INDEX('Policy Characteristics'!A:A,MATCH($C600,'Policy Characteristics'!$C:$C,0))),"",INDEX('Policy Characteristics'!A:A,MATCH($C600,'Policy Characteristics'!$C:$C,0)))</f>
        <v>Industry</v>
      </c>
      <c r="B600" s="262" t="str">
        <f>IF(ISBLANK(INDEX('Policy Characteristics'!B:B,MATCH($C600,'Policy Characteristics'!$C:$C,0))),"",INDEX('Policy Characteristics'!B:B,MATCH($C600,'Policy Characteristics'!$C:$C,0)))</f>
        <v>Carbon Capture and Sequestration</v>
      </c>
      <c r="C600" s="254" t="str">
        <f t="shared" si="32"/>
        <v>Industry Sector Fraction of Potential Additional CCS Achieved</v>
      </c>
      <c r="D600" s="6" t="s">
        <v>3078</v>
      </c>
      <c r="E600" s="6" t="s">
        <v>2532</v>
      </c>
      <c r="F600" t="s">
        <v>3040</v>
      </c>
      <c r="G600" s="45" t="s">
        <v>3025</v>
      </c>
      <c r="H600" s="43">
        <v>943</v>
      </c>
      <c r="I600" s="325" t="s">
        <v>44</v>
      </c>
      <c r="J600" s="255" t="str">
        <f>IF(ISBLANK(INDEX('Policy Characteristics'!D:D,MATCH($C600,'Policy Characteristics'!$C:$C,0))),"",INDEX('Policy Characteristics'!D:D,MATCH($C600,'Policy Characteristics'!$C:$C,0)))</f>
        <v>Industry CCS</v>
      </c>
      <c r="K600" s="254" t="str">
        <f>IF(ISBLANK(INDEX('Policy Characteristics'!E:E,MATCH($C600,'Policy Characteristics'!$C:$C,0))),"",INDEX('Policy Characteristics'!E:E,MATCH($C600,'Policy Characteristics'!$C:$C,0)))</f>
        <v>indst CCS</v>
      </c>
      <c r="L600" s="261">
        <f>IF(ISBLANK(INDEX('Policy Characteristics'!F:F,MATCH($C600,'Policy Characteristics'!$C:$C,0))),"",INDEX('Policy Characteristics'!F:F,MATCH($C600,'Policy Characteristics'!$C:$C,0)))</f>
        <v>0</v>
      </c>
      <c r="M600" s="261">
        <f>IF(ISBLANK(INDEX('Policy Characteristics'!G:G,MATCH($C600,'Policy Characteristics'!$C:$C,0))),"",INDEX('Policy Characteristics'!G:G,MATCH($C600,'Policy Characteristics'!$C:$C,0)))</f>
        <v>1</v>
      </c>
      <c r="N600" s="261">
        <f>IF(ISBLANK(INDEX('Policy Characteristics'!H:H,MATCH($C600,'Policy Characteristics'!$C:$C,0))),"",INDEX('Policy Characteristics'!H:H,MATCH($C600,'Policy Characteristics'!$C:$C,0)))</f>
        <v>0.01</v>
      </c>
      <c r="O600" s="254" t="str">
        <f>IF(ISBLANK(INDEX('Policy Characteristics'!I:I,MATCH($C600,'Policy Characteristics'!$C:$C,0))),"",INDEX('Policy Characteristics'!I:I,MATCH($C600,'Policy Characteristics'!$C:$C,0)))</f>
        <v>% of CO2 captured</v>
      </c>
      <c r="P600" s="254" t="str">
        <f>IF(ISBLANK(INDEX('Policy Characteristics'!J:J,MATCH($C600,'Policy Characteristics'!$C:$C,0))),"",INDEX('Policy Characteristics'!J:J,MATCH($C600,'Policy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0" s="254" t="str">
        <f>IF(ISBLANK(INDEX('Policy Characteristics'!K:K,MATCH($C600,'Policy Characteristics'!$C:$C,0))),"",INDEX('Policy Characteristics'!K:K,MATCH($C600,'Policy Characteristics'!$C:$C,0)))</f>
        <v>ccs.html#ccs</v>
      </c>
      <c r="R600" s="254" t="str">
        <f>IF(ISBLANK(INDEX('Policy Characteristics'!L:L,MATCH($C600,'Policy Characteristics'!$C:$C,0))),"",INDEX('Policy Characteristics'!L:L,MATCH($C600,'Policy Characteristics'!$C:$C,0)))</f>
        <v>carbon-capture-and-sequestration.html</v>
      </c>
    </row>
    <row r="601" spans="1:18">
      <c r="A601" s="254" t="str">
        <f>IF(ISBLANK(INDEX('Policy Characteristics'!A:A,MATCH($C601,'Policy Characteristics'!$C:$C,0))),"",INDEX('Policy Characteristics'!A:A,MATCH($C601,'Policy Characteristics'!$C:$C,0)))</f>
        <v>Industry</v>
      </c>
      <c r="B601" s="262" t="str">
        <f>IF(ISBLANK(INDEX('Policy Characteristics'!B:B,MATCH($C601,'Policy Characteristics'!$C:$C,0))),"",INDEX('Policy Characteristics'!B:B,MATCH($C601,'Policy Characteristics'!$C:$C,0)))</f>
        <v>Carbon Capture and Sequestration</v>
      </c>
      <c r="C601" s="254" t="str">
        <f t="shared" si="32"/>
        <v>Industry Sector Fraction of Potential Additional CCS Achieved</v>
      </c>
      <c r="D601" s="6" t="s">
        <v>3079</v>
      </c>
      <c r="E601" s="6" t="s">
        <v>3023</v>
      </c>
      <c r="F601" t="s">
        <v>3041</v>
      </c>
      <c r="G601" s="45" t="s">
        <v>3024</v>
      </c>
      <c r="H601" s="43">
        <v>944</v>
      </c>
      <c r="I601" s="324" t="s">
        <v>43</v>
      </c>
      <c r="J601" s="255" t="str">
        <f>IF(ISBLANK(INDEX('Policy Characteristics'!D:D,MATCH($C601,'Policy Characteristics'!$C:$C,0))),"",INDEX('Policy Characteristics'!D:D,MATCH($C601,'Policy Characteristics'!$C:$C,0)))</f>
        <v>Industry CCS</v>
      </c>
      <c r="K601" s="254" t="str">
        <f>IF(ISBLANK(INDEX('Policy Characteristics'!E:E,MATCH($C601,'Policy Characteristics'!$C:$C,0))),"",INDEX('Policy Characteristics'!E:E,MATCH($C601,'Policy Characteristics'!$C:$C,0)))</f>
        <v>indst CCS</v>
      </c>
      <c r="L601" s="261">
        <f>IF(ISBLANK(INDEX('Policy Characteristics'!F:F,MATCH($C601,'Policy Characteristics'!$C:$C,0))),"",INDEX('Policy Characteristics'!F:F,MATCH($C601,'Policy Characteristics'!$C:$C,0)))</f>
        <v>0</v>
      </c>
      <c r="M601" s="261">
        <f>IF(ISBLANK(INDEX('Policy Characteristics'!G:G,MATCH($C601,'Policy Characteristics'!$C:$C,0))),"",INDEX('Policy Characteristics'!G:G,MATCH($C601,'Policy Characteristics'!$C:$C,0)))</f>
        <v>1</v>
      </c>
      <c r="N601" s="261">
        <f>IF(ISBLANK(INDEX('Policy Characteristics'!H:H,MATCH($C601,'Policy Characteristics'!$C:$C,0))),"",INDEX('Policy Characteristics'!H:H,MATCH($C601,'Policy Characteristics'!$C:$C,0)))</f>
        <v>0.01</v>
      </c>
      <c r="O601" s="254" t="str">
        <f>IF(ISBLANK(INDEX('Policy Characteristics'!I:I,MATCH($C601,'Policy Characteristics'!$C:$C,0))),"",INDEX('Policy Characteristics'!I:I,MATCH($C601,'Policy Characteristics'!$C:$C,0)))</f>
        <v>% of CO2 captured</v>
      </c>
      <c r="P601" s="254" t="str">
        <f>IF(ISBLANK(INDEX('Policy Characteristics'!J:J,MATCH($C601,'Policy Characteristics'!$C:$C,0))),"",INDEX('Policy Characteristics'!J:J,MATCH($C601,'Policy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1" s="254" t="str">
        <f>IF(ISBLANK(INDEX('Policy Characteristics'!K:K,MATCH($C601,'Policy Characteristics'!$C:$C,0))),"",INDEX('Policy Characteristics'!K:K,MATCH($C601,'Policy Characteristics'!$C:$C,0)))</f>
        <v>ccs.html#ccs</v>
      </c>
      <c r="R601" s="254" t="str">
        <f>IF(ISBLANK(INDEX('Policy Characteristics'!L:L,MATCH($C601,'Policy Characteristics'!$C:$C,0))),"",INDEX('Policy Characteristics'!L:L,MATCH($C601,'Policy Characteristics'!$C:$C,0)))</f>
        <v>carbon-capture-and-sequestration.html</v>
      </c>
    </row>
    <row r="602" spans="1:18">
      <c r="A602" s="254" t="str">
        <f>IF(ISBLANK(INDEX('Policy Characteristics'!A:A,MATCH($C602,'Policy Characteristics'!$C:$C,0))),"",INDEX('Policy Characteristics'!A:A,MATCH($C602,'Policy Characteristics'!$C:$C,0)))</f>
        <v>Industry</v>
      </c>
      <c r="B602" s="262" t="str">
        <f>IF(ISBLANK(INDEX('Policy Characteristics'!B:B,MATCH($C602,'Policy Characteristics'!$C:$C,0))),"",INDEX('Policy Characteristics'!B:B,MATCH($C602,'Policy Characteristics'!$C:$C,0)))</f>
        <v>Carbon Capture and Sequestration</v>
      </c>
      <c r="C602" s="254" t="str">
        <f t="shared" si="32"/>
        <v>Industry Sector Fraction of Potential Additional CCS Achieved</v>
      </c>
      <c r="D602" s="6" t="s">
        <v>3079</v>
      </c>
      <c r="E602" s="6" t="s">
        <v>2532</v>
      </c>
      <c r="F602" t="s">
        <v>3041</v>
      </c>
      <c r="G602" s="45" t="s">
        <v>3025</v>
      </c>
      <c r="H602" s="43">
        <v>945</v>
      </c>
      <c r="I602" s="325" t="s">
        <v>44</v>
      </c>
      <c r="J602" s="255" t="str">
        <f>IF(ISBLANK(INDEX('Policy Characteristics'!D:D,MATCH($C602,'Policy Characteristics'!$C:$C,0))),"",INDEX('Policy Characteristics'!D:D,MATCH($C602,'Policy Characteristics'!$C:$C,0)))</f>
        <v>Industry CCS</v>
      </c>
      <c r="K602" s="254" t="str">
        <f>IF(ISBLANK(INDEX('Policy Characteristics'!E:E,MATCH($C602,'Policy Characteristics'!$C:$C,0))),"",INDEX('Policy Characteristics'!E:E,MATCH($C602,'Policy Characteristics'!$C:$C,0)))</f>
        <v>indst CCS</v>
      </c>
      <c r="L602" s="261">
        <f>IF(ISBLANK(INDEX('Policy Characteristics'!F:F,MATCH($C602,'Policy Characteristics'!$C:$C,0))),"",INDEX('Policy Characteristics'!F:F,MATCH($C602,'Policy Characteristics'!$C:$C,0)))</f>
        <v>0</v>
      </c>
      <c r="M602" s="261">
        <f>IF(ISBLANK(INDEX('Policy Characteristics'!G:G,MATCH($C602,'Policy Characteristics'!$C:$C,0))),"",INDEX('Policy Characteristics'!G:G,MATCH($C602,'Policy Characteristics'!$C:$C,0)))</f>
        <v>1</v>
      </c>
      <c r="N602" s="261">
        <f>IF(ISBLANK(INDEX('Policy Characteristics'!H:H,MATCH($C602,'Policy Characteristics'!$C:$C,0))),"",INDEX('Policy Characteristics'!H:H,MATCH($C602,'Policy Characteristics'!$C:$C,0)))</f>
        <v>0.01</v>
      </c>
      <c r="O602" s="254" t="str">
        <f>IF(ISBLANK(INDEX('Policy Characteristics'!I:I,MATCH($C602,'Policy Characteristics'!$C:$C,0))),"",INDEX('Policy Characteristics'!I:I,MATCH($C602,'Policy Characteristics'!$C:$C,0)))</f>
        <v>% of CO2 captured</v>
      </c>
      <c r="P602" s="254" t="str">
        <f>IF(ISBLANK(INDEX('Policy Characteristics'!J:J,MATCH($C602,'Policy Characteristics'!$C:$C,0))),"",INDEX('Policy Characteristics'!J:J,MATCH($C602,'Policy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2" s="254" t="str">
        <f>IF(ISBLANK(INDEX('Policy Characteristics'!K:K,MATCH($C602,'Policy Characteristics'!$C:$C,0))),"",INDEX('Policy Characteristics'!K:K,MATCH($C602,'Policy Characteristics'!$C:$C,0)))</f>
        <v>ccs.html#ccs</v>
      </c>
      <c r="R602" s="254" t="str">
        <f>IF(ISBLANK(INDEX('Policy Characteristics'!L:L,MATCH($C602,'Policy Characteristics'!$C:$C,0))),"",INDEX('Policy Characteristics'!L:L,MATCH($C602,'Policy Characteristics'!$C:$C,0)))</f>
        <v>carbon-capture-and-sequestration.html</v>
      </c>
    </row>
    <row r="603" spans="1:18">
      <c r="A603" s="254" t="str">
        <f>IF(ISBLANK(INDEX('Policy Characteristics'!A:A,MATCH($C603,'Policy Characteristics'!$C:$C,0))),"",INDEX('Policy Characteristics'!A:A,MATCH($C603,'Policy Characteristics'!$C:$C,0)))</f>
        <v>Industry</v>
      </c>
      <c r="B603" s="262" t="str">
        <f>IF(ISBLANK(INDEX('Policy Characteristics'!B:B,MATCH($C603,'Policy Characteristics'!$C:$C,0))),"",INDEX('Policy Characteristics'!B:B,MATCH($C603,'Policy Characteristics'!$C:$C,0)))</f>
        <v>Carbon Capture and Sequestration</v>
      </c>
      <c r="C603" s="254" t="str">
        <f t="shared" si="32"/>
        <v>Industry Sector Fraction of Potential Additional CCS Achieved</v>
      </c>
      <c r="D603" s="6" t="s">
        <v>3080</v>
      </c>
      <c r="E603" s="6" t="s">
        <v>3023</v>
      </c>
      <c r="F603" t="s">
        <v>3042</v>
      </c>
      <c r="G603" s="45" t="s">
        <v>3024</v>
      </c>
      <c r="H603" s="43">
        <v>946</v>
      </c>
      <c r="I603" s="324" t="s">
        <v>43</v>
      </c>
      <c r="J603" s="255" t="str">
        <f>IF(ISBLANK(INDEX('Policy Characteristics'!D:D,MATCH($C603,'Policy Characteristics'!$C:$C,0))),"",INDEX('Policy Characteristics'!D:D,MATCH($C603,'Policy Characteristics'!$C:$C,0)))</f>
        <v>Industry CCS</v>
      </c>
      <c r="K603" s="254" t="str">
        <f>IF(ISBLANK(INDEX('Policy Characteristics'!E:E,MATCH($C603,'Policy Characteristics'!$C:$C,0))),"",INDEX('Policy Characteristics'!E:E,MATCH($C603,'Policy Characteristics'!$C:$C,0)))</f>
        <v>indst CCS</v>
      </c>
      <c r="L603" s="261">
        <f>IF(ISBLANK(INDEX('Policy Characteristics'!F:F,MATCH($C603,'Policy Characteristics'!$C:$C,0))),"",INDEX('Policy Characteristics'!F:F,MATCH($C603,'Policy Characteristics'!$C:$C,0)))</f>
        <v>0</v>
      </c>
      <c r="M603" s="261">
        <f>IF(ISBLANK(INDEX('Policy Characteristics'!G:G,MATCH($C603,'Policy Characteristics'!$C:$C,0))),"",INDEX('Policy Characteristics'!G:G,MATCH($C603,'Policy Characteristics'!$C:$C,0)))</f>
        <v>1</v>
      </c>
      <c r="N603" s="261">
        <f>IF(ISBLANK(INDEX('Policy Characteristics'!H:H,MATCH($C603,'Policy Characteristics'!$C:$C,0))),"",INDEX('Policy Characteristics'!H:H,MATCH($C603,'Policy Characteristics'!$C:$C,0)))</f>
        <v>0.01</v>
      </c>
      <c r="O603" s="254" t="str">
        <f>IF(ISBLANK(INDEX('Policy Characteristics'!I:I,MATCH($C603,'Policy Characteristics'!$C:$C,0))),"",INDEX('Policy Characteristics'!I:I,MATCH($C603,'Policy Characteristics'!$C:$C,0)))</f>
        <v>% of CO2 captured</v>
      </c>
      <c r="P603" s="254" t="str">
        <f>IF(ISBLANK(INDEX('Policy Characteristics'!J:J,MATCH($C603,'Policy Characteristics'!$C:$C,0))),"",INDEX('Policy Characteristics'!J:J,MATCH($C603,'Policy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3" s="254" t="str">
        <f>IF(ISBLANK(INDEX('Policy Characteristics'!K:K,MATCH($C603,'Policy Characteristics'!$C:$C,0))),"",INDEX('Policy Characteristics'!K:K,MATCH($C603,'Policy Characteristics'!$C:$C,0)))</f>
        <v>ccs.html#ccs</v>
      </c>
      <c r="R603" s="254" t="str">
        <f>IF(ISBLANK(INDEX('Policy Characteristics'!L:L,MATCH($C603,'Policy Characteristics'!$C:$C,0))),"",INDEX('Policy Characteristics'!L:L,MATCH($C603,'Policy Characteristics'!$C:$C,0)))</f>
        <v>carbon-capture-and-sequestration.html</v>
      </c>
    </row>
    <row r="604" spans="1:18">
      <c r="A604" s="254" t="str">
        <f>IF(ISBLANK(INDEX('Policy Characteristics'!A:A,MATCH($C604,'Policy Characteristics'!$C:$C,0))),"",INDEX('Policy Characteristics'!A:A,MATCH($C604,'Policy Characteristics'!$C:$C,0)))</f>
        <v>Industry</v>
      </c>
      <c r="B604" s="262" t="str">
        <f>IF(ISBLANK(INDEX('Policy Characteristics'!B:B,MATCH($C604,'Policy Characteristics'!$C:$C,0))),"",INDEX('Policy Characteristics'!B:B,MATCH($C604,'Policy Characteristics'!$C:$C,0)))</f>
        <v>Carbon Capture and Sequestration</v>
      </c>
      <c r="C604" s="254" t="str">
        <f t="shared" si="32"/>
        <v>Industry Sector Fraction of Potential Additional CCS Achieved</v>
      </c>
      <c r="D604" s="6" t="s">
        <v>3080</v>
      </c>
      <c r="E604" s="6" t="s">
        <v>2532</v>
      </c>
      <c r="F604" t="s">
        <v>3042</v>
      </c>
      <c r="G604" s="45" t="s">
        <v>3025</v>
      </c>
      <c r="H604" s="43">
        <v>947</v>
      </c>
      <c r="I604" s="325" t="s">
        <v>44</v>
      </c>
      <c r="J604" s="255" t="str">
        <f>IF(ISBLANK(INDEX('Policy Characteristics'!D:D,MATCH($C604,'Policy Characteristics'!$C:$C,0))),"",INDEX('Policy Characteristics'!D:D,MATCH($C604,'Policy Characteristics'!$C:$C,0)))</f>
        <v>Industry CCS</v>
      </c>
      <c r="K604" s="254" t="str">
        <f>IF(ISBLANK(INDEX('Policy Characteristics'!E:E,MATCH($C604,'Policy Characteristics'!$C:$C,0))),"",INDEX('Policy Characteristics'!E:E,MATCH($C604,'Policy Characteristics'!$C:$C,0)))</f>
        <v>indst CCS</v>
      </c>
      <c r="L604" s="261">
        <f>IF(ISBLANK(INDEX('Policy Characteristics'!F:F,MATCH($C604,'Policy Characteristics'!$C:$C,0))),"",INDEX('Policy Characteristics'!F:F,MATCH($C604,'Policy Characteristics'!$C:$C,0)))</f>
        <v>0</v>
      </c>
      <c r="M604" s="261">
        <f>IF(ISBLANK(INDEX('Policy Characteristics'!G:G,MATCH($C604,'Policy Characteristics'!$C:$C,0))),"",INDEX('Policy Characteristics'!G:G,MATCH($C604,'Policy Characteristics'!$C:$C,0)))</f>
        <v>1</v>
      </c>
      <c r="N604" s="261">
        <f>IF(ISBLANK(INDEX('Policy Characteristics'!H:H,MATCH($C604,'Policy Characteristics'!$C:$C,0))),"",INDEX('Policy Characteristics'!H:H,MATCH($C604,'Policy Characteristics'!$C:$C,0)))</f>
        <v>0.01</v>
      </c>
      <c r="O604" s="254" t="str">
        <f>IF(ISBLANK(INDEX('Policy Characteristics'!I:I,MATCH($C604,'Policy Characteristics'!$C:$C,0))),"",INDEX('Policy Characteristics'!I:I,MATCH($C604,'Policy Characteristics'!$C:$C,0)))</f>
        <v>% of CO2 captured</v>
      </c>
      <c r="P604" s="254" t="str">
        <f>IF(ISBLANK(INDEX('Policy Characteristics'!J:J,MATCH($C604,'Policy Characteristics'!$C:$C,0))),"",INDEX('Policy Characteristics'!J:J,MATCH($C604,'Policy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4" s="254" t="str">
        <f>IF(ISBLANK(INDEX('Policy Characteristics'!K:K,MATCH($C604,'Policy Characteristics'!$C:$C,0))),"",INDEX('Policy Characteristics'!K:K,MATCH($C604,'Policy Characteristics'!$C:$C,0)))</f>
        <v>ccs.html#ccs</v>
      </c>
      <c r="R604" s="254" t="str">
        <f>IF(ISBLANK(INDEX('Policy Characteristics'!L:L,MATCH($C604,'Policy Characteristics'!$C:$C,0))),"",INDEX('Policy Characteristics'!L:L,MATCH($C604,'Policy Characteristics'!$C:$C,0)))</f>
        <v>carbon-capture-and-sequestration.html</v>
      </c>
    </row>
    <row r="605" spans="1:18">
      <c r="A605" s="254" t="str">
        <f>IF(ISBLANK(INDEX('Policy Characteristics'!A:A,MATCH($C605,'Policy Characteristics'!$C:$C,0))),"",INDEX('Policy Characteristics'!A:A,MATCH($C605,'Policy Characteristics'!$C:$C,0)))</f>
        <v>Industry</v>
      </c>
      <c r="B605" s="262" t="str">
        <f>IF(ISBLANK(INDEX('Policy Characteristics'!B:B,MATCH($C605,'Policy Characteristics'!$C:$C,0))),"",INDEX('Policy Characteristics'!B:B,MATCH($C605,'Policy Characteristics'!$C:$C,0)))</f>
        <v>Carbon Capture and Sequestration</v>
      </c>
      <c r="C605" s="254" t="str">
        <f t="shared" si="32"/>
        <v>Industry Sector Fraction of Potential Additional CCS Achieved</v>
      </c>
      <c r="D605" s="6" t="s">
        <v>3081</v>
      </c>
      <c r="E605" s="6" t="s">
        <v>3023</v>
      </c>
      <c r="F605" t="s">
        <v>3043</v>
      </c>
      <c r="G605" s="45" t="s">
        <v>3024</v>
      </c>
      <c r="H605" s="43">
        <v>948</v>
      </c>
      <c r="I605" s="324" t="s">
        <v>43</v>
      </c>
      <c r="J605" s="255" t="str">
        <f>IF(ISBLANK(INDEX('Policy Characteristics'!D:D,MATCH($C605,'Policy Characteristics'!$C:$C,0))),"",INDEX('Policy Characteristics'!D:D,MATCH($C605,'Policy Characteristics'!$C:$C,0)))</f>
        <v>Industry CCS</v>
      </c>
      <c r="K605" s="254" t="str">
        <f>IF(ISBLANK(INDEX('Policy Characteristics'!E:E,MATCH($C605,'Policy Characteristics'!$C:$C,0))),"",INDEX('Policy Characteristics'!E:E,MATCH($C605,'Policy Characteristics'!$C:$C,0)))</f>
        <v>indst CCS</v>
      </c>
      <c r="L605" s="261">
        <f>IF(ISBLANK(INDEX('Policy Characteristics'!F:F,MATCH($C605,'Policy Characteristics'!$C:$C,0))),"",INDEX('Policy Characteristics'!F:F,MATCH($C605,'Policy Characteristics'!$C:$C,0)))</f>
        <v>0</v>
      </c>
      <c r="M605" s="261">
        <f>IF(ISBLANK(INDEX('Policy Characteristics'!G:G,MATCH($C605,'Policy Characteristics'!$C:$C,0))),"",INDEX('Policy Characteristics'!G:G,MATCH($C605,'Policy Characteristics'!$C:$C,0)))</f>
        <v>1</v>
      </c>
      <c r="N605" s="261">
        <f>IF(ISBLANK(INDEX('Policy Characteristics'!H:H,MATCH($C605,'Policy Characteristics'!$C:$C,0))),"",INDEX('Policy Characteristics'!H:H,MATCH($C605,'Policy Characteristics'!$C:$C,0)))</f>
        <v>0.01</v>
      </c>
      <c r="O605" s="254" t="str">
        <f>IF(ISBLANK(INDEX('Policy Characteristics'!I:I,MATCH($C605,'Policy Characteristics'!$C:$C,0))),"",INDEX('Policy Characteristics'!I:I,MATCH($C605,'Policy Characteristics'!$C:$C,0)))</f>
        <v>% of CO2 captured</v>
      </c>
      <c r="P605" s="254" t="str">
        <f>IF(ISBLANK(INDEX('Policy Characteristics'!J:J,MATCH($C605,'Policy Characteristics'!$C:$C,0))),"",INDEX('Policy Characteristics'!J:J,MATCH($C605,'Policy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5" s="254" t="str">
        <f>IF(ISBLANK(INDEX('Policy Characteristics'!K:K,MATCH($C605,'Policy Characteristics'!$C:$C,0))),"",INDEX('Policy Characteristics'!K:K,MATCH($C605,'Policy Characteristics'!$C:$C,0)))</f>
        <v>ccs.html#ccs</v>
      </c>
      <c r="R605" s="254" t="str">
        <f>IF(ISBLANK(INDEX('Policy Characteristics'!L:L,MATCH($C605,'Policy Characteristics'!$C:$C,0))),"",INDEX('Policy Characteristics'!L:L,MATCH($C605,'Policy Characteristics'!$C:$C,0)))</f>
        <v>carbon-capture-and-sequestration.html</v>
      </c>
    </row>
    <row r="606" spans="1:18">
      <c r="A606" s="254" t="str">
        <f>IF(ISBLANK(INDEX('Policy Characteristics'!A:A,MATCH($C606,'Policy Characteristics'!$C:$C,0))),"",INDEX('Policy Characteristics'!A:A,MATCH($C606,'Policy Characteristics'!$C:$C,0)))</f>
        <v>Industry</v>
      </c>
      <c r="B606" s="262" t="str">
        <f>IF(ISBLANK(INDEX('Policy Characteristics'!B:B,MATCH($C606,'Policy Characteristics'!$C:$C,0))),"",INDEX('Policy Characteristics'!B:B,MATCH($C606,'Policy Characteristics'!$C:$C,0)))</f>
        <v>Carbon Capture and Sequestration</v>
      </c>
      <c r="C606" s="254" t="str">
        <f t="shared" si="32"/>
        <v>Industry Sector Fraction of Potential Additional CCS Achieved</v>
      </c>
      <c r="D606" s="6" t="s">
        <v>3081</v>
      </c>
      <c r="E606" s="6" t="s">
        <v>2532</v>
      </c>
      <c r="F606" t="s">
        <v>3043</v>
      </c>
      <c r="G606" s="45" t="s">
        <v>3025</v>
      </c>
      <c r="H606" s="43">
        <v>949</v>
      </c>
      <c r="I606" s="325" t="s">
        <v>44</v>
      </c>
      <c r="J606" s="255" t="str">
        <f>IF(ISBLANK(INDEX('Policy Characteristics'!D:D,MATCH($C606,'Policy Characteristics'!$C:$C,0))),"",INDEX('Policy Characteristics'!D:D,MATCH($C606,'Policy Characteristics'!$C:$C,0)))</f>
        <v>Industry CCS</v>
      </c>
      <c r="K606" s="254" t="str">
        <f>IF(ISBLANK(INDEX('Policy Characteristics'!E:E,MATCH($C606,'Policy Characteristics'!$C:$C,0))),"",INDEX('Policy Characteristics'!E:E,MATCH($C606,'Policy Characteristics'!$C:$C,0)))</f>
        <v>indst CCS</v>
      </c>
      <c r="L606" s="261">
        <f>IF(ISBLANK(INDEX('Policy Characteristics'!F:F,MATCH($C606,'Policy Characteristics'!$C:$C,0))),"",INDEX('Policy Characteristics'!F:F,MATCH($C606,'Policy Characteristics'!$C:$C,0)))</f>
        <v>0</v>
      </c>
      <c r="M606" s="261">
        <f>IF(ISBLANK(INDEX('Policy Characteristics'!G:G,MATCH($C606,'Policy Characteristics'!$C:$C,0))),"",INDEX('Policy Characteristics'!G:G,MATCH($C606,'Policy Characteristics'!$C:$C,0)))</f>
        <v>1</v>
      </c>
      <c r="N606" s="261">
        <f>IF(ISBLANK(INDEX('Policy Characteristics'!H:H,MATCH($C606,'Policy Characteristics'!$C:$C,0))),"",INDEX('Policy Characteristics'!H:H,MATCH($C606,'Policy Characteristics'!$C:$C,0)))</f>
        <v>0.01</v>
      </c>
      <c r="O606" s="254" t="str">
        <f>IF(ISBLANK(INDEX('Policy Characteristics'!I:I,MATCH($C606,'Policy Characteristics'!$C:$C,0))),"",INDEX('Policy Characteristics'!I:I,MATCH($C606,'Policy Characteristics'!$C:$C,0)))</f>
        <v>% of CO2 captured</v>
      </c>
      <c r="P606" s="254" t="str">
        <f>IF(ISBLANK(INDEX('Policy Characteristics'!J:J,MATCH($C606,'Policy Characteristics'!$C:$C,0))),"",INDEX('Policy Characteristics'!J:J,MATCH($C606,'Policy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6" s="254" t="str">
        <f>IF(ISBLANK(INDEX('Policy Characteristics'!K:K,MATCH($C606,'Policy Characteristics'!$C:$C,0))),"",INDEX('Policy Characteristics'!K:K,MATCH($C606,'Policy Characteristics'!$C:$C,0)))</f>
        <v>ccs.html#ccs</v>
      </c>
      <c r="R606" s="254" t="str">
        <f>IF(ISBLANK(INDEX('Policy Characteristics'!L:L,MATCH($C606,'Policy Characteristics'!$C:$C,0))),"",INDEX('Policy Characteristics'!L:L,MATCH($C606,'Policy Characteristics'!$C:$C,0)))</f>
        <v>carbon-capture-and-sequestration.html</v>
      </c>
    </row>
    <row r="607" spans="1:18">
      <c r="A607" s="254" t="str">
        <f>IF(ISBLANK(INDEX('Policy Characteristics'!A:A,MATCH($C607,'Policy Characteristics'!$C:$C,0))),"",INDEX('Policy Characteristics'!A:A,MATCH($C607,'Policy Characteristics'!$C:$C,0)))</f>
        <v>Industry</v>
      </c>
      <c r="B607" s="262" t="str">
        <f>IF(ISBLANK(INDEX('Policy Characteristics'!B:B,MATCH($C607,'Policy Characteristics'!$C:$C,0))),"",INDEX('Policy Characteristics'!B:B,MATCH($C607,'Policy Characteristics'!$C:$C,0)))</f>
        <v>Carbon Capture and Sequestration</v>
      </c>
      <c r="C607" s="254" t="str">
        <f t="shared" si="32"/>
        <v>Industry Sector Fraction of Potential Additional CCS Achieved</v>
      </c>
      <c r="D607" s="6" t="s">
        <v>3082</v>
      </c>
      <c r="E607" s="6" t="s">
        <v>3023</v>
      </c>
      <c r="F607" t="s">
        <v>3044</v>
      </c>
      <c r="G607" s="45" t="s">
        <v>3024</v>
      </c>
      <c r="H607" s="43">
        <v>950</v>
      </c>
      <c r="I607" s="324" t="s">
        <v>43</v>
      </c>
      <c r="J607" s="255" t="str">
        <f>IF(ISBLANK(INDEX('Policy Characteristics'!D:D,MATCH($C607,'Policy Characteristics'!$C:$C,0))),"",INDEX('Policy Characteristics'!D:D,MATCH($C607,'Policy Characteristics'!$C:$C,0)))</f>
        <v>Industry CCS</v>
      </c>
      <c r="K607" s="254" t="str">
        <f>IF(ISBLANK(INDEX('Policy Characteristics'!E:E,MATCH($C607,'Policy Characteristics'!$C:$C,0))),"",INDEX('Policy Characteristics'!E:E,MATCH($C607,'Policy Characteristics'!$C:$C,0)))</f>
        <v>indst CCS</v>
      </c>
      <c r="L607" s="261">
        <f>IF(ISBLANK(INDEX('Policy Characteristics'!F:F,MATCH($C607,'Policy Characteristics'!$C:$C,0))),"",INDEX('Policy Characteristics'!F:F,MATCH($C607,'Policy Characteristics'!$C:$C,0)))</f>
        <v>0</v>
      </c>
      <c r="M607" s="261">
        <f>IF(ISBLANK(INDEX('Policy Characteristics'!G:G,MATCH($C607,'Policy Characteristics'!$C:$C,0))),"",INDEX('Policy Characteristics'!G:G,MATCH($C607,'Policy Characteristics'!$C:$C,0)))</f>
        <v>1</v>
      </c>
      <c r="N607" s="261">
        <f>IF(ISBLANK(INDEX('Policy Characteristics'!H:H,MATCH($C607,'Policy Characteristics'!$C:$C,0))),"",INDEX('Policy Characteristics'!H:H,MATCH($C607,'Policy Characteristics'!$C:$C,0)))</f>
        <v>0.01</v>
      </c>
      <c r="O607" s="254" t="str">
        <f>IF(ISBLANK(INDEX('Policy Characteristics'!I:I,MATCH($C607,'Policy Characteristics'!$C:$C,0))),"",INDEX('Policy Characteristics'!I:I,MATCH($C607,'Policy Characteristics'!$C:$C,0)))</f>
        <v>% of CO2 captured</v>
      </c>
      <c r="P607" s="254" t="str">
        <f>IF(ISBLANK(INDEX('Policy Characteristics'!J:J,MATCH($C607,'Policy Characteristics'!$C:$C,0))),"",INDEX('Policy Characteristics'!J:J,MATCH($C607,'Policy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7" s="254" t="str">
        <f>IF(ISBLANK(INDEX('Policy Characteristics'!K:K,MATCH($C607,'Policy Characteristics'!$C:$C,0))),"",INDEX('Policy Characteristics'!K:K,MATCH($C607,'Policy Characteristics'!$C:$C,0)))</f>
        <v>ccs.html#ccs</v>
      </c>
      <c r="R607" s="254" t="str">
        <f>IF(ISBLANK(INDEX('Policy Characteristics'!L:L,MATCH($C607,'Policy Characteristics'!$C:$C,0))),"",INDEX('Policy Characteristics'!L:L,MATCH($C607,'Policy Characteristics'!$C:$C,0)))</f>
        <v>carbon-capture-and-sequestration.html</v>
      </c>
    </row>
    <row r="608" spans="1:18">
      <c r="A608" s="254" t="str">
        <f>IF(ISBLANK(INDEX('Policy Characteristics'!A:A,MATCH($C608,'Policy Characteristics'!$C:$C,0))),"",INDEX('Policy Characteristics'!A:A,MATCH($C608,'Policy Characteristics'!$C:$C,0)))</f>
        <v>Industry</v>
      </c>
      <c r="B608" s="262" t="str">
        <f>IF(ISBLANK(INDEX('Policy Characteristics'!B:B,MATCH($C608,'Policy Characteristics'!$C:$C,0))),"",INDEX('Policy Characteristics'!B:B,MATCH($C608,'Policy Characteristics'!$C:$C,0)))</f>
        <v>Carbon Capture and Sequestration</v>
      </c>
      <c r="C608" s="254" t="str">
        <f t="shared" si="32"/>
        <v>Industry Sector Fraction of Potential Additional CCS Achieved</v>
      </c>
      <c r="D608" s="6" t="s">
        <v>3082</v>
      </c>
      <c r="E608" s="6" t="s">
        <v>2532</v>
      </c>
      <c r="F608" t="s">
        <v>3044</v>
      </c>
      <c r="G608" s="45" t="s">
        <v>3025</v>
      </c>
      <c r="H608" s="43">
        <v>951</v>
      </c>
      <c r="I608" s="325" t="s">
        <v>44</v>
      </c>
      <c r="J608" s="255" t="str">
        <f>IF(ISBLANK(INDEX('Policy Characteristics'!D:D,MATCH($C608,'Policy Characteristics'!$C:$C,0))),"",INDEX('Policy Characteristics'!D:D,MATCH($C608,'Policy Characteristics'!$C:$C,0)))</f>
        <v>Industry CCS</v>
      </c>
      <c r="K608" s="254" t="str">
        <f>IF(ISBLANK(INDEX('Policy Characteristics'!E:E,MATCH($C608,'Policy Characteristics'!$C:$C,0))),"",INDEX('Policy Characteristics'!E:E,MATCH($C608,'Policy Characteristics'!$C:$C,0)))</f>
        <v>indst CCS</v>
      </c>
      <c r="L608" s="261">
        <f>IF(ISBLANK(INDEX('Policy Characteristics'!F:F,MATCH($C608,'Policy Characteristics'!$C:$C,0))),"",INDEX('Policy Characteristics'!F:F,MATCH($C608,'Policy Characteristics'!$C:$C,0)))</f>
        <v>0</v>
      </c>
      <c r="M608" s="261">
        <f>IF(ISBLANK(INDEX('Policy Characteristics'!G:G,MATCH($C608,'Policy Characteristics'!$C:$C,0))),"",INDEX('Policy Characteristics'!G:G,MATCH($C608,'Policy Characteristics'!$C:$C,0)))</f>
        <v>1</v>
      </c>
      <c r="N608" s="261">
        <f>IF(ISBLANK(INDEX('Policy Characteristics'!H:H,MATCH($C608,'Policy Characteristics'!$C:$C,0))),"",INDEX('Policy Characteristics'!H:H,MATCH($C608,'Policy Characteristics'!$C:$C,0)))</f>
        <v>0.01</v>
      </c>
      <c r="O608" s="254" t="str">
        <f>IF(ISBLANK(INDEX('Policy Characteristics'!I:I,MATCH($C608,'Policy Characteristics'!$C:$C,0))),"",INDEX('Policy Characteristics'!I:I,MATCH($C608,'Policy Characteristics'!$C:$C,0)))</f>
        <v>% of CO2 captured</v>
      </c>
      <c r="P608" s="254" t="str">
        <f>IF(ISBLANK(INDEX('Policy Characteristics'!J:J,MATCH($C608,'Policy Characteristics'!$C:$C,0))),"",INDEX('Policy Characteristics'!J:J,MATCH($C608,'Policy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8" s="254" t="str">
        <f>IF(ISBLANK(INDEX('Policy Characteristics'!K:K,MATCH($C608,'Policy Characteristics'!$C:$C,0))),"",INDEX('Policy Characteristics'!K:K,MATCH($C608,'Policy Characteristics'!$C:$C,0)))</f>
        <v>ccs.html#ccs</v>
      </c>
      <c r="R608" s="254" t="str">
        <f>IF(ISBLANK(INDEX('Policy Characteristics'!L:L,MATCH($C608,'Policy Characteristics'!$C:$C,0))),"",INDEX('Policy Characteristics'!L:L,MATCH($C608,'Policy Characteristics'!$C:$C,0)))</f>
        <v>carbon-capture-and-sequestration.html</v>
      </c>
    </row>
    <row r="609" spans="1:18">
      <c r="A609" s="254" t="str">
        <f>IF(ISBLANK(INDEX('Policy Characteristics'!A:A,MATCH($C609,'Policy Characteristics'!$C:$C,0))),"",INDEX('Policy Characteristics'!A:A,MATCH($C609,'Policy Characteristics'!$C:$C,0)))</f>
        <v>Industry</v>
      </c>
      <c r="B609" s="262" t="str">
        <f>IF(ISBLANK(INDEX('Policy Characteristics'!B:B,MATCH($C609,'Policy Characteristics'!$C:$C,0))),"",INDEX('Policy Characteristics'!B:B,MATCH($C609,'Policy Characteristics'!$C:$C,0)))</f>
        <v>Carbon Capture and Sequestration</v>
      </c>
      <c r="C609" s="254" t="str">
        <f t="shared" si="32"/>
        <v>Industry Sector Fraction of Potential Additional CCS Achieved</v>
      </c>
      <c r="D609" s="6" t="s">
        <v>3083</v>
      </c>
      <c r="E609" s="6" t="s">
        <v>3023</v>
      </c>
      <c r="F609" t="s">
        <v>3045</v>
      </c>
      <c r="G609" s="45" t="s">
        <v>3024</v>
      </c>
      <c r="H609" s="43">
        <v>952</v>
      </c>
      <c r="I609" s="324" t="s">
        <v>43</v>
      </c>
      <c r="J609" s="255" t="str">
        <f>IF(ISBLANK(INDEX('Policy Characteristics'!D:D,MATCH($C609,'Policy Characteristics'!$C:$C,0))),"",INDEX('Policy Characteristics'!D:D,MATCH($C609,'Policy Characteristics'!$C:$C,0)))</f>
        <v>Industry CCS</v>
      </c>
      <c r="K609" s="254" t="str">
        <f>IF(ISBLANK(INDEX('Policy Characteristics'!E:E,MATCH($C609,'Policy Characteristics'!$C:$C,0))),"",INDEX('Policy Characteristics'!E:E,MATCH($C609,'Policy Characteristics'!$C:$C,0)))</f>
        <v>indst CCS</v>
      </c>
      <c r="L609" s="261">
        <f>IF(ISBLANK(INDEX('Policy Characteristics'!F:F,MATCH($C609,'Policy Characteristics'!$C:$C,0))),"",INDEX('Policy Characteristics'!F:F,MATCH($C609,'Policy Characteristics'!$C:$C,0)))</f>
        <v>0</v>
      </c>
      <c r="M609" s="261">
        <f>IF(ISBLANK(INDEX('Policy Characteristics'!G:G,MATCH($C609,'Policy Characteristics'!$C:$C,0))),"",INDEX('Policy Characteristics'!G:G,MATCH($C609,'Policy Characteristics'!$C:$C,0)))</f>
        <v>1</v>
      </c>
      <c r="N609" s="261">
        <f>IF(ISBLANK(INDEX('Policy Characteristics'!H:H,MATCH($C609,'Policy Characteristics'!$C:$C,0))),"",INDEX('Policy Characteristics'!H:H,MATCH($C609,'Policy Characteristics'!$C:$C,0)))</f>
        <v>0.01</v>
      </c>
      <c r="O609" s="254" t="str">
        <f>IF(ISBLANK(INDEX('Policy Characteristics'!I:I,MATCH($C609,'Policy Characteristics'!$C:$C,0))),"",INDEX('Policy Characteristics'!I:I,MATCH($C609,'Policy Characteristics'!$C:$C,0)))</f>
        <v>% of CO2 captured</v>
      </c>
      <c r="P609" s="254" t="str">
        <f>IF(ISBLANK(INDEX('Policy Characteristics'!J:J,MATCH($C609,'Policy Characteristics'!$C:$C,0))),"",INDEX('Policy Characteristics'!J:J,MATCH($C609,'Policy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9" s="254" t="str">
        <f>IF(ISBLANK(INDEX('Policy Characteristics'!K:K,MATCH($C609,'Policy Characteristics'!$C:$C,0))),"",INDEX('Policy Characteristics'!K:K,MATCH($C609,'Policy Characteristics'!$C:$C,0)))</f>
        <v>ccs.html#ccs</v>
      </c>
      <c r="R609" s="254" t="str">
        <f>IF(ISBLANK(INDEX('Policy Characteristics'!L:L,MATCH($C609,'Policy Characteristics'!$C:$C,0))),"",INDEX('Policy Characteristics'!L:L,MATCH($C609,'Policy Characteristics'!$C:$C,0)))</f>
        <v>carbon-capture-and-sequestration.html</v>
      </c>
    </row>
    <row r="610" spans="1:18">
      <c r="A610" s="254" t="str">
        <f>IF(ISBLANK(INDEX('Policy Characteristics'!A:A,MATCH($C610,'Policy Characteristics'!$C:$C,0))),"",INDEX('Policy Characteristics'!A:A,MATCH($C610,'Policy Characteristics'!$C:$C,0)))</f>
        <v>Industry</v>
      </c>
      <c r="B610" s="262" t="str">
        <f>IF(ISBLANK(INDEX('Policy Characteristics'!B:B,MATCH($C610,'Policy Characteristics'!$C:$C,0))),"",INDEX('Policy Characteristics'!B:B,MATCH($C610,'Policy Characteristics'!$C:$C,0)))</f>
        <v>Carbon Capture and Sequestration</v>
      </c>
      <c r="C610" s="254" t="str">
        <f t="shared" si="32"/>
        <v>Industry Sector Fraction of Potential Additional CCS Achieved</v>
      </c>
      <c r="D610" s="6" t="s">
        <v>3083</v>
      </c>
      <c r="E610" s="6" t="s">
        <v>2532</v>
      </c>
      <c r="F610" t="s">
        <v>3045</v>
      </c>
      <c r="G610" s="45" t="s">
        <v>3025</v>
      </c>
      <c r="H610" s="43">
        <v>953</v>
      </c>
      <c r="I610" s="325" t="s">
        <v>43</v>
      </c>
      <c r="J610" s="255" t="str">
        <f>IF(ISBLANK(INDEX('Policy Characteristics'!D:D,MATCH($C610,'Policy Characteristics'!$C:$C,0))),"",INDEX('Policy Characteristics'!D:D,MATCH($C610,'Policy Characteristics'!$C:$C,0)))</f>
        <v>Industry CCS</v>
      </c>
      <c r="K610" s="254" t="str">
        <f>IF(ISBLANK(INDEX('Policy Characteristics'!E:E,MATCH($C610,'Policy Characteristics'!$C:$C,0))),"",INDEX('Policy Characteristics'!E:E,MATCH($C610,'Policy Characteristics'!$C:$C,0)))</f>
        <v>indst CCS</v>
      </c>
      <c r="L610" s="261">
        <f>IF(ISBLANK(INDEX('Policy Characteristics'!F:F,MATCH($C610,'Policy Characteristics'!$C:$C,0))),"",INDEX('Policy Characteristics'!F:F,MATCH($C610,'Policy Characteristics'!$C:$C,0)))</f>
        <v>0</v>
      </c>
      <c r="M610" s="261">
        <f>IF(ISBLANK(INDEX('Policy Characteristics'!G:G,MATCH($C610,'Policy Characteristics'!$C:$C,0))),"",INDEX('Policy Characteristics'!G:G,MATCH($C610,'Policy Characteristics'!$C:$C,0)))</f>
        <v>1</v>
      </c>
      <c r="N610" s="261">
        <f>IF(ISBLANK(INDEX('Policy Characteristics'!H:H,MATCH($C610,'Policy Characteristics'!$C:$C,0))),"",INDEX('Policy Characteristics'!H:H,MATCH($C610,'Policy Characteristics'!$C:$C,0)))</f>
        <v>0.01</v>
      </c>
      <c r="O610" s="254" t="str">
        <f>IF(ISBLANK(INDEX('Policy Characteristics'!I:I,MATCH($C610,'Policy Characteristics'!$C:$C,0))),"",INDEX('Policy Characteristics'!I:I,MATCH($C610,'Policy Characteristics'!$C:$C,0)))</f>
        <v>% of CO2 captured</v>
      </c>
      <c r="P610" s="254" t="str">
        <f>IF(ISBLANK(INDEX('Policy Characteristics'!J:J,MATCH($C610,'Policy Characteristics'!$C:$C,0))),"",INDEX('Policy Characteristics'!J:J,MATCH($C610,'Policy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0" s="254" t="str">
        <f>IF(ISBLANK(INDEX('Policy Characteristics'!K:K,MATCH($C610,'Policy Characteristics'!$C:$C,0))),"",INDEX('Policy Characteristics'!K:K,MATCH($C610,'Policy Characteristics'!$C:$C,0)))</f>
        <v>ccs.html#ccs</v>
      </c>
      <c r="R610" s="254" t="str">
        <f>IF(ISBLANK(INDEX('Policy Characteristics'!L:L,MATCH($C610,'Policy Characteristics'!$C:$C,0))),"",INDEX('Policy Characteristics'!L:L,MATCH($C610,'Policy Characteristics'!$C:$C,0)))</f>
        <v>carbon-capture-and-sequestration.html</v>
      </c>
    </row>
    <row r="611" spans="1:18">
      <c r="A611" s="254" t="str">
        <f>IF(ISBLANK(INDEX('Policy Characteristics'!A:A,MATCH($C611,'Policy Characteristics'!$C:$C,0))),"",INDEX('Policy Characteristics'!A:A,MATCH($C611,'Policy Characteristics'!$C:$C,0)))</f>
        <v>Industry</v>
      </c>
      <c r="B611" s="262" t="str">
        <f>IF(ISBLANK(INDEX('Policy Characteristics'!B:B,MATCH($C611,'Policy Characteristics'!$C:$C,0))),"",INDEX('Policy Characteristics'!B:B,MATCH($C611,'Policy Characteristics'!$C:$C,0)))</f>
        <v>Carbon Capture and Sequestration</v>
      </c>
      <c r="C611" s="254" t="str">
        <f t="shared" si="32"/>
        <v>Industry Sector Fraction of Potential Additional CCS Achieved</v>
      </c>
      <c r="D611" s="6" t="s">
        <v>3084</v>
      </c>
      <c r="E611" s="6" t="s">
        <v>3023</v>
      </c>
      <c r="F611" t="s">
        <v>3087</v>
      </c>
      <c r="G611" s="45" t="s">
        <v>3024</v>
      </c>
      <c r="H611" s="43">
        <v>954</v>
      </c>
      <c r="I611" s="325" t="s">
        <v>44</v>
      </c>
      <c r="J611" s="255" t="str">
        <f>IF(ISBLANK(INDEX('Policy Characteristics'!D:D,MATCH($C611,'Policy Characteristics'!$C:$C,0))),"",INDEX('Policy Characteristics'!D:D,MATCH($C611,'Policy Characteristics'!$C:$C,0)))</f>
        <v>Industry CCS</v>
      </c>
      <c r="K611" s="254" t="str">
        <f>IF(ISBLANK(INDEX('Policy Characteristics'!E:E,MATCH($C611,'Policy Characteristics'!$C:$C,0))),"",INDEX('Policy Characteristics'!E:E,MATCH($C611,'Policy Characteristics'!$C:$C,0)))</f>
        <v>indst CCS</v>
      </c>
      <c r="L611" s="261">
        <f>IF(ISBLANK(INDEX('Policy Characteristics'!F:F,MATCH($C611,'Policy Characteristics'!$C:$C,0))),"",INDEX('Policy Characteristics'!F:F,MATCH($C611,'Policy Characteristics'!$C:$C,0)))</f>
        <v>0</v>
      </c>
      <c r="M611" s="261">
        <f>IF(ISBLANK(INDEX('Policy Characteristics'!G:G,MATCH($C611,'Policy Characteristics'!$C:$C,0))),"",INDEX('Policy Characteristics'!G:G,MATCH($C611,'Policy Characteristics'!$C:$C,0)))</f>
        <v>1</v>
      </c>
      <c r="N611" s="261">
        <f>IF(ISBLANK(INDEX('Policy Characteristics'!H:H,MATCH($C611,'Policy Characteristics'!$C:$C,0))),"",INDEX('Policy Characteristics'!H:H,MATCH($C611,'Policy Characteristics'!$C:$C,0)))</f>
        <v>0.01</v>
      </c>
      <c r="O611" s="254" t="str">
        <f>IF(ISBLANK(INDEX('Policy Characteristics'!I:I,MATCH($C611,'Policy Characteristics'!$C:$C,0))),"",INDEX('Policy Characteristics'!I:I,MATCH($C611,'Policy Characteristics'!$C:$C,0)))</f>
        <v>% of CO2 captured</v>
      </c>
      <c r="P611" s="254" t="str">
        <f>IF(ISBLANK(INDEX('Policy Characteristics'!J:J,MATCH($C611,'Policy Characteristics'!$C:$C,0))),"",INDEX('Policy Characteristics'!J:J,MATCH($C611,'Policy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1" s="254" t="str">
        <f>IF(ISBLANK(INDEX('Policy Characteristics'!K:K,MATCH($C611,'Policy Characteristics'!$C:$C,0))),"",INDEX('Policy Characteristics'!K:K,MATCH($C611,'Policy Characteristics'!$C:$C,0)))</f>
        <v>ccs.html#ccs</v>
      </c>
      <c r="R611" s="254" t="str">
        <f>IF(ISBLANK(INDEX('Policy Characteristics'!L:L,MATCH($C611,'Policy Characteristics'!$C:$C,0))),"",INDEX('Policy Characteristics'!L:L,MATCH($C611,'Policy Characteristics'!$C:$C,0)))</f>
        <v>carbon-capture-and-sequestration.html</v>
      </c>
    </row>
    <row r="612" spans="1:18">
      <c r="A612" s="254" t="str">
        <f>IF(ISBLANK(INDEX('Policy Characteristics'!A:A,MATCH($C612,'Policy Characteristics'!$C:$C,0))),"",INDEX('Policy Characteristics'!A:A,MATCH($C612,'Policy Characteristics'!$C:$C,0)))</f>
        <v>Industry</v>
      </c>
      <c r="B612" s="262" t="str">
        <f>IF(ISBLANK(INDEX('Policy Characteristics'!B:B,MATCH($C612,'Policy Characteristics'!$C:$C,0))),"",INDEX('Policy Characteristics'!B:B,MATCH($C612,'Policy Characteristics'!$C:$C,0)))</f>
        <v>Carbon Capture and Sequestration</v>
      </c>
      <c r="C612" s="254" t="str">
        <f t="shared" si="32"/>
        <v>Industry Sector Fraction of Potential Additional CCS Achieved</v>
      </c>
      <c r="D612" s="6" t="s">
        <v>3084</v>
      </c>
      <c r="E612" s="6" t="s">
        <v>2532</v>
      </c>
      <c r="F612" t="s">
        <v>3087</v>
      </c>
      <c r="G612" s="45" t="s">
        <v>3025</v>
      </c>
      <c r="H612" s="43">
        <v>955</v>
      </c>
      <c r="I612" s="325" t="s">
        <v>44</v>
      </c>
      <c r="J612" s="255" t="str">
        <f>IF(ISBLANK(INDEX('Policy Characteristics'!D:D,MATCH($C612,'Policy Characteristics'!$C:$C,0))),"",INDEX('Policy Characteristics'!D:D,MATCH($C612,'Policy Characteristics'!$C:$C,0)))</f>
        <v>Industry CCS</v>
      </c>
      <c r="K612" s="254" t="str">
        <f>IF(ISBLANK(INDEX('Policy Characteristics'!E:E,MATCH($C612,'Policy Characteristics'!$C:$C,0))),"",INDEX('Policy Characteristics'!E:E,MATCH($C612,'Policy Characteristics'!$C:$C,0)))</f>
        <v>indst CCS</v>
      </c>
      <c r="L612" s="261">
        <f>IF(ISBLANK(INDEX('Policy Characteristics'!F:F,MATCH($C612,'Policy Characteristics'!$C:$C,0))),"",INDEX('Policy Characteristics'!F:F,MATCH($C612,'Policy Characteristics'!$C:$C,0)))</f>
        <v>0</v>
      </c>
      <c r="M612" s="261">
        <f>IF(ISBLANK(INDEX('Policy Characteristics'!G:G,MATCH($C612,'Policy Characteristics'!$C:$C,0))),"",INDEX('Policy Characteristics'!G:G,MATCH($C612,'Policy Characteristics'!$C:$C,0)))</f>
        <v>1</v>
      </c>
      <c r="N612" s="261">
        <f>IF(ISBLANK(INDEX('Policy Characteristics'!H:H,MATCH($C612,'Policy Characteristics'!$C:$C,0))),"",INDEX('Policy Characteristics'!H:H,MATCH($C612,'Policy Characteristics'!$C:$C,0)))</f>
        <v>0.01</v>
      </c>
      <c r="O612" s="254" t="str">
        <f>IF(ISBLANK(INDEX('Policy Characteristics'!I:I,MATCH($C612,'Policy Characteristics'!$C:$C,0))),"",INDEX('Policy Characteristics'!I:I,MATCH($C612,'Policy Characteristics'!$C:$C,0)))</f>
        <v>% of CO2 captured</v>
      </c>
      <c r="P612" s="254" t="str">
        <f>IF(ISBLANK(INDEX('Policy Characteristics'!J:J,MATCH($C612,'Policy Characteristics'!$C:$C,0))),"",INDEX('Policy Characteristics'!J:J,MATCH($C612,'Policy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2" s="254" t="str">
        <f>IF(ISBLANK(INDEX('Policy Characteristics'!K:K,MATCH($C612,'Policy Characteristics'!$C:$C,0))),"",INDEX('Policy Characteristics'!K:K,MATCH($C612,'Policy Characteristics'!$C:$C,0)))</f>
        <v>ccs.html#ccs</v>
      </c>
      <c r="R612" s="254" t="str">
        <f>IF(ISBLANK(INDEX('Policy Characteristics'!L:L,MATCH($C612,'Policy Characteristics'!$C:$C,0))),"",INDEX('Policy Characteristics'!L:L,MATCH($C612,'Policy Characteristics'!$C:$C,0)))</f>
        <v>carbon-capture-and-sequestration.html</v>
      </c>
    </row>
    <row r="613" spans="1:18">
      <c r="A613" s="254" t="str">
        <f>IF(ISBLANK(INDEX('Policy Characteristics'!A:A,MATCH($C613,'Policy Characteristics'!$C:$C,0))),"",INDEX('Policy Characteristics'!A:A,MATCH($C613,'Policy Characteristics'!$C:$C,0)))</f>
        <v>Industry</v>
      </c>
      <c r="B613" s="262" t="str">
        <f>IF(ISBLANK(INDEX('Policy Characteristics'!B:B,MATCH($C613,'Policy Characteristics'!$C:$C,0))),"",INDEX('Policy Characteristics'!B:B,MATCH($C613,'Policy Characteristics'!$C:$C,0)))</f>
        <v>Carbon Capture and Sequestration</v>
      </c>
      <c r="C613" s="254" t="str">
        <f t="shared" si="32"/>
        <v>Industry Sector Fraction of Potential Additional CCS Achieved</v>
      </c>
      <c r="D613" s="6" t="s">
        <v>3085</v>
      </c>
      <c r="E613" s="6" t="s">
        <v>3023</v>
      </c>
      <c r="F613" t="s">
        <v>3046</v>
      </c>
      <c r="G613" s="45" t="s">
        <v>3024</v>
      </c>
      <c r="H613" s="43">
        <v>956</v>
      </c>
      <c r="I613" s="325" t="s">
        <v>44</v>
      </c>
      <c r="J613" s="255" t="str">
        <f>IF(ISBLANK(INDEX('Policy Characteristics'!D:D,MATCH($C613,'Policy Characteristics'!$C:$C,0))),"",INDEX('Policy Characteristics'!D:D,MATCH($C613,'Policy Characteristics'!$C:$C,0)))</f>
        <v>Industry CCS</v>
      </c>
      <c r="K613" s="254" t="str">
        <f>IF(ISBLANK(INDEX('Policy Characteristics'!E:E,MATCH($C613,'Policy Characteristics'!$C:$C,0))),"",INDEX('Policy Characteristics'!E:E,MATCH($C613,'Policy Characteristics'!$C:$C,0)))</f>
        <v>indst CCS</v>
      </c>
      <c r="L613" s="261">
        <f>IF(ISBLANK(INDEX('Policy Characteristics'!F:F,MATCH($C613,'Policy Characteristics'!$C:$C,0))),"",INDEX('Policy Characteristics'!F:F,MATCH($C613,'Policy Characteristics'!$C:$C,0)))</f>
        <v>0</v>
      </c>
      <c r="M613" s="261">
        <f>IF(ISBLANK(INDEX('Policy Characteristics'!G:G,MATCH($C613,'Policy Characteristics'!$C:$C,0))),"",INDEX('Policy Characteristics'!G:G,MATCH($C613,'Policy Characteristics'!$C:$C,0)))</f>
        <v>1</v>
      </c>
      <c r="N613" s="261">
        <f>IF(ISBLANK(INDEX('Policy Characteristics'!H:H,MATCH($C613,'Policy Characteristics'!$C:$C,0))),"",INDEX('Policy Characteristics'!H:H,MATCH($C613,'Policy Characteristics'!$C:$C,0)))</f>
        <v>0.01</v>
      </c>
      <c r="O613" s="254" t="str">
        <f>IF(ISBLANK(INDEX('Policy Characteristics'!I:I,MATCH($C613,'Policy Characteristics'!$C:$C,0))),"",INDEX('Policy Characteristics'!I:I,MATCH($C613,'Policy Characteristics'!$C:$C,0)))</f>
        <v>% of CO2 captured</v>
      </c>
      <c r="P613" s="254" t="str">
        <f>IF(ISBLANK(INDEX('Policy Characteristics'!J:J,MATCH($C613,'Policy Characteristics'!$C:$C,0))),"",INDEX('Policy Characteristics'!J:J,MATCH($C613,'Policy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3" s="254" t="str">
        <f>IF(ISBLANK(INDEX('Policy Characteristics'!K:K,MATCH($C613,'Policy Characteristics'!$C:$C,0))),"",INDEX('Policy Characteristics'!K:K,MATCH($C613,'Policy Characteristics'!$C:$C,0)))</f>
        <v>ccs.html#ccs</v>
      </c>
      <c r="R613" s="254" t="str">
        <f>IF(ISBLANK(INDEX('Policy Characteristics'!L:L,MATCH($C613,'Policy Characteristics'!$C:$C,0))),"",INDEX('Policy Characteristics'!L:L,MATCH($C613,'Policy Characteristics'!$C:$C,0)))</f>
        <v>carbon-capture-and-sequestration.html</v>
      </c>
    </row>
    <row r="614" spans="1:18">
      <c r="A614" s="254" t="str">
        <f>IF(ISBLANK(INDEX('Policy Characteristics'!A:A,MATCH($C614,'Policy Characteristics'!$C:$C,0))),"",INDEX('Policy Characteristics'!A:A,MATCH($C614,'Policy Characteristics'!$C:$C,0)))</f>
        <v>Industry</v>
      </c>
      <c r="B614" s="262" t="str">
        <f>IF(ISBLANK(INDEX('Policy Characteristics'!B:B,MATCH($C614,'Policy Characteristics'!$C:$C,0))),"",INDEX('Policy Characteristics'!B:B,MATCH($C614,'Policy Characteristics'!$C:$C,0)))</f>
        <v>Carbon Capture and Sequestration</v>
      </c>
      <c r="C614" s="254" t="str">
        <f t="shared" si="32"/>
        <v>Industry Sector Fraction of Potential Additional CCS Achieved</v>
      </c>
      <c r="D614" s="6" t="s">
        <v>3085</v>
      </c>
      <c r="E614" s="6" t="s">
        <v>2532</v>
      </c>
      <c r="F614" t="s">
        <v>3046</v>
      </c>
      <c r="G614" s="45" t="s">
        <v>3025</v>
      </c>
      <c r="H614" s="43">
        <v>957</v>
      </c>
      <c r="I614" s="325" t="s">
        <v>44</v>
      </c>
      <c r="J614" s="255" t="str">
        <f>IF(ISBLANK(INDEX('Policy Characteristics'!D:D,MATCH($C614,'Policy Characteristics'!$C:$C,0))),"",INDEX('Policy Characteristics'!D:D,MATCH($C614,'Policy Characteristics'!$C:$C,0)))</f>
        <v>Industry CCS</v>
      </c>
      <c r="K614" s="254" t="str">
        <f>IF(ISBLANK(INDEX('Policy Characteristics'!E:E,MATCH($C614,'Policy Characteristics'!$C:$C,0))),"",INDEX('Policy Characteristics'!E:E,MATCH($C614,'Policy Characteristics'!$C:$C,0)))</f>
        <v>indst CCS</v>
      </c>
      <c r="L614" s="261">
        <f>IF(ISBLANK(INDEX('Policy Characteristics'!F:F,MATCH($C614,'Policy Characteristics'!$C:$C,0))),"",INDEX('Policy Characteristics'!F:F,MATCH($C614,'Policy Characteristics'!$C:$C,0)))</f>
        <v>0</v>
      </c>
      <c r="M614" s="261">
        <f>IF(ISBLANK(INDEX('Policy Characteristics'!G:G,MATCH($C614,'Policy Characteristics'!$C:$C,0))),"",INDEX('Policy Characteristics'!G:G,MATCH($C614,'Policy Characteristics'!$C:$C,0)))</f>
        <v>1</v>
      </c>
      <c r="N614" s="261">
        <f>IF(ISBLANK(INDEX('Policy Characteristics'!H:H,MATCH($C614,'Policy Characteristics'!$C:$C,0))),"",INDEX('Policy Characteristics'!H:H,MATCH($C614,'Policy Characteristics'!$C:$C,0)))</f>
        <v>0.01</v>
      </c>
      <c r="O614" s="254" t="str">
        <f>IF(ISBLANK(INDEX('Policy Characteristics'!I:I,MATCH($C614,'Policy Characteristics'!$C:$C,0))),"",INDEX('Policy Characteristics'!I:I,MATCH($C614,'Policy Characteristics'!$C:$C,0)))</f>
        <v>% of CO2 captured</v>
      </c>
      <c r="P614" s="254" t="str">
        <f>IF(ISBLANK(INDEX('Policy Characteristics'!J:J,MATCH($C614,'Policy Characteristics'!$C:$C,0))),"",INDEX('Policy Characteristics'!J:J,MATCH($C614,'Policy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4" s="254" t="str">
        <f>IF(ISBLANK(INDEX('Policy Characteristics'!K:K,MATCH($C614,'Policy Characteristics'!$C:$C,0))),"",INDEX('Policy Characteristics'!K:K,MATCH($C614,'Policy Characteristics'!$C:$C,0)))</f>
        <v>ccs.html#ccs</v>
      </c>
      <c r="R614" s="254" t="str">
        <f>IF(ISBLANK(INDEX('Policy Characteristics'!L:L,MATCH($C614,'Policy Characteristics'!$C:$C,0))),"",INDEX('Policy Characteristics'!L:L,MATCH($C614,'Policy Characteristics'!$C:$C,0)))</f>
        <v>carbon-capture-and-sequestration.html</v>
      </c>
    </row>
    <row r="615" spans="1:18">
      <c r="A615" s="254" t="str">
        <f>IF(ISBLANK(INDEX('Policy Characteristics'!A:A,MATCH($C615,'Policy Characteristics'!$C:$C,0))),"",INDEX('Policy Characteristics'!A:A,MATCH($C615,'Policy Characteristics'!$C:$C,0)))</f>
        <v>Industry</v>
      </c>
      <c r="B615" s="262" t="str">
        <f>IF(ISBLANK(INDEX('Policy Characteristics'!B:B,MATCH($C615,'Policy Characteristics'!$C:$C,0))),"",INDEX('Policy Characteristics'!B:B,MATCH($C615,'Policy Characteristics'!$C:$C,0)))</f>
        <v>Cement Clinker Substitution</v>
      </c>
      <c r="C615" t="s">
        <v>2768</v>
      </c>
      <c r="D615" s="45"/>
      <c r="E615" s="45"/>
      <c r="F615" s="45"/>
      <c r="G615" s="45"/>
      <c r="H615" s="43">
        <v>43</v>
      </c>
      <c r="I615" s="324" t="s">
        <v>43</v>
      </c>
      <c r="J615" s="255" t="str">
        <f>IF(ISBLANK(INDEX('Policy Characteristics'!D:D,MATCH($C615,'Policy Characteristics'!$C:$C,0))),"",INDEX('Policy Characteristics'!D:D,MATCH($C615,'Policy Characteristics'!$C:$C,0)))</f>
        <v>Cement Clinker Substitution</v>
      </c>
      <c r="K615" s="254" t="str">
        <f>IF(ISBLANK(INDEX('Policy Characteristics'!E:E,MATCH($C615,'Policy Characteristics'!$C:$C,0))),"",INDEX('Policy Characteristics'!E:E,MATCH($C615,'Policy Characteristics'!$C:$C,0)))</f>
        <v>indst cement measures</v>
      </c>
      <c r="L615" s="261">
        <f>IF(ISBLANK(INDEX('Policy Characteristics'!F:F,MATCH($C615,'Policy Characteristics'!$C:$C,0))),"",INDEX('Policy Characteristics'!F:F,MATCH($C615,'Policy Characteristics'!$C:$C,0)))</f>
        <v>0</v>
      </c>
      <c r="M615" s="261">
        <f>IF(ISBLANK(INDEX('Policy Characteristics'!G:G,MATCH($C615,'Policy Characteristics'!$C:$C,0))),"",INDEX('Policy Characteristics'!G:G,MATCH($C615,'Policy Characteristics'!$C:$C,0)))</f>
        <v>1</v>
      </c>
      <c r="N615" s="261">
        <f>IF(ISBLANK(INDEX('Policy Characteristics'!H:H,MATCH($C615,'Policy Characteristics'!$C:$C,0))),"",INDEX('Policy Characteristics'!H:H,MATCH($C615,'Policy Characteristics'!$C:$C,0)))</f>
        <v>0.01</v>
      </c>
      <c r="O615" s="254" t="str">
        <f>IF(ISBLANK(INDEX('Policy Characteristics'!I:I,MATCH($C615,'Policy Characteristics'!$C:$C,0))),"",INDEX('Policy Characteristics'!I:I,MATCH($C615,'Policy Characteristics'!$C:$C,0)))</f>
        <v>% of potential achieved</v>
      </c>
      <c r="P615" s="254" t="str">
        <f>IF(ISBLANK(INDEX('Policy Characteristics'!J:J,MATCH($C615,'Policy Characteristics'!$C:$C,0))),"",INDEX('Policy Characteristics'!J:J,MATCH($C615,'Policy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615" s="254" t="str">
        <f>IF(ISBLANK(INDEX('Policy Characteristics'!K:K,MATCH($C615,'Policy Characteristics'!$C:$C,0))),"",INDEX('Policy Characteristics'!K:K,MATCH($C615,'Policy Characteristics'!$C:$C,0)))</f>
        <v>industry-ag-main.html#clinker</v>
      </c>
      <c r="R615" s="254" t="str">
        <f>IF(ISBLANK(INDEX('Policy Characteristics'!L:L,MATCH($C615,'Policy Characteristics'!$C:$C,0))),"",INDEX('Policy Characteristics'!L:L,MATCH($C615,'Policy Characteristics'!$C:$C,0)))</f>
        <v>cement-clinker-substitution.html</v>
      </c>
    </row>
    <row r="616" spans="1:18" s="4" customFormat="1">
      <c r="A616" s="254" t="str">
        <f>IF(ISBLANK(INDEX('Policy Characteristics'!A:A,MATCH($C616,'Policy Characteristics'!$C:$C,0))),"",INDEX('Policy Characteristics'!A:A,MATCH($C616,'Policy Characteristics'!$C:$C,0)))</f>
        <v>Industry</v>
      </c>
      <c r="B616" s="262" t="str">
        <f>IF(ISBLANK(INDEX('Policy Characteristics'!B:B,MATCH($C616,'Policy Characteristics'!$C:$C,0))),"",INDEX('Policy Characteristics'!B:B,MATCH($C616,'Policy Characteristics'!$C:$C,0)))</f>
        <v>Cogeneration and Waste Heat Recovery</v>
      </c>
      <c r="C616" t="s">
        <v>282</v>
      </c>
      <c r="D616" s="45"/>
      <c r="E616" s="45"/>
      <c r="F616" s="45"/>
      <c r="G616" s="45"/>
      <c r="H616" s="43">
        <v>44</v>
      </c>
      <c r="I616" s="324" t="s">
        <v>43</v>
      </c>
      <c r="J616" s="255" t="str">
        <f>IF(ISBLANK(INDEX('Policy Characteristics'!D:D,MATCH($C616,'Policy Characteristics'!$C:$C,0))),"",INDEX('Policy Characteristics'!D:D,MATCH($C616,'Policy Characteristics'!$C:$C,0)))</f>
        <v>Cogeneration and Waste Heat Recovery</v>
      </c>
      <c r="K616" s="254" t="str">
        <f>IF(ISBLANK(INDEX('Policy Characteristics'!E:E,MATCH($C616,'Policy Characteristics'!$C:$C,0))),"",INDEX('Policy Characteristics'!E:E,MATCH($C616,'Policy Characteristics'!$C:$C,0)))</f>
        <v>indst CHP</v>
      </c>
      <c r="L616" s="261">
        <f>IF(ISBLANK(INDEX('Policy Characteristics'!F:F,MATCH($C616,'Policy Characteristics'!$C:$C,0))),"",INDEX('Policy Characteristics'!F:F,MATCH($C616,'Policy Characteristics'!$C:$C,0)))</f>
        <v>0</v>
      </c>
      <c r="M616" s="261">
        <f>IF(ISBLANK(INDEX('Policy Characteristics'!G:G,MATCH($C616,'Policy Characteristics'!$C:$C,0))),"",INDEX('Policy Characteristics'!G:G,MATCH($C616,'Policy Characteristics'!$C:$C,0)))</f>
        <v>1</v>
      </c>
      <c r="N616" s="261">
        <f>IF(ISBLANK(INDEX('Policy Characteristics'!H:H,MATCH($C616,'Policy Characteristics'!$C:$C,0))),"",INDEX('Policy Characteristics'!H:H,MATCH($C616,'Policy Characteristics'!$C:$C,0)))</f>
        <v>0.01</v>
      </c>
      <c r="O616" s="254" t="str">
        <f>IF(ISBLANK(INDEX('Policy Characteristics'!I:I,MATCH($C616,'Policy Characteristics'!$C:$C,0))),"",INDEX('Policy Characteristics'!I:I,MATCH($C616,'Policy Characteristics'!$C:$C,0)))</f>
        <v>% of potential achieved</v>
      </c>
      <c r="P616" s="254" t="str">
        <f>IF(ISBLANK(INDEX('Policy Characteristics'!J:J,MATCH($C616,'Policy Characteristics'!$C:$C,0))),"",INDEX('Policy Characteristics'!J:J,MATCH($C616,'Policy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616" s="254" t="str">
        <f>IF(ISBLANK(INDEX('Policy Characteristics'!K:K,MATCH($C616,'Policy Characteristics'!$C:$C,0))),"",INDEX('Policy Characteristics'!K:K,MATCH($C616,'Policy Characteristics'!$C:$C,0)))</f>
        <v>industry-ag-main.html#cogen</v>
      </c>
      <c r="R616" s="254" t="str">
        <f>IF(ISBLANK(INDEX('Policy Characteristics'!L:L,MATCH($C616,'Policy Characteristics'!$C:$C,0))),"",INDEX('Policy Characteristics'!L:L,MATCH($C616,'Policy Characteristics'!$C:$C,0)))</f>
        <v>cogeneration-and-waste-heat-recovery.html</v>
      </c>
    </row>
    <row r="617" spans="1:18" s="4" customFormat="1">
      <c r="A617" s="254" t="str">
        <f>IF(ISBLANK(INDEX('Policy Characteristics'!A:A,MATCH($C617,'Policy Characteristics'!$C:$C,0))),"",INDEX('Policy Characteristics'!A:A,MATCH($C617,'Policy Characteristics'!$C:$C,0)))</f>
        <v>Industry</v>
      </c>
      <c r="B617" s="262" t="str">
        <f>IF(ISBLANK(INDEX('Policy Characteristics'!B:B,MATCH($C617,'Policy Characteristics'!$C:$C,0))),"",INDEX('Policy Characteristics'!B:B,MATCH($C617,'Policy Characteristics'!$C:$C,0)))</f>
        <v>Early Retirement of Industrial Facilities</v>
      </c>
      <c r="C617" t="s">
        <v>58</v>
      </c>
      <c r="D617" s="45"/>
      <c r="E617" s="45"/>
      <c r="F617" s="45"/>
      <c r="G617" s="45"/>
      <c r="H617" s="43">
        <v>45</v>
      </c>
      <c r="I617" s="324" t="s">
        <v>43</v>
      </c>
      <c r="J617" s="255" t="str">
        <f>IF(ISBLANK(INDEX('Policy Characteristics'!D:D,MATCH($C617,'Policy Characteristics'!$C:$C,0))),"",INDEX('Policy Characteristics'!D:D,MATCH($C617,'Policy Characteristics'!$C:$C,0)))</f>
        <v>Early Retirement of Industrial Facilities</v>
      </c>
      <c r="K617" s="254" t="str">
        <f>IF(ISBLANK(INDEX('Policy Characteristics'!E:E,MATCH($C617,'Policy Characteristics'!$C:$C,0))),"",INDEX('Policy Characteristics'!E:E,MATCH($C617,'Policy Characteristics'!$C:$C,0)))</f>
        <v>indst early retirement</v>
      </c>
      <c r="L617" s="261">
        <f>IF(ISBLANK(INDEX('Policy Characteristics'!F:F,MATCH($C617,'Policy Characteristics'!$C:$C,0))),"",INDEX('Policy Characteristics'!F:F,MATCH($C617,'Policy Characteristics'!$C:$C,0)))</f>
        <v>0</v>
      </c>
      <c r="M617" s="261">
        <f>IF(ISBLANK(INDEX('Policy Characteristics'!G:G,MATCH($C617,'Policy Characteristics'!$C:$C,0))),"",INDEX('Policy Characteristics'!G:G,MATCH($C617,'Policy Characteristics'!$C:$C,0)))</f>
        <v>1</v>
      </c>
      <c r="N617" s="261">
        <f>IF(ISBLANK(INDEX('Policy Characteristics'!H:H,MATCH($C617,'Policy Characteristics'!$C:$C,0))),"",INDEX('Policy Characteristics'!H:H,MATCH($C617,'Policy Characteristics'!$C:$C,0)))</f>
        <v>0.01</v>
      </c>
      <c r="O617" s="254" t="str">
        <f>IF(ISBLANK(INDEX('Policy Characteristics'!I:I,MATCH($C617,'Policy Characteristics'!$C:$C,0))),"",INDEX('Policy Characteristics'!I:I,MATCH($C617,'Policy Characteristics'!$C:$C,0)))</f>
        <v>% of potential achieved</v>
      </c>
      <c r="P617" s="254" t="str">
        <f>IF(ISBLANK(INDEX('Policy Characteristics'!J:J,MATCH($C617,'Policy Characteristics'!$C:$C,0))),"",INDEX('Policy Characteristics'!J:J,MATCH($C617,'Policy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617" s="254" t="str">
        <f>IF(ISBLANK(INDEX('Policy Characteristics'!K:K,MATCH($C617,'Policy Characteristics'!$C:$C,0))),"",INDEX('Policy Characteristics'!K:K,MATCH($C617,'Policy Characteristics'!$C:$C,0)))</f>
        <v>industry-ag-main.html#early-ret</v>
      </c>
      <c r="R617" s="254" t="str">
        <f>IF(ISBLANK(INDEX('Policy Characteristics'!L:L,MATCH($C617,'Policy Characteristics'!$C:$C,0))),"",INDEX('Policy Characteristics'!L:L,MATCH($C617,'Policy Characteristics'!$C:$C,0)))</f>
        <v>early-retirement-of-industrial-facilities.html</v>
      </c>
    </row>
    <row r="618" spans="1:18">
      <c r="A618" s="254" t="str">
        <f>IF(ISBLANK(INDEX('Policy Characteristics'!A:A,MATCH($C618,'Policy Characteristics'!$C:$C,0))),"",INDEX('Policy Characteristics'!A:A,MATCH($C618,'Policy Characteristics'!$C:$C,0)))</f>
        <v>Industry</v>
      </c>
      <c r="B618" s="262" t="str">
        <f>IF(ISBLANK(INDEX('Policy Characteristics'!B:B,MATCH($C618,'Policy Characteristics'!$C:$C,0))),"",INDEX('Policy Characteristics'!B:B,MATCH($C618,'Policy Characteristics'!$C:$C,0)))</f>
        <v>Electrification</v>
      </c>
      <c r="C618" t="s">
        <v>3540</v>
      </c>
      <c r="D618" s="45" t="s">
        <v>3061</v>
      </c>
      <c r="E618" s="1" t="s">
        <v>3517</v>
      </c>
      <c r="F618" t="s">
        <v>3086</v>
      </c>
      <c r="G618" s="45" t="s">
        <v>3524</v>
      </c>
      <c r="H618" s="43">
        <v>1834</v>
      </c>
      <c r="I618" s="324" t="s">
        <v>43</v>
      </c>
      <c r="J618" s="255" t="str">
        <f>IF(ISBLANK(INDEX('Policy Characteristics'!D:D,MATCH($C618,'Policy Characteristics'!$C:$C,0))),"",INDEX('Policy Characteristics'!D:D,MATCH($C618,'Policy Characteristics'!$C:$C,0)))</f>
        <v>Electrification</v>
      </c>
      <c r="K618" s="254" t="str">
        <f>IF(ISBLANK(INDEX('Policy Characteristics'!E:E,MATCH($C618,'Policy Characteristics'!$C:$C,0))),"",INDEX('Policy Characteristics'!E:E,MATCH($C618,'Policy Characteristics'!$C:$C,0)))</f>
        <v>indst shift to electricity</v>
      </c>
      <c r="L618" s="261">
        <f>IF(ISBLANK(INDEX('Policy Characteristics'!F:F,MATCH($C618,'Policy Characteristics'!$C:$C,0))),"",INDEX('Policy Characteristics'!F:F,MATCH($C618,'Policy Characteristics'!$C:$C,0)))</f>
        <v>0</v>
      </c>
      <c r="M618" s="261">
        <f>IF(ISBLANK(INDEX('Policy Characteristics'!G:G,MATCH($C618,'Policy Characteristics'!$C:$C,0))),"",INDEX('Policy Characteristics'!G:G,MATCH($C618,'Policy Characteristics'!$C:$C,0)))</f>
        <v>1</v>
      </c>
      <c r="N618" s="261">
        <f>IF(ISBLANK(INDEX('Policy Characteristics'!H:H,MATCH($C618,'Policy Characteristics'!$C:$C,0))),"",INDEX('Policy Characteristics'!H:H,MATCH($C618,'Policy Characteristics'!$C:$C,0)))</f>
        <v>0.01</v>
      </c>
      <c r="O618" s="254" t="str">
        <f>IF(ISBLANK(INDEX('Policy Characteristics'!I:I,MATCH($C618,'Policy Characteristics'!$C:$C,0))),"",INDEX('Policy Characteristics'!I:I,MATCH($C618,'Policy Characteristics'!$C:$C,0)))</f>
        <v>% of fuel shifted</v>
      </c>
      <c r="P618" s="254"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8" s="254" t="str">
        <f>IF(ISBLANK(INDEX('Policy Characteristics'!K:K,MATCH($C618,'Policy Characteristics'!$C:$C,0))),"",INDEX('Policy Characteristics'!K:K,MATCH($C618,'Policy Characteristics'!$C:$C,0)))</f>
        <v>industry-ag-main.html#fuel-switching</v>
      </c>
      <c r="R618" s="254" t="str">
        <f>IF(ISBLANK(INDEX('Policy Characteristics'!L:L,MATCH($C618,'Policy Characteristics'!$C:$C,0))),"",INDEX('Policy Characteristics'!L:L,MATCH($C618,'Policy Characteristics'!$C:$C,0)))</f>
        <v>industry-elec-and-hydrogen.html</v>
      </c>
    </row>
    <row r="619" spans="1:18">
      <c r="A619" s="254" t="str">
        <f>IF(ISBLANK(INDEX('Policy Characteristics'!A:A,MATCH($C619,'Policy Characteristics'!$C:$C,0))),"",INDEX('Policy Characteristics'!A:A,MATCH($C619,'Policy Characteristics'!$C:$C,0)))</f>
        <v>Industry</v>
      </c>
      <c r="B619" s="262" t="str">
        <f>IF(ISBLANK(INDEX('Policy Characteristics'!B:B,MATCH($C619,'Policy Characteristics'!$C:$C,0))),"",INDEX('Policy Characteristics'!B:B,MATCH($C619,'Policy Characteristics'!$C:$C,0)))</f>
        <v>Electrification</v>
      </c>
      <c r="C619" s="254" t="str">
        <f t="shared" ref="C619:C644" si="33">C$618</f>
        <v>Fraction of Eligible Industrial Energy Use Shifted to Electricity</v>
      </c>
      <c r="D619" s="45" t="s">
        <v>3061</v>
      </c>
      <c r="E619" s="1" t="s">
        <v>3518</v>
      </c>
      <c r="F619" t="s">
        <v>3086</v>
      </c>
      <c r="G619" s="45" t="s">
        <v>3525</v>
      </c>
      <c r="H619" s="43">
        <v>1835</v>
      </c>
      <c r="I619" s="324" t="s">
        <v>43</v>
      </c>
      <c r="J619" s="255" t="str">
        <f>IF(ISBLANK(INDEX('Policy Characteristics'!D:D,MATCH($C619,'Policy Characteristics'!$C:$C,0))),"",INDEX('Policy Characteristics'!D:D,MATCH($C619,'Policy Characteristics'!$C:$C,0)))</f>
        <v>Electrification</v>
      </c>
      <c r="K619" s="254" t="str">
        <f>IF(ISBLANK(INDEX('Policy Characteristics'!E:E,MATCH($C619,'Policy Characteristics'!$C:$C,0))),"",INDEX('Policy Characteristics'!E:E,MATCH($C619,'Policy Characteristics'!$C:$C,0)))</f>
        <v>indst shift to electricity</v>
      </c>
      <c r="L619" s="261">
        <f>IF(ISBLANK(INDEX('Policy Characteristics'!F:F,MATCH($C619,'Policy Characteristics'!$C:$C,0))),"",INDEX('Policy Characteristics'!F:F,MATCH($C619,'Policy Characteristics'!$C:$C,0)))</f>
        <v>0</v>
      </c>
      <c r="M619" s="261">
        <f>IF(ISBLANK(INDEX('Policy Characteristics'!G:G,MATCH($C619,'Policy Characteristics'!$C:$C,0))),"",INDEX('Policy Characteristics'!G:G,MATCH($C619,'Policy Characteristics'!$C:$C,0)))</f>
        <v>1</v>
      </c>
      <c r="N619" s="261">
        <f>IF(ISBLANK(INDEX('Policy Characteristics'!H:H,MATCH($C619,'Policy Characteristics'!$C:$C,0))),"",INDEX('Policy Characteristics'!H:H,MATCH($C619,'Policy Characteristics'!$C:$C,0)))</f>
        <v>0.01</v>
      </c>
      <c r="O619" s="254" t="str">
        <f>IF(ISBLANK(INDEX('Policy Characteristics'!I:I,MATCH($C619,'Policy Characteristics'!$C:$C,0))),"",INDEX('Policy Characteristics'!I:I,MATCH($C619,'Policy Characteristics'!$C:$C,0)))</f>
        <v>% of fuel shifted</v>
      </c>
      <c r="P619" s="254"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9" s="254" t="str">
        <f>IF(ISBLANK(INDEX('Policy Characteristics'!K:K,MATCH($C619,'Policy Characteristics'!$C:$C,0))),"",INDEX('Policy Characteristics'!K:K,MATCH($C619,'Policy Characteristics'!$C:$C,0)))</f>
        <v>industry-ag-main.html#fuel-switching</v>
      </c>
      <c r="R619" s="254" t="str">
        <f>IF(ISBLANK(INDEX('Policy Characteristics'!L:L,MATCH($C619,'Policy Characteristics'!$C:$C,0))),"",INDEX('Policy Characteristics'!L:L,MATCH($C619,'Policy Characteristics'!$C:$C,0)))</f>
        <v>industry-elec-and-hydrogen.html</v>
      </c>
    </row>
    <row r="620" spans="1:18">
      <c r="A620" s="254" t="str">
        <f>IF(ISBLANK(INDEX('Policy Characteristics'!A:A,MATCH($C620,'Policy Characteristics'!$C:$C,0))),"",INDEX('Policy Characteristics'!A:A,MATCH($C620,'Policy Characteristics'!$C:$C,0)))</f>
        <v>Industry</v>
      </c>
      <c r="B620" s="262" t="str">
        <f>IF(ISBLANK(INDEX('Policy Characteristics'!B:B,MATCH($C620,'Policy Characteristics'!$C:$C,0))),"",INDEX('Policy Characteristics'!B:B,MATCH($C620,'Policy Characteristics'!$C:$C,0)))</f>
        <v>Electrification</v>
      </c>
      <c r="C620" s="254" t="str">
        <f t="shared" si="33"/>
        <v>Fraction of Eligible Industrial Energy Use Shifted to Electricity</v>
      </c>
      <c r="D620" s="45" t="s">
        <v>3061</v>
      </c>
      <c r="E620" s="1" t="s">
        <v>3519</v>
      </c>
      <c r="F620" t="s">
        <v>3086</v>
      </c>
      <c r="G620" s="45" t="s">
        <v>3526</v>
      </c>
      <c r="H620" s="43">
        <v>1836</v>
      </c>
      <c r="I620" s="324" t="s">
        <v>43</v>
      </c>
      <c r="J620" s="255" t="str">
        <f>IF(ISBLANK(INDEX('Policy Characteristics'!D:D,MATCH($C620,'Policy Characteristics'!$C:$C,0))),"",INDEX('Policy Characteristics'!D:D,MATCH($C620,'Policy Characteristics'!$C:$C,0)))</f>
        <v>Electrification</v>
      </c>
      <c r="K620" s="254" t="str">
        <f>IF(ISBLANK(INDEX('Policy Characteristics'!E:E,MATCH($C620,'Policy Characteristics'!$C:$C,0))),"",INDEX('Policy Characteristics'!E:E,MATCH($C620,'Policy Characteristics'!$C:$C,0)))</f>
        <v>indst shift to electricity</v>
      </c>
      <c r="L620" s="261">
        <f>IF(ISBLANK(INDEX('Policy Characteristics'!F:F,MATCH($C620,'Policy Characteristics'!$C:$C,0))),"",INDEX('Policy Characteristics'!F:F,MATCH($C620,'Policy Characteristics'!$C:$C,0)))</f>
        <v>0</v>
      </c>
      <c r="M620" s="261">
        <f>IF(ISBLANK(INDEX('Policy Characteristics'!G:G,MATCH($C620,'Policy Characteristics'!$C:$C,0))),"",INDEX('Policy Characteristics'!G:G,MATCH($C620,'Policy Characteristics'!$C:$C,0)))</f>
        <v>1</v>
      </c>
      <c r="N620" s="261">
        <f>IF(ISBLANK(INDEX('Policy Characteristics'!H:H,MATCH($C620,'Policy Characteristics'!$C:$C,0))),"",INDEX('Policy Characteristics'!H:H,MATCH($C620,'Policy Characteristics'!$C:$C,0)))</f>
        <v>0.01</v>
      </c>
      <c r="O620" s="254" t="str">
        <f>IF(ISBLANK(INDEX('Policy Characteristics'!I:I,MATCH($C620,'Policy Characteristics'!$C:$C,0))),"",INDEX('Policy Characteristics'!I:I,MATCH($C620,'Policy Characteristics'!$C:$C,0)))</f>
        <v>% of fuel shifted</v>
      </c>
      <c r="P620" s="254"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0" s="254" t="str">
        <f>IF(ISBLANK(INDEX('Policy Characteristics'!K:K,MATCH($C620,'Policy Characteristics'!$C:$C,0))),"",INDEX('Policy Characteristics'!K:K,MATCH($C620,'Policy Characteristics'!$C:$C,0)))</f>
        <v>industry-ag-main.html#fuel-switching</v>
      </c>
      <c r="R620" s="254" t="str">
        <f>IF(ISBLANK(INDEX('Policy Characteristics'!L:L,MATCH($C620,'Policy Characteristics'!$C:$C,0))),"",INDEX('Policy Characteristics'!L:L,MATCH($C620,'Policy Characteristics'!$C:$C,0)))</f>
        <v>industry-elec-and-hydrogen.html</v>
      </c>
    </row>
    <row r="621" spans="1:18">
      <c r="A621" s="254" t="str">
        <f>IF(ISBLANK(INDEX('Policy Characteristics'!A:A,MATCH($C621,'Policy Characteristics'!$C:$C,0))),"",INDEX('Policy Characteristics'!A:A,MATCH($C621,'Policy Characteristics'!$C:$C,0)))</f>
        <v>Industry</v>
      </c>
      <c r="B621" s="262" t="str">
        <f>IF(ISBLANK(INDEX('Policy Characteristics'!B:B,MATCH($C621,'Policy Characteristics'!$C:$C,0))),"",INDEX('Policy Characteristics'!B:B,MATCH($C621,'Policy Characteristics'!$C:$C,0)))</f>
        <v>Electrification</v>
      </c>
      <c r="C621" s="254" t="str">
        <f t="shared" si="33"/>
        <v>Fraction of Eligible Industrial Energy Use Shifted to Electricity</v>
      </c>
      <c r="D621" s="45" t="s">
        <v>3061</v>
      </c>
      <c r="E621" s="1" t="s">
        <v>3520</v>
      </c>
      <c r="F621" t="s">
        <v>3086</v>
      </c>
      <c r="G621" s="45" t="s">
        <v>3527</v>
      </c>
      <c r="H621" s="43">
        <v>1837</v>
      </c>
      <c r="I621" s="324" t="s">
        <v>43</v>
      </c>
      <c r="J621" s="255" t="str">
        <f>IF(ISBLANK(INDEX('Policy Characteristics'!D:D,MATCH($C621,'Policy Characteristics'!$C:$C,0))),"",INDEX('Policy Characteristics'!D:D,MATCH($C621,'Policy Characteristics'!$C:$C,0)))</f>
        <v>Electrification</v>
      </c>
      <c r="K621" s="254" t="str">
        <f>IF(ISBLANK(INDEX('Policy Characteristics'!E:E,MATCH($C621,'Policy Characteristics'!$C:$C,0))),"",INDEX('Policy Characteristics'!E:E,MATCH($C621,'Policy Characteristics'!$C:$C,0)))</f>
        <v>indst shift to electricity</v>
      </c>
      <c r="L621" s="261">
        <f>IF(ISBLANK(INDEX('Policy Characteristics'!F:F,MATCH($C621,'Policy Characteristics'!$C:$C,0))),"",INDEX('Policy Characteristics'!F:F,MATCH($C621,'Policy Characteristics'!$C:$C,0)))</f>
        <v>0</v>
      </c>
      <c r="M621" s="261">
        <f>IF(ISBLANK(INDEX('Policy Characteristics'!G:G,MATCH($C621,'Policy Characteristics'!$C:$C,0))),"",INDEX('Policy Characteristics'!G:G,MATCH($C621,'Policy Characteristics'!$C:$C,0)))</f>
        <v>1</v>
      </c>
      <c r="N621" s="261">
        <f>IF(ISBLANK(INDEX('Policy Characteristics'!H:H,MATCH($C621,'Policy Characteristics'!$C:$C,0))),"",INDEX('Policy Characteristics'!H:H,MATCH($C621,'Policy Characteristics'!$C:$C,0)))</f>
        <v>0.01</v>
      </c>
      <c r="O621" s="254" t="str">
        <f>IF(ISBLANK(INDEX('Policy Characteristics'!I:I,MATCH($C621,'Policy Characteristics'!$C:$C,0))),"",INDEX('Policy Characteristics'!I:I,MATCH($C621,'Policy Characteristics'!$C:$C,0)))</f>
        <v>% of fuel shifted</v>
      </c>
      <c r="P621" s="254"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1" s="254" t="str">
        <f>IF(ISBLANK(INDEX('Policy Characteristics'!K:K,MATCH($C621,'Policy Characteristics'!$C:$C,0))),"",INDEX('Policy Characteristics'!K:K,MATCH($C621,'Policy Characteristics'!$C:$C,0)))</f>
        <v>industry-ag-main.html#fuel-switching</v>
      </c>
      <c r="R621" s="254" t="str">
        <f>IF(ISBLANK(INDEX('Policy Characteristics'!L:L,MATCH($C621,'Policy Characteristics'!$C:$C,0))),"",INDEX('Policy Characteristics'!L:L,MATCH($C621,'Policy Characteristics'!$C:$C,0)))</f>
        <v>industry-elec-and-hydrogen.html</v>
      </c>
    </row>
    <row r="622" spans="1:18">
      <c r="A622" s="254" t="str">
        <f>IF(ISBLANK(INDEX('Policy Characteristics'!A:A,MATCH($C622,'Policy Characteristics'!$C:$C,0))),"",INDEX('Policy Characteristics'!A:A,MATCH($C622,'Policy Characteristics'!$C:$C,0)))</f>
        <v>Industry</v>
      </c>
      <c r="B622" s="262" t="str">
        <f>IF(ISBLANK(INDEX('Policy Characteristics'!B:B,MATCH($C622,'Policy Characteristics'!$C:$C,0))),"",INDEX('Policy Characteristics'!B:B,MATCH($C622,'Policy Characteristics'!$C:$C,0)))</f>
        <v>Electrification</v>
      </c>
      <c r="C622" s="254" t="str">
        <f t="shared" si="33"/>
        <v>Fraction of Eligible Industrial Energy Use Shifted to Electricity</v>
      </c>
      <c r="D622" s="45" t="s">
        <v>3061</v>
      </c>
      <c r="E622" s="1" t="s">
        <v>3521</v>
      </c>
      <c r="F622" t="s">
        <v>3086</v>
      </c>
      <c r="G622" s="45" t="s">
        <v>3528</v>
      </c>
      <c r="H622" s="43">
        <v>1838</v>
      </c>
      <c r="I622" s="324" t="s">
        <v>43</v>
      </c>
      <c r="J622" s="255" t="str">
        <f>IF(ISBLANK(INDEX('Policy Characteristics'!D:D,MATCH($C622,'Policy Characteristics'!$C:$C,0))),"",INDEX('Policy Characteristics'!D:D,MATCH($C622,'Policy Characteristics'!$C:$C,0)))</f>
        <v>Electrification</v>
      </c>
      <c r="K622" s="254" t="str">
        <f>IF(ISBLANK(INDEX('Policy Characteristics'!E:E,MATCH($C622,'Policy Characteristics'!$C:$C,0))),"",INDEX('Policy Characteristics'!E:E,MATCH($C622,'Policy Characteristics'!$C:$C,0)))</f>
        <v>indst shift to electricity</v>
      </c>
      <c r="L622" s="261">
        <f>IF(ISBLANK(INDEX('Policy Characteristics'!F:F,MATCH($C622,'Policy Characteristics'!$C:$C,0))),"",INDEX('Policy Characteristics'!F:F,MATCH($C622,'Policy Characteristics'!$C:$C,0)))</f>
        <v>0</v>
      </c>
      <c r="M622" s="261">
        <f>IF(ISBLANK(INDEX('Policy Characteristics'!G:G,MATCH($C622,'Policy Characteristics'!$C:$C,0))),"",INDEX('Policy Characteristics'!G:G,MATCH($C622,'Policy Characteristics'!$C:$C,0)))</f>
        <v>1</v>
      </c>
      <c r="N622" s="261">
        <f>IF(ISBLANK(INDEX('Policy Characteristics'!H:H,MATCH($C622,'Policy Characteristics'!$C:$C,0))),"",INDEX('Policy Characteristics'!H:H,MATCH($C622,'Policy Characteristics'!$C:$C,0)))</f>
        <v>0.01</v>
      </c>
      <c r="O622" s="254" t="str">
        <f>IF(ISBLANK(INDEX('Policy Characteristics'!I:I,MATCH($C622,'Policy Characteristics'!$C:$C,0))),"",INDEX('Policy Characteristics'!I:I,MATCH($C622,'Policy Characteristics'!$C:$C,0)))</f>
        <v>% of fuel shifted</v>
      </c>
      <c r="P622" s="254"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2" s="254" t="str">
        <f>IF(ISBLANK(INDEX('Policy Characteristics'!K:K,MATCH($C622,'Policy Characteristics'!$C:$C,0))),"",INDEX('Policy Characteristics'!K:K,MATCH($C622,'Policy Characteristics'!$C:$C,0)))</f>
        <v>industry-ag-main.html#fuel-switching</v>
      </c>
      <c r="R622" s="254" t="str">
        <f>IF(ISBLANK(INDEX('Policy Characteristics'!L:L,MATCH($C622,'Policy Characteristics'!$C:$C,0))),"",INDEX('Policy Characteristics'!L:L,MATCH($C622,'Policy Characteristics'!$C:$C,0)))</f>
        <v>industry-elec-and-hydrogen.html</v>
      </c>
    </row>
    <row r="623" spans="1:18">
      <c r="A623" s="254" t="str">
        <f>IF(ISBLANK(INDEX('Policy Characteristics'!A:A,MATCH($C623,'Policy Characteristics'!$C:$C,0))),"",INDEX('Policy Characteristics'!A:A,MATCH($C623,'Policy Characteristics'!$C:$C,0)))</f>
        <v>Industry</v>
      </c>
      <c r="B623" s="262" t="str">
        <f>IF(ISBLANK(INDEX('Policy Characteristics'!B:B,MATCH($C623,'Policy Characteristics'!$C:$C,0))),"",INDEX('Policy Characteristics'!B:B,MATCH($C623,'Policy Characteristics'!$C:$C,0)))</f>
        <v>Electrification</v>
      </c>
      <c r="C623" s="254" t="str">
        <f t="shared" si="33"/>
        <v>Fraction of Eligible Industrial Energy Use Shifted to Electricity</v>
      </c>
      <c r="D623" s="45" t="s">
        <v>3061</v>
      </c>
      <c r="E623" s="1" t="s">
        <v>3522</v>
      </c>
      <c r="F623" t="s">
        <v>3086</v>
      </c>
      <c r="G623" s="45" t="s">
        <v>3529</v>
      </c>
      <c r="H623" s="43">
        <v>1839</v>
      </c>
      <c r="I623" s="324" t="s">
        <v>43</v>
      </c>
      <c r="J623" s="255" t="str">
        <f>IF(ISBLANK(INDEX('Policy Characteristics'!D:D,MATCH($C623,'Policy Characteristics'!$C:$C,0))),"",INDEX('Policy Characteristics'!D:D,MATCH($C623,'Policy Characteristics'!$C:$C,0)))</f>
        <v>Electrification</v>
      </c>
      <c r="K623" s="254" t="str">
        <f>IF(ISBLANK(INDEX('Policy Characteristics'!E:E,MATCH($C623,'Policy Characteristics'!$C:$C,0))),"",INDEX('Policy Characteristics'!E:E,MATCH($C623,'Policy Characteristics'!$C:$C,0)))</f>
        <v>indst shift to electricity</v>
      </c>
      <c r="L623" s="261">
        <f>IF(ISBLANK(INDEX('Policy Characteristics'!F:F,MATCH($C623,'Policy Characteristics'!$C:$C,0))),"",INDEX('Policy Characteristics'!F:F,MATCH($C623,'Policy Characteristics'!$C:$C,0)))</f>
        <v>0</v>
      </c>
      <c r="M623" s="261">
        <f>IF(ISBLANK(INDEX('Policy Characteristics'!G:G,MATCH($C623,'Policy Characteristics'!$C:$C,0))),"",INDEX('Policy Characteristics'!G:G,MATCH($C623,'Policy Characteristics'!$C:$C,0)))</f>
        <v>1</v>
      </c>
      <c r="N623" s="261">
        <f>IF(ISBLANK(INDEX('Policy Characteristics'!H:H,MATCH($C623,'Policy Characteristics'!$C:$C,0))),"",INDEX('Policy Characteristics'!H:H,MATCH($C623,'Policy Characteristics'!$C:$C,0)))</f>
        <v>0.01</v>
      </c>
      <c r="O623" s="254" t="str">
        <f>IF(ISBLANK(INDEX('Policy Characteristics'!I:I,MATCH($C623,'Policy Characteristics'!$C:$C,0))),"",INDEX('Policy Characteristics'!I:I,MATCH($C623,'Policy Characteristics'!$C:$C,0)))</f>
        <v>% of fuel shifted</v>
      </c>
      <c r="P623" s="254"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3" s="254" t="str">
        <f>IF(ISBLANK(INDEX('Policy Characteristics'!K:K,MATCH($C623,'Policy Characteristics'!$C:$C,0))),"",INDEX('Policy Characteristics'!K:K,MATCH($C623,'Policy Characteristics'!$C:$C,0)))</f>
        <v>industry-ag-main.html#fuel-switching</v>
      </c>
      <c r="R623" s="254" t="str">
        <f>IF(ISBLANK(INDEX('Policy Characteristics'!L:L,MATCH($C623,'Policy Characteristics'!$C:$C,0))),"",INDEX('Policy Characteristics'!L:L,MATCH($C623,'Policy Characteristics'!$C:$C,0)))</f>
        <v>industry-elec-and-hydrogen.html</v>
      </c>
    </row>
    <row r="624" spans="1:18">
      <c r="A624" s="254" t="str">
        <f>IF(ISBLANK(INDEX('Policy Characteristics'!A:A,MATCH($C624,'Policy Characteristics'!$C:$C,0))),"",INDEX('Policy Characteristics'!A:A,MATCH($C624,'Policy Characteristics'!$C:$C,0)))</f>
        <v>Industry</v>
      </c>
      <c r="B624" s="262" t="str">
        <f>IF(ISBLANK(INDEX('Policy Characteristics'!B:B,MATCH($C624,'Policy Characteristics'!$C:$C,0))),"",INDEX('Policy Characteristics'!B:B,MATCH($C624,'Policy Characteristics'!$C:$C,0)))</f>
        <v>Electrification</v>
      </c>
      <c r="C624" s="254" t="str">
        <f t="shared" si="33"/>
        <v>Fraction of Eligible Industrial Energy Use Shifted to Electricity</v>
      </c>
      <c r="D624" s="45" t="s">
        <v>3061</v>
      </c>
      <c r="E624" s="1" t="s">
        <v>3523</v>
      </c>
      <c r="F624" t="s">
        <v>3086</v>
      </c>
      <c r="G624" s="45" t="s">
        <v>3530</v>
      </c>
      <c r="H624" s="43">
        <v>1840</v>
      </c>
      <c r="I624" s="324" t="s">
        <v>43</v>
      </c>
      <c r="J624" s="255" t="str">
        <f>IF(ISBLANK(INDEX('Policy Characteristics'!D:D,MATCH($C624,'Policy Characteristics'!$C:$C,0))),"",INDEX('Policy Characteristics'!D:D,MATCH($C624,'Policy Characteristics'!$C:$C,0)))</f>
        <v>Electrification</v>
      </c>
      <c r="K624" s="254" t="str">
        <f>IF(ISBLANK(INDEX('Policy Characteristics'!E:E,MATCH($C624,'Policy Characteristics'!$C:$C,0))),"",INDEX('Policy Characteristics'!E:E,MATCH($C624,'Policy Characteristics'!$C:$C,0)))</f>
        <v>indst shift to electricity</v>
      </c>
      <c r="L624" s="261">
        <f>IF(ISBLANK(INDEX('Policy Characteristics'!F:F,MATCH($C624,'Policy Characteristics'!$C:$C,0))),"",INDEX('Policy Characteristics'!F:F,MATCH($C624,'Policy Characteristics'!$C:$C,0)))</f>
        <v>0</v>
      </c>
      <c r="M624" s="261">
        <f>IF(ISBLANK(INDEX('Policy Characteristics'!G:G,MATCH($C624,'Policy Characteristics'!$C:$C,0))),"",INDEX('Policy Characteristics'!G:G,MATCH($C624,'Policy Characteristics'!$C:$C,0)))</f>
        <v>1</v>
      </c>
      <c r="N624" s="261">
        <f>IF(ISBLANK(INDEX('Policy Characteristics'!H:H,MATCH($C624,'Policy Characteristics'!$C:$C,0))),"",INDEX('Policy Characteristics'!H:H,MATCH($C624,'Policy Characteristics'!$C:$C,0)))</f>
        <v>0.01</v>
      </c>
      <c r="O624" s="254" t="str">
        <f>IF(ISBLANK(INDEX('Policy Characteristics'!I:I,MATCH($C624,'Policy Characteristics'!$C:$C,0))),"",INDEX('Policy Characteristics'!I:I,MATCH($C624,'Policy Characteristics'!$C:$C,0)))</f>
        <v>% of fuel shifted</v>
      </c>
      <c r="P624" s="254"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4" s="254" t="str">
        <f>IF(ISBLANK(INDEX('Policy Characteristics'!K:K,MATCH($C624,'Policy Characteristics'!$C:$C,0))),"",INDEX('Policy Characteristics'!K:K,MATCH($C624,'Policy Characteristics'!$C:$C,0)))</f>
        <v>industry-ag-main.html#fuel-switching</v>
      </c>
      <c r="R624" s="254" t="str">
        <f>IF(ISBLANK(INDEX('Policy Characteristics'!L:L,MATCH($C624,'Policy Characteristics'!$C:$C,0))),"",INDEX('Policy Characteristics'!L:L,MATCH($C624,'Policy Characteristics'!$C:$C,0)))</f>
        <v>industry-elec-and-hydrogen.html</v>
      </c>
    </row>
    <row r="625" spans="1:18">
      <c r="A625" s="254" t="str">
        <f>IF(ISBLANK(INDEX('Policy Characteristics'!A:A,MATCH($C625,'Policy Characteristics'!$C:$C,0))),"",INDEX('Policy Characteristics'!A:A,MATCH($C625,'Policy Characteristics'!$C:$C,0)))</f>
        <v>Industry</v>
      </c>
      <c r="B625" s="262" t="str">
        <f>IF(ISBLANK(INDEX('Policy Characteristics'!B:B,MATCH($C625,'Policy Characteristics'!$C:$C,0))),"",INDEX('Policy Characteristics'!B:B,MATCH($C625,'Policy Characteristics'!$C:$C,0)))</f>
        <v>Electrification</v>
      </c>
      <c r="C625" s="254" t="str">
        <f t="shared" si="33"/>
        <v>Fraction of Eligible Industrial Energy Use Shifted to Electricity</v>
      </c>
      <c r="D625" s="45" t="s">
        <v>3061</v>
      </c>
      <c r="E625" s="1" t="s">
        <v>3674</v>
      </c>
      <c r="F625" t="s">
        <v>3086</v>
      </c>
      <c r="G625" s="45" t="s">
        <v>3674</v>
      </c>
      <c r="H625" s="43">
        <v>1841</v>
      </c>
      <c r="I625" s="324" t="s">
        <v>43</v>
      </c>
      <c r="J625" s="255" t="str">
        <f>IF(ISBLANK(INDEX('Policy Characteristics'!D:D,MATCH($C625,'Policy Characteristics'!$C:$C,0))),"",INDEX('Policy Characteristics'!D:D,MATCH($C625,'Policy Characteristics'!$C:$C,0)))</f>
        <v>Electrification</v>
      </c>
      <c r="K625" s="254" t="str">
        <f>IF(ISBLANK(INDEX('Policy Characteristics'!E:E,MATCH($C625,'Policy Characteristics'!$C:$C,0))),"",INDEX('Policy Characteristics'!E:E,MATCH($C625,'Policy Characteristics'!$C:$C,0)))</f>
        <v>indst shift to electricity</v>
      </c>
      <c r="L625" s="261">
        <f>IF(ISBLANK(INDEX('Policy Characteristics'!F:F,MATCH($C625,'Policy Characteristics'!$C:$C,0))),"",INDEX('Policy Characteristics'!F:F,MATCH($C625,'Policy Characteristics'!$C:$C,0)))</f>
        <v>0</v>
      </c>
      <c r="M625" s="261">
        <f>IF(ISBLANK(INDEX('Policy Characteristics'!G:G,MATCH($C625,'Policy Characteristics'!$C:$C,0))),"",INDEX('Policy Characteristics'!G:G,MATCH($C625,'Policy Characteristics'!$C:$C,0)))</f>
        <v>1</v>
      </c>
      <c r="N625" s="261">
        <f>IF(ISBLANK(INDEX('Policy Characteristics'!H:H,MATCH($C625,'Policy Characteristics'!$C:$C,0))),"",INDEX('Policy Characteristics'!H:H,MATCH($C625,'Policy Characteristics'!$C:$C,0)))</f>
        <v>0.01</v>
      </c>
      <c r="O625" s="254" t="str">
        <f>IF(ISBLANK(INDEX('Policy Characteristics'!I:I,MATCH($C625,'Policy Characteristics'!$C:$C,0))),"",INDEX('Policy Characteristics'!I:I,MATCH($C625,'Policy Characteristics'!$C:$C,0)))</f>
        <v>% of fuel shifted</v>
      </c>
      <c r="P625" s="254"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5" s="254" t="str">
        <f>IF(ISBLANK(INDEX('Policy Characteristics'!K:K,MATCH($C625,'Policy Characteristics'!$C:$C,0))),"",INDEX('Policy Characteristics'!K:K,MATCH($C625,'Policy Characteristics'!$C:$C,0)))</f>
        <v>industry-ag-main.html#fuel-switching</v>
      </c>
      <c r="R625" s="254" t="str">
        <f>IF(ISBLANK(INDEX('Policy Characteristics'!L:L,MATCH($C625,'Policy Characteristics'!$C:$C,0))),"",INDEX('Policy Characteristics'!L:L,MATCH($C625,'Policy Characteristics'!$C:$C,0)))</f>
        <v>industry-elec-and-hydrogen.html</v>
      </c>
    </row>
    <row r="626" spans="1:18">
      <c r="A626" s="254" t="str">
        <f>IF(ISBLANK(INDEX('Policy Characteristics'!A:A,MATCH($C626,'Policy Characteristics'!$C:$C,0))),"",INDEX('Policy Characteristics'!A:A,MATCH($C626,'Policy Characteristics'!$C:$C,0)))</f>
        <v>Industry</v>
      </c>
      <c r="B626" s="262" t="str">
        <f>IF(ISBLANK(INDEX('Policy Characteristics'!B:B,MATCH($C626,'Policy Characteristics'!$C:$C,0))),"",INDEX('Policy Characteristics'!B:B,MATCH($C626,'Policy Characteristics'!$C:$C,0)))</f>
        <v>Electrification</v>
      </c>
      <c r="C626" s="254" t="str">
        <f t="shared" si="33"/>
        <v>Fraction of Eligible Industrial Energy Use Shifted to Electricity</v>
      </c>
      <c r="D626" s="6" t="s">
        <v>3062</v>
      </c>
      <c r="E626" s="1" t="s">
        <v>3517</v>
      </c>
      <c r="F626" t="s">
        <v>2759</v>
      </c>
      <c r="G626" s="45" t="s">
        <v>3524</v>
      </c>
      <c r="H626" s="43">
        <v>1842</v>
      </c>
      <c r="I626" s="324" t="s">
        <v>43</v>
      </c>
      <c r="J626" s="255" t="str">
        <f>IF(ISBLANK(INDEX('Policy Characteristics'!D:D,MATCH($C626,'Policy Characteristics'!$C:$C,0))),"",INDEX('Policy Characteristics'!D:D,MATCH($C626,'Policy Characteristics'!$C:$C,0)))</f>
        <v>Electrification</v>
      </c>
      <c r="K626" s="254" t="str">
        <f>IF(ISBLANK(INDEX('Policy Characteristics'!E:E,MATCH($C626,'Policy Characteristics'!$C:$C,0))),"",INDEX('Policy Characteristics'!E:E,MATCH($C626,'Policy Characteristics'!$C:$C,0)))</f>
        <v>indst shift to electricity</v>
      </c>
      <c r="L626" s="261">
        <f>IF(ISBLANK(INDEX('Policy Characteristics'!F:F,MATCH($C626,'Policy Characteristics'!$C:$C,0))),"",INDEX('Policy Characteristics'!F:F,MATCH($C626,'Policy Characteristics'!$C:$C,0)))</f>
        <v>0</v>
      </c>
      <c r="M626" s="261">
        <f>IF(ISBLANK(INDEX('Policy Characteristics'!G:G,MATCH($C626,'Policy Characteristics'!$C:$C,0))),"",INDEX('Policy Characteristics'!G:G,MATCH($C626,'Policy Characteristics'!$C:$C,0)))</f>
        <v>1</v>
      </c>
      <c r="N626" s="261">
        <f>IF(ISBLANK(INDEX('Policy Characteristics'!H:H,MATCH($C626,'Policy Characteristics'!$C:$C,0))),"",INDEX('Policy Characteristics'!H:H,MATCH($C626,'Policy Characteristics'!$C:$C,0)))</f>
        <v>0.01</v>
      </c>
      <c r="O626" s="254" t="str">
        <f>IF(ISBLANK(INDEX('Policy Characteristics'!I:I,MATCH($C626,'Policy Characteristics'!$C:$C,0))),"",INDEX('Policy Characteristics'!I:I,MATCH($C626,'Policy Characteristics'!$C:$C,0)))</f>
        <v>% of fuel shifted</v>
      </c>
      <c r="P626" s="254"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6" s="254" t="str">
        <f>IF(ISBLANK(INDEX('Policy Characteristics'!K:K,MATCH($C626,'Policy Characteristics'!$C:$C,0))),"",INDEX('Policy Characteristics'!K:K,MATCH($C626,'Policy Characteristics'!$C:$C,0)))</f>
        <v>industry-ag-main.html#fuel-switching</v>
      </c>
      <c r="R626" s="254" t="str">
        <f>IF(ISBLANK(INDEX('Policy Characteristics'!L:L,MATCH($C626,'Policy Characteristics'!$C:$C,0))),"",INDEX('Policy Characteristics'!L:L,MATCH($C626,'Policy Characteristics'!$C:$C,0)))</f>
        <v>industry-elec-and-hydrogen.html</v>
      </c>
    </row>
    <row r="627" spans="1:18">
      <c r="A627" s="254" t="str">
        <f>IF(ISBLANK(INDEX('Policy Characteristics'!A:A,MATCH($C627,'Policy Characteristics'!$C:$C,0))),"",INDEX('Policy Characteristics'!A:A,MATCH($C627,'Policy Characteristics'!$C:$C,0)))</f>
        <v>Industry</v>
      </c>
      <c r="B627" s="262" t="str">
        <f>IF(ISBLANK(INDEX('Policy Characteristics'!B:B,MATCH($C627,'Policy Characteristics'!$C:$C,0))),"",INDEX('Policy Characteristics'!B:B,MATCH($C627,'Policy Characteristics'!$C:$C,0)))</f>
        <v>Electrification</v>
      </c>
      <c r="C627" s="254" t="str">
        <f t="shared" si="33"/>
        <v>Fraction of Eligible Industrial Energy Use Shifted to Electricity</v>
      </c>
      <c r="D627" s="6" t="s">
        <v>3062</v>
      </c>
      <c r="E627" s="1" t="s">
        <v>3518</v>
      </c>
      <c r="F627" t="s">
        <v>2759</v>
      </c>
      <c r="G627" s="45" t="s">
        <v>3525</v>
      </c>
      <c r="H627" s="43">
        <v>1843</v>
      </c>
      <c r="I627" s="324" t="s">
        <v>43</v>
      </c>
      <c r="J627" s="255" t="str">
        <f>IF(ISBLANK(INDEX('Policy Characteristics'!D:D,MATCH($C627,'Policy Characteristics'!$C:$C,0))),"",INDEX('Policy Characteristics'!D:D,MATCH($C627,'Policy Characteristics'!$C:$C,0)))</f>
        <v>Electrification</v>
      </c>
      <c r="K627" s="254" t="str">
        <f>IF(ISBLANK(INDEX('Policy Characteristics'!E:E,MATCH($C627,'Policy Characteristics'!$C:$C,0))),"",INDEX('Policy Characteristics'!E:E,MATCH($C627,'Policy Characteristics'!$C:$C,0)))</f>
        <v>indst shift to electricity</v>
      </c>
      <c r="L627" s="261">
        <f>IF(ISBLANK(INDEX('Policy Characteristics'!F:F,MATCH($C627,'Policy Characteristics'!$C:$C,0))),"",INDEX('Policy Characteristics'!F:F,MATCH($C627,'Policy Characteristics'!$C:$C,0)))</f>
        <v>0</v>
      </c>
      <c r="M627" s="261">
        <f>IF(ISBLANK(INDEX('Policy Characteristics'!G:G,MATCH($C627,'Policy Characteristics'!$C:$C,0))),"",INDEX('Policy Characteristics'!G:G,MATCH($C627,'Policy Characteristics'!$C:$C,0)))</f>
        <v>1</v>
      </c>
      <c r="N627" s="261">
        <f>IF(ISBLANK(INDEX('Policy Characteristics'!H:H,MATCH($C627,'Policy Characteristics'!$C:$C,0))),"",INDEX('Policy Characteristics'!H:H,MATCH($C627,'Policy Characteristics'!$C:$C,0)))</f>
        <v>0.01</v>
      </c>
      <c r="O627" s="254" t="str">
        <f>IF(ISBLANK(INDEX('Policy Characteristics'!I:I,MATCH($C627,'Policy Characteristics'!$C:$C,0))),"",INDEX('Policy Characteristics'!I:I,MATCH($C627,'Policy Characteristics'!$C:$C,0)))</f>
        <v>% of fuel shifted</v>
      </c>
      <c r="P627" s="254"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7" s="254" t="str">
        <f>IF(ISBLANK(INDEX('Policy Characteristics'!K:K,MATCH($C627,'Policy Characteristics'!$C:$C,0))),"",INDEX('Policy Characteristics'!K:K,MATCH($C627,'Policy Characteristics'!$C:$C,0)))</f>
        <v>industry-ag-main.html#fuel-switching</v>
      </c>
      <c r="R627" s="254" t="str">
        <f>IF(ISBLANK(INDEX('Policy Characteristics'!L:L,MATCH($C627,'Policy Characteristics'!$C:$C,0))),"",INDEX('Policy Characteristics'!L:L,MATCH($C627,'Policy Characteristics'!$C:$C,0)))</f>
        <v>industry-elec-and-hydrogen.html</v>
      </c>
    </row>
    <row r="628" spans="1:18">
      <c r="A628" s="254" t="str">
        <f>IF(ISBLANK(INDEX('Policy Characteristics'!A:A,MATCH($C628,'Policy Characteristics'!$C:$C,0))),"",INDEX('Policy Characteristics'!A:A,MATCH($C628,'Policy Characteristics'!$C:$C,0)))</f>
        <v>Industry</v>
      </c>
      <c r="B628" s="262" t="str">
        <f>IF(ISBLANK(INDEX('Policy Characteristics'!B:B,MATCH($C628,'Policy Characteristics'!$C:$C,0))),"",INDEX('Policy Characteristics'!B:B,MATCH($C628,'Policy Characteristics'!$C:$C,0)))</f>
        <v>Electrification</v>
      </c>
      <c r="C628" s="254" t="str">
        <f t="shared" si="33"/>
        <v>Fraction of Eligible Industrial Energy Use Shifted to Electricity</v>
      </c>
      <c r="D628" s="6" t="s">
        <v>3062</v>
      </c>
      <c r="E628" s="1" t="s">
        <v>3519</v>
      </c>
      <c r="F628" t="s">
        <v>2759</v>
      </c>
      <c r="G628" s="45" t="s">
        <v>3526</v>
      </c>
      <c r="H628" s="43">
        <v>1844</v>
      </c>
      <c r="I628" s="324" t="s">
        <v>43</v>
      </c>
      <c r="J628" s="255" t="str">
        <f>IF(ISBLANK(INDEX('Policy Characteristics'!D:D,MATCH($C628,'Policy Characteristics'!$C:$C,0))),"",INDEX('Policy Characteristics'!D:D,MATCH($C628,'Policy Characteristics'!$C:$C,0)))</f>
        <v>Electrification</v>
      </c>
      <c r="K628" s="254" t="str">
        <f>IF(ISBLANK(INDEX('Policy Characteristics'!E:E,MATCH($C628,'Policy Characteristics'!$C:$C,0))),"",INDEX('Policy Characteristics'!E:E,MATCH($C628,'Policy Characteristics'!$C:$C,0)))</f>
        <v>indst shift to electricity</v>
      </c>
      <c r="L628" s="261">
        <f>IF(ISBLANK(INDEX('Policy Characteristics'!F:F,MATCH($C628,'Policy Characteristics'!$C:$C,0))),"",INDEX('Policy Characteristics'!F:F,MATCH($C628,'Policy Characteristics'!$C:$C,0)))</f>
        <v>0</v>
      </c>
      <c r="M628" s="261">
        <f>IF(ISBLANK(INDEX('Policy Characteristics'!G:G,MATCH($C628,'Policy Characteristics'!$C:$C,0))),"",INDEX('Policy Characteristics'!G:G,MATCH($C628,'Policy Characteristics'!$C:$C,0)))</f>
        <v>1</v>
      </c>
      <c r="N628" s="261">
        <f>IF(ISBLANK(INDEX('Policy Characteristics'!H:H,MATCH($C628,'Policy Characteristics'!$C:$C,0))),"",INDEX('Policy Characteristics'!H:H,MATCH($C628,'Policy Characteristics'!$C:$C,0)))</f>
        <v>0.01</v>
      </c>
      <c r="O628" s="254" t="str">
        <f>IF(ISBLANK(INDEX('Policy Characteristics'!I:I,MATCH($C628,'Policy Characteristics'!$C:$C,0))),"",INDEX('Policy Characteristics'!I:I,MATCH($C628,'Policy Characteristics'!$C:$C,0)))</f>
        <v>% of fuel shifted</v>
      </c>
      <c r="P628" s="254"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8" s="254" t="str">
        <f>IF(ISBLANK(INDEX('Policy Characteristics'!K:K,MATCH($C628,'Policy Characteristics'!$C:$C,0))),"",INDEX('Policy Characteristics'!K:K,MATCH($C628,'Policy Characteristics'!$C:$C,0)))</f>
        <v>industry-ag-main.html#fuel-switching</v>
      </c>
      <c r="R628" s="254" t="str">
        <f>IF(ISBLANK(INDEX('Policy Characteristics'!L:L,MATCH($C628,'Policy Characteristics'!$C:$C,0))),"",INDEX('Policy Characteristics'!L:L,MATCH($C628,'Policy Characteristics'!$C:$C,0)))</f>
        <v>industry-elec-and-hydrogen.html</v>
      </c>
    </row>
    <row r="629" spans="1:18">
      <c r="A629" s="254" t="str">
        <f>IF(ISBLANK(INDEX('Policy Characteristics'!A:A,MATCH($C629,'Policy Characteristics'!$C:$C,0))),"",INDEX('Policy Characteristics'!A:A,MATCH($C629,'Policy Characteristics'!$C:$C,0)))</f>
        <v>Industry</v>
      </c>
      <c r="B629" s="262" t="str">
        <f>IF(ISBLANK(INDEX('Policy Characteristics'!B:B,MATCH($C629,'Policy Characteristics'!$C:$C,0))),"",INDEX('Policy Characteristics'!B:B,MATCH($C629,'Policy Characteristics'!$C:$C,0)))</f>
        <v>Electrification</v>
      </c>
      <c r="C629" s="254" t="str">
        <f t="shared" si="33"/>
        <v>Fraction of Eligible Industrial Energy Use Shifted to Electricity</v>
      </c>
      <c r="D629" s="6" t="s">
        <v>3062</v>
      </c>
      <c r="E629" s="1" t="s">
        <v>3520</v>
      </c>
      <c r="F629" t="s">
        <v>2759</v>
      </c>
      <c r="G629" s="45" t="s">
        <v>3527</v>
      </c>
      <c r="H629" s="43">
        <v>1845</v>
      </c>
      <c r="I629" s="324" t="s">
        <v>43</v>
      </c>
      <c r="J629" s="255" t="str">
        <f>IF(ISBLANK(INDEX('Policy Characteristics'!D:D,MATCH($C629,'Policy Characteristics'!$C:$C,0))),"",INDEX('Policy Characteristics'!D:D,MATCH($C629,'Policy Characteristics'!$C:$C,0)))</f>
        <v>Electrification</v>
      </c>
      <c r="K629" s="254" t="str">
        <f>IF(ISBLANK(INDEX('Policy Characteristics'!E:E,MATCH($C629,'Policy Characteristics'!$C:$C,0))),"",INDEX('Policy Characteristics'!E:E,MATCH($C629,'Policy Characteristics'!$C:$C,0)))</f>
        <v>indst shift to electricity</v>
      </c>
      <c r="L629" s="261">
        <f>IF(ISBLANK(INDEX('Policy Characteristics'!F:F,MATCH($C629,'Policy Characteristics'!$C:$C,0))),"",INDEX('Policy Characteristics'!F:F,MATCH($C629,'Policy Characteristics'!$C:$C,0)))</f>
        <v>0</v>
      </c>
      <c r="M629" s="261">
        <f>IF(ISBLANK(INDEX('Policy Characteristics'!G:G,MATCH($C629,'Policy Characteristics'!$C:$C,0))),"",INDEX('Policy Characteristics'!G:G,MATCH($C629,'Policy Characteristics'!$C:$C,0)))</f>
        <v>1</v>
      </c>
      <c r="N629" s="261">
        <f>IF(ISBLANK(INDEX('Policy Characteristics'!H:H,MATCH($C629,'Policy Characteristics'!$C:$C,0))),"",INDEX('Policy Characteristics'!H:H,MATCH($C629,'Policy Characteristics'!$C:$C,0)))</f>
        <v>0.01</v>
      </c>
      <c r="O629" s="254" t="str">
        <f>IF(ISBLANK(INDEX('Policy Characteristics'!I:I,MATCH($C629,'Policy Characteristics'!$C:$C,0))),"",INDEX('Policy Characteristics'!I:I,MATCH($C629,'Policy Characteristics'!$C:$C,0)))</f>
        <v>% of fuel shifted</v>
      </c>
      <c r="P629" s="254"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9" s="254" t="str">
        <f>IF(ISBLANK(INDEX('Policy Characteristics'!K:K,MATCH($C629,'Policy Characteristics'!$C:$C,0))),"",INDEX('Policy Characteristics'!K:K,MATCH($C629,'Policy Characteristics'!$C:$C,0)))</f>
        <v>industry-ag-main.html#fuel-switching</v>
      </c>
      <c r="R629" s="254" t="str">
        <f>IF(ISBLANK(INDEX('Policy Characteristics'!L:L,MATCH($C629,'Policy Characteristics'!$C:$C,0))),"",INDEX('Policy Characteristics'!L:L,MATCH($C629,'Policy Characteristics'!$C:$C,0)))</f>
        <v>industry-elec-and-hydrogen.html</v>
      </c>
    </row>
    <row r="630" spans="1:18">
      <c r="A630" s="254" t="str">
        <f>IF(ISBLANK(INDEX('Policy Characteristics'!A:A,MATCH($C630,'Policy Characteristics'!$C:$C,0))),"",INDEX('Policy Characteristics'!A:A,MATCH($C630,'Policy Characteristics'!$C:$C,0)))</f>
        <v>Industry</v>
      </c>
      <c r="B630" s="262" t="str">
        <f>IF(ISBLANK(INDEX('Policy Characteristics'!B:B,MATCH($C630,'Policy Characteristics'!$C:$C,0))),"",INDEX('Policy Characteristics'!B:B,MATCH($C630,'Policy Characteristics'!$C:$C,0)))</f>
        <v>Electrification</v>
      </c>
      <c r="C630" s="254" t="str">
        <f t="shared" si="33"/>
        <v>Fraction of Eligible Industrial Energy Use Shifted to Electricity</v>
      </c>
      <c r="D630" s="6" t="s">
        <v>3062</v>
      </c>
      <c r="E630" s="1" t="s">
        <v>3521</v>
      </c>
      <c r="F630" t="s">
        <v>2759</v>
      </c>
      <c r="G630" s="45" t="s">
        <v>3528</v>
      </c>
      <c r="H630" s="43">
        <v>1846</v>
      </c>
      <c r="I630" s="324" t="s">
        <v>43</v>
      </c>
      <c r="J630" s="255" t="str">
        <f>IF(ISBLANK(INDEX('Policy Characteristics'!D:D,MATCH($C630,'Policy Characteristics'!$C:$C,0))),"",INDEX('Policy Characteristics'!D:D,MATCH($C630,'Policy Characteristics'!$C:$C,0)))</f>
        <v>Electrification</v>
      </c>
      <c r="K630" s="254" t="str">
        <f>IF(ISBLANK(INDEX('Policy Characteristics'!E:E,MATCH($C630,'Policy Characteristics'!$C:$C,0))),"",INDEX('Policy Characteristics'!E:E,MATCH($C630,'Policy Characteristics'!$C:$C,0)))</f>
        <v>indst shift to electricity</v>
      </c>
      <c r="L630" s="261">
        <f>IF(ISBLANK(INDEX('Policy Characteristics'!F:F,MATCH($C630,'Policy Characteristics'!$C:$C,0))),"",INDEX('Policy Characteristics'!F:F,MATCH($C630,'Policy Characteristics'!$C:$C,0)))</f>
        <v>0</v>
      </c>
      <c r="M630" s="261">
        <f>IF(ISBLANK(INDEX('Policy Characteristics'!G:G,MATCH($C630,'Policy Characteristics'!$C:$C,0))),"",INDEX('Policy Characteristics'!G:G,MATCH($C630,'Policy Characteristics'!$C:$C,0)))</f>
        <v>1</v>
      </c>
      <c r="N630" s="261">
        <f>IF(ISBLANK(INDEX('Policy Characteristics'!H:H,MATCH($C630,'Policy Characteristics'!$C:$C,0))),"",INDEX('Policy Characteristics'!H:H,MATCH($C630,'Policy Characteristics'!$C:$C,0)))</f>
        <v>0.01</v>
      </c>
      <c r="O630" s="254" t="str">
        <f>IF(ISBLANK(INDEX('Policy Characteristics'!I:I,MATCH($C630,'Policy Characteristics'!$C:$C,0))),"",INDEX('Policy Characteristics'!I:I,MATCH($C630,'Policy Characteristics'!$C:$C,0)))</f>
        <v>% of fuel shifted</v>
      </c>
      <c r="P630" s="254"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0" s="254" t="str">
        <f>IF(ISBLANK(INDEX('Policy Characteristics'!K:K,MATCH($C630,'Policy Characteristics'!$C:$C,0))),"",INDEX('Policy Characteristics'!K:K,MATCH($C630,'Policy Characteristics'!$C:$C,0)))</f>
        <v>industry-ag-main.html#fuel-switching</v>
      </c>
      <c r="R630" s="254" t="str">
        <f>IF(ISBLANK(INDEX('Policy Characteristics'!L:L,MATCH($C630,'Policy Characteristics'!$C:$C,0))),"",INDEX('Policy Characteristics'!L:L,MATCH($C630,'Policy Characteristics'!$C:$C,0)))</f>
        <v>industry-elec-and-hydrogen.html</v>
      </c>
    </row>
    <row r="631" spans="1:18">
      <c r="A631" s="254" t="str">
        <f>IF(ISBLANK(INDEX('Policy Characteristics'!A:A,MATCH($C631,'Policy Characteristics'!$C:$C,0))),"",INDEX('Policy Characteristics'!A:A,MATCH($C631,'Policy Characteristics'!$C:$C,0)))</f>
        <v>Industry</v>
      </c>
      <c r="B631" s="262" t="str">
        <f>IF(ISBLANK(INDEX('Policy Characteristics'!B:B,MATCH($C631,'Policy Characteristics'!$C:$C,0))),"",INDEX('Policy Characteristics'!B:B,MATCH($C631,'Policy Characteristics'!$C:$C,0)))</f>
        <v>Electrification</v>
      </c>
      <c r="C631" s="254" t="str">
        <f t="shared" si="33"/>
        <v>Fraction of Eligible Industrial Energy Use Shifted to Electricity</v>
      </c>
      <c r="D631" s="6" t="s">
        <v>3062</v>
      </c>
      <c r="E631" s="1" t="s">
        <v>3522</v>
      </c>
      <c r="F631" t="s">
        <v>2759</v>
      </c>
      <c r="G631" s="45" t="s">
        <v>3529</v>
      </c>
      <c r="H631" s="43">
        <v>1847</v>
      </c>
      <c r="I631" s="324" t="s">
        <v>43</v>
      </c>
      <c r="J631" s="255" t="str">
        <f>IF(ISBLANK(INDEX('Policy Characteristics'!D:D,MATCH($C631,'Policy Characteristics'!$C:$C,0))),"",INDEX('Policy Characteristics'!D:D,MATCH($C631,'Policy Characteristics'!$C:$C,0)))</f>
        <v>Electrification</v>
      </c>
      <c r="K631" s="254" t="str">
        <f>IF(ISBLANK(INDEX('Policy Characteristics'!E:E,MATCH($C631,'Policy Characteristics'!$C:$C,0))),"",INDEX('Policy Characteristics'!E:E,MATCH($C631,'Policy Characteristics'!$C:$C,0)))</f>
        <v>indst shift to electricity</v>
      </c>
      <c r="L631" s="261">
        <f>IF(ISBLANK(INDEX('Policy Characteristics'!F:F,MATCH($C631,'Policy Characteristics'!$C:$C,0))),"",INDEX('Policy Characteristics'!F:F,MATCH($C631,'Policy Characteristics'!$C:$C,0)))</f>
        <v>0</v>
      </c>
      <c r="M631" s="261">
        <f>IF(ISBLANK(INDEX('Policy Characteristics'!G:G,MATCH($C631,'Policy Characteristics'!$C:$C,0))),"",INDEX('Policy Characteristics'!G:G,MATCH($C631,'Policy Characteristics'!$C:$C,0)))</f>
        <v>1</v>
      </c>
      <c r="N631" s="261">
        <f>IF(ISBLANK(INDEX('Policy Characteristics'!H:H,MATCH($C631,'Policy Characteristics'!$C:$C,0))),"",INDEX('Policy Characteristics'!H:H,MATCH($C631,'Policy Characteristics'!$C:$C,0)))</f>
        <v>0.01</v>
      </c>
      <c r="O631" s="254" t="str">
        <f>IF(ISBLANK(INDEX('Policy Characteristics'!I:I,MATCH($C631,'Policy Characteristics'!$C:$C,0))),"",INDEX('Policy Characteristics'!I:I,MATCH($C631,'Policy Characteristics'!$C:$C,0)))</f>
        <v>% of fuel shifted</v>
      </c>
      <c r="P631" s="254"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1" s="254" t="str">
        <f>IF(ISBLANK(INDEX('Policy Characteristics'!K:K,MATCH($C631,'Policy Characteristics'!$C:$C,0))),"",INDEX('Policy Characteristics'!K:K,MATCH($C631,'Policy Characteristics'!$C:$C,0)))</f>
        <v>industry-ag-main.html#fuel-switching</v>
      </c>
      <c r="R631" s="254" t="str">
        <f>IF(ISBLANK(INDEX('Policy Characteristics'!L:L,MATCH($C631,'Policy Characteristics'!$C:$C,0))),"",INDEX('Policy Characteristics'!L:L,MATCH($C631,'Policy Characteristics'!$C:$C,0)))</f>
        <v>industry-elec-and-hydrogen.html</v>
      </c>
    </row>
    <row r="632" spans="1:18">
      <c r="A632" s="254" t="str">
        <f>IF(ISBLANK(INDEX('Policy Characteristics'!A:A,MATCH($C632,'Policy Characteristics'!$C:$C,0))),"",INDEX('Policy Characteristics'!A:A,MATCH($C632,'Policy Characteristics'!$C:$C,0)))</f>
        <v>Industry</v>
      </c>
      <c r="B632" s="262" t="str">
        <f>IF(ISBLANK(INDEX('Policy Characteristics'!B:B,MATCH($C632,'Policy Characteristics'!$C:$C,0))),"",INDEX('Policy Characteristics'!B:B,MATCH($C632,'Policy Characteristics'!$C:$C,0)))</f>
        <v>Electrification</v>
      </c>
      <c r="C632" s="254" t="str">
        <f t="shared" si="33"/>
        <v>Fraction of Eligible Industrial Energy Use Shifted to Electricity</v>
      </c>
      <c r="D632" s="6" t="s">
        <v>3062</v>
      </c>
      <c r="E632" s="1" t="s">
        <v>3523</v>
      </c>
      <c r="F632" t="s">
        <v>2759</v>
      </c>
      <c r="G632" s="45" t="s">
        <v>3530</v>
      </c>
      <c r="H632" s="43">
        <v>1848</v>
      </c>
      <c r="I632" s="324" t="s">
        <v>43</v>
      </c>
      <c r="J632" s="255" t="str">
        <f>IF(ISBLANK(INDEX('Policy Characteristics'!D:D,MATCH($C632,'Policy Characteristics'!$C:$C,0))),"",INDEX('Policy Characteristics'!D:D,MATCH($C632,'Policy Characteristics'!$C:$C,0)))</f>
        <v>Electrification</v>
      </c>
      <c r="K632" s="254" t="str">
        <f>IF(ISBLANK(INDEX('Policy Characteristics'!E:E,MATCH($C632,'Policy Characteristics'!$C:$C,0))),"",INDEX('Policy Characteristics'!E:E,MATCH($C632,'Policy Characteristics'!$C:$C,0)))</f>
        <v>indst shift to electricity</v>
      </c>
      <c r="L632" s="261">
        <f>IF(ISBLANK(INDEX('Policy Characteristics'!F:F,MATCH($C632,'Policy Characteristics'!$C:$C,0))),"",INDEX('Policy Characteristics'!F:F,MATCH($C632,'Policy Characteristics'!$C:$C,0)))</f>
        <v>0</v>
      </c>
      <c r="M632" s="261">
        <f>IF(ISBLANK(INDEX('Policy Characteristics'!G:G,MATCH($C632,'Policy Characteristics'!$C:$C,0))),"",INDEX('Policy Characteristics'!G:G,MATCH($C632,'Policy Characteristics'!$C:$C,0)))</f>
        <v>1</v>
      </c>
      <c r="N632" s="261">
        <f>IF(ISBLANK(INDEX('Policy Characteristics'!H:H,MATCH($C632,'Policy Characteristics'!$C:$C,0))),"",INDEX('Policy Characteristics'!H:H,MATCH($C632,'Policy Characteristics'!$C:$C,0)))</f>
        <v>0.01</v>
      </c>
      <c r="O632" s="254" t="str">
        <f>IF(ISBLANK(INDEX('Policy Characteristics'!I:I,MATCH($C632,'Policy Characteristics'!$C:$C,0))),"",INDEX('Policy Characteristics'!I:I,MATCH($C632,'Policy Characteristics'!$C:$C,0)))</f>
        <v>% of fuel shifted</v>
      </c>
      <c r="P632" s="254"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2" s="254" t="str">
        <f>IF(ISBLANK(INDEX('Policy Characteristics'!K:K,MATCH($C632,'Policy Characteristics'!$C:$C,0))),"",INDEX('Policy Characteristics'!K:K,MATCH($C632,'Policy Characteristics'!$C:$C,0)))</f>
        <v>industry-ag-main.html#fuel-switching</v>
      </c>
      <c r="R632" s="254" t="str">
        <f>IF(ISBLANK(INDEX('Policy Characteristics'!L:L,MATCH($C632,'Policy Characteristics'!$C:$C,0))),"",INDEX('Policy Characteristics'!L:L,MATCH($C632,'Policy Characteristics'!$C:$C,0)))</f>
        <v>industry-elec-and-hydrogen.html</v>
      </c>
    </row>
    <row r="633" spans="1:18">
      <c r="A633" s="254" t="str">
        <f>IF(ISBLANK(INDEX('Policy Characteristics'!A:A,MATCH($C633,'Policy Characteristics'!$C:$C,0))),"",INDEX('Policy Characteristics'!A:A,MATCH($C633,'Policy Characteristics'!$C:$C,0)))</f>
        <v>Industry</v>
      </c>
      <c r="B633" s="262" t="str">
        <f>IF(ISBLANK(INDEX('Policy Characteristics'!B:B,MATCH($C633,'Policy Characteristics'!$C:$C,0))),"",INDEX('Policy Characteristics'!B:B,MATCH($C633,'Policy Characteristics'!$C:$C,0)))</f>
        <v>Electrification</v>
      </c>
      <c r="C633" s="254" t="str">
        <f t="shared" si="33"/>
        <v>Fraction of Eligible Industrial Energy Use Shifted to Electricity</v>
      </c>
      <c r="D633" s="6" t="s">
        <v>3062</v>
      </c>
      <c r="E633" s="1" t="s">
        <v>3674</v>
      </c>
      <c r="F633" t="s">
        <v>2759</v>
      </c>
      <c r="G633" s="45" t="s">
        <v>3674</v>
      </c>
      <c r="H633" s="43">
        <v>1849</v>
      </c>
      <c r="I633" s="324" t="s">
        <v>43</v>
      </c>
      <c r="J633" s="255" t="str">
        <f>IF(ISBLANK(INDEX('Policy Characteristics'!D:D,MATCH($C633,'Policy Characteristics'!$C:$C,0))),"",INDEX('Policy Characteristics'!D:D,MATCH($C633,'Policy Characteristics'!$C:$C,0)))</f>
        <v>Electrification</v>
      </c>
      <c r="K633" s="254" t="str">
        <f>IF(ISBLANK(INDEX('Policy Characteristics'!E:E,MATCH($C633,'Policy Characteristics'!$C:$C,0))),"",INDEX('Policy Characteristics'!E:E,MATCH($C633,'Policy Characteristics'!$C:$C,0)))</f>
        <v>indst shift to electricity</v>
      </c>
      <c r="L633" s="261">
        <f>IF(ISBLANK(INDEX('Policy Characteristics'!F:F,MATCH($C633,'Policy Characteristics'!$C:$C,0))),"",INDEX('Policy Characteristics'!F:F,MATCH($C633,'Policy Characteristics'!$C:$C,0)))</f>
        <v>0</v>
      </c>
      <c r="M633" s="261">
        <f>IF(ISBLANK(INDEX('Policy Characteristics'!G:G,MATCH($C633,'Policy Characteristics'!$C:$C,0))),"",INDEX('Policy Characteristics'!G:G,MATCH($C633,'Policy Characteristics'!$C:$C,0)))</f>
        <v>1</v>
      </c>
      <c r="N633" s="261">
        <f>IF(ISBLANK(INDEX('Policy Characteristics'!H:H,MATCH($C633,'Policy Characteristics'!$C:$C,0))),"",INDEX('Policy Characteristics'!H:H,MATCH($C633,'Policy Characteristics'!$C:$C,0)))</f>
        <v>0.01</v>
      </c>
      <c r="O633" s="254" t="str">
        <f>IF(ISBLANK(INDEX('Policy Characteristics'!I:I,MATCH($C633,'Policy Characteristics'!$C:$C,0))),"",INDEX('Policy Characteristics'!I:I,MATCH($C633,'Policy Characteristics'!$C:$C,0)))</f>
        <v>% of fuel shifted</v>
      </c>
      <c r="P633" s="254"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3" s="254" t="str">
        <f>IF(ISBLANK(INDEX('Policy Characteristics'!K:K,MATCH($C633,'Policy Characteristics'!$C:$C,0))),"",INDEX('Policy Characteristics'!K:K,MATCH($C633,'Policy Characteristics'!$C:$C,0)))</f>
        <v>industry-ag-main.html#fuel-switching</v>
      </c>
      <c r="R633" s="254" t="str">
        <f>IF(ISBLANK(INDEX('Policy Characteristics'!L:L,MATCH($C633,'Policy Characteristics'!$C:$C,0))),"",INDEX('Policy Characteristics'!L:L,MATCH($C633,'Policy Characteristics'!$C:$C,0)))</f>
        <v>industry-elec-and-hydrogen.html</v>
      </c>
    </row>
    <row r="634" spans="1:18">
      <c r="A634" s="254" t="str">
        <f>IF(ISBLANK(INDEX('Policy Characteristics'!A:A,MATCH($C634,'Policy Characteristics'!$C:$C,0))),"",INDEX('Policy Characteristics'!A:A,MATCH($C634,'Policy Characteristics'!$C:$C,0)))</f>
        <v>Industry</v>
      </c>
      <c r="B634" s="262" t="str">
        <f>IF(ISBLANK(INDEX('Policy Characteristics'!B:B,MATCH($C634,'Policy Characteristics'!$C:$C,0))),"",INDEX('Policy Characteristics'!B:B,MATCH($C634,'Policy Characteristics'!$C:$C,0)))</f>
        <v>Electrification</v>
      </c>
      <c r="C634" s="254" t="str">
        <f t="shared" si="33"/>
        <v>Fraction of Eligible Industrial Energy Use Shifted to Electricity</v>
      </c>
      <c r="D634" s="6" t="s">
        <v>3063</v>
      </c>
      <c r="E634" s="1" t="s">
        <v>3517</v>
      </c>
      <c r="F634" t="s">
        <v>3027</v>
      </c>
      <c r="G634" s="45" t="s">
        <v>3524</v>
      </c>
      <c r="H634" s="43">
        <v>1850</v>
      </c>
      <c r="I634" s="324" t="s">
        <v>43</v>
      </c>
      <c r="J634" s="255" t="str">
        <f>IF(ISBLANK(INDEX('Policy Characteristics'!D:D,MATCH($C634,'Policy Characteristics'!$C:$C,0))),"",INDEX('Policy Characteristics'!D:D,MATCH($C634,'Policy Characteristics'!$C:$C,0)))</f>
        <v>Electrification</v>
      </c>
      <c r="K634" s="254" t="str">
        <f>IF(ISBLANK(INDEX('Policy Characteristics'!E:E,MATCH($C634,'Policy Characteristics'!$C:$C,0))),"",INDEX('Policy Characteristics'!E:E,MATCH($C634,'Policy Characteristics'!$C:$C,0)))</f>
        <v>indst shift to electricity</v>
      </c>
      <c r="L634" s="261">
        <f>IF(ISBLANK(INDEX('Policy Characteristics'!F:F,MATCH($C634,'Policy Characteristics'!$C:$C,0))),"",INDEX('Policy Characteristics'!F:F,MATCH($C634,'Policy Characteristics'!$C:$C,0)))</f>
        <v>0</v>
      </c>
      <c r="M634" s="261">
        <f>IF(ISBLANK(INDEX('Policy Characteristics'!G:G,MATCH($C634,'Policy Characteristics'!$C:$C,0))),"",INDEX('Policy Characteristics'!G:G,MATCH($C634,'Policy Characteristics'!$C:$C,0)))</f>
        <v>1</v>
      </c>
      <c r="N634" s="261">
        <f>IF(ISBLANK(INDEX('Policy Characteristics'!H:H,MATCH($C634,'Policy Characteristics'!$C:$C,0))),"",INDEX('Policy Characteristics'!H:H,MATCH($C634,'Policy Characteristics'!$C:$C,0)))</f>
        <v>0.01</v>
      </c>
      <c r="O634" s="254" t="str">
        <f>IF(ISBLANK(INDEX('Policy Characteristics'!I:I,MATCH($C634,'Policy Characteristics'!$C:$C,0))),"",INDEX('Policy Characteristics'!I:I,MATCH($C634,'Policy Characteristics'!$C:$C,0)))</f>
        <v>% of fuel shifted</v>
      </c>
      <c r="P634" s="254"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4" s="254" t="str">
        <f>IF(ISBLANK(INDEX('Policy Characteristics'!K:K,MATCH($C634,'Policy Characteristics'!$C:$C,0))),"",INDEX('Policy Characteristics'!K:K,MATCH($C634,'Policy Characteristics'!$C:$C,0)))</f>
        <v>industry-ag-main.html#fuel-switching</v>
      </c>
      <c r="R634" s="254" t="str">
        <f>IF(ISBLANK(INDEX('Policy Characteristics'!L:L,MATCH($C634,'Policy Characteristics'!$C:$C,0))),"",INDEX('Policy Characteristics'!L:L,MATCH($C634,'Policy Characteristics'!$C:$C,0)))</f>
        <v>industry-elec-and-hydrogen.html</v>
      </c>
    </row>
    <row r="635" spans="1:18">
      <c r="A635" s="254" t="str">
        <f>IF(ISBLANK(INDEX('Policy Characteristics'!A:A,MATCH($C635,'Policy Characteristics'!$C:$C,0))),"",INDEX('Policy Characteristics'!A:A,MATCH($C635,'Policy Characteristics'!$C:$C,0)))</f>
        <v>Industry</v>
      </c>
      <c r="B635" s="262" t="str">
        <f>IF(ISBLANK(INDEX('Policy Characteristics'!B:B,MATCH($C635,'Policy Characteristics'!$C:$C,0))),"",INDEX('Policy Characteristics'!B:B,MATCH($C635,'Policy Characteristics'!$C:$C,0)))</f>
        <v>Electrification</v>
      </c>
      <c r="C635" s="254" t="str">
        <f t="shared" si="33"/>
        <v>Fraction of Eligible Industrial Energy Use Shifted to Electricity</v>
      </c>
      <c r="D635" s="6" t="s">
        <v>3063</v>
      </c>
      <c r="E635" s="1" t="s">
        <v>3518</v>
      </c>
      <c r="F635" t="s">
        <v>3027</v>
      </c>
      <c r="G635" s="45" t="s">
        <v>3525</v>
      </c>
      <c r="H635" s="43">
        <v>1851</v>
      </c>
      <c r="I635" s="324" t="s">
        <v>43</v>
      </c>
      <c r="J635" s="255" t="str">
        <f>IF(ISBLANK(INDEX('Policy Characteristics'!D:D,MATCH($C635,'Policy Characteristics'!$C:$C,0))),"",INDEX('Policy Characteristics'!D:D,MATCH($C635,'Policy Characteristics'!$C:$C,0)))</f>
        <v>Electrification</v>
      </c>
      <c r="K635" s="254" t="str">
        <f>IF(ISBLANK(INDEX('Policy Characteristics'!E:E,MATCH($C635,'Policy Characteristics'!$C:$C,0))),"",INDEX('Policy Characteristics'!E:E,MATCH($C635,'Policy Characteristics'!$C:$C,0)))</f>
        <v>indst shift to electricity</v>
      </c>
      <c r="L635" s="261">
        <f>IF(ISBLANK(INDEX('Policy Characteristics'!F:F,MATCH($C635,'Policy Characteristics'!$C:$C,0))),"",INDEX('Policy Characteristics'!F:F,MATCH($C635,'Policy Characteristics'!$C:$C,0)))</f>
        <v>0</v>
      </c>
      <c r="M635" s="261">
        <f>IF(ISBLANK(INDEX('Policy Characteristics'!G:G,MATCH($C635,'Policy Characteristics'!$C:$C,0))),"",INDEX('Policy Characteristics'!G:G,MATCH($C635,'Policy Characteristics'!$C:$C,0)))</f>
        <v>1</v>
      </c>
      <c r="N635" s="261">
        <f>IF(ISBLANK(INDEX('Policy Characteristics'!H:H,MATCH($C635,'Policy Characteristics'!$C:$C,0))),"",INDEX('Policy Characteristics'!H:H,MATCH($C635,'Policy Characteristics'!$C:$C,0)))</f>
        <v>0.01</v>
      </c>
      <c r="O635" s="254" t="str">
        <f>IF(ISBLANK(INDEX('Policy Characteristics'!I:I,MATCH($C635,'Policy Characteristics'!$C:$C,0))),"",INDEX('Policy Characteristics'!I:I,MATCH($C635,'Policy Characteristics'!$C:$C,0)))</f>
        <v>% of fuel shifted</v>
      </c>
      <c r="P635" s="254"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5" s="254" t="str">
        <f>IF(ISBLANK(INDEX('Policy Characteristics'!K:K,MATCH($C635,'Policy Characteristics'!$C:$C,0))),"",INDEX('Policy Characteristics'!K:K,MATCH($C635,'Policy Characteristics'!$C:$C,0)))</f>
        <v>industry-ag-main.html#fuel-switching</v>
      </c>
      <c r="R635" s="254" t="str">
        <f>IF(ISBLANK(INDEX('Policy Characteristics'!L:L,MATCH($C635,'Policy Characteristics'!$C:$C,0))),"",INDEX('Policy Characteristics'!L:L,MATCH($C635,'Policy Characteristics'!$C:$C,0)))</f>
        <v>industry-elec-and-hydrogen.html</v>
      </c>
    </row>
    <row r="636" spans="1:18">
      <c r="A636" s="254" t="str">
        <f>IF(ISBLANK(INDEX('Policy Characteristics'!A:A,MATCH($C636,'Policy Characteristics'!$C:$C,0))),"",INDEX('Policy Characteristics'!A:A,MATCH($C636,'Policy Characteristics'!$C:$C,0)))</f>
        <v>Industry</v>
      </c>
      <c r="B636" s="262" t="str">
        <f>IF(ISBLANK(INDEX('Policy Characteristics'!B:B,MATCH($C636,'Policy Characteristics'!$C:$C,0))),"",INDEX('Policy Characteristics'!B:B,MATCH($C636,'Policy Characteristics'!$C:$C,0)))</f>
        <v>Electrification</v>
      </c>
      <c r="C636" s="254" t="str">
        <f t="shared" si="33"/>
        <v>Fraction of Eligible Industrial Energy Use Shifted to Electricity</v>
      </c>
      <c r="D636" s="6" t="s">
        <v>3063</v>
      </c>
      <c r="E636" s="1" t="s">
        <v>3519</v>
      </c>
      <c r="F636" t="s">
        <v>3027</v>
      </c>
      <c r="G636" s="45" t="s">
        <v>3526</v>
      </c>
      <c r="H636" s="43">
        <v>1852</v>
      </c>
      <c r="I636" s="324" t="s">
        <v>43</v>
      </c>
      <c r="J636" s="255" t="str">
        <f>IF(ISBLANK(INDEX('Policy Characteristics'!D:D,MATCH($C636,'Policy Characteristics'!$C:$C,0))),"",INDEX('Policy Characteristics'!D:D,MATCH($C636,'Policy Characteristics'!$C:$C,0)))</f>
        <v>Electrification</v>
      </c>
      <c r="K636" s="254" t="str">
        <f>IF(ISBLANK(INDEX('Policy Characteristics'!E:E,MATCH($C636,'Policy Characteristics'!$C:$C,0))),"",INDEX('Policy Characteristics'!E:E,MATCH($C636,'Policy Characteristics'!$C:$C,0)))</f>
        <v>indst shift to electricity</v>
      </c>
      <c r="L636" s="261">
        <f>IF(ISBLANK(INDEX('Policy Characteristics'!F:F,MATCH($C636,'Policy Characteristics'!$C:$C,0))),"",INDEX('Policy Characteristics'!F:F,MATCH($C636,'Policy Characteristics'!$C:$C,0)))</f>
        <v>0</v>
      </c>
      <c r="M636" s="261">
        <f>IF(ISBLANK(INDEX('Policy Characteristics'!G:G,MATCH($C636,'Policy Characteristics'!$C:$C,0))),"",INDEX('Policy Characteristics'!G:G,MATCH($C636,'Policy Characteristics'!$C:$C,0)))</f>
        <v>1</v>
      </c>
      <c r="N636" s="261">
        <f>IF(ISBLANK(INDEX('Policy Characteristics'!H:H,MATCH($C636,'Policy Characteristics'!$C:$C,0))),"",INDEX('Policy Characteristics'!H:H,MATCH($C636,'Policy Characteristics'!$C:$C,0)))</f>
        <v>0.01</v>
      </c>
      <c r="O636" s="254" t="str">
        <f>IF(ISBLANK(INDEX('Policy Characteristics'!I:I,MATCH($C636,'Policy Characteristics'!$C:$C,0))),"",INDEX('Policy Characteristics'!I:I,MATCH($C636,'Policy Characteristics'!$C:$C,0)))</f>
        <v>% of fuel shifted</v>
      </c>
      <c r="P636" s="254"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6" s="254" t="str">
        <f>IF(ISBLANK(INDEX('Policy Characteristics'!K:K,MATCH($C636,'Policy Characteristics'!$C:$C,0))),"",INDEX('Policy Characteristics'!K:K,MATCH($C636,'Policy Characteristics'!$C:$C,0)))</f>
        <v>industry-ag-main.html#fuel-switching</v>
      </c>
      <c r="R636" s="254" t="str">
        <f>IF(ISBLANK(INDEX('Policy Characteristics'!L:L,MATCH($C636,'Policy Characteristics'!$C:$C,0))),"",INDEX('Policy Characteristics'!L:L,MATCH($C636,'Policy Characteristics'!$C:$C,0)))</f>
        <v>industry-elec-and-hydrogen.html</v>
      </c>
    </row>
    <row r="637" spans="1:18">
      <c r="A637" s="254" t="str">
        <f>IF(ISBLANK(INDEX('Policy Characteristics'!A:A,MATCH($C637,'Policy Characteristics'!$C:$C,0))),"",INDEX('Policy Characteristics'!A:A,MATCH($C637,'Policy Characteristics'!$C:$C,0)))</f>
        <v>Industry</v>
      </c>
      <c r="B637" s="262" t="str">
        <f>IF(ISBLANK(INDEX('Policy Characteristics'!B:B,MATCH($C637,'Policy Characteristics'!$C:$C,0))),"",INDEX('Policy Characteristics'!B:B,MATCH($C637,'Policy Characteristics'!$C:$C,0)))</f>
        <v>Electrification</v>
      </c>
      <c r="C637" s="254" t="str">
        <f t="shared" si="33"/>
        <v>Fraction of Eligible Industrial Energy Use Shifted to Electricity</v>
      </c>
      <c r="D637" s="6" t="s">
        <v>3063</v>
      </c>
      <c r="E637" s="1" t="s">
        <v>3520</v>
      </c>
      <c r="F637" t="s">
        <v>3027</v>
      </c>
      <c r="G637" s="45" t="s">
        <v>3527</v>
      </c>
      <c r="H637" s="43">
        <v>1853</v>
      </c>
      <c r="I637" s="324" t="s">
        <v>43</v>
      </c>
      <c r="J637" s="255" t="str">
        <f>IF(ISBLANK(INDEX('Policy Characteristics'!D:D,MATCH($C637,'Policy Characteristics'!$C:$C,0))),"",INDEX('Policy Characteristics'!D:D,MATCH($C637,'Policy Characteristics'!$C:$C,0)))</f>
        <v>Electrification</v>
      </c>
      <c r="K637" s="254" t="str">
        <f>IF(ISBLANK(INDEX('Policy Characteristics'!E:E,MATCH($C637,'Policy Characteristics'!$C:$C,0))),"",INDEX('Policy Characteristics'!E:E,MATCH($C637,'Policy Characteristics'!$C:$C,0)))</f>
        <v>indst shift to electricity</v>
      </c>
      <c r="L637" s="261">
        <f>IF(ISBLANK(INDEX('Policy Characteristics'!F:F,MATCH($C637,'Policy Characteristics'!$C:$C,0))),"",INDEX('Policy Characteristics'!F:F,MATCH($C637,'Policy Characteristics'!$C:$C,0)))</f>
        <v>0</v>
      </c>
      <c r="M637" s="261">
        <f>IF(ISBLANK(INDEX('Policy Characteristics'!G:G,MATCH($C637,'Policy Characteristics'!$C:$C,0))),"",INDEX('Policy Characteristics'!G:G,MATCH($C637,'Policy Characteristics'!$C:$C,0)))</f>
        <v>1</v>
      </c>
      <c r="N637" s="261">
        <f>IF(ISBLANK(INDEX('Policy Characteristics'!H:H,MATCH($C637,'Policy Characteristics'!$C:$C,0))),"",INDEX('Policy Characteristics'!H:H,MATCH($C637,'Policy Characteristics'!$C:$C,0)))</f>
        <v>0.01</v>
      </c>
      <c r="O637" s="254" t="str">
        <f>IF(ISBLANK(INDEX('Policy Characteristics'!I:I,MATCH($C637,'Policy Characteristics'!$C:$C,0))),"",INDEX('Policy Characteristics'!I:I,MATCH($C637,'Policy Characteristics'!$C:$C,0)))</f>
        <v>% of fuel shifted</v>
      </c>
      <c r="P637" s="254"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7" s="254" t="str">
        <f>IF(ISBLANK(INDEX('Policy Characteristics'!K:K,MATCH($C637,'Policy Characteristics'!$C:$C,0))),"",INDEX('Policy Characteristics'!K:K,MATCH($C637,'Policy Characteristics'!$C:$C,0)))</f>
        <v>industry-ag-main.html#fuel-switching</v>
      </c>
      <c r="R637" s="254" t="str">
        <f>IF(ISBLANK(INDEX('Policy Characteristics'!L:L,MATCH($C637,'Policy Characteristics'!$C:$C,0))),"",INDEX('Policy Characteristics'!L:L,MATCH($C637,'Policy Characteristics'!$C:$C,0)))</f>
        <v>industry-elec-and-hydrogen.html</v>
      </c>
    </row>
    <row r="638" spans="1:18">
      <c r="A638" s="254" t="str">
        <f>IF(ISBLANK(INDEX('Policy Characteristics'!A:A,MATCH($C638,'Policy Characteristics'!$C:$C,0))),"",INDEX('Policy Characteristics'!A:A,MATCH($C638,'Policy Characteristics'!$C:$C,0)))</f>
        <v>Industry</v>
      </c>
      <c r="B638" s="262" t="str">
        <f>IF(ISBLANK(INDEX('Policy Characteristics'!B:B,MATCH($C638,'Policy Characteristics'!$C:$C,0))),"",INDEX('Policy Characteristics'!B:B,MATCH($C638,'Policy Characteristics'!$C:$C,0)))</f>
        <v>Electrification</v>
      </c>
      <c r="C638" s="254" t="str">
        <f t="shared" si="33"/>
        <v>Fraction of Eligible Industrial Energy Use Shifted to Electricity</v>
      </c>
      <c r="D638" s="6" t="s">
        <v>3063</v>
      </c>
      <c r="E638" s="1" t="s">
        <v>3521</v>
      </c>
      <c r="F638" t="s">
        <v>3027</v>
      </c>
      <c r="G638" s="45" t="s">
        <v>3528</v>
      </c>
      <c r="H638" s="43">
        <v>1854</v>
      </c>
      <c r="I638" s="324" t="s">
        <v>43</v>
      </c>
      <c r="J638" s="255" t="str">
        <f>IF(ISBLANK(INDEX('Policy Characteristics'!D:D,MATCH($C638,'Policy Characteristics'!$C:$C,0))),"",INDEX('Policy Characteristics'!D:D,MATCH($C638,'Policy Characteristics'!$C:$C,0)))</f>
        <v>Electrification</v>
      </c>
      <c r="K638" s="254" t="str">
        <f>IF(ISBLANK(INDEX('Policy Characteristics'!E:E,MATCH($C638,'Policy Characteristics'!$C:$C,0))),"",INDEX('Policy Characteristics'!E:E,MATCH($C638,'Policy Characteristics'!$C:$C,0)))</f>
        <v>indst shift to electricity</v>
      </c>
      <c r="L638" s="261">
        <f>IF(ISBLANK(INDEX('Policy Characteristics'!F:F,MATCH($C638,'Policy Characteristics'!$C:$C,0))),"",INDEX('Policy Characteristics'!F:F,MATCH($C638,'Policy Characteristics'!$C:$C,0)))</f>
        <v>0</v>
      </c>
      <c r="M638" s="261">
        <f>IF(ISBLANK(INDEX('Policy Characteristics'!G:G,MATCH($C638,'Policy Characteristics'!$C:$C,0))),"",INDEX('Policy Characteristics'!G:G,MATCH($C638,'Policy Characteristics'!$C:$C,0)))</f>
        <v>1</v>
      </c>
      <c r="N638" s="261">
        <f>IF(ISBLANK(INDEX('Policy Characteristics'!H:H,MATCH($C638,'Policy Characteristics'!$C:$C,0))),"",INDEX('Policy Characteristics'!H:H,MATCH($C638,'Policy Characteristics'!$C:$C,0)))</f>
        <v>0.01</v>
      </c>
      <c r="O638" s="254" t="str">
        <f>IF(ISBLANK(INDEX('Policy Characteristics'!I:I,MATCH($C638,'Policy Characteristics'!$C:$C,0))),"",INDEX('Policy Characteristics'!I:I,MATCH($C638,'Policy Characteristics'!$C:$C,0)))</f>
        <v>% of fuel shifted</v>
      </c>
      <c r="P638" s="254"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8" s="254" t="str">
        <f>IF(ISBLANK(INDEX('Policy Characteristics'!K:K,MATCH($C638,'Policy Characteristics'!$C:$C,0))),"",INDEX('Policy Characteristics'!K:K,MATCH($C638,'Policy Characteristics'!$C:$C,0)))</f>
        <v>industry-ag-main.html#fuel-switching</v>
      </c>
      <c r="R638" s="254" t="str">
        <f>IF(ISBLANK(INDEX('Policy Characteristics'!L:L,MATCH($C638,'Policy Characteristics'!$C:$C,0))),"",INDEX('Policy Characteristics'!L:L,MATCH($C638,'Policy Characteristics'!$C:$C,0)))</f>
        <v>industry-elec-and-hydrogen.html</v>
      </c>
    </row>
    <row r="639" spans="1:18">
      <c r="A639" s="254" t="str">
        <f>IF(ISBLANK(INDEX('Policy Characteristics'!A:A,MATCH($C639,'Policy Characteristics'!$C:$C,0))),"",INDEX('Policy Characteristics'!A:A,MATCH($C639,'Policy Characteristics'!$C:$C,0)))</f>
        <v>Industry</v>
      </c>
      <c r="B639" s="262" t="str">
        <f>IF(ISBLANK(INDEX('Policy Characteristics'!B:B,MATCH($C639,'Policy Characteristics'!$C:$C,0))),"",INDEX('Policy Characteristics'!B:B,MATCH($C639,'Policy Characteristics'!$C:$C,0)))</f>
        <v>Electrification</v>
      </c>
      <c r="C639" s="254" t="str">
        <f t="shared" si="33"/>
        <v>Fraction of Eligible Industrial Energy Use Shifted to Electricity</v>
      </c>
      <c r="D639" s="6" t="s">
        <v>3063</v>
      </c>
      <c r="E639" s="1" t="s">
        <v>3522</v>
      </c>
      <c r="F639" t="s">
        <v>3027</v>
      </c>
      <c r="G639" s="45" t="s">
        <v>3529</v>
      </c>
      <c r="H639" s="43">
        <v>1855</v>
      </c>
      <c r="I639" s="324" t="s">
        <v>43</v>
      </c>
      <c r="J639" s="255" t="str">
        <f>IF(ISBLANK(INDEX('Policy Characteristics'!D:D,MATCH($C639,'Policy Characteristics'!$C:$C,0))),"",INDEX('Policy Characteristics'!D:D,MATCH($C639,'Policy Characteristics'!$C:$C,0)))</f>
        <v>Electrification</v>
      </c>
      <c r="K639" s="254" t="str">
        <f>IF(ISBLANK(INDEX('Policy Characteristics'!E:E,MATCH($C639,'Policy Characteristics'!$C:$C,0))),"",INDEX('Policy Characteristics'!E:E,MATCH($C639,'Policy Characteristics'!$C:$C,0)))</f>
        <v>indst shift to electricity</v>
      </c>
      <c r="L639" s="261">
        <f>IF(ISBLANK(INDEX('Policy Characteristics'!F:F,MATCH($C639,'Policy Characteristics'!$C:$C,0))),"",INDEX('Policy Characteristics'!F:F,MATCH($C639,'Policy Characteristics'!$C:$C,0)))</f>
        <v>0</v>
      </c>
      <c r="M639" s="261">
        <f>IF(ISBLANK(INDEX('Policy Characteristics'!G:G,MATCH($C639,'Policy Characteristics'!$C:$C,0))),"",INDEX('Policy Characteristics'!G:G,MATCH($C639,'Policy Characteristics'!$C:$C,0)))</f>
        <v>1</v>
      </c>
      <c r="N639" s="261">
        <f>IF(ISBLANK(INDEX('Policy Characteristics'!H:H,MATCH($C639,'Policy Characteristics'!$C:$C,0))),"",INDEX('Policy Characteristics'!H:H,MATCH($C639,'Policy Characteristics'!$C:$C,0)))</f>
        <v>0.01</v>
      </c>
      <c r="O639" s="254" t="str">
        <f>IF(ISBLANK(INDEX('Policy Characteristics'!I:I,MATCH($C639,'Policy Characteristics'!$C:$C,0))),"",INDEX('Policy Characteristics'!I:I,MATCH($C639,'Policy Characteristics'!$C:$C,0)))</f>
        <v>% of fuel shifted</v>
      </c>
      <c r="P639" s="254"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9" s="254" t="str">
        <f>IF(ISBLANK(INDEX('Policy Characteristics'!K:K,MATCH($C639,'Policy Characteristics'!$C:$C,0))),"",INDEX('Policy Characteristics'!K:K,MATCH($C639,'Policy Characteristics'!$C:$C,0)))</f>
        <v>industry-ag-main.html#fuel-switching</v>
      </c>
      <c r="R639" s="254" t="str">
        <f>IF(ISBLANK(INDEX('Policy Characteristics'!L:L,MATCH($C639,'Policy Characteristics'!$C:$C,0))),"",INDEX('Policy Characteristics'!L:L,MATCH($C639,'Policy Characteristics'!$C:$C,0)))</f>
        <v>industry-elec-and-hydrogen.html</v>
      </c>
    </row>
    <row r="640" spans="1:18">
      <c r="A640" s="254" t="str">
        <f>IF(ISBLANK(INDEX('Policy Characteristics'!A:A,MATCH($C640,'Policy Characteristics'!$C:$C,0))),"",INDEX('Policy Characteristics'!A:A,MATCH($C640,'Policy Characteristics'!$C:$C,0)))</f>
        <v>Industry</v>
      </c>
      <c r="B640" s="262" t="str">
        <f>IF(ISBLANK(INDEX('Policy Characteristics'!B:B,MATCH($C640,'Policy Characteristics'!$C:$C,0))),"",INDEX('Policy Characteristics'!B:B,MATCH($C640,'Policy Characteristics'!$C:$C,0)))</f>
        <v>Electrification</v>
      </c>
      <c r="C640" s="254" t="str">
        <f t="shared" si="33"/>
        <v>Fraction of Eligible Industrial Energy Use Shifted to Electricity</v>
      </c>
      <c r="D640" s="6" t="s">
        <v>3063</v>
      </c>
      <c r="E640" s="1" t="s">
        <v>3523</v>
      </c>
      <c r="F640" t="s">
        <v>3027</v>
      </c>
      <c r="G640" s="45" t="s">
        <v>3530</v>
      </c>
      <c r="H640" s="43">
        <v>1856</v>
      </c>
      <c r="I640" s="324" t="s">
        <v>43</v>
      </c>
      <c r="J640" s="255" t="str">
        <f>IF(ISBLANK(INDEX('Policy Characteristics'!D:D,MATCH($C640,'Policy Characteristics'!$C:$C,0))),"",INDEX('Policy Characteristics'!D:D,MATCH($C640,'Policy Characteristics'!$C:$C,0)))</f>
        <v>Electrification</v>
      </c>
      <c r="K640" s="254" t="str">
        <f>IF(ISBLANK(INDEX('Policy Characteristics'!E:E,MATCH($C640,'Policy Characteristics'!$C:$C,0))),"",INDEX('Policy Characteristics'!E:E,MATCH($C640,'Policy Characteristics'!$C:$C,0)))</f>
        <v>indst shift to electricity</v>
      </c>
      <c r="L640" s="261">
        <f>IF(ISBLANK(INDEX('Policy Characteristics'!F:F,MATCH($C640,'Policy Characteristics'!$C:$C,0))),"",INDEX('Policy Characteristics'!F:F,MATCH($C640,'Policy Characteristics'!$C:$C,0)))</f>
        <v>0</v>
      </c>
      <c r="M640" s="261">
        <f>IF(ISBLANK(INDEX('Policy Characteristics'!G:G,MATCH($C640,'Policy Characteristics'!$C:$C,0))),"",INDEX('Policy Characteristics'!G:G,MATCH($C640,'Policy Characteristics'!$C:$C,0)))</f>
        <v>1</v>
      </c>
      <c r="N640" s="261">
        <f>IF(ISBLANK(INDEX('Policy Characteristics'!H:H,MATCH($C640,'Policy Characteristics'!$C:$C,0))),"",INDEX('Policy Characteristics'!H:H,MATCH($C640,'Policy Characteristics'!$C:$C,0)))</f>
        <v>0.01</v>
      </c>
      <c r="O640" s="254" t="str">
        <f>IF(ISBLANK(INDEX('Policy Characteristics'!I:I,MATCH($C640,'Policy Characteristics'!$C:$C,0))),"",INDEX('Policy Characteristics'!I:I,MATCH($C640,'Policy Characteristics'!$C:$C,0)))</f>
        <v>% of fuel shifted</v>
      </c>
      <c r="P640" s="254"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0" s="254" t="str">
        <f>IF(ISBLANK(INDEX('Policy Characteristics'!K:K,MATCH($C640,'Policy Characteristics'!$C:$C,0))),"",INDEX('Policy Characteristics'!K:K,MATCH($C640,'Policy Characteristics'!$C:$C,0)))</f>
        <v>industry-ag-main.html#fuel-switching</v>
      </c>
      <c r="R640" s="254" t="str">
        <f>IF(ISBLANK(INDEX('Policy Characteristics'!L:L,MATCH($C640,'Policy Characteristics'!$C:$C,0))),"",INDEX('Policy Characteristics'!L:L,MATCH($C640,'Policy Characteristics'!$C:$C,0)))</f>
        <v>industry-elec-and-hydrogen.html</v>
      </c>
    </row>
    <row r="641" spans="1:18">
      <c r="A641" s="254" t="str">
        <f>IF(ISBLANK(INDEX('Policy Characteristics'!A:A,MATCH($C641,'Policy Characteristics'!$C:$C,0))),"",INDEX('Policy Characteristics'!A:A,MATCH($C641,'Policy Characteristics'!$C:$C,0)))</f>
        <v>Industry</v>
      </c>
      <c r="B641" s="262" t="str">
        <f>IF(ISBLANK(INDEX('Policy Characteristics'!B:B,MATCH($C641,'Policy Characteristics'!$C:$C,0))),"",INDEX('Policy Characteristics'!B:B,MATCH($C641,'Policy Characteristics'!$C:$C,0)))</f>
        <v>Electrification</v>
      </c>
      <c r="C641" s="254" t="str">
        <f t="shared" si="33"/>
        <v>Fraction of Eligible Industrial Energy Use Shifted to Electricity</v>
      </c>
      <c r="D641" s="6" t="s">
        <v>3063</v>
      </c>
      <c r="E641" s="1" t="s">
        <v>3674</v>
      </c>
      <c r="F641" t="s">
        <v>3027</v>
      </c>
      <c r="G641" s="45" t="s">
        <v>3674</v>
      </c>
      <c r="H641" s="43">
        <v>1857</v>
      </c>
      <c r="I641" s="324" t="s">
        <v>43</v>
      </c>
      <c r="J641" s="255" t="str">
        <f>IF(ISBLANK(INDEX('Policy Characteristics'!D:D,MATCH($C641,'Policy Characteristics'!$C:$C,0))),"",INDEX('Policy Characteristics'!D:D,MATCH($C641,'Policy Characteristics'!$C:$C,0)))</f>
        <v>Electrification</v>
      </c>
      <c r="K641" s="254" t="str">
        <f>IF(ISBLANK(INDEX('Policy Characteristics'!E:E,MATCH($C641,'Policy Characteristics'!$C:$C,0))),"",INDEX('Policy Characteristics'!E:E,MATCH($C641,'Policy Characteristics'!$C:$C,0)))</f>
        <v>indst shift to electricity</v>
      </c>
      <c r="L641" s="261">
        <f>IF(ISBLANK(INDEX('Policy Characteristics'!F:F,MATCH($C641,'Policy Characteristics'!$C:$C,0))),"",INDEX('Policy Characteristics'!F:F,MATCH($C641,'Policy Characteristics'!$C:$C,0)))</f>
        <v>0</v>
      </c>
      <c r="M641" s="261">
        <f>IF(ISBLANK(INDEX('Policy Characteristics'!G:G,MATCH($C641,'Policy Characteristics'!$C:$C,0))),"",INDEX('Policy Characteristics'!G:G,MATCH($C641,'Policy Characteristics'!$C:$C,0)))</f>
        <v>1</v>
      </c>
      <c r="N641" s="261">
        <f>IF(ISBLANK(INDEX('Policy Characteristics'!H:H,MATCH($C641,'Policy Characteristics'!$C:$C,0))),"",INDEX('Policy Characteristics'!H:H,MATCH($C641,'Policy Characteristics'!$C:$C,0)))</f>
        <v>0.01</v>
      </c>
      <c r="O641" s="254" t="str">
        <f>IF(ISBLANK(INDEX('Policy Characteristics'!I:I,MATCH($C641,'Policy Characteristics'!$C:$C,0))),"",INDEX('Policy Characteristics'!I:I,MATCH($C641,'Policy Characteristics'!$C:$C,0)))</f>
        <v>% of fuel shifted</v>
      </c>
      <c r="P641" s="254"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1" s="254" t="str">
        <f>IF(ISBLANK(INDEX('Policy Characteristics'!K:K,MATCH($C641,'Policy Characteristics'!$C:$C,0))),"",INDEX('Policy Characteristics'!K:K,MATCH($C641,'Policy Characteristics'!$C:$C,0)))</f>
        <v>industry-ag-main.html#fuel-switching</v>
      </c>
      <c r="R641" s="254" t="str">
        <f>IF(ISBLANK(INDEX('Policy Characteristics'!L:L,MATCH($C641,'Policy Characteristics'!$C:$C,0))),"",INDEX('Policy Characteristics'!L:L,MATCH($C641,'Policy Characteristics'!$C:$C,0)))</f>
        <v>industry-elec-and-hydrogen.html</v>
      </c>
    </row>
    <row r="642" spans="1:18">
      <c r="A642" s="254" t="str">
        <f>IF(ISBLANK(INDEX('Policy Characteristics'!A:A,MATCH($C642,'Policy Characteristics'!$C:$C,0))),"",INDEX('Policy Characteristics'!A:A,MATCH($C642,'Policy Characteristics'!$C:$C,0)))</f>
        <v>Industry</v>
      </c>
      <c r="B642" s="262" t="str">
        <f>IF(ISBLANK(INDEX('Policy Characteristics'!B:B,MATCH($C642,'Policy Characteristics'!$C:$C,0))),"",INDEX('Policy Characteristics'!B:B,MATCH($C642,'Policy Characteristics'!$C:$C,0)))</f>
        <v>Electrification</v>
      </c>
      <c r="C642" s="254" t="str">
        <f t="shared" si="33"/>
        <v>Fraction of Eligible Industrial Energy Use Shifted to Electricity</v>
      </c>
      <c r="D642" s="6" t="s">
        <v>3064</v>
      </c>
      <c r="E642" s="1" t="s">
        <v>3517</v>
      </c>
      <c r="F642" t="s">
        <v>3028</v>
      </c>
      <c r="G642" s="45" t="s">
        <v>3524</v>
      </c>
      <c r="H642" s="43">
        <v>1858</v>
      </c>
      <c r="I642" s="324" t="s">
        <v>43</v>
      </c>
      <c r="J642" s="255" t="str">
        <f>IF(ISBLANK(INDEX('Policy Characteristics'!D:D,MATCH($C642,'Policy Characteristics'!$C:$C,0))),"",INDEX('Policy Characteristics'!D:D,MATCH($C642,'Policy Characteristics'!$C:$C,0)))</f>
        <v>Electrification</v>
      </c>
      <c r="K642" s="254" t="str">
        <f>IF(ISBLANK(INDEX('Policy Characteristics'!E:E,MATCH($C642,'Policy Characteristics'!$C:$C,0))),"",INDEX('Policy Characteristics'!E:E,MATCH($C642,'Policy Characteristics'!$C:$C,0)))</f>
        <v>indst shift to electricity</v>
      </c>
      <c r="L642" s="261">
        <f>IF(ISBLANK(INDEX('Policy Characteristics'!F:F,MATCH($C642,'Policy Characteristics'!$C:$C,0))),"",INDEX('Policy Characteristics'!F:F,MATCH($C642,'Policy Characteristics'!$C:$C,0)))</f>
        <v>0</v>
      </c>
      <c r="M642" s="261">
        <f>IF(ISBLANK(INDEX('Policy Characteristics'!G:G,MATCH($C642,'Policy Characteristics'!$C:$C,0))),"",INDEX('Policy Characteristics'!G:G,MATCH($C642,'Policy Characteristics'!$C:$C,0)))</f>
        <v>1</v>
      </c>
      <c r="N642" s="261">
        <f>IF(ISBLANK(INDEX('Policy Characteristics'!H:H,MATCH($C642,'Policy Characteristics'!$C:$C,0))),"",INDEX('Policy Characteristics'!H:H,MATCH($C642,'Policy Characteristics'!$C:$C,0)))</f>
        <v>0.01</v>
      </c>
      <c r="O642" s="254" t="str">
        <f>IF(ISBLANK(INDEX('Policy Characteristics'!I:I,MATCH($C642,'Policy Characteristics'!$C:$C,0))),"",INDEX('Policy Characteristics'!I:I,MATCH($C642,'Policy Characteristics'!$C:$C,0)))</f>
        <v>% of fuel shifted</v>
      </c>
      <c r="P642" s="254"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2" s="254" t="str">
        <f>IF(ISBLANK(INDEX('Policy Characteristics'!K:K,MATCH($C642,'Policy Characteristics'!$C:$C,0))),"",INDEX('Policy Characteristics'!K:K,MATCH($C642,'Policy Characteristics'!$C:$C,0)))</f>
        <v>industry-ag-main.html#fuel-switching</v>
      </c>
      <c r="R642" s="254" t="str">
        <f>IF(ISBLANK(INDEX('Policy Characteristics'!L:L,MATCH($C642,'Policy Characteristics'!$C:$C,0))),"",INDEX('Policy Characteristics'!L:L,MATCH($C642,'Policy Characteristics'!$C:$C,0)))</f>
        <v>industry-elec-and-hydrogen.html</v>
      </c>
    </row>
    <row r="643" spans="1:18">
      <c r="A643" s="254" t="str">
        <f>IF(ISBLANK(INDEX('Policy Characteristics'!A:A,MATCH($C643,'Policy Characteristics'!$C:$C,0))),"",INDEX('Policy Characteristics'!A:A,MATCH($C643,'Policy Characteristics'!$C:$C,0)))</f>
        <v>Industry</v>
      </c>
      <c r="B643" s="262" t="str">
        <f>IF(ISBLANK(INDEX('Policy Characteristics'!B:B,MATCH($C643,'Policy Characteristics'!$C:$C,0))),"",INDEX('Policy Characteristics'!B:B,MATCH($C643,'Policy Characteristics'!$C:$C,0)))</f>
        <v>Electrification</v>
      </c>
      <c r="C643" s="254" t="str">
        <f t="shared" si="33"/>
        <v>Fraction of Eligible Industrial Energy Use Shifted to Electricity</v>
      </c>
      <c r="D643" s="6" t="s">
        <v>3064</v>
      </c>
      <c r="E643" s="1" t="s">
        <v>3518</v>
      </c>
      <c r="F643" t="s">
        <v>3028</v>
      </c>
      <c r="G643" s="45" t="s">
        <v>3525</v>
      </c>
      <c r="H643" s="43">
        <v>1859</v>
      </c>
      <c r="I643" s="324" t="s">
        <v>43</v>
      </c>
      <c r="J643" s="255" t="str">
        <f>IF(ISBLANK(INDEX('Policy Characteristics'!D:D,MATCH($C643,'Policy Characteristics'!$C:$C,0))),"",INDEX('Policy Characteristics'!D:D,MATCH($C643,'Policy Characteristics'!$C:$C,0)))</f>
        <v>Electrification</v>
      </c>
      <c r="K643" s="254" t="str">
        <f>IF(ISBLANK(INDEX('Policy Characteristics'!E:E,MATCH($C643,'Policy Characteristics'!$C:$C,0))),"",INDEX('Policy Characteristics'!E:E,MATCH($C643,'Policy Characteristics'!$C:$C,0)))</f>
        <v>indst shift to electricity</v>
      </c>
      <c r="L643" s="261">
        <f>IF(ISBLANK(INDEX('Policy Characteristics'!F:F,MATCH($C643,'Policy Characteristics'!$C:$C,0))),"",INDEX('Policy Characteristics'!F:F,MATCH($C643,'Policy Characteristics'!$C:$C,0)))</f>
        <v>0</v>
      </c>
      <c r="M643" s="261">
        <f>IF(ISBLANK(INDEX('Policy Characteristics'!G:G,MATCH($C643,'Policy Characteristics'!$C:$C,0))),"",INDEX('Policy Characteristics'!G:G,MATCH($C643,'Policy Characteristics'!$C:$C,0)))</f>
        <v>1</v>
      </c>
      <c r="N643" s="261">
        <f>IF(ISBLANK(INDEX('Policy Characteristics'!H:H,MATCH($C643,'Policy Characteristics'!$C:$C,0))),"",INDEX('Policy Characteristics'!H:H,MATCH($C643,'Policy Characteristics'!$C:$C,0)))</f>
        <v>0.01</v>
      </c>
      <c r="O643" s="254" t="str">
        <f>IF(ISBLANK(INDEX('Policy Characteristics'!I:I,MATCH($C643,'Policy Characteristics'!$C:$C,0))),"",INDEX('Policy Characteristics'!I:I,MATCH($C643,'Policy Characteristics'!$C:$C,0)))</f>
        <v>% of fuel shifted</v>
      </c>
      <c r="P643" s="254"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3" s="254" t="str">
        <f>IF(ISBLANK(INDEX('Policy Characteristics'!K:K,MATCH($C643,'Policy Characteristics'!$C:$C,0))),"",INDEX('Policy Characteristics'!K:K,MATCH($C643,'Policy Characteristics'!$C:$C,0)))</f>
        <v>industry-ag-main.html#fuel-switching</v>
      </c>
      <c r="R643" s="254" t="str">
        <f>IF(ISBLANK(INDEX('Policy Characteristics'!L:L,MATCH($C643,'Policy Characteristics'!$C:$C,0))),"",INDEX('Policy Characteristics'!L:L,MATCH($C643,'Policy Characteristics'!$C:$C,0)))</f>
        <v>industry-elec-and-hydrogen.html</v>
      </c>
    </row>
    <row r="644" spans="1:18">
      <c r="A644" s="254" t="str">
        <f>IF(ISBLANK(INDEX('Policy Characteristics'!A:A,MATCH($C644,'Policy Characteristics'!$C:$C,0))),"",INDEX('Policy Characteristics'!A:A,MATCH($C644,'Policy Characteristics'!$C:$C,0)))</f>
        <v>Industry</v>
      </c>
      <c r="B644" s="262" t="str">
        <f>IF(ISBLANK(INDEX('Policy Characteristics'!B:B,MATCH($C644,'Policy Characteristics'!$C:$C,0))),"",INDEX('Policy Characteristics'!B:B,MATCH($C644,'Policy Characteristics'!$C:$C,0)))</f>
        <v>Electrification</v>
      </c>
      <c r="C644" s="254" t="str">
        <f t="shared" si="33"/>
        <v>Fraction of Eligible Industrial Energy Use Shifted to Electricity</v>
      </c>
      <c r="D644" s="6" t="s">
        <v>3064</v>
      </c>
      <c r="E644" s="1" t="s">
        <v>3519</v>
      </c>
      <c r="F644" t="s">
        <v>3028</v>
      </c>
      <c r="G644" s="45" t="s">
        <v>3526</v>
      </c>
      <c r="H644" s="43">
        <v>1860</v>
      </c>
      <c r="I644" s="324" t="s">
        <v>43</v>
      </c>
      <c r="J644" s="255" t="str">
        <f>IF(ISBLANK(INDEX('Policy Characteristics'!D:D,MATCH($C644,'Policy Characteristics'!$C:$C,0))),"",INDEX('Policy Characteristics'!D:D,MATCH($C644,'Policy Characteristics'!$C:$C,0)))</f>
        <v>Electrification</v>
      </c>
      <c r="K644" s="254" t="str">
        <f>IF(ISBLANK(INDEX('Policy Characteristics'!E:E,MATCH($C644,'Policy Characteristics'!$C:$C,0))),"",INDEX('Policy Characteristics'!E:E,MATCH($C644,'Policy Characteristics'!$C:$C,0)))</f>
        <v>indst shift to electricity</v>
      </c>
      <c r="L644" s="261">
        <f>IF(ISBLANK(INDEX('Policy Characteristics'!F:F,MATCH($C644,'Policy Characteristics'!$C:$C,0))),"",INDEX('Policy Characteristics'!F:F,MATCH($C644,'Policy Characteristics'!$C:$C,0)))</f>
        <v>0</v>
      </c>
      <c r="M644" s="261">
        <f>IF(ISBLANK(INDEX('Policy Characteristics'!G:G,MATCH($C644,'Policy Characteristics'!$C:$C,0))),"",INDEX('Policy Characteristics'!G:G,MATCH($C644,'Policy Characteristics'!$C:$C,0)))</f>
        <v>1</v>
      </c>
      <c r="N644" s="261">
        <f>IF(ISBLANK(INDEX('Policy Characteristics'!H:H,MATCH($C644,'Policy Characteristics'!$C:$C,0))),"",INDEX('Policy Characteristics'!H:H,MATCH($C644,'Policy Characteristics'!$C:$C,0)))</f>
        <v>0.01</v>
      </c>
      <c r="O644" s="254" t="str">
        <f>IF(ISBLANK(INDEX('Policy Characteristics'!I:I,MATCH($C644,'Policy Characteristics'!$C:$C,0))),"",INDEX('Policy Characteristics'!I:I,MATCH($C644,'Policy Characteristics'!$C:$C,0)))</f>
        <v>% of fuel shifted</v>
      </c>
      <c r="P644" s="254"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4" s="254" t="str">
        <f>IF(ISBLANK(INDEX('Policy Characteristics'!K:K,MATCH($C644,'Policy Characteristics'!$C:$C,0))),"",INDEX('Policy Characteristics'!K:K,MATCH($C644,'Policy Characteristics'!$C:$C,0)))</f>
        <v>industry-ag-main.html#fuel-switching</v>
      </c>
      <c r="R644" s="254" t="str">
        <f>IF(ISBLANK(INDEX('Policy Characteristics'!L:L,MATCH($C644,'Policy Characteristics'!$C:$C,0))),"",INDEX('Policy Characteristics'!L:L,MATCH($C644,'Policy Characteristics'!$C:$C,0)))</f>
        <v>industry-elec-and-hydrogen.html</v>
      </c>
    </row>
    <row r="645" spans="1:18">
      <c r="A645" s="254" t="str">
        <f>IF(ISBLANK(INDEX('Policy Characteristics'!A:A,MATCH($C645,'Policy Characteristics'!$C:$C,0))),"",INDEX('Policy Characteristics'!A:A,MATCH($C645,'Policy Characteristics'!$C:$C,0)))</f>
        <v>Industry</v>
      </c>
      <c r="B645" s="262" t="str">
        <f>IF(ISBLANK(INDEX('Policy Characteristics'!B:B,MATCH($C645,'Policy Characteristics'!$C:$C,0))),"",INDEX('Policy Characteristics'!B:B,MATCH($C645,'Policy Characteristics'!$C:$C,0)))</f>
        <v>Electrification</v>
      </c>
      <c r="C645" s="254" t="str">
        <f t="shared" ref="C645:C646" si="34">C$618</f>
        <v>Fraction of Eligible Industrial Energy Use Shifted to Electricity</v>
      </c>
      <c r="D645" s="6" t="s">
        <v>3064</v>
      </c>
      <c r="E645" s="1" t="s">
        <v>3520</v>
      </c>
      <c r="F645" t="s">
        <v>3028</v>
      </c>
      <c r="G645" s="45" t="s">
        <v>3527</v>
      </c>
      <c r="H645" s="43">
        <v>1861</v>
      </c>
      <c r="I645" s="324" t="s">
        <v>43</v>
      </c>
      <c r="J645" s="255" t="str">
        <f>IF(ISBLANK(INDEX('Policy Characteristics'!D:D,MATCH($C645,'Policy Characteristics'!$C:$C,0))),"",INDEX('Policy Characteristics'!D:D,MATCH($C645,'Policy Characteristics'!$C:$C,0)))</f>
        <v>Electrification</v>
      </c>
      <c r="K645" s="254" t="str">
        <f>IF(ISBLANK(INDEX('Policy Characteristics'!E:E,MATCH($C645,'Policy Characteristics'!$C:$C,0))),"",INDEX('Policy Characteristics'!E:E,MATCH($C645,'Policy Characteristics'!$C:$C,0)))</f>
        <v>indst shift to electricity</v>
      </c>
      <c r="L645" s="261">
        <f>IF(ISBLANK(INDEX('Policy Characteristics'!F:F,MATCH($C645,'Policy Characteristics'!$C:$C,0))),"",INDEX('Policy Characteristics'!F:F,MATCH($C645,'Policy Characteristics'!$C:$C,0)))</f>
        <v>0</v>
      </c>
      <c r="M645" s="261">
        <f>IF(ISBLANK(INDEX('Policy Characteristics'!G:G,MATCH($C645,'Policy Characteristics'!$C:$C,0))),"",INDEX('Policy Characteristics'!G:G,MATCH($C645,'Policy Characteristics'!$C:$C,0)))</f>
        <v>1</v>
      </c>
      <c r="N645" s="261">
        <f>IF(ISBLANK(INDEX('Policy Characteristics'!H:H,MATCH($C645,'Policy Characteristics'!$C:$C,0))),"",INDEX('Policy Characteristics'!H:H,MATCH($C645,'Policy Characteristics'!$C:$C,0)))</f>
        <v>0.01</v>
      </c>
      <c r="O645" s="254" t="str">
        <f>IF(ISBLANK(INDEX('Policy Characteristics'!I:I,MATCH($C645,'Policy Characteristics'!$C:$C,0))),"",INDEX('Policy Characteristics'!I:I,MATCH($C645,'Policy Characteristics'!$C:$C,0)))</f>
        <v>% of fuel shifted</v>
      </c>
      <c r="P645" s="254"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5" s="254" t="str">
        <f>IF(ISBLANK(INDEX('Policy Characteristics'!K:K,MATCH($C645,'Policy Characteristics'!$C:$C,0))),"",INDEX('Policy Characteristics'!K:K,MATCH($C645,'Policy Characteristics'!$C:$C,0)))</f>
        <v>industry-ag-main.html#fuel-switching</v>
      </c>
      <c r="R645" s="254" t="str">
        <f>IF(ISBLANK(INDEX('Policy Characteristics'!L:L,MATCH($C645,'Policy Characteristics'!$C:$C,0))),"",INDEX('Policy Characteristics'!L:L,MATCH($C645,'Policy Characteristics'!$C:$C,0)))</f>
        <v>industry-elec-and-hydrogen.html</v>
      </c>
    </row>
    <row r="646" spans="1:18">
      <c r="A646" s="254" t="str">
        <f>IF(ISBLANK(INDEX('Policy Characteristics'!A:A,MATCH($C646,'Policy Characteristics'!$C:$C,0))),"",INDEX('Policy Characteristics'!A:A,MATCH($C646,'Policy Characteristics'!$C:$C,0)))</f>
        <v>Industry</v>
      </c>
      <c r="B646" s="262" t="str">
        <f>IF(ISBLANK(INDEX('Policy Characteristics'!B:B,MATCH($C646,'Policy Characteristics'!$C:$C,0))),"",INDEX('Policy Characteristics'!B:B,MATCH($C646,'Policy Characteristics'!$C:$C,0)))</f>
        <v>Electrification</v>
      </c>
      <c r="C646" s="254" t="str">
        <f t="shared" si="34"/>
        <v>Fraction of Eligible Industrial Energy Use Shifted to Electricity</v>
      </c>
      <c r="D646" s="6" t="s">
        <v>3064</v>
      </c>
      <c r="E646" s="1" t="s">
        <v>3521</v>
      </c>
      <c r="F646" t="s">
        <v>3028</v>
      </c>
      <c r="G646" s="45" t="s">
        <v>3528</v>
      </c>
      <c r="H646" s="43">
        <v>1862</v>
      </c>
      <c r="I646" s="324" t="s">
        <v>43</v>
      </c>
      <c r="J646" s="255" t="str">
        <f>IF(ISBLANK(INDEX('Policy Characteristics'!D:D,MATCH($C646,'Policy Characteristics'!$C:$C,0))),"",INDEX('Policy Characteristics'!D:D,MATCH($C646,'Policy Characteristics'!$C:$C,0)))</f>
        <v>Electrification</v>
      </c>
      <c r="K646" s="254" t="str">
        <f>IF(ISBLANK(INDEX('Policy Characteristics'!E:E,MATCH($C646,'Policy Characteristics'!$C:$C,0))),"",INDEX('Policy Characteristics'!E:E,MATCH($C646,'Policy Characteristics'!$C:$C,0)))</f>
        <v>indst shift to electricity</v>
      </c>
      <c r="L646" s="261">
        <f>IF(ISBLANK(INDEX('Policy Characteristics'!F:F,MATCH($C646,'Policy Characteristics'!$C:$C,0))),"",INDEX('Policy Characteristics'!F:F,MATCH($C646,'Policy Characteristics'!$C:$C,0)))</f>
        <v>0</v>
      </c>
      <c r="M646" s="261">
        <f>IF(ISBLANK(INDEX('Policy Characteristics'!G:G,MATCH($C646,'Policy Characteristics'!$C:$C,0))),"",INDEX('Policy Characteristics'!G:G,MATCH($C646,'Policy Characteristics'!$C:$C,0)))</f>
        <v>1</v>
      </c>
      <c r="N646" s="261">
        <f>IF(ISBLANK(INDEX('Policy Characteristics'!H:H,MATCH($C646,'Policy Characteristics'!$C:$C,0))),"",INDEX('Policy Characteristics'!H:H,MATCH($C646,'Policy Characteristics'!$C:$C,0)))</f>
        <v>0.01</v>
      </c>
      <c r="O646" s="254" t="str">
        <f>IF(ISBLANK(INDEX('Policy Characteristics'!I:I,MATCH($C646,'Policy Characteristics'!$C:$C,0))),"",INDEX('Policy Characteristics'!I:I,MATCH($C646,'Policy Characteristics'!$C:$C,0)))</f>
        <v>% of fuel shifted</v>
      </c>
      <c r="P646" s="254"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6" s="254" t="str">
        <f>IF(ISBLANK(INDEX('Policy Characteristics'!K:K,MATCH($C646,'Policy Characteristics'!$C:$C,0))),"",INDEX('Policy Characteristics'!K:K,MATCH($C646,'Policy Characteristics'!$C:$C,0)))</f>
        <v>industry-ag-main.html#fuel-switching</v>
      </c>
      <c r="R646" s="254" t="str">
        <f>IF(ISBLANK(INDEX('Policy Characteristics'!L:L,MATCH($C646,'Policy Characteristics'!$C:$C,0))),"",INDEX('Policy Characteristics'!L:L,MATCH($C646,'Policy Characteristics'!$C:$C,0)))</f>
        <v>industry-elec-and-hydrogen.html</v>
      </c>
    </row>
    <row r="647" spans="1:18">
      <c r="A647" s="254" t="str">
        <f>IF(ISBLANK(INDEX('Policy Characteristics'!A:A,MATCH($C647,'Policy Characteristics'!$C:$C,0))),"",INDEX('Policy Characteristics'!A:A,MATCH($C647,'Policy Characteristics'!$C:$C,0)))</f>
        <v>Industry</v>
      </c>
      <c r="B647" s="262" t="str">
        <f>IF(ISBLANK(INDEX('Policy Characteristics'!B:B,MATCH($C647,'Policy Characteristics'!$C:$C,0))),"",INDEX('Policy Characteristics'!B:B,MATCH($C647,'Policy Characteristics'!$C:$C,0)))</f>
        <v>Electrification</v>
      </c>
      <c r="C647" s="254" t="str">
        <f t="shared" ref="C647:C682" si="35">C$618</f>
        <v>Fraction of Eligible Industrial Energy Use Shifted to Electricity</v>
      </c>
      <c r="D647" s="6" t="s">
        <v>3064</v>
      </c>
      <c r="E647" s="1" t="s">
        <v>3522</v>
      </c>
      <c r="F647" t="s">
        <v>3028</v>
      </c>
      <c r="G647" s="45" t="s">
        <v>3529</v>
      </c>
      <c r="H647" s="43">
        <v>1863</v>
      </c>
      <c r="I647" s="324" t="s">
        <v>43</v>
      </c>
      <c r="J647" s="255" t="str">
        <f>IF(ISBLANK(INDEX('Policy Characteristics'!D:D,MATCH($C647,'Policy Characteristics'!$C:$C,0))),"",INDEX('Policy Characteristics'!D:D,MATCH($C647,'Policy Characteristics'!$C:$C,0)))</f>
        <v>Electrification</v>
      </c>
      <c r="K647" s="254" t="str">
        <f>IF(ISBLANK(INDEX('Policy Characteristics'!E:E,MATCH($C647,'Policy Characteristics'!$C:$C,0))),"",INDEX('Policy Characteristics'!E:E,MATCH($C647,'Policy Characteristics'!$C:$C,0)))</f>
        <v>indst shift to electricity</v>
      </c>
      <c r="L647" s="261">
        <f>IF(ISBLANK(INDEX('Policy Characteristics'!F:F,MATCH($C647,'Policy Characteristics'!$C:$C,0))),"",INDEX('Policy Characteristics'!F:F,MATCH($C647,'Policy Characteristics'!$C:$C,0)))</f>
        <v>0</v>
      </c>
      <c r="M647" s="261">
        <f>IF(ISBLANK(INDEX('Policy Characteristics'!G:G,MATCH($C647,'Policy Characteristics'!$C:$C,0))),"",INDEX('Policy Characteristics'!G:G,MATCH($C647,'Policy Characteristics'!$C:$C,0)))</f>
        <v>1</v>
      </c>
      <c r="N647" s="261">
        <f>IF(ISBLANK(INDEX('Policy Characteristics'!H:H,MATCH($C647,'Policy Characteristics'!$C:$C,0))),"",INDEX('Policy Characteristics'!H:H,MATCH($C647,'Policy Characteristics'!$C:$C,0)))</f>
        <v>0.01</v>
      </c>
      <c r="O647" s="254" t="str">
        <f>IF(ISBLANK(INDEX('Policy Characteristics'!I:I,MATCH($C647,'Policy Characteristics'!$C:$C,0))),"",INDEX('Policy Characteristics'!I:I,MATCH($C647,'Policy Characteristics'!$C:$C,0)))</f>
        <v>% of fuel shifted</v>
      </c>
      <c r="P647" s="254"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7" s="254" t="str">
        <f>IF(ISBLANK(INDEX('Policy Characteristics'!K:K,MATCH($C647,'Policy Characteristics'!$C:$C,0))),"",INDEX('Policy Characteristics'!K:K,MATCH($C647,'Policy Characteristics'!$C:$C,0)))</f>
        <v>industry-ag-main.html#fuel-switching</v>
      </c>
      <c r="R647" s="254" t="str">
        <f>IF(ISBLANK(INDEX('Policy Characteristics'!L:L,MATCH($C647,'Policy Characteristics'!$C:$C,0))),"",INDEX('Policy Characteristics'!L:L,MATCH($C647,'Policy Characteristics'!$C:$C,0)))</f>
        <v>industry-elec-and-hydrogen.html</v>
      </c>
    </row>
    <row r="648" spans="1:18">
      <c r="A648" s="254" t="str">
        <f>IF(ISBLANK(INDEX('Policy Characteristics'!A:A,MATCH($C648,'Policy Characteristics'!$C:$C,0))),"",INDEX('Policy Characteristics'!A:A,MATCH($C648,'Policy Characteristics'!$C:$C,0)))</f>
        <v>Industry</v>
      </c>
      <c r="B648" s="262" t="str">
        <f>IF(ISBLANK(INDEX('Policy Characteristics'!B:B,MATCH($C648,'Policy Characteristics'!$C:$C,0))),"",INDEX('Policy Characteristics'!B:B,MATCH($C648,'Policy Characteristics'!$C:$C,0)))</f>
        <v>Electrification</v>
      </c>
      <c r="C648" s="254" t="str">
        <f t="shared" si="35"/>
        <v>Fraction of Eligible Industrial Energy Use Shifted to Electricity</v>
      </c>
      <c r="D648" s="6" t="s">
        <v>3064</v>
      </c>
      <c r="E648" s="1" t="s">
        <v>3523</v>
      </c>
      <c r="F648" t="s">
        <v>3028</v>
      </c>
      <c r="G648" s="45" t="s">
        <v>3530</v>
      </c>
      <c r="H648" s="43">
        <v>1864</v>
      </c>
      <c r="I648" s="324" t="s">
        <v>43</v>
      </c>
      <c r="J648" s="255" t="str">
        <f>IF(ISBLANK(INDEX('Policy Characteristics'!D:D,MATCH($C648,'Policy Characteristics'!$C:$C,0))),"",INDEX('Policy Characteristics'!D:D,MATCH($C648,'Policy Characteristics'!$C:$C,0)))</f>
        <v>Electrification</v>
      </c>
      <c r="K648" s="254" t="str">
        <f>IF(ISBLANK(INDEX('Policy Characteristics'!E:E,MATCH($C648,'Policy Characteristics'!$C:$C,0))),"",INDEX('Policy Characteristics'!E:E,MATCH($C648,'Policy Characteristics'!$C:$C,0)))</f>
        <v>indst shift to electricity</v>
      </c>
      <c r="L648" s="261">
        <f>IF(ISBLANK(INDEX('Policy Characteristics'!F:F,MATCH($C648,'Policy Characteristics'!$C:$C,0))),"",INDEX('Policy Characteristics'!F:F,MATCH($C648,'Policy Characteristics'!$C:$C,0)))</f>
        <v>0</v>
      </c>
      <c r="M648" s="261">
        <f>IF(ISBLANK(INDEX('Policy Characteristics'!G:G,MATCH($C648,'Policy Characteristics'!$C:$C,0))),"",INDEX('Policy Characteristics'!G:G,MATCH($C648,'Policy Characteristics'!$C:$C,0)))</f>
        <v>1</v>
      </c>
      <c r="N648" s="261">
        <f>IF(ISBLANK(INDEX('Policy Characteristics'!H:H,MATCH($C648,'Policy Characteristics'!$C:$C,0))),"",INDEX('Policy Characteristics'!H:H,MATCH($C648,'Policy Characteristics'!$C:$C,0)))</f>
        <v>0.01</v>
      </c>
      <c r="O648" s="254" t="str">
        <f>IF(ISBLANK(INDEX('Policy Characteristics'!I:I,MATCH($C648,'Policy Characteristics'!$C:$C,0))),"",INDEX('Policy Characteristics'!I:I,MATCH($C648,'Policy Characteristics'!$C:$C,0)))</f>
        <v>% of fuel shifted</v>
      </c>
      <c r="P648" s="254"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8" s="254" t="str">
        <f>IF(ISBLANK(INDEX('Policy Characteristics'!K:K,MATCH($C648,'Policy Characteristics'!$C:$C,0))),"",INDEX('Policy Characteristics'!K:K,MATCH($C648,'Policy Characteristics'!$C:$C,0)))</f>
        <v>industry-ag-main.html#fuel-switching</v>
      </c>
      <c r="R648" s="254" t="str">
        <f>IF(ISBLANK(INDEX('Policy Characteristics'!L:L,MATCH($C648,'Policy Characteristics'!$C:$C,0))),"",INDEX('Policy Characteristics'!L:L,MATCH($C648,'Policy Characteristics'!$C:$C,0)))</f>
        <v>industry-elec-and-hydrogen.html</v>
      </c>
    </row>
    <row r="649" spans="1:18">
      <c r="A649" s="254" t="str">
        <f>IF(ISBLANK(INDEX('Policy Characteristics'!A:A,MATCH($C649,'Policy Characteristics'!$C:$C,0))),"",INDEX('Policy Characteristics'!A:A,MATCH($C649,'Policy Characteristics'!$C:$C,0)))</f>
        <v>Industry</v>
      </c>
      <c r="B649" s="262" t="str">
        <f>IF(ISBLANK(INDEX('Policy Characteristics'!B:B,MATCH($C649,'Policy Characteristics'!$C:$C,0))),"",INDEX('Policy Characteristics'!B:B,MATCH($C649,'Policy Characteristics'!$C:$C,0)))</f>
        <v>Electrification</v>
      </c>
      <c r="C649" s="254" t="str">
        <f t="shared" si="35"/>
        <v>Fraction of Eligible Industrial Energy Use Shifted to Electricity</v>
      </c>
      <c r="D649" s="6" t="s">
        <v>3064</v>
      </c>
      <c r="E649" s="1" t="s">
        <v>3674</v>
      </c>
      <c r="F649" t="s">
        <v>3028</v>
      </c>
      <c r="G649" s="45" t="s">
        <v>3674</v>
      </c>
      <c r="H649" s="43">
        <v>1865</v>
      </c>
      <c r="I649" s="324" t="s">
        <v>43</v>
      </c>
      <c r="J649" s="255" t="str">
        <f>IF(ISBLANK(INDEX('Policy Characteristics'!D:D,MATCH($C649,'Policy Characteristics'!$C:$C,0))),"",INDEX('Policy Characteristics'!D:D,MATCH($C649,'Policy Characteristics'!$C:$C,0)))</f>
        <v>Electrification</v>
      </c>
      <c r="K649" s="254" t="str">
        <f>IF(ISBLANK(INDEX('Policy Characteristics'!E:E,MATCH($C649,'Policy Characteristics'!$C:$C,0))),"",INDEX('Policy Characteristics'!E:E,MATCH($C649,'Policy Characteristics'!$C:$C,0)))</f>
        <v>indst shift to electricity</v>
      </c>
      <c r="L649" s="261">
        <f>IF(ISBLANK(INDEX('Policy Characteristics'!F:F,MATCH($C649,'Policy Characteristics'!$C:$C,0))),"",INDEX('Policy Characteristics'!F:F,MATCH($C649,'Policy Characteristics'!$C:$C,0)))</f>
        <v>0</v>
      </c>
      <c r="M649" s="261">
        <f>IF(ISBLANK(INDEX('Policy Characteristics'!G:G,MATCH($C649,'Policy Characteristics'!$C:$C,0))),"",INDEX('Policy Characteristics'!G:G,MATCH($C649,'Policy Characteristics'!$C:$C,0)))</f>
        <v>1</v>
      </c>
      <c r="N649" s="261">
        <f>IF(ISBLANK(INDEX('Policy Characteristics'!H:H,MATCH($C649,'Policy Characteristics'!$C:$C,0))),"",INDEX('Policy Characteristics'!H:H,MATCH($C649,'Policy Characteristics'!$C:$C,0)))</f>
        <v>0.01</v>
      </c>
      <c r="O649" s="254" t="str">
        <f>IF(ISBLANK(INDEX('Policy Characteristics'!I:I,MATCH($C649,'Policy Characteristics'!$C:$C,0))),"",INDEX('Policy Characteristics'!I:I,MATCH($C649,'Policy Characteristics'!$C:$C,0)))</f>
        <v>% of fuel shifted</v>
      </c>
      <c r="P649" s="254"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9" s="254" t="str">
        <f>IF(ISBLANK(INDEX('Policy Characteristics'!K:K,MATCH($C649,'Policy Characteristics'!$C:$C,0))),"",INDEX('Policy Characteristics'!K:K,MATCH($C649,'Policy Characteristics'!$C:$C,0)))</f>
        <v>industry-ag-main.html#fuel-switching</v>
      </c>
      <c r="R649" s="254" t="str">
        <f>IF(ISBLANK(INDEX('Policy Characteristics'!L:L,MATCH($C649,'Policy Characteristics'!$C:$C,0))),"",INDEX('Policy Characteristics'!L:L,MATCH($C649,'Policy Characteristics'!$C:$C,0)))</f>
        <v>industry-elec-and-hydrogen.html</v>
      </c>
    </row>
    <row r="650" spans="1:18">
      <c r="A650" s="254" t="str">
        <f>IF(ISBLANK(INDEX('Policy Characteristics'!A:A,MATCH($C650,'Policy Characteristics'!$C:$C,0))),"",INDEX('Policy Characteristics'!A:A,MATCH($C650,'Policy Characteristics'!$C:$C,0)))</f>
        <v>Industry</v>
      </c>
      <c r="B650" s="262" t="str">
        <f>IF(ISBLANK(INDEX('Policy Characteristics'!B:B,MATCH($C650,'Policy Characteristics'!$C:$C,0))),"",INDEX('Policy Characteristics'!B:B,MATCH($C650,'Policy Characteristics'!$C:$C,0)))</f>
        <v>Electrification</v>
      </c>
      <c r="C650" s="254" t="str">
        <f t="shared" si="35"/>
        <v>Fraction of Eligible Industrial Energy Use Shifted to Electricity</v>
      </c>
      <c r="D650" s="6" t="s">
        <v>3065</v>
      </c>
      <c r="E650" s="1" t="s">
        <v>3517</v>
      </c>
      <c r="F650" t="s">
        <v>3029</v>
      </c>
      <c r="G650" s="45" t="s">
        <v>3524</v>
      </c>
      <c r="H650" s="43">
        <v>1866</v>
      </c>
      <c r="I650" s="324" t="s">
        <v>43</v>
      </c>
      <c r="J650" s="255" t="str">
        <f>IF(ISBLANK(INDEX('Policy Characteristics'!D:D,MATCH($C650,'Policy Characteristics'!$C:$C,0))),"",INDEX('Policy Characteristics'!D:D,MATCH($C650,'Policy Characteristics'!$C:$C,0)))</f>
        <v>Electrification</v>
      </c>
      <c r="K650" s="254" t="str">
        <f>IF(ISBLANK(INDEX('Policy Characteristics'!E:E,MATCH($C650,'Policy Characteristics'!$C:$C,0))),"",INDEX('Policy Characteristics'!E:E,MATCH($C650,'Policy Characteristics'!$C:$C,0)))</f>
        <v>indst shift to electricity</v>
      </c>
      <c r="L650" s="261">
        <f>IF(ISBLANK(INDEX('Policy Characteristics'!F:F,MATCH($C650,'Policy Characteristics'!$C:$C,0))),"",INDEX('Policy Characteristics'!F:F,MATCH($C650,'Policy Characteristics'!$C:$C,0)))</f>
        <v>0</v>
      </c>
      <c r="M650" s="261">
        <f>IF(ISBLANK(INDEX('Policy Characteristics'!G:G,MATCH($C650,'Policy Characteristics'!$C:$C,0))),"",INDEX('Policy Characteristics'!G:G,MATCH($C650,'Policy Characteristics'!$C:$C,0)))</f>
        <v>1</v>
      </c>
      <c r="N650" s="261">
        <f>IF(ISBLANK(INDEX('Policy Characteristics'!H:H,MATCH($C650,'Policy Characteristics'!$C:$C,0))),"",INDEX('Policy Characteristics'!H:H,MATCH($C650,'Policy Characteristics'!$C:$C,0)))</f>
        <v>0.01</v>
      </c>
      <c r="O650" s="254" t="str">
        <f>IF(ISBLANK(INDEX('Policy Characteristics'!I:I,MATCH($C650,'Policy Characteristics'!$C:$C,0))),"",INDEX('Policy Characteristics'!I:I,MATCH($C650,'Policy Characteristics'!$C:$C,0)))</f>
        <v>% of fuel shifted</v>
      </c>
      <c r="P650" s="254"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0" s="254" t="str">
        <f>IF(ISBLANK(INDEX('Policy Characteristics'!K:K,MATCH($C650,'Policy Characteristics'!$C:$C,0))),"",INDEX('Policy Characteristics'!K:K,MATCH($C650,'Policy Characteristics'!$C:$C,0)))</f>
        <v>industry-ag-main.html#fuel-switching</v>
      </c>
      <c r="R650" s="254" t="str">
        <f>IF(ISBLANK(INDEX('Policy Characteristics'!L:L,MATCH($C650,'Policy Characteristics'!$C:$C,0))),"",INDEX('Policy Characteristics'!L:L,MATCH($C650,'Policy Characteristics'!$C:$C,0)))</f>
        <v>industry-elec-and-hydrogen.html</v>
      </c>
    </row>
    <row r="651" spans="1:18">
      <c r="A651" s="254" t="str">
        <f>IF(ISBLANK(INDEX('Policy Characteristics'!A:A,MATCH($C651,'Policy Characteristics'!$C:$C,0))),"",INDEX('Policy Characteristics'!A:A,MATCH($C651,'Policy Characteristics'!$C:$C,0)))</f>
        <v>Industry</v>
      </c>
      <c r="B651" s="262" t="str">
        <f>IF(ISBLANK(INDEX('Policy Characteristics'!B:B,MATCH($C651,'Policy Characteristics'!$C:$C,0))),"",INDEX('Policy Characteristics'!B:B,MATCH($C651,'Policy Characteristics'!$C:$C,0)))</f>
        <v>Electrification</v>
      </c>
      <c r="C651" s="254" t="str">
        <f t="shared" si="35"/>
        <v>Fraction of Eligible Industrial Energy Use Shifted to Electricity</v>
      </c>
      <c r="D651" s="6" t="s">
        <v>3065</v>
      </c>
      <c r="E651" s="1" t="s">
        <v>3518</v>
      </c>
      <c r="F651" t="s">
        <v>3029</v>
      </c>
      <c r="G651" s="45" t="s">
        <v>3525</v>
      </c>
      <c r="H651" s="43">
        <v>1867</v>
      </c>
      <c r="I651" s="324" t="s">
        <v>43</v>
      </c>
      <c r="J651" s="255" t="str">
        <f>IF(ISBLANK(INDEX('Policy Characteristics'!D:D,MATCH($C651,'Policy Characteristics'!$C:$C,0))),"",INDEX('Policy Characteristics'!D:D,MATCH($C651,'Policy Characteristics'!$C:$C,0)))</f>
        <v>Electrification</v>
      </c>
      <c r="K651" s="254" t="str">
        <f>IF(ISBLANK(INDEX('Policy Characteristics'!E:E,MATCH($C651,'Policy Characteristics'!$C:$C,0))),"",INDEX('Policy Characteristics'!E:E,MATCH($C651,'Policy Characteristics'!$C:$C,0)))</f>
        <v>indst shift to electricity</v>
      </c>
      <c r="L651" s="261">
        <f>IF(ISBLANK(INDEX('Policy Characteristics'!F:F,MATCH($C651,'Policy Characteristics'!$C:$C,0))),"",INDEX('Policy Characteristics'!F:F,MATCH($C651,'Policy Characteristics'!$C:$C,0)))</f>
        <v>0</v>
      </c>
      <c r="M651" s="261">
        <f>IF(ISBLANK(INDEX('Policy Characteristics'!G:G,MATCH($C651,'Policy Characteristics'!$C:$C,0))),"",INDEX('Policy Characteristics'!G:G,MATCH($C651,'Policy Characteristics'!$C:$C,0)))</f>
        <v>1</v>
      </c>
      <c r="N651" s="261">
        <f>IF(ISBLANK(INDEX('Policy Characteristics'!H:H,MATCH($C651,'Policy Characteristics'!$C:$C,0))),"",INDEX('Policy Characteristics'!H:H,MATCH($C651,'Policy Characteristics'!$C:$C,0)))</f>
        <v>0.01</v>
      </c>
      <c r="O651" s="254" t="str">
        <f>IF(ISBLANK(INDEX('Policy Characteristics'!I:I,MATCH($C651,'Policy Characteristics'!$C:$C,0))),"",INDEX('Policy Characteristics'!I:I,MATCH($C651,'Policy Characteristics'!$C:$C,0)))</f>
        <v>% of fuel shifted</v>
      </c>
      <c r="P651" s="254"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1" s="254" t="str">
        <f>IF(ISBLANK(INDEX('Policy Characteristics'!K:K,MATCH($C651,'Policy Characteristics'!$C:$C,0))),"",INDEX('Policy Characteristics'!K:K,MATCH($C651,'Policy Characteristics'!$C:$C,0)))</f>
        <v>industry-ag-main.html#fuel-switching</v>
      </c>
      <c r="R651" s="254" t="str">
        <f>IF(ISBLANK(INDEX('Policy Characteristics'!L:L,MATCH($C651,'Policy Characteristics'!$C:$C,0))),"",INDEX('Policy Characteristics'!L:L,MATCH($C651,'Policy Characteristics'!$C:$C,0)))</f>
        <v>industry-elec-and-hydrogen.html</v>
      </c>
    </row>
    <row r="652" spans="1:18">
      <c r="A652" s="254" t="str">
        <f>IF(ISBLANK(INDEX('Policy Characteristics'!A:A,MATCH($C652,'Policy Characteristics'!$C:$C,0))),"",INDEX('Policy Characteristics'!A:A,MATCH($C652,'Policy Characteristics'!$C:$C,0)))</f>
        <v>Industry</v>
      </c>
      <c r="B652" s="262" t="str">
        <f>IF(ISBLANK(INDEX('Policy Characteristics'!B:B,MATCH($C652,'Policy Characteristics'!$C:$C,0))),"",INDEX('Policy Characteristics'!B:B,MATCH($C652,'Policy Characteristics'!$C:$C,0)))</f>
        <v>Electrification</v>
      </c>
      <c r="C652" s="254" t="str">
        <f t="shared" si="35"/>
        <v>Fraction of Eligible Industrial Energy Use Shifted to Electricity</v>
      </c>
      <c r="D652" s="6" t="s">
        <v>3065</v>
      </c>
      <c r="E652" s="1" t="s">
        <v>3519</v>
      </c>
      <c r="F652" t="s">
        <v>3029</v>
      </c>
      <c r="G652" s="45" t="s">
        <v>3526</v>
      </c>
      <c r="H652" s="43">
        <v>1868</v>
      </c>
      <c r="I652" s="324" t="s">
        <v>43</v>
      </c>
      <c r="J652" s="255" t="str">
        <f>IF(ISBLANK(INDEX('Policy Characteristics'!D:D,MATCH($C652,'Policy Characteristics'!$C:$C,0))),"",INDEX('Policy Characteristics'!D:D,MATCH($C652,'Policy Characteristics'!$C:$C,0)))</f>
        <v>Electrification</v>
      </c>
      <c r="K652" s="254" t="str">
        <f>IF(ISBLANK(INDEX('Policy Characteristics'!E:E,MATCH($C652,'Policy Characteristics'!$C:$C,0))),"",INDEX('Policy Characteristics'!E:E,MATCH($C652,'Policy Characteristics'!$C:$C,0)))</f>
        <v>indst shift to electricity</v>
      </c>
      <c r="L652" s="261">
        <f>IF(ISBLANK(INDEX('Policy Characteristics'!F:F,MATCH($C652,'Policy Characteristics'!$C:$C,0))),"",INDEX('Policy Characteristics'!F:F,MATCH($C652,'Policy Characteristics'!$C:$C,0)))</f>
        <v>0</v>
      </c>
      <c r="M652" s="261">
        <f>IF(ISBLANK(INDEX('Policy Characteristics'!G:G,MATCH($C652,'Policy Characteristics'!$C:$C,0))),"",INDEX('Policy Characteristics'!G:G,MATCH($C652,'Policy Characteristics'!$C:$C,0)))</f>
        <v>1</v>
      </c>
      <c r="N652" s="261">
        <f>IF(ISBLANK(INDEX('Policy Characteristics'!H:H,MATCH($C652,'Policy Characteristics'!$C:$C,0))),"",INDEX('Policy Characteristics'!H:H,MATCH($C652,'Policy Characteristics'!$C:$C,0)))</f>
        <v>0.01</v>
      </c>
      <c r="O652" s="254" t="str">
        <f>IF(ISBLANK(INDEX('Policy Characteristics'!I:I,MATCH($C652,'Policy Characteristics'!$C:$C,0))),"",INDEX('Policy Characteristics'!I:I,MATCH($C652,'Policy Characteristics'!$C:$C,0)))</f>
        <v>% of fuel shifted</v>
      </c>
      <c r="P652" s="254"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2" s="254" t="str">
        <f>IF(ISBLANK(INDEX('Policy Characteristics'!K:K,MATCH($C652,'Policy Characteristics'!$C:$C,0))),"",INDEX('Policy Characteristics'!K:K,MATCH($C652,'Policy Characteristics'!$C:$C,0)))</f>
        <v>industry-ag-main.html#fuel-switching</v>
      </c>
      <c r="R652" s="254" t="str">
        <f>IF(ISBLANK(INDEX('Policy Characteristics'!L:L,MATCH($C652,'Policy Characteristics'!$C:$C,0))),"",INDEX('Policy Characteristics'!L:L,MATCH($C652,'Policy Characteristics'!$C:$C,0)))</f>
        <v>industry-elec-and-hydrogen.html</v>
      </c>
    </row>
    <row r="653" spans="1:18">
      <c r="A653" s="254" t="str">
        <f>IF(ISBLANK(INDEX('Policy Characteristics'!A:A,MATCH($C653,'Policy Characteristics'!$C:$C,0))),"",INDEX('Policy Characteristics'!A:A,MATCH($C653,'Policy Characteristics'!$C:$C,0)))</f>
        <v>Industry</v>
      </c>
      <c r="B653" s="262" t="str">
        <f>IF(ISBLANK(INDEX('Policy Characteristics'!B:B,MATCH($C653,'Policy Characteristics'!$C:$C,0))),"",INDEX('Policy Characteristics'!B:B,MATCH($C653,'Policy Characteristics'!$C:$C,0)))</f>
        <v>Electrification</v>
      </c>
      <c r="C653" s="254" t="str">
        <f t="shared" si="35"/>
        <v>Fraction of Eligible Industrial Energy Use Shifted to Electricity</v>
      </c>
      <c r="D653" s="6" t="s">
        <v>3065</v>
      </c>
      <c r="E653" s="1" t="s">
        <v>3520</v>
      </c>
      <c r="F653" t="s">
        <v>3029</v>
      </c>
      <c r="G653" s="45" t="s">
        <v>3527</v>
      </c>
      <c r="H653" s="43">
        <v>1869</v>
      </c>
      <c r="I653" s="324" t="s">
        <v>43</v>
      </c>
      <c r="J653" s="255" t="str">
        <f>IF(ISBLANK(INDEX('Policy Characteristics'!D:D,MATCH($C653,'Policy Characteristics'!$C:$C,0))),"",INDEX('Policy Characteristics'!D:D,MATCH($C653,'Policy Characteristics'!$C:$C,0)))</f>
        <v>Electrification</v>
      </c>
      <c r="K653" s="254" t="str">
        <f>IF(ISBLANK(INDEX('Policy Characteristics'!E:E,MATCH($C653,'Policy Characteristics'!$C:$C,0))),"",INDEX('Policy Characteristics'!E:E,MATCH($C653,'Policy Characteristics'!$C:$C,0)))</f>
        <v>indst shift to electricity</v>
      </c>
      <c r="L653" s="261">
        <f>IF(ISBLANK(INDEX('Policy Characteristics'!F:F,MATCH($C653,'Policy Characteristics'!$C:$C,0))),"",INDEX('Policy Characteristics'!F:F,MATCH($C653,'Policy Characteristics'!$C:$C,0)))</f>
        <v>0</v>
      </c>
      <c r="M653" s="261">
        <f>IF(ISBLANK(INDEX('Policy Characteristics'!G:G,MATCH($C653,'Policy Characteristics'!$C:$C,0))),"",INDEX('Policy Characteristics'!G:G,MATCH($C653,'Policy Characteristics'!$C:$C,0)))</f>
        <v>1</v>
      </c>
      <c r="N653" s="261">
        <f>IF(ISBLANK(INDEX('Policy Characteristics'!H:H,MATCH($C653,'Policy Characteristics'!$C:$C,0))),"",INDEX('Policy Characteristics'!H:H,MATCH($C653,'Policy Characteristics'!$C:$C,0)))</f>
        <v>0.01</v>
      </c>
      <c r="O653" s="254" t="str">
        <f>IF(ISBLANK(INDEX('Policy Characteristics'!I:I,MATCH($C653,'Policy Characteristics'!$C:$C,0))),"",INDEX('Policy Characteristics'!I:I,MATCH($C653,'Policy Characteristics'!$C:$C,0)))</f>
        <v>% of fuel shifted</v>
      </c>
      <c r="P653" s="254"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3" s="254" t="str">
        <f>IF(ISBLANK(INDEX('Policy Characteristics'!K:K,MATCH($C653,'Policy Characteristics'!$C:$C,0))),"",INDEX('Policy Characteristics'!K:K,MATCH($C653,'Policy Characteristics'!$C:$C,0)))</f>
        <v>industry-ag-main.html#fuel-switching</v>
      </c>
      <c r="R653" s="254" t="str">
        <f>IF(ISBLANK(INDEX('Policy Characteristics'!L:L,MATCH($C653,'Policy Characteristics'!$C:$C,0))),"",INDEX('Policy Characteristics'!L:L,MATCH($C653,'Policy Characteristics'!$C:$C,0)))</f>
        <v>industry-elec-and-hydrogen.html</v>
      </c>
    </row>
    <row r="654" spans="1:18">
      <c r="A654" s="254" t="str">
        <f>IF(ISBLANK(INDEX('Policy Characteristics'!A:A,MATCH($C654,'Policy Characteristics'!$C:$C,0))),"",INDEX('Policy Characteristics'!A:A,MATCH($C654,'Policy Characteristics'!$C:$C,0)))</f>
        <v>Industry</v>
      </c>
      <c r="B654" s="262" t="str">
        <f>IF(ISBLANK(INDEX('Policy Characteristics'!B:B,MATCH($C654,'Policy Characteristics'!$C:$C,0))),"",INDEX('Policy Characteristics'!B:B,MATCH($C654,'Policy Characteristics'!$C:$C,0)))</f>
        <v>Electrification</v>
      </c>
      <c r="C654" s="254" t="str">
        <f t="shared" si="35"/>
        <v>Fraction of Eligible Industrial Energy Use Shifted to Electricity</v>
      </c>
      <c r="D654" s="6" t="s">
        <v>3065</v>
      </c>
      <c r="E654" s="1" t="s">
        <v>3521</v>
      </c>
      <c r="F654" t="s">
        <v>3029</v>
      </c>
      <c r="G654" s="45" t="s">
        <v>3528</v>
      </c>
      <c r="H654" s="43">
        <v>1870</v>
      </c>
      <c r="I654" s="324" t="s">
        <v>43</v>
      </c>
      <c r="J654" s="255" t="str">
        <f>IF(ISBLANK(INDEX('Policy Characteristics'!D:D,MATCH($C654,'Policy Characteristics'!$C:$C,0))),"",INDEX('Policy Characteristics'!D:D,MATCH($C654,'Policy Characteristics'!$C:$C,0)))</f>
        <v>Electrification</v>
      </c>
      <c r="K654" s="254" t="str">
        <f>IF(ISBLANK(INDEX('Policy Characteristics'!E:E,MATCH($C654,'Policy Characteristics'!$C:$C,0))),"",INDEX('Policy Characteristics'!E:E,MATCH($C654,'Policy Characteristics'!$C:$C,0)))</f>
        <v>indst shift to electricity</v>
      </c>
      <c r="L654" s="261">
        <f>IF(ISBLANK(INDEX('Policy Characteristics'!F:F,MATCH($C654,'Policy Characteristics'!$C:$C,0))),"",INDEX('Policy Characteristics'!F:F,MATCH($C654,'Policy Characteristics'!$C:$C,0)))</f>
        <v>0</v>
      </c>
      <c r="M654" s="261">
        <f>IF(ISBLANK(INDEX('Policy Characteristics'!G:G,MATCH($C654,'Policy Characteristics'!$C:$C,0))),"",INDEX('Policy Characteristics'!G:G,MATCH($C654,'Policy Characteristics'!$C:$C,0)))</f>
        <v>1</v>
      </c>
      <c r="N654" s="261">
        <f>IF(ISBLANK(INDEX('Policy Characteristics'!H:H,MATCH($C654,'Policy Characteristics'!$C:$C,0))),"",INDEX('Policy Characteristics'!H:H,MATCH($C654,'Policy Characteristics'!$C:$C,0)))</f>
        <v>0.01</v>
      </c>
      <c r="O654" s="254" t="str">
        <f>IF(ISBLANK(INDEX('Policy Characteristics'!I:I,MATCH($C654,'Policy Characteristics'!$C:$C,0))),"",INDEX('Policy Characteristics'!I:I,MATCH($C654,'Policy Characteristics'!$C:$C,0)))</f>
        <v>% of fuel shifted</v>
      </c>
      <c r="P654" s="254"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4" s="254" t="str">
        <f>IF(ISBLANK(INDEX('Policy Characteristics'!K:K,MATCH($C654,'Policy Characteristics'!$C:$C,0))),"",INDEX('Policy Characteristics'!K:K,MATCH($C654,'Policy Characteristics'!$C:$C,0)))</f>
        <v>industry-ag-main.html#fuel-switching</v>
      </c>
      <c r="R654" s="254" t="str">
        <f>IF(ISBLANK(INDEX('Policy Characteristics'!L:L,MATCH($C654,'Policy Characteristics'!$C:$C,0))),"",INDEX('Policy Characteristics'!L:L,MATCH($C654,'Policy Characteristics'!$C:$C,0)))</f>
        <v>industry-elec-and-hydrogen.html</v>
      </c>
    </row>
    <row r="655" spans="1:18">
      <c r="A655" s="254" t="str">
        <f>IF(ISBLANK(INDEX('Policy Characteristics'!A:A,MATCH($C655,'Policy Characteristics'!$C:$C,0))),"",INDEX('Policy Characteristics'!A:A,MATCH($C655,'Policy Characteristics'!$C:$C,0)))</f>
        <v>Industry</v>
      </c>
      <c r="B655" s="262" t="str">
        <f>IF(ISBLANK(INDEX('Policy Characteristics'!B:B,MATCH($C655,'Policy Characteristics'!$C:$C,0))),"",INDEX('Policy Characteristics'!B:B,MATCH($C655,'Policy Characteristics'!$C:$C,0)))</f>
        <v>Electrification</v>
      </c>
      <c r="C655" s="254" t="str">
        <f t="shared" si="35"/>
        <v>Fraction of Eligible Industrial Energy Use Shifted to Electricity</v>
      </c>
      <c r="D655" s="6" t="s">
        <v>3065</v>
      </c>
      <c r="E655" s="1" t="s">
        <v>3522</v>
      </c>
      <c r="F655" t="s">
        <v>3029</v>
      </c>
      <c r="G655" s="45" t="s">
        <v>3529</v>
      </c>
      <c r="H655" s="43">
        <v>1871</v>
      </c>
      <c r="I655" s="324" t="s">
        <v>43</v>
      </c>
      <c r="J655" s="255" t="str">
        <f>IF(ISBLANK(INDEX('Policy Characteristics'!D:D,MATCH($C655,'Policy Characteristics'!$C:$C,0))),"",INDEX('Policy Characteristics'!D:D,MATCH($C655,'Policy Characteristics'!$C:$C,0)))</f>
        <v>Electrification</v>
      </c>
      <c r="K655" s="254" t="str">
        <f>IF(ISBLANK(INDEX('Policy Characteristics'!E:E,MATCH($C655,'Policy Characteristics'!$C:$C,0))),"",INDEX('Policy Characteristics'!E:E,MATCH($C655,'Policy Characteristics'!$C:$C,0)))</f>
        <v>indst shift to electricity</v>
      </c>
      <c r="L655" s="261">
        <f>IF(ISBLANK(INDEX('Policy Characteristics'!F:F,MATCH($C655,'Policy Characteristics'!$C:$C,0))),"",INDEX('Policy Characteristics'!F:F,MATCH($C655,'Policy Characteristics'!$C:$C,0)))</f>
        <v>0</v>
      </c>
      <c r="M655" s="261">
        <f>IF(ISBLANK(INDEX('Policy Characteristics'!G:G,MATCH($C655,'Policy Characteristics'!$C:$C,0))),"",INDEX('Policy Characteristics'!G:G,MATCH($C655,'Policy Characteristics'!$C:$C,0)))</f>
        <v>1</v>
      </c>
      <c r="N655" s="261">
        <f>IF(ISBLANK(INDEX('Policy Characteristics'!H:H,MATCH($C655,'Policy Characteristics'!$C:$C,0))),"",INDEX('Policy Characteristics'!H:H,MATCH($C655,'Policy Characteristics'!$C:$C,0)))</f>
        <v>0.01</v>
      </c>
      <c r="O655" s="254" t="str">
        <f>IF(ISBLANK(INDEX('Policy Characteristics'!I:I,MATCH($C655,'Policy Characteristics'!$C:$C,0))),"",INDEX('Policy Characteristics'!I:I,MATCH($C655,'Policy Characteristics'!$C:$C,0)))</f>
        <v>% of fuel shifted</v>
      </c>
      <c r="P655" s="254"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5" s="254" t="str">
        <f>IF(ISBLANK(INDEX('Policy Characteristics'!K:K,MATCH($C655,'Policy Characteristics'!$C:$C,0))),"",INDEX('Policy Characteristics'!K:K,MATCH($C655,'Policy Characteristics'!$C:$C,0)))</f>
        <v>industry-ag-main.html#fuel-switching</v>
      </c>
      <c r="R655" s="254" t="str">
        <f>IF(ISBLANK(INDEX('Policy Characteristics'!L:L,MATCH($C655,'Policy Characteristics'!$C:$C,0))),"",INDEX('Policy Characteristics'!L:L,MATCH($C655,'Policy Characteristics'!$C:$C,0)))</f>
        <v>industry-elec-and-hydrogen.html</v>
      </c>
    </row>
    <row r="656" spans="1:18">
      <c r="A656" s="254" t="str">
        <f>IF(ISBLANK(INDEX('Policy Characteristics'!A:A,MATCH($C656,'Policy Characteristics'!$C:$C,0))),"",INDEX('Policy Characteristics'!A:A,MATCH($C656,'Policy Characteristics'!$C:$C,0)))</f>
        <v>Industry</v>
      </c>
      <c r="B656" s="262" t="str">
        <f>IF(ISBLANK(INDEX('Policy Characteristics'!B:B,MATCH($C656,'Policy Characteristics'!$C:$C,0))),"",INDEX('Policy Characteristics'!B:B,MATCH($C656,'Policy Characteristics'!$C:$C,0)))</f>
        <v>Electrification</v>
      </c>
      <c r="C656" s="254" t="str">
        <f t="shared" si="35"/>
        <v>Fraction of Eligible Industrial Energy Use Shifted to Electricity</v>
      </c>
      <c r="D656" s="6" t="s">
        <v>3065</v>
      </c>
      <c r="E656" s="1" t="s">
        <v>3523</v>
      </c>
      <c r="F656" t="s">
        <v>3029</v>
      </c>
      <c r="G656" s="45" t="s">
        <v>3530</v>
      </c>
      <c r="H656" s="43">
        <v>1872</v>
      </c>
      <c r="I656" s="324" t="s">
        <v>43</v>
      </c>
      <c r="J656" s="255" t="str">
        <f>IF(ISBLANK(INDEX('Policy Characteristics'!D:D,MATCH($C656,'Policy Characteristics'!$C:$C,0))),"",INDEX('Policy Characteristics'!D:D,MATCH($C656,'Policy Characteristics'!$C:$C,0)))</f>
        <v>Electrification</v>
      </c>
      <c r="K656" s="254" t="str">
        <f>IF(ISBLANK(INDEX('Policy Characteristics'!E:E,MATCH($C656,'Policy Characteristics'!$C:$C,0))),"",INDEX('Policy Characteristics'!E:E,MATCH($C656,'Policy Characteristics'!$C:$C,0)))</f>
        <v>indst shift to electricity</v>
      </c>
      <c r="L656" s="261">
        <f>IF(ISBLANK(INDEX('Policy Characteristics'!F:F,MATCH($C656,'Policy Characteristics'!$C:$C,0))),"",INDEX('Policy Characteristics'!F:F,MATCH($C656,'Policy Characteristics'!$C:$C,0)))</f>
        <v>0</v>
      </c>
      <c r="M656" s="261">
        <f>IF(ISBLANK(INDEX('Policy Characteristics'!G:G,MATCH($C656,'Policy Characteristics'!$C:$C,0))),"",INDEX('Policy Characteristics'!G:G,MATCH($C656,'Policy Characteristics'!$C:$C,0)))</f>
        <v>1</v>
      </c>
      <c r="N656" s="261">
        <f>IF(ISBLANK(INDEX('Policy Characteristics'!H:H,MATCH($C656,'Policy Characteristics'!$C:$C,0))),"",INDEX('Policy Characteristics'!H:H,MATCH($C656,'Policy Characteristics'!$C:$C,0)))</f>
        <v>0.01</v>
      </c>
      <c r="O656" s="254" t="str">
        <f>IF(ISBLANK(INDEX('Policy Characteristics'!I:I,MATCH($C656,'Policy Characteristics'!$C:$C,0))),"",INDEX('Policy Characteristics'!I:I,MATCH($C656,'Policy Characteristics'!$C:$C,0)))</f>
        <v>% of fuel shifted</v>
      </c>
      <c r="P656" s="254"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6" s="254" t="str">
        <f>IF(ISBLANK(INDEX('Policy Characteristics'!K:K,MATCH($C656,'Policy Characteristics'!$C:$C,0))),"",INDEX('Policy Characteristics'!K:K,MATCH($C656,'Policy Characteristics'!$C:$C,0)))</f>
        <v>industry-ag-main.html#fuel-switching</v>
      </c>
      <c r="R656" s="254" t="str">
        <f>IF(ISBLANK(INDEX('Policy Characteristics'!L:L,MATCH($C656,'Policy Characteristics'!$C:$C,0))),"",INDEX('Policy Characteristics'!L:L,MATCH($C656,'Policy Characteristics'!$C:$C,0)))</f>
        <v>industry-elec-and-hydrogen.html</v>
      </c>
    </row>
    <row r="657" spans="1:18">
      <c r="A657" s="254" t="str">
        <f>IF(ISBLANK(INDEX('Policy Characteristics'!A:A,MATCH($C657,'Policy Characteristics'!$C:$C,0))),"",INDEX('Policy Characteristics'!A:A,MATCH($C657,'Policy Characteristics'!$C:$C,0)))</f>
        <v>Industry</v>
      </c>
      <c r="B657" s="262" t="str">
        <f>IF(ISBLANK(INDEX('Policy Characteristics'!B:B,MATCH($C657,'Policy Characteristics'!$C:$C,0))),"",INDEX('Policy Characteristics'!B:B,MATCH($C657,'Policy Characteristics'!$C:$C,0)))</f>
        <v>Electrification</v>
      </c>
      <c r="C657" s="254" t="str">
        <f t="shared" si="35"/>
        <v>Fraction of Eligible Industrial Energy Use Shifted to Electricity</v>
      </c>
      <c r="D657" s="6" t="s">
        <v>3065</v>
      </c>
      <c r="E657" s="1" t="s">
        <v>3674</v>
      </c>
      <c r="F657" t="s">
        <v>3029</v>
      </c>
      <c r="G657" s="45" t="s">
        <v>3674</v>
      </c>
      <c r="H657" s="43">
        <v>1873</v>
      </c>
      <c r="I657" s="324" t="s">
        <v>43</v>
      </c>
      <c r="J657" s="255" t="str">
        <f>IF(ISBLANK(INDEX('Policy Characteristics'!D:D,MATCH($C657,'Policy Characteristics'!$C:$C,0))),"",INDEX('Policy Characteristics'!D:D,MATCH($C657,'Policy Characteristics'!$C:$C,0)))</f>
        <v>Electrification</v>
      </c>
      <c r="K657" s="254" t="str">
        <f>IF(ISBLANK(INDEX('Policy Characteristics'!E:E,MATCH($C657,'Policy Characteristics'!$C:$C,0))),"",INDEX('Policy Characteristics'!E:E,MATCH($C657,'Policy Characteristics'!$C:$C,0)))</f>
        <v>indst shift to electricity</v>
      </c>
      <c r="L657" s="261">
        <f>IF(ISBLANK(INDEX('Policy Characteristics'!F:F,MATCH($C657,'Policy Characteristics'!$C:$C,0))),"",INDEX('Policy Characteristics'!F:F,MATCH($C657,'Policy Characteristics'!$C:$C,0)))</f>
        <v>0</v>
      </c>
      <c r="M657" s="261">
        <f>IF(ISBLANK(INDEX('Policy Characteristics'!G:G,MATCH($C657,'Policy Characteristics'!$C:$C,0))),"",INDEX('Policy Characteristics'!G:G,MATCH($C657,'Policy Characteristics'!$C:$C,0)))</f>
        <v>1</v>
      </c>
      <c r="N657" s="261">
        <f>IF(ISBLANK(INDEX('Policy Characteristics'!H:H,MATCH($C657,'Policy Characteristics'!$C:$C,0))),"",INDEX('Policy Characteristics'!H:H,MATCH($C657,'Policy Characteristics'!$C:$C,0)))</f>
        <v>0.01</v>
      </c>
      <c r="O657" s="254" t="str">
        <f>IF(ISBLANK(INDEX('Policy Characteristics'!I:I,MATCH($C657,'Policy Characteristics'!$C:$C,0))),"",INDEX('Policy Characteristics'!I:I,MATCH($C657,'Policy Characteristics'!$C:$C,0)))</f>
        <v>% of fuel shifted</v>
      </c>
      <c r="P657" s="254"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7" s="254" t="str">
        <f>IF(ISBLANK(INDEX('Policy Characteristics'!K:K,MATCH($C657,'Policy Characteristics'!$C:$C,0))),"",INDEX('Policy Characteristics'!K:K,MATCH($C657,'Policy Characteristics'!$C:$C,0)))</f>
        <v>industry-ag-main.html#fuel-switching</v>
      </c>
      <c r="R657" s="254" t="str">
        <f>IF(ISBLANK(INDEX('Policy Characteristics'!L:L,MATCH($C657,'Policy Characteristics'!$C:$C,0))),"",INDEX('Policy Characteristics'!L:L,MATCH($C657,'Policy Characteristics'!$C:$C,0)))</f>
        <v>industry-elec-and-hydrogen.html</v>
      </c>
    </row>
    <row r="658" spans="1:18">
      <c r="A658" s="254" t="str">
        <f>IF(ISBLANK(INDEX('Policy Characteristics'!A:A,MATCH($C658,'Policy Characteristics'!$C:$C,0))),"",INDEX('Policy Characteristics'!A:A,MATCH($C658,'Policy Characteristics'!$C:$C,0)))</f>
        <v>Industry</v>
      </c>
      <c r="B658" s="262" t="str">
        <f>IF(ISBLANK(INDEX('Policy Characteristics'!B:B,MATCH($C658,'Policy Characteristics'!$C:$C,0))),"",INDEX('Policy Characteristics'!B:B,MATCH($C658,'Policy Characteristics'!$C:$C,0)))</f>
        <v>Electrification</v>
      </c>
      <c r="C658" s="254" t="str">
        <f t="shared" si="35"/>
        <v>Fraction of Eligible Industrial Energy Use Shifted to Electricity</v>
      </c>
      <c r="D658" s="6" t="s">
        <v>3066</v>
      </c>
      <c r="E658" s="1" t="s">
        <v>3517</v>
      </c>
      <c r="F658" t="s">
        <v>3030</v>
      </c>
      <c r="G658" s="45" t="s">
        <v>3524</v>
      </c>
      <c r="H658" s="43">
        <v>1874</v>
      </c>
      <c r="I658" s="324" t="s">
        <v>43</v>
      </c>
      <c r="J658" s="255" t="str">
        <f>IF(ISBLANK(INDEX('Policy Characteristics'!D:D,MATCH($C658,'Policy Characteristics'!$C:$C,0))),"",INDEX('Policy Characteristics'!D:D,MATCH($C658,'Policy Characteristics'!$C:$C,0)))</f>
        <v>Electrification</v>
      </c>
      <c r="K658" s="254" t="str">
        <f>IF(ISBLANK(INDEX('Policy Characteristics'!E:E,MATCH($C658,'Policy Characteristics'!$C:$C,0))),"",INDEX('Policy Characteristics'!E:E,MATCH($C658,'Policy Characteristics'!$C:$C,0)))</f>
        <v>indst shift to electricity</v>
      </c>
      <c r="L658" s="261">
        <f>IF(ISBLANK(INDEX('Policy Characteristics'!F:F,MATCH($C658,'Policy Characteristics'!$C:$C,0))),"",INDEX('Policy Characteristics'!F:F,MATCH($C658,'Policy Characteristics'!$C:$C,0)))</f>
        <v>0</v>
      </c>
      <c r="M658" s="261">
        <f>IF(ISBLANK(INDEX('Policy Characteristics'!G:G,MATCH($C658,'Policy Characteristics'!$C:$C,0))),"",INDEX('Policy Characteristics'!G:G,MATCH($C658,'Policy Characteristics'!$C:$C,0)))</f>
        <v>1</v>
      </c>
      <c r="N658" s="261">
        <f>IF(ISBLANK(INDEX('Policy Characteristics'!H:H,MATCH($C658,'Policy Characteristics'!$C:$C,0))),"",INDEX('Policy Characteristics'!H:H,MATCH($C658,'Policy Characteristics'!$C:$C,0)))</f>
        <v>0.01</v>
      </c>
      <c r="O658" s="254" t="str">
        <f>IF(ISBLANK(INDEX('Policy Characteristics'!I:I,MATCH($C658,'Policy Characteristics'!$C:$C,0))),"",INDEX('Policy Characteristics'!I:I,MATCH($C658,'Policy Characteristics'!$C:$C,0)))</f>
        <v>% of fuel shifted</v>
      </c>
      <c r="P658" s="254"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8" s="254" t="str">
        <f>IF(ISBLANK(INDEX('Policy Characteristics'!K:K,MATCH($C658,'Policy Characteristics'!$C:$C,0))),"",INDEX('Policy Characteristics'!K:K,MATCH($C658,'Policy Characteristics'!$C:$C,0)))</f>
        <v>industry-ag-main.html#fuel-switching</v>
      </c>
      <c r="R658" s="254" t="str">
        <f>IF(ISBLANK(INDEX('Policy Characteristics'!L:L,MATCH($C658,'Policy Characteristics'!$C:$C,0))),"",INDEX('Policy Characteristics'!L:L,MATCH($C658,'Policy Characteristics'!$C:$C,0)))</f>
        <v>industry-elec-and-hydrogen.html</v>
      </c>
    </row>
    <row r="659" spans="1:18">
      <c r="A659" s="254" t="str">
        <f>IF(ISBLANK(INDEX('Policy Characteristics'!A:A,MATCH($C659,'Policy Characteristics'!$C:$C,0))),"",INDEX('Policy Characteristics'!A:A,MATCH($C659,'Policy Characteristics'!$C:$C,0)))</f>
        <v>Industry</v>
      </c>
      <c r="B659" s="262" t="str">
        <f>IF(ISBLANK(INDEX('Policy Characteristics'!B:B,MATCH($C659,'Policy Characteristics'!$C:$C,0))),"",INDEX('Policy Characteristics'!B:B,MATCH($C659,'Policy Characteristics'!$C:$C,0)))</f>
        <v>Electrification</v>
      </c>
      <c r="C659" s="254" t="str">
        <f t="shared" si="35"/>
        <v>Fraction of Eligible Industrial Energy Use Shifted to Electricity</v>
      </c>
      <c r="D659" s="6" t="s">
        <v>3066</v>
      </c>
      <c r="E659" s="1" t="s">
        <v>3518</v>
      </c>
      <c r="F659" t="s">
        <v>3030</v>
      </c>
      <c r="G659" s="45" t="s">
        <v>3525</v>
      </c>
      <c r="H659" s="43">
        <v>1875</v>
      </c>
      <c r="I659" s="324" t="s">
        <v>43</v>
      </c>
      <c r="J659" s="255" t="str">
        <f>IF(ISBLANK(INDEX('Policy Characteristics'!D:D,MATCH($C659,'Policy Characteristics'!$C:$C,0))),"",INDEX('Policy Characteristics'!D:D,MATCH($C659,'Policy Characteristics'!$C:$C,0)))</f>
        <v>Electrification</v>
      </c>
      <c r="K659" s="254" t="str">
        <f>IF(ISBLANK(INDEX('Policy Characteristics'!E:E,MATCH($C659,'Policy Characteristics'!$C:$C,0))),"",INDEX('Policy Characteristics'!E:E,MATCH($C659,'Policy Characteristics'!$C:$C,0)))</f>
        <v>indst shift to electricity</v>
      </c>
      <c r="L659" s="261">
        <f>IF(ISBLANK(INDEX('Policy Characteristics'!F:F,MATCH($C659,'Policy Characteristics'!$C:$C,0))),"",INDEX('Policy Characteristics'!F:F,MATCH($C659,'Policy Characteristics'!$C:$C,0)))</f>
        <v>0</v>
      </c>
      <c r="M659" s="261">
        <f>IF(ISBLANK(INDEX('Policy Characteristics'!G:G,MATCH($C659,'Policy Characteristics'!$C:$C,0))),"",INDEX('Policy Characteristics'!G:G,MATCH($C659,'Policy Characteristics'!$C:$C,0)))</f>
        <v>1</v>
      </c>
      <c r="N659" s="261">
        <f>IF(ISBLANK(INDEX('Policy Characteristics'!H:H,MATCH($C659,'Policy Characteristics'!$C:$C,0))),"",INDEX('Policy Characteristics'!H:H,MATCH($C659,'Policy Characteristics'!$C:$C,0)))</f>
        <v>0.01</v>
      </c>
      <c r="O659" s="254" t="str">
        <f>IF(ISBLANK(INDEX('Policy Characteristics'!I:I,MATCH($C659,'Policy Characteristics'!$C:$C,0))),"",INDEX('Policy Characteristics'!I:I,MATCH($C659,'Policy Characteristics'!$C:$C,0)))</f>
        <v>% of fuel shifted</v>
      </c>
      <c r="P659" s="254"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9" s="254" t="str">
        <f>IF(ISBLANK(INDEX('Policy Characteristics'!K:K,MATCH($C659,'Policy Characteristics'!$C:$C,0))),"",INDEX('Policy Characteristics'!K:K,MATCH($C659,'Policy Characteristics'!$C:$C,0)))</f>
        <v>industry-ag-main.html#fuel-switching</v>
      </c>
      <c r="R659" s="254" t="str">
        <f>IF(ISBLANK(INDEX('Policy Characteristics'!L:L,MATCH($C659,'Policy Characteristics'!$C:$C,0))),"",INDEX('Policy Characteristics'!L:L,MATCH($C659,'Policy Characteristics'!$C:$C,0)))</f>
        <v>industry-elec-and-hydrogen.html</v>
      </c>
    </row>
    <row r="660" spans="1:18">
      <c r="A660" s="254" t="str">
        <f>IF(ISBLANK(INDEX('Policy Characteristics'!A:A,MATCH($C660,'Policy Characteristics'!$C:$C,0))),"",INDEX('Policy Characteristics'!A:A,MATCH($C660,'Policy Characteristics'!$C:$C,0)))</f>
        <v>Industry</v>
      </c>
      <c r="B660" s="262" t="str">
        <f>IF(ISBLANK(INDEX('Policy Characteristics'!B:B,MATCH($C660,'Policy Characteristics'!$C:$C,0))),"",INDEX('Policy Characteristics'!B:B,MATCH($C660,'Policy Characteristics'!$C:$C,0)))</f>
        <v>Electrification</v>
      </c>
      <c r="C660" s="254" t="str">
        <f t="shared" si="35"/>
        <v>Fraction of Eligible Industrial Energy Use Shifted to Electricity</v>
      </c>
      <c r="D660" s="6" t="s">
        <v>3066</v>
      </c>
      <c r="E660" s="1" t="s">
        <v>3519</v>
      </c>
      <c r="F660" t="s">
        <v>3030</v>
      </c>
      <c r="G660" s="45" t="s">
        <v>3526</v>
      </c>
      <c r="H660" s="43">
        <v>1876</v>
      </c>
      <c r="I660" s="324" t="s">
        <v>43</v>
      </c>
      <c r="J660" s="255" t="str">
        <f>IF(ISBLANK(INDEX('Policy Characteristics'!D:D,MATCH($C660,'Policy Characteristics'!$C:$C,0))),"",INDEX('Policy Characteristics'!D:D,MATCH($C660,'Policy Characteristics'!$C:$C,0)))</f>
        <v>Electrification</v>
      </c>
      <c r="K660" s="254" t="str">
        <f>IF(ISBLANK(INDEX('Policy Characteristics'!E:E,MATCH($C660,'Policy Characteristics'!$C:$C,0))),"",INDEX('Policy Characteristics'!E:E,MATCH($C660,'Policy Characteristics'!$C:$C,0)))</f>
        <v>indst shift to electricity</v>
      </c>
      <c r="L660" s="261">
        <f>IF(ISBLANK(INDEX('Policy Characteristics'!F:F,MATCH($C660,'Policy Characteristics'!$C:$C,0))),"",INDEX('Policy Characteristics'!F:F,MATCH($C660,'Policy Characteristics'!$C:$C,0)))</f>
        <v>0</v>
      </c>
      <c r="M660" s="261">
        <f>IF(ISBLANK(INDEX('Policy Characteristics'!G:G,MATCH($C660,'Policy Characteristics'!$C:$C,0))),"",INDEX('Policy Characteristics'!G:G,MATCH($C660,'Policy Characteristics'!$C:$C,0)))</f>
        <v>1</v>
      </c>
      <c r="N660" s="261">
        <f>IF(ISBLANK(INDEX('Policy Characteristics'!H:H,MATCH($C660,'Policy Characteristics'!$C:$C,0))),"",INDEX('Policy Characteristics'!H:H,MATCH($C660,'Policy Characteristics'!$C:$C,0)))</f>
        <v>0.01</v>
      </c>
      <c r="O660" s="254" t="str">
        <f>IF(ISBLANK(INDEX('Policy Characteristics'!I:I,MATCH($C660,'Policy Characteristics'!$C:$C,0))),"",INDEX('Policy Characteristics'!I:I,MATCH($C660,'Policy Characteristics'!$C:$C,0)))</f>
        <v>% of fuel shifted</v>
      </c>
      <c r="P660" s="254"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0" s="254" t="str">
        <f>IF(ISBLANK(INDEX('Policy Characteristics'!K:K,MATCH($C660,'Policy Characteristics'!$C:$C,0))),"",INDEX('Policy Characteristics'!K:K,MATCH($C660,'Policy Characteristics'!$C:$C,0)))</f>
        <v>industry-ag-main.html#fuel-switching</v>
      </c>
      <c r="R660" s="254" t="str">
        <f>IF(ISBLANK(INDEX('Policy Characteristics'!L:L,MATCH($C660,'Policy Characteristics'!$C:$C,0))),"",INDEX('Policy Characteristics'!L:L,MATCH($C660,'Policy Characteristics'!$C:$C,0)))</f>
        <v>industry-elec-and-hydrogen.html</v>
      </c>
    </row>
    <row r="661" spans="1:18">
      <c r="A661" s="254" t="str">
        <f>IF(ISBLANK(INDEX('Policy Characteristics'!A:A,MATCH($C661,'Policy Characteristics'!$C:$C,0))),"",INDEX('Policy Characteristics'!A:A,MATCH($C661,'Policy Characteristics'!$C:$C,0)))</f>
        <v>Industry</v>
      </c>
      <c r="B661" s="262" t="str">
        <f>IF(ISBLANK(INDEX('Policy Characteristics'!B:B,MATCH($C661,'Policy Characteristics'!$C:$C,0))),"",INDEX('Policy Characteristics'!B:B,MATCH($C661,'Policy Characteristics'!$C:$C,0)))</f>
        <v>Electrification</v>
      </c>
      <c r="C661" s="254" t="str">
        <f t="shared" si="35"/>
        <v>Fraction of Eligible Industrial Energy Use Shifted to Electricity</v>
      </c>
      <c r="D661" s="6" t="s">
        <v>3066</v>
      </c>
      <c r="E661" s="1" t="s">
        <v>3520</v>
      </c>
      <c r="F661" t="s">
        <v>3030</v>
      </c>
      <c r="G661" s="45" t="s">
        <v>3527</v>
      </c>
      <c r="H661" s="43">
        <v>1877</v>
      </c>
      <c r="I661" s="324" t="s">
        <v>43</v>
      </c>
      <c r="J661" s="255" t="str">
        <f>IF(ISBLANK(INDEX('Policy Characteristics'!D:D,MATCH($C661,'Policy Characteristics'!$C:$C,0))),"",INDEX('Policy Characteristics'!D:D,MATCH($C661,'Policy Characteristics'!$C:$C,0)))</f>
        <v>Electrification</v>
      </c>
      <c r="K661" s="254" t="str">
        <f>IF(ISBLANK(INDEX('Policy Characteristics'!E:E,MATCH($C661,'Policy Characteristics'!$C:$C,0))),"",INDEX('Policy Characteristics'!E:E,MATCH($C661,'Policy Characteristics'!$C:$C,0)))</f>
        <v>indst shift to electricity</v>
      </c>
      <c r="L661" s="261">
        <f>IF(ISBLANK(INDEX('Policy Characteristics'!F:F,MATCH($C661,'Policy Characteristics'!$C:$C,0))),"",INDEX('Policy Characteristics'!F:F,MATCH($C661,'Policy Characteristics'!$C:$C,0)))</f>
        <v>0</v>
      </c>
      <c r="M661" s="261">
        <f>IF(ISBLANK(INDEX('Policy Characteristics'!G:G,MATCH($C661,'Policy Characteristics'!$C:$C,0))),"",INDEX('Policy Characteristics'!G:G,MATCH($C661,'Policy Characteristics'!$C:$C,0)))</f>
        <v>1</v>
      </c>
      <c r="N661" s="261">
        <f>IF(ISBLANK(INDEX('Policy Characteristics'!H:H,MATCH($C661,'Policy Characteristics'!$C:$C,0))),"",INDEX('Policy Characteristics'!H:H,MATCH($C661,'Policy Characteristics'!$C:$C,0)))</f>
        <v>0.01</v>
      </c>
      <c r="O661" s="254" t="str">
        <f>IF(ISBLANK(INDEX('Policy Characteristics'!I:I,MATCH($C661,'Policy Characteristics'!$C:$C,0))),"",INDEX('Policy Characteristics'!I:I,MATCH($C661,'Policy Characteristics'!$C:$C,0)))</f>
        <v>% of fuel shifted</v>
      </c>
      <c r="P661" s="254"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1" s="254" t="str">
        <f>IF(ISBLANK(INDEX('Policy Characteristics'!K:K,MATCH($C661,'Policy Characteristics'!$C:$C,0))),"",INDEX('Policy Characteristics'!K:K,MATCH($C661,'Policy Characteristics'!$C:$C,0)))</f>
        <v>industry-ag-main.html#fuel-switching</v>
      </c>
      <c r="R661" s="254" t="str">
        <f>IF(ISBLANK(INDEX('Policy Characteristics'!L:L,MATCH($C661,'Policy Characteristics'!$C:$C,0))),"",INDEX('Policy Characteristics'!L:L,MATCH($C661,'Policy Characteristics'!$C:$C,0)))</f>
        <v>industry-elec-and-hydrogen.html</v>
      </c>
    </row>
    <row r="662" spans="1:18">
      <c r="A662" s="254" t="str">
        <f>IF(ISBLANK(INDEX('Policy Characteristics'!A:A,MATCH($C662,'Policy Characteristics'!$C:$C,0))),"",INDEX('Policy Characteristics'!A:A,MATCH($C662,'Policy Characteristics'!$C:$C,0)))</f>
        <v>Industry</v>
      </c>
      <c r="B662" s="262" t="str">
        <f>IF(ISBLANK(INDEX('Policy Characteristics'!B:B,MATCH($C662,'Policy Characteristics'!$C:$C,0))),"",INDEX('Policy Characteristics'!B:B,MATCH($C662,'Policy Characteristics'!$C:$C,0)))</f>
        <v>Electrification</v>
      </c>
      <c r="C662" s="254" t="str">
        <f t="shared" si="35"/>
        <v>Fraction of Eligible Industrial Energy Use Shifted to Electricity</v>
      </c>
      <c r="D662" s="6" t="s">
        <v>3066</v>
      </c>
      <c r="E662" s="1" t="s">
        <v>3521</v>
      </c>
      <c r="F662" t="s">
        <v>3030</v>
      </c>
      <c r="G662" s="45" t="s">
        <v>3528</v>
      </c>
      <c r="H662" s="43">
        <v>1878</v>
      </c>
      <c r="I662" s="324" t="s">
        <v>43</v>
      </c>
      <c r="J662" s="255" t="str">
        <f>IF(ISBLANK(INDEX('Policy Characteristics'!D:D,MATCH($C662,'Policy Characteristics'!$C:$C,0))),"",INDEX('Policy Characteristics'!D:D,MATCH($C662,'Policy Characteristics'!$C:$C,0)))</f>
        <v>Electrification</v>
      </c>
      <c r="K662" s="254" t="str">
        <f>IF(ISBLANK(INDEX('Policy Characteristics'!E:E,MATCH($C662,'Policy Characteristics'!$C:$C,0))),"",INDEX('Policy Characteristics'!E:E,MATCH($C662,'Policy Characteristics'!$C:$C,0)))</f>
        <v>indst shift to electricity</v>
      </c>
      <c r="L662" s="261">
        <f>IF(ISBLANK(INDEX('Policy Characteristics'!F:F,MATCH($C662,'Policy Characteristics'!$C:$C,0))),"",INDEX('Policy Characteristics'!F:F,MATCH($C662,'Policy Characteristics'!$C:$C,0)))</f>
        <v>0</v>
      </c>
      <c r="M662" s="261">
        <f>IF(ISBLANK(INDEX('Policy Characteristics'!G:G,MATCH($C662,'Policy Characteristics'!$C:$C,0))),"",INDEX('Policy Characteristics'!G:G,MATCH($C662,'Policy Characteristics'!$C:$C,0)))</f>
        <v>1</v>
      </c>
      <c r="N662" s="261">
        <f>IF(ISBLANK(INDEX('Policy Characteristics'!H:H,MATCH($C662,'Policy Characteristics'!$C:$C,0))),"",INDEX('Policy Characteristics'!H:H,MATCH($C662,'Policy Characteristics'!$C:$C,0)))</f>
        <v>0.01</v>
      </c>
      <c r="O662" s="254" t="str">
        <f>IF(ISBLANK(INDEX('Policy Characteristics'!I:I,MATCH($C662,'Policy Characteristics'!$C:$C,0))),"",INDEX('Policy Characteristics'!I:I,MATCH($C662,'Policy Characteristics'!$C:$C,0)))</f>
        <v>% of fuel shifted</v>
      </c>
      <c r="P662" s="254"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2" s="254" t="str">
        <f>IF(ISBLANK(INDEX('Policy Characteristics'!K:K,MATCH($C662,'Policy Characteristics'!$C:$C,0))),"",INDEX('Policy Characteristics'!K:K,MATCH($C662,'Policy Characteristics'!$C:$C,0)))</f>
        <v>industry-ag-main.html#fuel-switching</v>
      </c>
      <c r="R662" s="254" t="str">
        <f>IF(ISBLANK(INDEX('Policy Characteristics'!L:L,MATCH($C662,'Policy Characteristics'!$C:$C,0))),"",INDEX('Policy Characteristics'!L:L,MATCH($C662,'Policy Characteristics'!$C:$C,0)))</f>
        <v>industry-elec-and-hydrogen.html</v>
      </c>
    </row>
    <row r="663" spans="1:18">
      <c r="A663" s="254" t="str">
        <f>IF(ISBLANK(INDEX('Policy Characteristics'!A:A,MATCH($C663,'Policy Characteristics'!$C:$C,0))),"",INDEX('Policy Characteristics'!A:A,MATCH($C663,'Policy Characteristics'!$C:$C,0)))</f>
        <v>Industry</v>
      </c>
      <c r="B663" s="262" t="str">
        <f>IF(ISBLANK(INDEX('Policy Characteristics'!B:B,MATCH($C663,'Policy Characteristics'!$C:$C,0))),"",INDEX('Policy Characteristics'!B:B,MATCH($C663,'Policy Characteristics'!$C:$C,0)))</f>
        <v>Electrification</v>
      </c>
      <c r="C663" s="254" t="str">
        <f t="shared" si="35"/>
        <v>Fraction of Eligible Industrial Energy Use Shifted to Electricity</v>
      </c>
      <c r="D663" s="6" t="s">
        <v>3066</v>
      </c>
      <c r="E663" s="1" t="s">
        <v>3522</v>
      </c>
      <c r="F663" t="s">
        <v>3030</v>
      </c>
      <c r="G663" s="45" t="s">
        <v>3529</v>
      </c>
      <c r="H663" s="43">
        <v>1879</v>
      </c>
      <c r="I663" s="324" t="s">
        <v>43</v>
      </c>
      <c r="J663" s="255" t="str">
        <f>IF(ISBLANK(INDEX('Policy Characteristics'!D:D,MATCH($C663,'Policy Characteristics'!$C:$C,0))),"",INDEX('Policy Characteristics'!D:D,MATCH($C663,'Policy Characteristics'!$C:$C,0)))</f>
        <v>Electrification</v>
      </c>
      <c r="K663" s="254" t="str">
        <f>IF(ISBLANK(INDEX('Policy Characteristics'!E:E,MATCH($C663,'Policy Characteristics'!$C:$C,0))),"",INDEX('Policy Characteristics'!E:E,MATCH($C663,'Policy Characteristics'!$C:$C,0)))</f>
        <v>indst shift to electricity</v>
      </c>
      <c r="L663" s="261">
        <f>IF(ISBLANK(INDEX('Policy Characteristics'!F:F,MATCH($C663,'Policy Characteristics'!$C:$C,0))),"",INDEX('Policy Characteristics'!F:F,MATCH($C663,'Policy Characteristics'!$C:$C,0)))</f>
        <v>0</v>
      </c>
      <c r="M663" s="261">
        <f>IF(ISBLANK(INDEX('Policy Characteristics'!G:G,MATCH($C663,'Policy Characteristics'!$C:$C,0))),"",INDEX('Policy Characteristics'!G:G,MATCH($C663,'Policy Characteristics'!$C:$C,0)))</f>
        <v>1</v>
      </c>
      <c r="N663" s="261">
        <f>IF(ISBLANK(INDEX('Policy Characteristics'!H:H,MATCH($C663,'Policy Characteristics'!$C:$C,0))),"",INDEX('Policy Characteristics'!H:H,MATCH($C663,'Policy Characteristics'!$C:$C,0)))</f>
        <v>0.01</v>
      </c>
      <c r="O663" s="254" t="str">
        <f>IF(ISBLANK(INDEX('Policy Characteristics'!I:I,MATCH($C663,'Policy Characteristics'!$C:$C,0))),"",INDEX('Policy Characteristics'!I:I,MATCH($C663,'Policy Characteristics'!$C:$C,0)))</f>
        <v>% of fuel shifted</v>
      </c>
      <c r="P663" s="254"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3" s="254" t="str">
        <f>IF(ISBLANK(INDEX('Policy Characteristics'!K:K,MATCH($C663,'Policy Characteristics'!$C:$C,0))),"",INDEX('Policy Characteristics'!K:K,MATCH($C663,'Policy Characteristics'!$C:$C,0)))</f>
        <v>industry-ag-main.html#fuel-switching</v>
      </c>
      <c r="R663" s="254" t="str">
        <f>IF(ISBLANK(INDEX('Policy Characteristics'!L:L,MATCH($C663,'Policy Characteristics'!$C:$C,0))),"",INDEX('Policy Characteristics'!L:L,MATCH($C663,'Policy Characteristics'!$C:$C,0)))</f>
        <v>industry-elec-and-hydrogen.html</v>
      </c>
    </row>
    <row r="664" spans="1:18">
      <c r="A664" s="254" t="str">
        <f>IF(ISBLANK(INDEX('Policy Characteristics'!A:A,MATCH($C664,'Policy Characteristics'!$C:$C,0))),"",INDEX('Policy Characteristics'!A:A,MATCH($C664,'Policy Characteristics'!$C:$C,0)))</f>
        <v>Industry</v>
      </c>
      <c r="B664" s="262" t="str">
        <f>IF(ISBLANK(INDEX('Policy Characteristics'!B:B,MATCH($C664,'Policy Characteristics'!$C:$C,0))),"",INDEX('Policy Characteristics'!B:B,MATCH($C664,'Policy Characteristics'!$C:$C,0)))</f>
        <v>Electrification</v>
      </c>
      <c r="C664" s="254" t="str">
        <f t="shared" si="35"/>
        <v>Fraction of Eligible Industrial Energy Use Shifted to Electricity</v>
      </c>
      <c r="D664" s="6" t="s">
        <v>3066</v>
      </c>
      <c r="E664" s="1" t="s">
        <v>3523</v>
      </c>
      <c r="F664" t="s">
        <v>3030</v>
      </c>
      <c r="G664" s="45" t="s">
        <v>3530</v>
      </c>
      <c r="H664" s="43">
        <v>1880</v>
      </c>
      <c r="I664" s="324" t="s">
        <v>43</v>
      </c>
      <c r="J664" s="255" t="str">
        <f>IF(ISBLANK(INDEX('Policy Characteristics'!D:D,MATCH($C664,'Policy Characteristics'!$C:$C,0))),"",INDEX('Policy Characteristics'!D:D,MATCH($C664,'Policy Characteristics'!$C:$C,0)))</f>
        <v>Electrification</v>
      </c>
      <c r="K664" s="254" t="str">
        <f>IF(ISBLANK(INDEX('Policy Characteristics'!E:E,MATCH($C664,'Policy Characteristics'!$C:$C,0))),"",INDEX('Policy Characteristics'!E:E,MATCH($C664,'Policy Characteristics'!$C:$C,0)))</f>
        <v>indst shift to electricity</v>
      </c>
      <c r="L664" s="261">
        <f>IF(ISBLANK(INDEX('Policy Characteristics'!F:F,MATCH($C664,'Policy Characteristics'!$C:$C,0))),"",INDEX('Policy Characteristics'!F:F,MATCH($C664,'Policy Characteristics'!$C:$C,0)))</f>
        <v>0</v>
      </c>
      <c r="M664" s="261">
        <f>IF(ISBLANK(INDEX('Policy Characteristics'!G:G,MATCH($C664,'Policy Characteristics'!$C:$C,0))),"",INDEX('Policy Characteristics'!G:G,MATCH($C664,'Policy Characteristics'!$C:$C,0)))</f>
        <v>1</v>
      </c>
      <c r="N664" s="261">
        <f>IF(ISBLANK(INDEX('Policy Characteristics'!H:H,MATCH($C664,'Policy Characteristics'!$C:$C,0))),"",INDEX('Policy Characteristics'!H:H,MATCH($C664,'Policy Characteristics'!$C:$C,0)))</f>
        <v>0.01</v>
      </c>
      <c r="O664" s="254" t="str">
        <f>IF(ISBLANK(INDEX('Policy Characteristics'!I:I,MATCH($C664,'Policy Characteristics'!$C:$C,0))),"",INDEX('Policy Characteristics'!I:I,MATCH($C664,'Policy Characteristics'!$C:$C,0)))</f>
        <v>% of fuel shifted</v>
      </c>
      <c r="P664" s="254"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4" s="254" t="str">
        <f>IF(ISBLANK(INDEX('Policy Characteristics'!K:K,MATCH($C664,'Policy Characteristics'!$C:$C,0))),"",INDEX('Policy Characteristics'!K:K,MATCH($C664,'Policy Characteristics'!$C:$C,0)))</f>
        <v>industry-ag-main.html#fuel-switching</v>
      </c>
      <c r="R664" s="254" t="str">
        <f>IF(ISBLANK(INDEX('Policy Characteristics'!L:L,MATCH($C664,'Policy Characteristics'!$C:$C,0))),"",INDEX('Policy Characteristics'!L:L,MATCH($C664,'Policy Characteristics'!$C:$C,0)))</f>
        <v>industry-elec-and-hydrogen.html</v>
      </c>
    </row>
    <row r="665" spans="1:18">
      <c r="A665" s="254" t="str">
        <f>IF(ISBLANK(INDEX('Policy Characteristics'!A:A,MATCH($C665,'Policy Characteristics'!$C:$C,0))),"",INDEX('Policy Characteristics'!A:A,MATCH($C665,'Policy Characteristics'!$C:$C,0)))</f>
        <v>Industry</v>
      </c>
      <c r="B665" s="262" t="str">
        <f>IF(ISBLANK(INDEX('Policy Characteristics'!B:B,MATCH($C665,'Policy Characteristics'!$C:$C,0))),"",INDEX('Policy Characteristics'!B:B,MATCH($C665,'Policy Characteristics'!$C:$C,0)))</f>
        <v>Electrification</v>
      </c>
      <c r="C665" s="254" t="str">
        <f t="shared" si="35"/>
        <v>Fraction of Eligible Industrial Energy Use Shifted to Electricity</v>
      </c>
      <c r="D665" s="6" t="s">
        <v>3066</v>
      </c>
      <c r="E665" s="1" t="s">
        <v>3674</v>
      </c>
      <c r="F665" t="s">
        <v>3030</v>
      </c>
      <c r="G665" s="45" t="s">
        <v>3674</v>
      </c>
      <c r="H665" s="43">
        <v>1881</v>
      </c>
      <c r="I665" s="324" t="s">
        <v>43</v>
      </c>
      <c r="J665" s="255" t="str">
        <f>IF(ISBLANK(INDEX('Policy Characteristics'!D:D,MATCH($C665,'Policy Characteristics'!$C:$C,0))),"",INDEX('Policy Characteristics'!D:D,MATCH($C665,'Policy Characteristics'!$C:$C,0)))</f>
        <v>Electrification</v>
      </c>
      <c r="K665" s="254" t="str">
        <f>IF(ISBLANK(INDEX('Policy Characteristics'!E:E,MATCH($C665,'Policy Characteristics'!$C:$C,0))),"",INDEX('Policy Characteristics'!E:E,MATCH($C665,'Policy Characteristics'!$C:$C,0)))</f>
        <v>indst shift to electricity</v>
      </c>
      <c r="L665" s="261">
        <f>IF(ISBLANK(INDEX('Policy Characteristics'!F:F,MATCH($C665,'Policy Characteristics'!$C:$C,0))),"",INDEX('Policy Characteristics'!F:F,MATCH($C665,'Policy Characteristics'!$C:$C,0)))</f>
        <v>0</v>
      </c>
      <c r="M665" s="261">
        <f>IF(ISBLANK(INDEX('Policy Characteristics'!G:G,MATCH($C665,'Policy Characteristics'!$C:$C,0))),"",INDEX('Policy Characteristics'!G:G,MATCH($C665,'Policy Characteristics'!$C:$C,0)))</f>
        <v>1</v>
      </c>
      <c r="N665" s="261">
        <f>IF(ISBLANK(INDEX('Policy Characteristics'!H:H,MATCH($C665,'Policy Characteristics'!$C:$C,0))),"",INDEX('Policy Characteristics'!H:H,MATCH($C665,'Policy Characteristics'!$C:$C,0)))</f>
        <v>0.01</v>
      </c>
      <c r="O665" s="254" t="str">
        <f>IF(ISBLANK(INDEX('Policy Characteristics'!I:I,MATCH($C665,'Policy Characteristics'!$C:$C,0))),"",INDEX('Policy Characteristics'!I:I,MATCH($C665,'Policy Characteristics'!$C:$C,0)))</f>
        <v>% of fuel shifted</v>
      </c>
      <c r="P665" s="254"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5" s="254" t="str">
        <f>IF(ISBLANK(INDEX('Policy Characteristics'!K:K,MATCH($C665,'Policy Characteristics'!$C:$C,0))),"",INDEX('Policy Characteristics'!K:K,MATCH($C665,'Policy Characteristics'!$C:$C,0)))</f>
        <v>industry-ag-main.html#fuel-switching</v>
      </c>
      <c r="R665" s="254" t="str">
        <f>IF(ISBLANK(INDEX('Policy Characteristics'!L:L,MATCH($C665,'Policy Characteristics'!$C:$C,0))),"",INDEX('Policy Characteristics'!L:L,MATCH($C665,'Policy Characteristics'!$C:$C,0)))</f>
        <v>industry-elec-and-hydrogen.html</v>
      </c>
    </row>
    <row r="666" spans="1:18">
      <c r="A666" s="254" t="str">
        <f>IF(ISBLANK(INDEX('Policy Characteristics'!A:A,MATCH($C666,'Policy Characteristics'!$C:$C,0))),"",INDEX('Policy Characteristics'!A:A,MATCH($C666,'Policy Characteristics'!$C:$C,0)))</f>
        <v>Industry</v>
      </c>
      <c r="B666" s="262" t="str">
        <f>IF(ISBLANK(INDEX('Policy Characteristics'!B:B,MATCH($C666,'Policy Characteristics'!$C:$C,0))),"",INDEX('Policy Characteristics'!B:B,MATCH($C666,'Policy Characteristics'!$C:$C,0)))</f>
        <v>Electrification</v>
      </c>
      <c r="C666" s="254" t="str">
        <f t="shared" si="35"/>
        <v>Fraction of Eligible Industrial Energy Use Shifted to Electricity</v>
      </c>
      <c r="D666" s="6" t="s">
        <v>3067</v>
      </c>
      <c r="E666" s="1" t="s">
        <v>3517</v>
      </c>
      <c r="F666" t="s">
        <v>3031</v>
      </c>
      <c r="G666" s="45" t="s">
        <v>3524</v>
      </c>
      <c r="H666" s="43">
        <v>1882</v>
      </c>
      <c r="I666" s="324" t="s">
        <v>43</v>
      </c>
      <c r="J666" s="255" t="str">
        <f>IF(ISBLANK(INDEX('Policy Characteristics'!D:D,MATCH($C666,'Policy Characteristics'!$C:$C,0))),"",INDEX('Policy Characteristics'!D:D,MATCH($C666,'Policy Characteristics'!$C:$C,0)))</f>
        <v>Electrification</v>
      </c>
      <c r="K666" s="254" t="str">
        <f>IF(ISBLANK(INDEX('Policy Characteristics'!E:E,MATCH($C666,'Policy Characteristics'!$C:$C,0))),"",INDEX('Policy Characteristics'!E:E,MATCH($C666,'Policy Characteristics'!$C:$C,0)))</f>
        <v>indst shift to electricity</v>
      </c>
      <c r="L666" s="261">
        <f>IF(ISBLANK(INDEX('Policy Characteristics'!F:F,MATCH($C666,'Policy Characteristics'!$C:$C,0))),"",INDEX('Policy Characteristics'!F:F,MATCH($C666,'Policy Characteristics'!$C:$C,0)))</f>
        <v>0</v>
      </c>
      <c r="M666" s="261">
        <f>IF(ISBLANK(INDEX('Policy Characteristics'!G:G,MATCH($C666,'Policy Characteristics'!$C:$C,0))),"",INDEX('Policy Characteristics'!G:G,MATCH($C666,'Policy Characteristics'!$C:$C,0)))</f>
        <v>1</v>
      </c>
      <c r="N666" s="261">
        <f>IF(ISBLANK(INDEX('Policy Characteristics'!H:H,MATCH($C666,'Policy Characteristics'!$C:$C,0))),"",INDEX('Policy Characteristics'!H:H,MATCH($C666,'Policy Characteristics'!$C:$C,0)))</f>
        <v>0.01</v>
      </c>
      <c r="O666" s="254" t="str">
        <f>IF(ISBLANK(INDEX('Policy Characteristics'!I:I,MATCH($C666,'Policy Characteristics'!$C:$C,0))),"",INDEX('Policy Characteristics'!I:I,MATCH($C666,'Policy Characteristics'!$C:$C,0)))</f>
        <v>% of fuel shifted</v>
      </c>
      <c r="P666" s="254"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6" s="254" t="str">
        <f>IF(ISBLANK(INDEX('Policy Characteristics'!K:K,MATCH($C666,'Policy Characteristics'!$C:$C,0))),"",INDEX('Policy Characteristics'!K:K,MATCH($C666,'Policy Characteristics'!$C:$C,0)))</f>
        <v>industry-ag-main.html#fuel-switching</v>
      </c>
      <c r="R666" s="254" t="str">
        <f>IF(ISBLANK(INDEX('Policy Characteristics'!L:L,MATCH($C666,'Policy Characteristics'!$C:$C,0))),"",INDEX('Policy Characteristics'!L:L,MATCH($C666,'Policy Characteristics'!$C:$C,0)))</f>
        <v>industry-elec-and-hydrogen.html</v>
      </c>
    </row>
    <row r="667" spans="1:18">
      <c r="A667" s="254" t="str">
        <f>IF(ISBLANK(INDEX('Policy Characteristics'!A:A,MATCH($C667,'Policy Characteristics'!$C:$C,0))),"",INDEX('Policy Characteristics'!A:A,MATCH($C667,'Policy Characteristics'!$C:$C,0)))</f>
        <v>Industry</v>
      </c>
      <c r="B667" s="262" t="str">
        <f>IF(ISBLANK(INDEX('Policy Characteristics'!B:B,MATCH($C667,'Policy Characteristics'!$C:$C,0))),"",INDEX('Policy Characteristics'!B:B,MATCH($C667,'Policy Characteristics'!$C:$C,0)))</f>
        <v>Electrification</v>
      </c>
      <c r="C667" s="254" t="str">
        <f t="shared" si="35"/>
        <v>Fraction of Eligible Industrial Energy Use Shifted to Electricity</v>
      </c>
      <c r="D667" s="6" t="s">
        <v>3067</v>
      </c>
      <c r="E667" s="1" t="s">
        <v>3518</v>
      </c>
      <c r="F667" t="s">
        <v>3031</v>
      </c>
      <c r="G667" s="45" t="s">
        <v>3525</v>
      </c>
      <c r="H667" s="43">
        <v>1883</v>
      </c>
      <c r="I667" s="324" t="s">
        <v>43</v>
      </c>
      <c r="J667" s="255" t="str">
        <f>IF(ISBLANK(INDEX('Policy Characteristics'!D:D,MATCH($C667,'Policy Characteristics'!$C:$C,0))),"",INDEX('Policy Characteristics'!D:D,MATCH($C667,'Policy Characteristics'!$C:$C,0)))</f>
        <v>Electrification</v>
      </c>
      <c r="K667" s="254" t="str">
        <f>IF(ISBLANK(INDEX('Policy Characteristics'!E:E,MATCH($C667,'Policy Characteristics'!$C:$C,0))),"",INDEX('Policy Characteristics'!E:E,MATCH($C667,'Policy Characteristics'!$C:$C,0)))</f>
        <v>indst shift to electricity</v>
      </c>
      <c r="L667" s="261">
        <f>IF(ISBLANK(INDEX('Policy Characteristics'!F:F,MATCH($C667,'Policy Characteristics'!$C:$C,0))),"",INDEX('Policy Characteristics'!F:F,MATCH($C667,'Policy Characteristics'!$C:$C,0)))</f>
        <v>0</v>
      </c>
      <c r="M667" s="261">
        <f>IF(ISBLANK(INDEX('Policy Characteristics'!G:G,MATCH($C667,'Policy Characteristics'!$C:$C,0))),"",INDEX('Policy Characteristics'!G:G,MATCH($C667,'Policy Characteristics'!$C:$C,0)))</f>
        <v>1</v>
      </c>
      <c r="N667" s="261">
        <f>IF(ISBLANK(INDEX('Policy Characteristics'!H:H,MATCH($C667,'Policy Characteristics'!$C:$C,0))),"",INDEX('Policy Characteristics'!H:H,MATCH($C667,'Policy Characteristics'!$C:$C,0)))</f>
        <v>0.01</v>
      </c>
      <c r="O667" s="254" t="str">
        <f>IF(ISBLANK(INDEX('Policy Characteristics'!I:I,MATCH($C667,'Policy Characteristics'!$C:$C,0))),"",INDEX('Policy Characteristics'!I:I,MATCH($C667,'Policy Characteristics'!$C:$C,0)))</f>
        <v>% of fuel shifted</v>
      </c>
      <c r="P667" s="254"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7" s="254" t="str">
        <f>IF(ISBLANK(INDEX('Policy Characteristics'!K:K,MATCH($C667,'Policy Characteristics'!$C:$C,0))),"",INDEX('Policy Characteristics'!K:K,MATCH($C667,'Policy Characteristics'!$C:$C,0)))</f>
        <v>industry-ag-main.html#fuel-switching</v>
      </c>
      <c r="R667" s="254" t="str">
        <f>IF(ISBLANK(INDEX('Policy Characteristics'!L:L,MATCH($C667,'Policy Characteristics'!$C:$C,0))),"",INDEX('Policy Characteristics'!L:L,MATCH($C667,'Policy Characteristics'!$C:$C,0)))</f>
        <v>industry-elec-and-hydrogen.html</v>
      </c>
    </row>
    <row r="668" spans="1:18">
      <c r="A668" s="254" t="str">
        <f>IF(ISBLANK(INDEX('Policy Characteristics'!A:A,MATCH($C668,'Policy Characteristics'!$C:$C,0))),"",INDEX('Policy Characteristics'!A:A,MATCH($C668,'Policy Characteristics'!$C:$C,0)))</f>
        <v>Industry</v>
      </c>
      <c r="B668" s="262" t="str">
        <f>IF(ISBLANK(INDEX('Policy Characteristics'!B:B,MATCH($C668,'Policy Characteristics'!$C:$C,0))),"",INDEX('Policy Characteristics'!B:B,MATCH($C668,'Policy Characteristics'!$C:$C,0)))</f>
        <v>Electrification</v>
      </c>
      <c r="C668" s="254" t="str">
        <f t="shared" si="35"/>
        <v>Fraction of Eligible Industrial Energy Use Shifted to Electricity</v>
      </c>
      <c r="D668" s="6" t="s">
        <v>3067</v>
      </c>
      <c r="E668" s="1" t="s">
        <v>3519</v>
      </c>
      <c r="F668" t="s">
        <v>3031</v>
      </c>
      <c r="G668" s="45" t="s">
        <v>3526</v>
      </c>
      <c r="H668" s="43">
        <v>1884</v>
      </c>
      <c r="I668" s="324" t="s">
        <v>43</v>
      </c>
      <c r="J668" s="255" t="str">
        <f>IF(ISBLANK(INDEX('Policy Characteristics'!D:D,MATCH($C668,'Policy Characteristics'!$C:$C,0))),"",INDEX('Policy Characteristics'!D:D,MATCH($C668,'Policy Characteristics'!$C:$C,0)))</f>
        <v>Electrification</v>
      </c>
      <c r="K668" s="254" t="str">
        <f>IF(ISBLANK(INDEX('Policy Characteristics'!E:E,MATCH($C668,'Policy Characteristics'!$C:$C,0))),"",INDEX('Policy Characteristics'!E:E,MATCH($C668,'Policy Characteristics'!$C:$C,0)))</f>
        <v>indst shift to electricity</v>
      </c>
      <c r="L668" s="261">
        <f>IF(ISBLANK(INDEX('Policy Characteristics'!F:F,MATCH($C668,'Policy Characteristics'!$C:$C,0))),"",INDEX('Policy Characteristics'!F:F,MATCH($C668,'Policy Characteristics'!$C:$C,0)))</f>
        <v>0</v>
      </c>
      <c r="M668" s="261">
        <f>IF(ISBLANK(INDEX('Policy Characteristics'!G:G,MATCH($C668,'Policy Characteristics'!$C:$C,0))),"",INDEX('Policy Characteristics'!G:G,MATCH($C668,'Policy Characteristics'!$C:$C,0)))</f>
        <v>1</v>
      </c>
      <c r="N668" s="261">
        <f>IF(ISBLANK(INDEX('Policy Characteristics'!H:H,MATCH($C668,'Policy Characteristics'!$C:$C,0))),"",INDEX('Policy Characteristics'!H:H,MATCH($C668,'Policy Characteristics'!$C:$C,0)))</f>
        <v>0.01</v>
      </c>
      <c r="O668" s="254" t="str">
        <f>IF(ISBLANK(INDEX('Policy Characteristics'!I:I,MATCH($C668,'Policy Characteristics'!$C:$C,0))),"",INDEX('Policy Characteristics'!I:I,MATCH($C668,'Policy Characteristics'!$C:$C,0)))</f>
        <v>% of fuel shifted</v>
      </c>
      <c r="P668" s="254"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8" s="254" t="str">
        <f>IF(ISBLANK(INDEX('Policy Characteristics'!K:K,MATCH($C668,'Policy Characteristics'!$C:$C,0))),"",INDEX('Policy Characteristics'!K:K,MATCH($C668,'Policy Characteristics'!$C:$C,0)))</f>
        <v>industry-ag-main.html#fuel-switching</v>
      </c>
      <c r="R668" s="254" t="str">
        <f>IF(ISBLANK(INDEX('Policy Characteristics'!L:L,MATCH($C668,'Policy Characteristics'!$C:$C,0))),"",INDEX('Policy Characteristics'!L:L,MATCH($C668,'Policy Characteristics'!$C:$C,0)))</f>
        <v>industry-elec-and-hydrogen.html</v>
      </c>
    </row>
    <row r="669" spans="1:18">
      <c r="A669" s="254" t="str">
        <f>IF(ISBLANK(INDEX('Policy Characteristics'!A:A,MATCH($C669,'Policy Characteristics'!$C:$C,0))),"",INDEX('Policy Characteristics'!A:A,MATCH($C669,'Policy Characteristics'!$C:$C,0)))</f>
        <v>Industry</v>
      </c>
      <c r="B669" s="262" t="str">
        <f>IF(ISBLANK(INDEX('Policy Characteristics'!B:B,MATCH($C669,'Policy Characteristics'!$C:$C,0))),"",INDEX('Policy Characteristics'!B:B,MATCH($C669,'Policy Characteristics'!$C:$C,0)))</f>
        <v>Electrification</v>
      </c>
      <c r="C669" s="254" t="str">
        <f t="shared" si="35"/>
        <v>Fraction of Eligible Industrial Energy Use Shifted to Electricity</v>
      </c>
      <c r="D669" s="6" t="s">
        <v>3067</v>
      </c>
      <c r="E669" s="1" t="s">
        <v>3520</v>
      </c>
      <c r="F669" t="s">
        <v>3031</v>
      </c>
      <c r="G669" s="45" t="s">
        <v>3527</v>
      </c>
      <c r="H669" s="43">
        <v>1885</v>
      </c>
      <c r="I669" s="324" t="s">
        <v>43</v>
      </c>
      <c r="J669" s="255" t="str">
        <f>IF(ISBLANK(INDEX('Policy Characteristics'!D:D,MATCH($C669,'Policy Characteristics'!$C:$C,0))),"",INDEX('Policy Characteristics'!D:D,MATCH($C669,'Policy Characteristics'!$C:$C,0)))</f>
        <v>Electrification</v>
      </c>
      <c r="K669" s="254" t="str">
        <f>IF(ISBLANK(INDEX('Policy Characteristics'!E:E,MATCH($C669,'Policy Characteristics'!$C:$C,0))),"",INDEX('Policy Characteristics'!E:E,MATCH($C669,'Policy Characteristics'!$C:$C,0)))</f>
        <v>indst shift to electricity</v>
      </c>
      <c r="L669" s="261">
        <f>IF(ISBLANK(INDEX('Policy Characteristics'!F:F,MATCH($C669,'Policy Characteristics'!$C:$C,0))),"",INDEX('Policy Characteristics'!F:F,MATCH($C669,'Policy Characteristics'!$C:$C,0)))</f>
        <v>0</v>
      </c>
      <c r="M669" s="261">
        <f>IF(ISBLANK(INDEX('Policy Characteristics'!G:G,MATCH($C669,'Policy Characteristics'!$C:$C,0))),"",INDEX('Policy Characteristics'!G:G,MATCH($C669,'Policy Characteristics'!$C:$C,0)))</f>
        <v>1</v>
      </c>
      <c r="N669" s="261">
        <f>IF(ISBLANK(INDEX('Policy Characteristics'!H:H,MATCH($C669,'Policy Characteristics'!$C:$C,0))),"",INDEX('Policy Characteristics'!H:H,MATCH($C669,'Policy Characteristics'!$C:$C,0)))</f>
        <v>0.01</v>
      </c>
      <c r="O669" s="254" t="str">
        <f>IF(ISBLANK(INDEX('Policy Characteristics'!I:I,MATCH($C669,'Policy Characteristics'!$C:$C,0))),"",INDEX('Policy Characteristics'!I:I,MATCH($C669,'Policy Characteristics'!$C:$C,0)))</f>
        <v>% of fuel shifted</v>
      </c>
      <c r="P669" s="254"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9" s="254" t="str">
        <f>IF(ISBLANK(INDEX('Policy Characteristics'!K:K,MATCH($C669,'Policy Characteristics'!$C:$C,0))),"",INDEX('Policy Characteristics'!K:K,MATCH($C669,'Policy Characteristics'!$C:$C,0)))</f>
        <v>industry-ag-main.html#fuel-switching</v>
      </c>
      <c r="R669" s="254" t="str">
        <f>IF(ISBLANK(INDEX('Policy Characteristics'!L:L,MATCH($C669,'Policy Characteristics'!$C:$C,0))),"",INDEX('Policy Characteristics'!L:L,MATCH($C669,'Policy Characteristics'!$C:$C,0)))</f>
        <v>industry-elec-and-hydrogen.html</v>
      </c>
    </row>
    <row r="670" spans="1:18">
      <c r="A670" s="254" t="str">
        <f>IF(ISBLANK(INDEX('Policy Characteristics'!A:A,MATCH($C670,'Policy Characteristics'!$C:$C,0))),"",INDEX('Policy Characteristics'!A:A,MATCH($C670,'Policy Characteristics'!$C:$C,0)))</f>
        <v>Industry</v>
      </c>
      <c r="B670" s="262" t="str">
        <f>IF(ISBLANK(INDEX('Policy Characteristics'!B:B,MATCH($C670,'Policy Characteristics'!$C:$C,0))),"",INDEX('Policy Characteristics'!B:B,MATCH($C670,'Policy Characteristics'!$C:$C,0)))</f>
        <v>Electrification</v>
      </c>
      <c r="C670" s="254" t="str">
        <f t="shared" si="35"/>
        <v>Fraction of Eligible Industrial Energy Use Shifted to Electricity</v>
      </c>
      <c r="D670" s="6" t="s">
        <v>3067</v>
      </c>
      <c r="E670" s="1" t="s">
        <v>3521</v>
      </c>
      <c r="F670" t="s">
        <v>3031</v>
      </c>
      <c r="G670" s="45" t="s">
        <v>3528</v>
      </c>
      <c r="H670" s="43">
        <v>1886</v>
      </c>
      <c r="I670" s="324" t="s">
        <v>43</v>
      </c>
      <c r="J670" s="255" t="str">
        <f>IF(ISBLANK(INDEX('Policy Characteristics'!D:D,MATCH($C670,'Policy Characteristics'!$C:$C,0))),"",INDEX('Policy Characteristics'!D:D,MATCH($C670,'Policy Characteristics'!$C:$C,0)))</f>
        <v>Electrification</v>
      </c>
      <c r="K670" s="254" t="str">
        <f>IF(ISBLANK(INDEX('Policy Characteristics'!E:E,MATCH($C670,'Policy Characteristics'!$C:$C,0))),"",INDEX('Policy Characteristics'!E:E,MATCH($C670,'Policy Characteristics'!$C:$C,0)))</f>
        <v>indst shift to electricity</v>
      </c>
      <c r="L670" s="261">
        <f>IF(ISBLANK(INDEX('Policy Characteristics'!F:F,MATCH($C670,'Policy Characteristics'!$C:$C,0))),"",INDEX('Policy Characteristics'!F:F,MATCH($C670,'Policy Characteristics'!$C:$C,0)))</f>
        <v>0</v>
      </c>
      <c r="M670" s="261">
        <f>IF(ISBLANK(INDEX('Policy Characteristics'!G:G,MATCH($C670,'Policy Characteristics'!$C:$C,0))),"",INDEX('Policy Characteristics'!G:G,MATCH($C670,'Policy Characteristics'!$C:$C,0)))</f>
        <v>1</v>
      </c>
      <c r="N670" s="261">
        <f>IF(ISBLANK(INDEX('Policy Characteristics'!H:H,MATCH($C670,'Policy Characteristics'!$C:$C,0))),"",INDEX('Policy Characteristics'!H:H,MATCH($C670,'Policy Characteristics'!$C:$C,0)))</f>
        <v>0.01</v>
      </c>
      <c r="O670" s="254" t="str">
        <f>IF(ISBLANK(INDEX('Policy Characteristics'!I:I,MATCH($C670,'Policy Characteristics'!$C:$C,0))),"",INDEX('Policy Characteristics'!I:I,MATCH($C670,'Policy Characteristics'!$C:$C,0)))</f>
        <v>% of fuel shifted</v>
      </c>
      <c r="P670" s="254"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0" s="254" t="str">
        <f>IF(ISBLANK(INDEX('Policy Characteristics'!K:K,MATCH($C670,'Policy Characteristics'!$C:$C,0))),"",INDEX('Policy Characteristics'!K:K,MATCH($C670,'Policy Characteristics'!$C:$C,0)))</f>
        <v>industry-ag-main.html#fuel-switching</v>
      </c>
      <c r="R670" s="254" t="str">
        <f>IF(ISBLANK(INDEX('Policy Characteristics'!L:L,MATCH($C670,'Policy Characteristics'!$C:$C,0))),"",INDEX('Policy Characteristics'!L:L,MATCH($C670,'Policy Characteristics'!$C:$C,0)))</f>
        <v>industry-elec-and-hydrogen.html</v>
      </c>
    </row>
    <row r="671" spans="1:18">
      <c r="A671" s="254" t="str">
        <f>IF(ISBLANK(INDEX('Policy Characteristics'!A:A,MATCH($C671,'Policy Characteristics'!$C:$C,0))),"",INDEX('Policy Characteristics'!A:A,MATCH($C671,'Policy Characteristics'!$C:$C,0)))</f>
        <v>Industry</v>
      </c>
      <c r="B671" s="262" t="str">
        <f>IF(ISBLANK(INDEX('Policy Characteristics'!B:B,MATCH($C671,'Policy Characteristics'!$C:$C,0))),"",INDEX('Policy Characteristics'!B:B,MATCH($C671,'Policy Characteristics'!$C:$C,0)))</f>
        <v>Electrification</v>
      </c>
      <c r="C671" s="254" t="str">
        <f t="shared" si="35"/>
        <v>Fraction of Eligible Industrial Energy Use Shifted to Electricity</v>
      </c>
      <c r="D671" s="6" t="s">
        <v>3067</v>
      </c>
      <c r="E671" s="1" t="s">
        <v>3522</v>
      </c>
      <c r="F671" t="s">
        <v>3031</v>
      </c>
      <c r="G671" s="45" t="s">
        <v>3529</v>
      </c>
      <c r="H671" s="43">
        <v>1887</v>
      </c>
      <c r="I671" s="324" t="s">
        <v>43</v>
      </c>
      <c r="J671" s="255" t="str">
        <f>IF(ISBLANK(INDEX('Policy Characteristics'!D:D,MATCH($C671,'Policy Characteristics'!$C:$C,0))),"",INDEX('Policy Characteristics'!D:D,MATCH($C671,'Policy Characteristics'!$C:$C,0)))</f>
        <v>Electrification</v>
      </c>
      <c r="K671" s="254" t="str">
        <f>IF(ISBLANK(INDEX('Policy Characteristics'!E:E,MATCH($C671,'Policy Characteristics'!$C:$C,0))),"",INDEX('Policy Characteristics'!E:E,MATCH($C671,'Policy Characteristics'!$C:$C,0)))</f>
        <v>indst shift to electricity</v>
      </c>
      <c r="L671" s="261">
        <f>IF(ISBLANK(INDEX('Policy Characteristics'!F:F,MATCH($C671,'Policy Characteristics'!$C:$C,0))),"",INDEX('Policy Characteristics'!F:F,MATCH($C671,'Policy Characteristics'!$C:$C,0)))</f>
        <v>0</v>
      </c>
      <c r="M671" s="261">
        <f>IF(ISBLANK(INDEX('Policy Characteristics'!G:G,MATCH($C671,'Policy Characteristics'!$C:$C,0))),"",INDEX('Policy Characteristics'!G:G,MATCH($C671,'Policy Characteristics'!$C:$C,0)))</f>
        <v>1</v>
      </c>
      <c r="N671" s="261">
        <f>IF(ISBLANK(INDEX('Policy Characteristics'!H:H,MATCH($C671,'Policy Characteristics'!$C:$C,0))),"",INDEX('Policy Characteristics'!H:H,MATCH($C671,'Policy Characteristics'!$C:$C,0)))</f>
        <v>0.01</v>
      </c>
      <c r="O671" s="254" t="str">
        <f>IF(ISBLANK(INDEX('Policy Characteristics'!I:I,MATCH($C671,'Policy Characteristics'!$C:$C,0))),"",INDEX('Policy Characteristics'!I:I,MATCH($C671,'Policy Characteristics'!$C:$C,0)))</f>
        <v>% of fuel shifted</v>
      </c>
      <c r="P671" s="254"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1" s="254" t="str">
        <f>IF(ISBLANK(INDEX('Policy Characteristics'!K:K,MATCH($C671,'Policy Characteristics'!$C:$C,0))),"",INDEX('Policy Characteristics'!K:K,MATCH($C671,'Policy Characteristics'!$C:$C,0)))</f>
        <v>industry-ag-main.html#fuel-switching</v>
      </c>
      <c r="R671" s="254" t="str">
        <f>IF(ISBLANK(INDEX('Policy Characteristics'!L:L,MATCH($C671,'Policy Characteristics'!$C:$C,0))),"",INDEX('Policy Characteristics'!L:L,MATCH($C671,'Policy Characteristics'!$C:$C,0)))</f>
        <v>industry-elec-and-hydrogen.html</v>
      </c>
    </row>
    <row r="672" spans="1:18">
      <c r="A672" s="254" t="str">
        <f>IF(ISBLANK(INDEX('Policy Characteristics'!A:A,MATCH($C672,'Policy Characteristics'!$C:$C,0))),"",INDEX('Policy Characteristics'!A:A,MATCH($C672,'Policy Characteristics'!$C:$C,0)))</f>
        <v>Industry</v>
      </c>
      <c r="B672" s="262" t="str">
        <f>IF(ISBLANK(INDEX('Policy Characteristics'!B:B,MATCH($C672,'Policy Characteristics'!$C:$C,0))),"",INDEX('Policy Characteristics'!B:B,MATCH($C672,'Policy Characteristics'!$C:$C,0)))</f>
        <v>Electrification</v>
      </c>
      <c r="C672" s="254" t="str">
        <f t="shared" si="35"/>
        <v>Fraction of Eligible Industrial Energy Use Shifted to Electricity</v>
      </c>
      <c r="D672" s="6" t="s">
        <v>3067</v>
      </c>
      <c r="E672" s="1" t="s">
        <v>3523</v>
      </c>
      <c r="F672" t="s">
        <v>3031</v>
      </c>
      <c r="G672" s="45" t="s">
        <v>3530</v>
      </c>
      <c r="H672" s="43">
        <v>1888</v>
      </c>
      <c r="I672" s="324" t="s">
        <v>43</v>
      </c>
      <c r="J672" s="255" t="str">
        <f>IF(ISBLANK(INDEX('Policy Characteristics'!D:D,MATCH($C672,'Policy Characteristics'!$C:$C,0))),"",INDEX('Policy Characteristics'!D:D,MATCH($C672,'Policy Characteristics'!$C:$C,0)))</f>
        <v>Electrification</v>
      </c>
      <c r="K672" s="254" t="str">
        <f>IF(ISBLANK(INDEX('Policy Characteristics'!E:E,MATCH($C672,'Policy Characteristics'!$C:$C,0))),"",INDEX('Policy Characteristics'!E:E,MATCH($C672,'Policy Characteristics'!$C:$C,0)))</f>
        <v>indst shift to electricity</v>
      </c>
      <c r="L672" s="261">
        <f>IF(ISBLANK(INDEX('Policy Characteristics'!F:F,MATCH($C672,'Policy Characteristics'!$C:$C,0))),"",INDEX('Policy Characteristics'!F:F,MATCH($C672,'Policy Characteristics'!$C:$C,0)))</f>
        <v>0</v>
      </c>
      <c r="M672" s="261">
        <f>IF(ISBLANK(INDEX('Policy Characteristics'!G:G,MATCH($C672,'Policy Characteristics'!$C:$C,0))),"",INDEX('Policy Characteristics'!G:G,MATCH($C672,'Policy Characteristics'!$C:$C,0)))</f>
        <v>1</v>
      </c>
      <c r="N672" s="261">
        <f>IF(ISBLANK(INDEX('Policy Characteristics'!H:H,MATCH($C672,'Policy Characteristics'!$C:$C,0))),"",INDEX('Policy Characteristics'!H:H,MATCH($C672,'Policy Characteristics'!$C:$C,0)))</f>
        <v>0.01</v>
      </c>
      <c r="O672" s="254" t="str">
        <f>IF(ISBLANK(INDEX('Policy Characteristics'!I:I,MATCH($C672,'Policy Characteristics'!$C:$C,0))),"",INDEX('Policy Characteristics'!I:I,MATCH($C672,'Policy Characteristics'!$C:$C,0)))</f>
        <v>% of fuel shifted</v>
      </c>
      <c r="P672" s="254"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2" s="254" t="str">
        <f>IF(ISBLANK(INDEX('Policy Characteristics'!K:K,MATCH($C672,'Policy Characteristics'!$C:$C,0))),"",INDEX('Policy Characteristics'!K:K,MATCH($C672,'Policy Characteristics'!$C:$C,0)))</f>
        <v>industry-ag-main.html#fuel-switching</v>
      </c>
      <c r="R672" s="254" t="str">
        <f>IF(ISBLANK(INDEX('Policy Characteristics'!L:L,MATCH($C672,'Policy Characteristics'!$C:$C,0))),"",INDEX('Policy Characteristics'!L:L,MATCH($C672,'Policy Characteristics'!$C:$C,0)))</f>
        <v>industry-elec-and-hydrogen.html</v>
      </c>
    </row>
    <row r="673" spans="1:18">
      <c r="A673" s="254" t="str">
        <f>IF(ISBLANK(INDEX('Policy Characteristics'!A:A,MATCH($C673,'Policy Characteristics'!$C:$C,0))),"",INDEX('Policy Characteristics'!A:A,MATCH($C673,'Policy Characteristics'!$C:$C,0)))</f>
        <v>Industry</v>
      </c>
      <c r="B673" s="262" t="str">
        <f>IF(ISBLANK(INDEX('Policy Characteristics'!B:B,MATCH($C673,'Policy Characteristics'!$C:$C,0))),"",INDEX('Policy Characteristics'!B:B,MATCH($C673,'Policy Characteristics'!$C:$C,0)))</f>
        <v>Electrification</v>
      </c>
      <c r="C673" s="254" t="str">
        <f t="shared" si="35"/>
        <v>Fraction of Eligible Industrial Energy Use Shifted to Electricity</v>
      </c>
      <c r="D673" s="6" t="s">
        <v>3067</v>
      </c>
      <c r="E673" s="1" t="s">
        <v>3674</v>
      </c>
      <c r="F673" t="s">
        <v>3031</v>
      </c>
      <c r="G673" s="45" t="s">
        <v>3674</v>
      </c>
      <c r="H673" s="43">
        <v>1889</v>
      </c>
      <c r="I673" s="324" t="s">
        <v>43</v>
      </c>
      <c r="J673" s="255" t="str">
        <f>IF(ISBLANK(INDEX('Policy Characteristics'!D:D,MATCH($C673,'Policy Characteristics'!$C:$C,0))),"",INDEX('Policy Characteristics'!D:D,MATCH($C673,'Policy Characteristics'!$C:$C,0)))</f>
        <v>Electrification</v>
      </c>
      <c r="K673" s="254" t="str">
        <f>IF(ISBLANK(INDEX('Policy Characteristics'!E:E,MATCH($C673,'Policy Characteristics'!$C:$C,0))),"",INDEX('Policy Characteristics'!E:E,MATCH($C673,'Policy Characteristics'!$C:$C,0)))</f>
        <v>indst shift to electricity</v>
      </c>
      <c r="L673" s="261">
        <f>IF(ISBLANK(INDEX('Policy Characteristics'!F:F,MATCH($C673,'Policy Characteristics'!$C:$C,0))),"",INDEX('Policy Characteristics'!F:F,MATCH($C673,'Policy Characteristics'!$C:$C,0)))</f>
        <v>0</v>
      </c>
      <c r="M673" s="261">
        <f>IF(ISBLANK(INDEX('Policy Characteristics'!G:G,MATCH($C673,'Policy Characteristics'!$C:$C,0))),"",INDEX('Policy Characteristics'!G:G,MATCH($C673,'Policy Characteristics'!$C:$C,0)))</f>
        <v>1</v>
      </c>
      <c r="N673" s="261">
        <f>IF(ISBLANK(INDEX('Policy Characteristics'!H:H,MATCH($C673,'Policy Characteristics'!$C:$C,0))),"",INDEX('Policy Characteristics'!H:H,MATCH($C673,'Policy Characteristics'!$C:$C,0)))</f>
        <v>0.01</v>
      </c>
      <c r="O673" s="254" t="str">
        <f>IF(ISBLANK(INDEX('Policy Characteristics'!I:I,MATCH($C673,'Policy Characteristics'!$C:$C,0))),"",INDEX('Policy Characteristics'!I:I,MATCH($C673,'Policy Characteristics'!$C:$C,0)))</f>
        <v>% of fuel shifted</v>
      </c>
      <c r="P673" s="254"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3" s="254" t="str">
        <f>IF(ISBLANK(INDEX('Policy Characteristics'!K:K,MATCH($C673,'Policy Characteristics'!$C:$C,0))),"",INDEX('Policy Characteristics'!K:K,MATCH($C673,'Policy Characteristics'!$C:$C,0)))</f>
        <v>industry-ag-main.html#fuel-switching</v>
      </c>
      <c r="R673" s="254" t="str">
        <f>IF(ISBLANK(INDEX('Policy Characteristics'!L:L,MATCH($C673,'Policy Characteristics'!$C:$C,0))),"",INDEX('Policy Characteristics'!L:L,MATCH($C673,'Policy Characteristics'!$C:$C,0)))</f>
        <v>industry-elec-and-hydrogen.html</v>
      </c>
    </row>
    <row r="674" spans="1:18">
      <c r="A674" s="254" t="str">
        <f>IF(ISBLANK(INDEX('Policy Characteristics'!A:A,MATCH($C674,'Policy Characteristics'!$C:$C,0))),"",INDEX('Policy Characteristics'!A:A,MATCH($C674,'Policy Characteristics'!$C:$C,0)))</f>
        <v>Industry</v>
      </c>
      <c r="B674" s="262" t="str">
        <f>IF(ISBLANK(INDEX('Policy Characteristics'!B:B,MATCH($C674,'Policy Characteristics'!$C:$C,0))),"",INDEX('Policy Characteristics'!B:B,MATCH($C674,'Policy Characteristics'!$C:$C,0)))</f>
        <v>Electrification</v>
      </c>
      <c r="C674" s="254" t="str">
        <f t="shared" si="35"/>
        <v>Fraction of Eligible Industrial Energy Use Shifted to Electricity</v>
      </c>
      <c r="D674" s="6" t="s">
        <v>3068</v>
      </c>
      <c r="E674" s="1" t="s">
        <v>3517</v>
      </c>
      <c r="F674" t="s">
        <v>3032</v>
      </c>
      <c r="G674" s="45" t="s">
        <v>3524</v>
      </c>
      <c r="H674" s="43">
        <v>1890</v>
      </c>
      <c r="I674" s="324" t="s">
        <v>43</v>
      </c>
      <c r="J674" s="255" t="str">
        <f>IF(ISBLANK(INDEX('Policy Characteristics'!D:D,MATCH($C674,'Policy Characteristics'!$C:$C,0))),"",INDEX('Policy Characteristics'!D:D,MATCH($C674,'Policy Characteristics'!$C:$C,0)))</f>
        <v>Electrification</v>
      </c>
      <c r="K674" s="254" t="str">
        <f>IF(ISBLANK(INDEX('Policy Characteristics'!E:E,MATCH($C674,'Policy Characteristics'!$C:$C,0))),"",INDEX('Policy Characteristics'!E:E,MATCH($C674,'Policy Characteristics'!$C:$C,0)))</f>
        <v>indst shift to electricity</v>
      </c>
      <c r="L674" s="261">
        <f>IF(ISBLANK(INDEX('Policy Characteristics'!F:F,MATCH($C674,'Policy Characteristics'!$C:$C,0))),"",INDEX('Policy Characteristics'!F:F,MATCH($C674,'Policy Characteristics'!$C:$C,0)))</f>
        <v>0</v>
      </c>
      <c r="M674" s="261">
        <f>IF(ISBLANK(INDEX('Policy Characteristics'!G:G,MATCH($C674,'Policy Characteristics'!$C:$C,0))),"",INDEX('Policy Characteristics'!G:G,MATCH($C674,'Policy Characteristics'!$C:$C,0)))</f>
        <v>1</v>
      </c>
      <c r="N674" s="261">
        <f>IF(ISBLANK(INDEX('Policy Characteristics'!H:H,MATCH($C674,'Policy Characteristics'!$C:$C,0))),"",INDEX('Policy Characteristics'!H:H,MATCH($C674,'Policy Characteristics'!$C:$C,0)))</f>
        <v>0.01</v>
      </c>
      <c r="O674" s="254" t="str">
        <f>IF(ISBLANK(INDEX('Policy Characteristics'!I:I,MATCH($C674,'Policy Characteristics'!$C:$C,0))),"",INDEX('Policy Characteristics'!I:I,MATCH($C674,'Policy Characteristics'!$C:$C,0)))</f>
        <v>% of fuel shifted</v>
      </c>
      <c r="P674" s="254"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4" s="254" t="str">
        <f>IF(ISBLANK(INDEX('Policy Characteristics'!K:K,MATCH($C674,'Policy Characteristics'!$C:$C,0))),"",INDEX('Policy Characteristics'!K:K,MATCH($C674,'Policy Characteristics'!$C:$C,0)))</f>
        <v>industry-ag-main.html#fuel-switching</v>
      </c>
      <c r="R674" s="254" t="str">
        <f>IF(ISBLANK(INDEX('Policy Characteristics'!L:L,MATCH($C674,'Policy Characteristics'!$C:$C,0))),"",INDEX('Policy Characteristics'!L:L,MATCH($C674,'Policy Characteristics'!$C:$C,0)))</f>
        <v>industry-elec-and-hydrogen.html</v>
      </c>
    </row>
    <row r="675" spans="1:18">
      <c r="A675" s="254" t="str">
        <f>IF(ISBLANK(INDEX('Policy Characteristics'!A:A,MATCH($C675,'Policy Characteristics'!$C:$C,0))),"",INDEX('Policy Characteristics'!A:A,MATCH($C675,'Policy Characteristics'!$C:$C,0)))</f>
        <v>Industry</v>
      </c>
      <c r="B675" s="262" t="str">
        <f>IF(ISBLANK(INDEX('Policy Characteristics'!B:B,MATCH($C675,'Policy Characteristics'!$C:$C,0))),"",INDEX('Policy Characteristics'!B:B,MATCH($C675,'Policy Characteristics'!$C:$C,0)))</f>
        <v>Electrification</v>
      </c>
      <c r="C675" s="254" t="str">
        <f t="shared" si="35"/>
        <v>Fraction of Eligible Industrial Energy Use Shifted to Electricity</v>
      </c>
      <c r="D675" s="6" t="s">
        <v>3068</v>
      </c>
      <c r="E675" s="1" t="s">
        <v>3518</v>
      </c>
      <c r="F675" t="s">
        <v>3032</v>
      </c>
      <c r="G675" s="45" t="s">
        <v>3525</v>
      </c>
      <c r="H675" s="43">
        <v>1891</v>
      </c>
      <c r="I675" s="324" t="s">
        <v>43</v>
      </c>
      <c r="J675" s="255" t="str">
        <f>IF(ISBLANK(INDEX('Policy Characteristics'!D:D,MATCH($C675,'Policy Characteristics'!$C:$C,0))),"",INDEX('Policy Characteristics'!D:D,MATCH($C675,'Policy Characteristics'!$C:$C,0)))</f>
        <v>Electrification</v>
      </c>
      <c r="K675" s="254" t="str">
        <f>IF(ISBLANK(INDEX('Policy Characteristics'!E:E,MATCH($C675,'Policy Characteristics'!$C:$C,0))),"",INDEX('Policy Characteristics'!E:E,MATCH($C675,'Policy Characteristics'!$C:$C,0)))</f>
        <v>indst shift to electricity</v>
      </c>
      <c r="L675" s="261">
        <f>IF(ISBLANK(INDEX('Policy Characteristics'!F:F,MATCH($C675,'Policy Characteristics'!$C:$C,0))),"",INDEX('Policy Characteristics'!F:F,MATCH($C675,'Policy Characteristics'!$C:$C,0)))</f>
        <v>0</v>
      </c>
      <c r="M675" s="261">
        <f>IF(ISBLANK(INDEX('Policy Characteristics'!G:G,MATCH($C675,'Policy Characteristics'!$C:$C,0))),"",INDEX('Policy Characteristics'!G:G,MATCH($C675,'Policy Characteristics'!$C:$C,0)))</f>
        <v>1</v>
      </c>
      <c r="N675" s="261">
        <f>IF(ISBLANK(INDEX('Policy Characteristics'!H:H,MATCH($C675,'Policy Characteristics'!$C:$C,0))),"",INDEX('Policy Characteristics'!H:H,MATCH($C675,'Policy Characteristics'!$C:$C,0)))</f>
        <v>0.01</v>
      </c>
      <c r="O675" s="254" t="str">
        <f>IF(ISBLANK(INDEX('Policy Characteristics'!I:I,MATCH($C675,'Policy Characteristics'!$C:$C,0))),"",INDEX('Policy Characteristics'!I:I,MATCH($C675,'Policy Characteristics'!$C:$C,0)))</f>
        <v>% of fuel shifted</v>
      </c>
      <c r="P675" s="254"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5" s="254" t="str">
        <f>IF(ISBLANK(INDEX('Policy Characteristics'!K:K,MATCH($C675,'Policy Characteristics'!$C:$C,0))),"",INDEX('Policy Characteristics'!K:K,MATCH($C675,'Policy Characteristics'!$C:$C,0)))</f>
        <v>industry-ag-main.html#fuel-switching</v>
      </c>
      <c r="R675" s="254" t="str">
        <f>IF(ISBLANK(INDEX('Policy Characteristics'!L:L,MATCH($C675,'Policy Characteristics'!$C:$C,0))),"",INDEX('Policy Characteristics'!L:L,MATCH($C675,'Policy Characteristics'!$C:$C,0)))</f>
        <v>industry-elec-and-hydrogen.html</v>
      </c>
    </row>
    <row r="676" spans="1:18">
      <c r="A676" s="254" t="str">
        <f>IF(ISBLANK(INDEX('Policy Characteristics'!A:A,MATCH($C676,'Policy Characteristics'!$C:$C,0))),"",INDEX('Policy Characteristics'!A:A,MATCH($C676,'Policy Characteristics'!$C:$C,0)))</f>
        <v>Industry</v>
      </c>
      <c r="B676" s="262" t="str">
        <f>IF(ISBLANK(INDEX('Policy Characteristics'!B:B,MATCH($C676,'Policy Characteristics'!$C:$C,0))),"",INDEX('Policy Characteristics'!B:B,MATCH($C676,'Policy Characteristics'!$C:$C,0)))</f>
        <v>Electrification</v>
      </c>
      <c r="C676" s="254" t="str">
        <f t="shared" si="35"/>
        <v>Fraction of Eligible Industrial Energy Use Shifted to Electricity</v>
      </c>
      <c r="D676" s="6" t="s">
        <v>3068</v>
      </c>
      <c r="E676" s="1" t="s">
        <v>3519</v>
      </c>
      <c r="F676" t="s">
        <v>3032</v>
      </c>
      <c r="G676" s="45" t="s">
        <v>3526</v>
      </c>
      <c r="H676" s="43">
        <v>1892</v>
      </c>
      <c r="I676" s="324" t="s">
        <v>43</v>
      </c>
      <c r="J676" s="255" t="str">
        <f>IF(ISBLANK(INDEX('Policy Characteristics'!D:D,MATCH($C676,'Policy Characteristics'!$C:$C,0))),"",INDEX('Policy Characteristics'!D:D,MATCH($C676,'Policy Characteristics'!$C:$C,0)))</f>
        <v>Electrification</v>
      </c>
      <c r="K676" s="254" t="str">
        <f>IF(ISBLANK(INDEX('Policy Characteristics'!E:E,MATCH($C676,'Policy Characteristics'!$C:$C,0))),"",INDEX('Policy Characteristics'!E:E,MATCH($C676,'Policy Characteristics'!$C:$C,0)))</f>
        <v>indst shift to electricity</v>
      </c>
      <c r="L676" s="261">
        <f>IF(ISBLANK(INDEX('Policy Characteristics'!F:F,MATCH($C676,'Policy Characteristics'!$C:$C,0))),"",INDEX('Policy Characteristics'!F:F,MATCH($C676,'Policy Characteristics'!$C:$C,0)))</f>
        <v>0</v>
      </c>
      <c r="M676" s="261">
        <f>IF(ISBLANK(INDEX('Policy Characteristics'!G:G,MATCH($C676,'Policy Characteristics'!$C:$C,0))),"",INDEX('Policy Characteristics'!G:G,MATCH($C676,'Policy Characteristics'!$C:$C,0)))</f>
        <v>1</v>
      </c>
      <c r="N676" s="261">
        <f>IF(ISBLANK(INDEX('Policy Characteristics'!H:H,MATCH($C676,'Policy Characteristics'!$C:$C,0))),"",INDEX('Policy Characteristics'!H:H,MATCH($C676,'Policy Characteristics'!$C:$C,0)))</f>
        <v>0.01</v>
      </c>
      <c r="O676" s="254" t="str">
        <f>IF(ISBLANK(INDEX('Policy Characteristics'!I:I,MATCH($C676,'Policy Characteristics'!$C:$C,0))),"",INDEX('Policy Characteristics'!I:I,MATCH($C676,'Policy Characteristics'!$C:$C,0)))</f>
        <v>% of fuel shifted</v>
      </c>
      <c r="P676" s="254"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6" s="254" t="str">
        <f>IF(ISBLANK(INDEX('Policy Characteristics'!K:K,MATCH($C676,'Policy Characteristics'!$C:$C,0))),"",INDEX('Policy Characteristics'!K:K,MATCH($C676,'Policy Characteristics'!$C:$C,0)))</f>
        <v>industry-ag-main.html#fuel-switching</v>
      </c>
      <c r="R676" s="254" t="str">
        <f>IF(ISBLANK(INDEX('Policy Characteristics'!L:L,MATCH($C676,'Policy Characteristics'!$C:$C,0))),"",INDEX('Policy Characteristics'!L:L,MATCH($C676,'Policy Characteristics'!$C:$C,0)))</f>
        <v>industry-elec-and-hydrogen.html</v>
      </c>
    </row>
    <row r="677" spans="1:18">
      <c r="A677" s="254" t="str">
        <f>IF(ISBLANK(INDEX('Policy Characteristics'!A:A,MATCH($C677,'Policy Characteristics'!$C:$C,0))),"",INDEX('Policy Characteristics'!A:A,MATCH($C677,'Policy Characteristics'!$C:$C,0)))</f>
        <v>Industry</v>
      </c>
      <c r="B677" s="262" t="str">
        <f>IF(ISBLANK(INDEX('Policy Characteristics'!B:B,MATCH($C677,'Policy Characteristics'!$C:$C,0))),"",INDEX('Policy Characteristics'!B:B,MATCH($C677,'Policy Characteristics'!$C:$C,0)))</f>
        <v>Electrification</v>
      </c>
      <c r="C677" s="254" t="str">
        <f t="shared" si="35"/>
        <v>Fraction of Eligible Industrial Energy Use Shifted to Electricity</v>
      </c>
      <c r="D677" s="6" t="s">
        <v>3068</v>
      </c>
      <c r="E677" s="1" t="s">
        <v>3520</v>
      </c>
      <c r="F677" t="s">
        <v>3032</v>
      </c>
      <c r="G677" s="45" t="s">
        <v>3527</v>
      </c>
      <c r="H677" s="43">
        <v>1893</v>
      </c>
      <c r="I677" s="324" t="s">
        <v>43</v>
      </c>
      <c r="J677" s="255" t="str">
        <f>IF(ISBLANK(INDEX('Policy Characteristics'!D:D,MATCH($C677,'Policy Characteristics'!$C:$C,0))),"",INDEX('Policy Characteristics'!D:D,MATCH($C677,'Policy Characteristics'!$C:$C,0)))</f>
        <v>Electrification</v>
      </c>
      <c r="K677" s="254" t="str">
        <f>IF(ISBLANK(INDEX('Policy Characteristics'!E:E,MATCH($C677,'Policy Characteristics'!$C:$C,0))),"",INDEX('Policy Characteristics'!E:E,MATCH($C677,'Policy Characteristics'!$C:$C,0)))</f>
        <v>indst shift to electricity</v>
      </c>
      <c r="L677" s="261">
        <f>IF(ISBLANK(INDEX('Policy Characteristics'!F:F,MATCH($C677,'Policy Characteristics'!$C:$C,0))),"",INDEX('Policy Characteristics'!F:F,MATCH($C677,'Policy Characteristics'!$C:$C,0)))</f>
        <v>0</v>
      </c>
      <c r="M677" s="261">
        <f>IF(ISBLANK(INDEX('Policy Characteristics'!G:G,MATCH($C677,'Policy Characteristics'!$C:$C,0))),"",INDEX('Policy Characteristics'!G:G,MATCH($C677,'Policy Characteristics'!$C:$C,0)))</f>
        <v>1</v>
      </c>
      <c r="N677" s="261">
        <f>IF(ISBLANK(INDEX('Policy Characteristics'!H:H,MATCH($C677,'Policy Characteristics'!$C:$C,0))),"",INDEX('Policy Characteristics'!H:H,MATCH($C677,'Policy Characteristics'!$C:$C,0)))</f>
        <v>0.01</v>
      </c>
      <c r="O677" s="254" t="str">
        <f>IF(ISBLANK(INDEX('Policy Characteristics'!I:I,MATCH($C677,'Policy Characteristics'!$C:$C,0))),"",INDEX('Policy Characteristics'!I:I,MATCH($C677,'Policy Characteristics'!$C:$C,0)))</f>
        <v>% of fuel shifted</v>
      </c>
      <c r="P677" s="254"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7" s="254" t="str">
        <f>IF(ISBLANK(INDEX('Policy Characteristics'!K:K,MATCH($C677,'Policy Characteristics'!$C:$C,0))),"",INDEX('Policy Characteristics'!K:K,MATCH($C677,'Policy Characteristics'!$C:$C,0)))</f>
        <v>industry-ag-main.html#fuel-switching</v>
      </c>
      <c r="R677" s="254" t="str">
        <f>IF(ISBLANK(INDEX('Policy Characteristics'!L:L,MATCH($C677,'Policy Characteristics'!$C:$C,0))),"",INDEX('Policy Characteristics'!L:L,MATCH($C677,'Policy Characteristics'!$C:$C,0)))</f>
        <v>industry-elec-and-hydrogen.html</v>
      </c>
    </row>
    <row r="678" spans="1:18">
      <c r="A678" s="254" t="str">
        <f>IF(ISBLANK(INDEX('Policy Characteristics'!A:A,MATCH($C678,'Policy Characteristics'!$C:$C,0))),"",INDEX('Policy Characteristics'!A:A,MATCH($C678,'Policy Characteristics'!$C:$C,0)))</f>
        <v>Industry</v>
      </c>
      <c r="B678" s="262" t="str">
        <f>IF(ISBLANK(INDEX('Policy Characteristics'!B:B,MATCH($C678,'Policy Characteristics'!$C:$C,0))),"",INDEX('Policy Characteristics'!B:B,MATCH($C678,'Policy Characteristics'!$C:$C,0)))</f>
        <v>Electrification</v>
      </c>
      <c r="C678" s="254" t="str">
        <f t="shared" si="35"/>
        <v>Fraction of Eligible Industrial Energy Use Shifted to Electricity</v>
      </c>
      <c r="D678" s="6" t="s">
        <v>3068</v>
      </c>
      <c r="E678" s="1" t="s">
        <v>3521</v>
      </c>
      <c r="F678" t="s">
        <v>3032</v>
      </c>
      <c r="G678" s="45" t="s">
        <v>3528</v>
      </c>
      <c r="H678" s="43">
        <v>1894</v>
      </c>
      <c r="I678" s="324" t="s">
        <v>43</v>
      </c>
      <c r="J678" s="255" t="str">
        <f>IF(ISBLANK(INDEX('Policy Characteristics'!D:D,MATCH($C678,'Policy Characteristics'!$C:$C,0))),"",INDEX('Policy Characteristics'!D:D,MATCH($C678,'Policy Characteristics'!$C:$C,0)))</f>
        <v>Electrification</v>
      </c>
      <c r="K678" s="254" t="str">
        <f>IF(ISBLANK(INDEX('Policy Characteristics'!E:E,MATCH($C678,'Policy Characteristics'!$C:$C,0))),"",INDEX('Policy Characteristics'!E:E,MATCH($C678,'Policy Characteristics'!$C:$C,0)))</f>
        <v>indst shift to electricity</v>
      </c>
      <c r="L678" s="261">
        <f>IF(ISBLANK(INDEX('Policy Characteristics'!F:F,MATCH($C678,'Policy Characteristics'!$C:$C,0))),"",INDEX('Policy Characteristics'!F:F,MATCH($C678,'Policy Characteristics'!$C:$C,0)))</f>
        <v>0</v>
      </c>
      <c r="M678" s="261">
        <f>IF(ISBLANK(INDEX('Policy Characteristics'!G:G,MATCH($C678,'Policy Characteristics'!$C:$C,0))),"",INDEX('Policy Characteristics'!G:G,MATCH($C678,'Policy Characteristics'!$C:$C,0)))</f>
        <v>1</v>
      </c>
      <c r="N678" s="261">
        <f>IF(ISBLANK(INDEX('Policy Characteristics'!H:H,MATCH($C678,'Policy Characteristics'!$C:$C,0))),"",INDEX('Policy Characteristics'!H:H,MATCH($C678,'Policy Characteristics'!$C:$C,0)))</f>
        <v>0.01</v>
      </c>
      <c r="O678" s="254" t="str">
        <f>IF(ISBLANK(INDEX('Policy Characteristics'!I:I,MATCH($C678,'Policy Characteristics'!$C:$C,0))),"",INDEX('Policy Characteristics'!I:I,MATCH($C678,'Policy Characteristics'!$C:$C,0)))</f>
        <v>% of fuel shifted</v>
      </c>
      <c r="P678" s="254"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8" s="254" t="str">
        <f>IF(ISBLANK(INDEX('Policy Characteristics'!K:K,MATCH($C678,'Policy Characteristics'!$C:$C,0))),"",INDEX('Policy Characteristics'!K:K,MATCH($C678,'Policy Characteristics'!$C:$C,0)))</f>
        <v>industry-ag-main.html#fuel-switching</v>
      </c>
      <c r="R678" s="254" t="str">
        <f>IF(ISBLANK(INDEX('Policy Characteristics'!L:L,MATCH($C678,'Policy Characteristics'!$C:$C,0))),"",INDEX('Policy Characteristics'!L:L,MATCH($C678,'Policy Characteristics'!$C:$C,0)))</f>
        <v>industry-elec-and-hydrogen.html</v>
      </c>
    </row>
    <row r="679" spans="1:18">
      <c r="A679" s="254" t="str">
        <f>IF(ISBLANK(INDEX('Policy Characteristics'!A:A,MATCH($C679,'Policy Characteristics'!$C:$C,0))),"",INDEX('Policy Characteristics'!A:A,MATCH($C679,'Policy Characteristics'!$C:$C,0)))</f>
        <v>Industry</v>
      </c>
      <c r="B679" s="262" t="str">
        <f>IF(ISBLANK(INDEX('Policy Characteristics'!B:B,MATCH($C679,'Policy Characteristics'!$C:$C,0))),"",INDEX('Policy Characteristics'!B:B,MATCH($C679,'Policy Characteristics'!$C:$C,0)))</f>
        <v>Electrification</v>
      </c>
      <c r="C679" s="254" t="str">
        <f t="shared" si="35"/>
        <v>Fraction of Eligible Industrial Energy Use Shifted to Electricity</v>
      </c>
      <c r="D679" s="6" t="s">
        <v>3068</v>
      </c>
      <c r="E679" s="1" t="s">
        <v>3522</v>
      </c>
      <c r="F679" t="s">
        <v>3032</v>
      </c>
      <c r="G679" s="45" t="s">
        <v>3529</v>
      </c>
      <c r="H679" s="43">
        <v>1895</v>
      </c>
      <c r="I679" s="324" t="s">
        <v>43</v>
      </c>
      <c r="J679" s="255" t="str">
        <f>IF(ISBLANK(INDEX('Policy Characteristics'!D:D,MATCH($C679,'Policy Characteristics'!$C:$C,0))),"",INDEX('Policy Characteristics'!D:D,MATCH($C679,'Policy Characteristics'!$C:$C,0)))</f>
        <v>Electrification</v>
      </c>
      <c r="K679" s="254" t="str">
        <f>IF(ISBLANK(INDEX('Policy Characteristics'!E:E,MATCH($C679,'Policy Characteristics'!$C:$C,0))),"",INDEX('Policy Characteristics'!E:E,MATCH($C679,'Policy Characteristics'!$C:$C,0)))</f>
        <v>indst shift to electricity</v>
      </c>
      <c r="L679" s="261">
        <f>IF(ISBLANK(INDEX('Policy Characteristics'!F:F,MATCH($C679,'Policy Characteristics'!$C:$C,0))),"",INDEX('Policy Characteristics'!F:F,MATCH($C679,'Policy Characteristics'!$C:$C,0)))</f>
        <v>0</v>
      </c>
      <c r="M679" s="261">
        <f>IF(ISBLANK(INDEX('Policy Characteristics'!G:G,MATCH($C679,'Policy Characteristics'!$C:$C,0))),"",INDEX('Policy Characteristics'!G:G,MATCH($C679,'Policy Characteristics'!$C:$C,0)))</f>
        <v>1</v>
      </c>
      <c r="N679" s="261">
        <f>IF(ISBLANK(INDEX('Policy Characteristics'!H:H,MATCH($C679,'Policy Characteristics'!$C:$C,0))),"",INDEX('Policy Characteristics'!H:H,MATCH($C679,'Policy Characteristics'!$C:$C,0)))</f>
        <v>0.01</v>
      </c>
      <c r="O679" s="254" t="str">
        <f>IF(ISBLANK(INDEX('Policy Characteristics'!I:I,MATCH($C679,'Policy Characteristics'!$C:$C,0))),"",INDEX('Policy Characteristics'!I:I,MATCH($C679,'Policy Characteristics'!$C:$C,0)))</f>
        <v>% of fuel shifted</v>
      </c>
      <c r="P679" s="254"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9" s="254" t="str">
        <f>IF(ISBLANK(INDEX('Policy Characteristics'!K:K,MATCH($C679,'Policy Characteristics'!$C:$C,0))),"",INDEX('Policy Characteristics'!K:K,MATCH($C679,'Policy Characteristics'!$C:$C,0)))</f>
        <v>industry-ag-main.html#fuel-switching</v>
      </c>
      <c r="R679" s="254" t="str">
        <f>IF(ISBLANK(INDEX('Policy Characteristics'!L:L,MATCH($C679,'Policy Characteristics'!$C:$C,0))),"",INDEX('Policy Characteristics'!L:L,MATCH($C679,'Policy Characteristics'!$C:$C,0)))</f>
        <v>industry-elec-and-hydrogen.html</v>
      </c>
    </row>
    <row r="680" spans="1:18">
      <c r="A680" s="254" t="str">
        <f>IF(ISBLANK(INDEX('Policy Characteristics'!A:A,MATCH($C680,'Policy Characteristics'!$C:$C,0))),"",INDEX('Policy Characteristics'!A:A,MATCH($C680,'Policy Characteristics'!$C:$C,0)))</f>
        <v>Industry</v>
      </c>
      <c r="B680" s="262" t="str">
        <f>IF(ISBLANK(INDEX('Policy Characteristics'!B:B,MATCH($C680,'Policy Characteristics'!$C:$C,0))),"",INDEX('Policy Characteristics'!B:B,MATCH($C680,'Policy Characteristics'!$C:$C,0)))</f>
        <v>Electrification</v>
      </c>
      <c r="C680" s="254" t="str">
        <f t="shared" si="35"/>
        <v>Fraction of Eligible Industrial Energy Use Shifted to Electricity</v>
      </c>
      <c r="D680" s="6" t="s">
        <v>3068</v>
      </c>
      <c r="E680" s="1" t="s">
        <v>3523</v>
      </c>
      <c r="F680" t="s">
        <v>3032</v>
      </c>
      <c r="G680" s="45" t="s">
        <v>3530</v>
      </c>
      <c r="H680" s="43">
        <v>1896</v>
      </c>
      <c r="I680" s="324" t="s">
        <v>43</v>
      </c>
      <c r="J680" s="255" t="str">
        <f>IF(ISBLANK(INDEX('Policy Characteristics'!D:D,MATCH($C680,'Policy Characteristics'!$C:$C,0))),"",INDEX('Policy Characteristics'!D:D,MATCH($C680,'Policy Characteristics'!$C:$C,0)))</f>
        <v>Electrification</v>
      </c>
      <c r="K680" s="254" t="str">
        <f>IF(ISBLANK(INDEX('Policy Characteristics'!E:E,MATCH($C680,'Policy Characteristics'!$C:$C,0))),"",INDEX('Policy Characteristics'!E:E,MATCH($C680,'Policy Characteristics'!$C:$C,0)))</f>
        <v>indst shift to electricity</v>
      </c>
      <c r="L680" s="261">
        <f>IF(ISBLANK(INDEX('Policy Characteristics'!F:F,MATCH($C680,'Policy Characteristics'!$C:$C,0))),"",INDEX('Policy Characteristics'!F:F,MATCH($C680,'Policy Characteristics'!$C:$C,0)))</f>
        <v>0</v>
      </c>
      <c r="M680" s="261">
        <f>IF(ISBLANK(INDEX('Policy Characteristics'!G:G,MATCH($C680,'Policy Characteristics'!$C:$C,0))),"",INDEX('Policy Characteristics'!G:G,MATCH($C680,'Policy Characteristics'!$C:$C,0)))</f>
        <v>1</v>
      </c>
      <c r="N680" s="261">
        <f>IF(ISBLANK(INDEX('Policy Characteristics'!H:H,MATCH($C680,'Policy Characteristics'!$C:$C,0))),"",INDEX('Policy Characteristics'!H:H,MATCH($C680,'Policy Characteristics'!$C:$C,0)))</f>
        <v>0.01</v>
      </c>
      <c r="O680" s="254" t="str">
        <f>IF(ISBLANK(INDEX('Policy Characteristics'!I:I,MATCH($C680,'Policy Characteristics'!$C:$C,0))),"",INDEX('Policy Characteristics'!I:I,MATCH($C680,'Policy Characteristics'!$C:$C,0)))</f>
        <v>% of fuel shifted</v>
      </c>
      <c r="P680" s="254"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0" s="254" t="str">
        <f>IF(ISBLANK(INDEX('Policy Characteristics'!K:K,MATCH($C680,'Policy Characteristics'!$C:$C,0))),"",INDEX('Policy Characteristics'!K:K,MATCH($C680,'Policy Characteristics'!$C:$C,0)))</f>
        <v>industry-ag-main.html#fuel-switching</v>
      </c>
      <c r="R680" s="254" t="str">
        <f>IF(ISBLANK(INDEX('Policy Characteristics'!L:L,MATCH($C680,'Policy Characteristics'!$C:$C,0))),"",INDEX('Policy Characteristics'!L:L,MATCH($C680,'Policy Characteristics'!$C:$C,0)))</f>
        <v>industry-elec-and-hydrogen.html</v>
      </c>
    </row>
    <row r="681" spans="1:18">
      <c r="A681" s="254" t="str">
        <f>IF(ISBLANK(INDEX('Policy Characteristics'!A:A,MATCH($C681,'Policy Characteristics'!$C:$C,0))),"",INDEX('Policy Characteristics'!A:A,MATCH($C681,'Policy Characteristics'!$C:$C,0)))</f>
        <v>Industry</v>
      </c>
      <c r="B681" s="262" t="str">
        <f>IF(ISBLANK(INDEX('Policy Characteristics'!B:B,MATCH($C681,'Policy Characteristics'!$C:$C,0))),"",INDEX('Policy Characteristics'!B:B,MATCH($C681,'Policy Characteristics'!$C:$C,0)))</f>
        <v>Electrification</v>
      </c>
      <c r="C681" s="254" t="str">
        <f t="shared" si="35"/>
        <v>Fraction of Eligible Industrial Energy Use Shifted to Electricity</v>
      </c>
      <c r="D681" s="6" t="s">
        <v>3068</v>
      </c>
      <c r="E681" s="1" t="s">
        <v>3674</v>
      </c>
      <c r="F681" t="s">
        <v>3032</v>
      </c>
      <c r="G681" s="45" t="s">
        <v>3674</v>
      </c>
      <c r="H681" s="43">
        <v>1897</v>
      </c>
      <c r="I681" s="324" t="s">
        <v>43</v>
      </c>
      <c r="J681" s="255" t="str">
        <f>IF(ISBLANK(INDEX('Policy Characteristics'!D:D,MATCH($C681,'Policy Characteristics'!$C:$C,0))),"",INDEX('Policy Characteristics'!D:D,MATCH($C681,'Policy Characteristics'!$C:$C,0)))</f>
        <v>Electrification</v>
      </c>
      <c r="K681" s="254" t="str">
        <f>IF(ISBLANK(INDEX('Policy Characteristics'!E:E,MATCH($C681,'Policy Characteristics'!$C:$C,0))),"",INDEX('Policy Characteristics'!E:E,MATCH($C681,'Policy Characteristics'!$C:$C,0)))</f>
        <v>indst shift to electricity</v>
      </c>
      <c r="L681" s="261">
        <f>IF(ISBLANK(INDEX('Policy Characteristics'!F:F,MATCH($C681,'Policy Characteristics'!$C:$C,0))),"",INDEX('Policy Characteristics'!F:F,MATCH($C681,'Policy Characteristics'!$C:$C,0)))</f>
        <v>0</v>
      </c>
      <c r="M681" s="261">
        <f>IF(ISBLANK(INDEX('Policy Characteristics'!G:G,MATCH($C681,'Policy Characteristics'!$C:$C,0))),"",INDEX('Policy Characteristics'!G:G,MATCH($C681,'Policy Characteristics'!$C:$C,0)))</f>
        <v>1</v>
      </c>
      <c r="N681" s="261">
        <f>IF(ISBLANK(INDEX('Policy Characteristics'!H:H,MATCH($C681,'Policy Characteristics'!$C:$C,0))),"",INDEX('Policy Characteristics'!H:H,MATCH($C681,'Policy Characteristics'!$C:$C,0)))</f>
        <v>0.01</v>
      </c>
      <c r="O681" s="254" t="str">
        <f>IF(ISBLANK(INDEX('Policy Characteristics'!I:I,MATCH($C681,'Policy Characteristics'!$C:$C,0))),"",INDEX('Policy Characteristics'!I:I,MATCH($C681,'Policy Characteristics'!$C:$C,0)))</f>
        <v>% of fuel shifted</v>
      </c>
      <c r="P681" s="254"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1" s="254" t="str">
        <f>IF(ISBLANK(INDEX('Policy Characteristics'!K:K,MATCH($C681,'Policy Characteristics'!$C:$C,0))),"",INDEX('Policy Characteristics'!K:K,MATCH($C681,'Policy Characteristics'!$C:$C,0)))</f>
        <v>industry-ag-main.html#fuel-switching</v>
      </c>
      <c r="R681" s="254" t="str">
        <f>IF(ISBLANK(INDEX('Policy Characteristics'!L:L,MATCH($C681,'Policy Characteristics'!$C:$C,0))),"",INDEX('Policy Characteristics'!L:L,MATCH($C681,'Policy Characteristics'!$C:$C,0)))</f>
        <v>industry-elec-and-hydrogen.html</v>
      </c>
    </row>
    <row r="682" spans="1:18">
      <c r="A682" s="254" t="str">
        <f>IF(ISBLANK(INDEX('Policy Characteristics'!A:A,MATCH($C682,'Policy Characteristics'!$C:$C,0))),"",INDEX('Policy Characteristics'!A:A,MATCH($C682,'Policy Characteristics'!$C:$C,0)))</f>
        <v>Industry</v>
      </c>
      <c r="B682" s="262" t="str">
        <f>IF(ISBLANK(INDEX('Policy Characteristics'!B:B,MATCH($C682,'Policy Characteristics'!$C:$C,0))),"",INDEX('Policy Characteristics'!B:B,MATCH($C682,'Policy Characteristics'!$C:$C,0)))</f>
        <v>Electrification</v>
      </c>
      <c r="C682" s="254" t="str">
        <f t="shared" si="35"/>
        <v>Fraction of Eligible Industrial Energy Use Shifted to Electricity</v>
      </c>
      <c r="D682" s="6" t="s">
        <v>3069</v>
      </c>
      <c r="E682" s="1" t="s">
        <v>3517</v>
      </c>
      <c r="F682" t="s">
        <v>3033</v>
      </c>
      <c r="G682" s="45" t="s">
        <v>3524</v>
      </c>
      <c r="H682" s="43">
        <v>1898</v>
      </c>
      <c r="I682" s="324" t="s">
        <v>43</v>
      </c>
      <c r="J682" s="255" t="str">
        <f>IF(ISBLANK(INDEX('Policy Characteristics'!D:D,MATCH($C682,'Policy Characteristics'!$C:$C,0))),"",INDEX('Policy Characteristics'!D:D,MATCH($C682,'Policy Characteristics'!$C:$C,0)))</f>
        <v>Electrification</v>
      </c>
      <c r="K682" s="254" t="str">
        <f>IF(ISBLANK(INDEX('Policy Characteristics'!E:E,MATCH($C682,'Policy Characteristics'!$C:$C,0))),"",INDEX('Policy Characteristics'!E:E,MATCH($C682,'Policy Characteristics'!$C:$C,0)))</f>
        <v>indst shift to electricity</v>
      </c>
      <c r="L682" s="261">
        <f>IF(ISBLANK(INDEX('Policy Characteristics'!F:F,MATCH($C682,'Policy Characteristics'!$C:$C,0))),"",INDEX('Policy Characteristics'!F:F,MATCH($C682,'Policy Characteristics'!$C:$C,0)))</f>
        <v>0</v>
      </c>
      <c r="M682" s="261">
        <f>IF(ISBLANK(INDEX('Policy Characteristics'!G:G,MATCH($C682,'Policy Characteristics'!$C:$C,0))),"",INDEX('Policy Characteristics'!G:G,MATCH($C682,'Policy Characteristics'!$C:$C,0)))</f>
        <v>1</v>
      </c>
      <c r="N682" s="261">
        <f>IF(ISBLANK(INDEX('Policy Characteristics'!H:H,MATCH($C682,'Policy Characteristics'!$C:$C,0))),"",INDEX('Policy Characteristics'!H:H,MATCH($C682,'Policy Characteristics'!$C:$C,0)))</f>
        <v>0.01</v>
      </c>
      <c r="O682" s="254" t="str">
        <f>IF(ISBLANK(INDEX('Policy Characteristics'!I:I,MATCH($C682,'Policy Characteristics'!$C:$C,0))),"",INDEX('Policy Characteristics'!I:I,MATCH($C682,'Policy Characteristics'!$C:$C,0)))</f>
        <v>% of fuel shifted</v>
      </c>
      <c r="P682" s="254"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2" s="254" t="str">
        <f>IF(ISBLANK(INDEX('Policy Characteristics'!K:K,MATCH($C682,'Policy Characteristics'!$C:$C,0))),"",INDEX('Policy Characteristics'!K:K,MATCH($C682,'Policy Characteristics'!$C:$C,0)))</f>
        <v>industry-ag-main.html#fuel-switching</v>
      </c>
      <c r="R682" s="254" t="str">
        <f>IF(ISBLANK(INDEX('Policy Characteristics'!L:L,MATCH($C682,'Policy Characteristics'!$C:$C,0))),"",INDEX('Policy Characteristics'!L:L,MATCH($C682,'Policy Characteristics'!$C:$C,0)))</f>
        <v>industry-elec-and-hydrogen.html</v>
      </c>
    </row>
    <row r="683" spans="1:18">
      <c r="A683" s="254" t="str">
        <f>IF(ISBLANK(INDEX('Policy Characteristics'!A:A,MATCH($C683,'Policy Characteristics'!$C:$C,0))),"",INDEX('Policy Characteristics'!A:A,MATCH($C683,'Policy Characteristics'!$C:$C,0)))</f>
        <v>Industry</v>
      </c>
      <c r="B683" s="262" t="str">
        <f>IF(ISBLANK(INDEX('Policy Characteristics'!B:B,MATCH($C683,'Policy Characteristics'!$C:$C,0))),"",INDEX('Policy Characteristics'!B:B,MATCH($C683,'Policy Characteristics'!$C:$C,0)))</f>
        <v>Electrification</v>
      </c>
      <c r="C683" s="254" t="str">
        <f t="shared" ref="C683:C734" si="36">C$618</f>
        <v>Fraction of Eligible Industrial Energy Use Shifted to Electricity</v>
      </c>
      <c r="D683" s="6" t="s">
        <v>3069</v>
      </c>
      <c r="E683" s="1" t="s">
        <v>3518</v>
      </c>
      <c r="F683" t="s">
        <v>3033</v>
      </c>
      <c r="G683" s="45" t="s">
        <v>3525</v>
      </c>
      <c r="H683" s="43">
        <v>1899</v>
      </c>
      <c r="I683" s="324" t="s">
        <v>43</v>
      </c>
      <c r="J683" s="255" t="str">
        <f>IF(ISBLANK(INDEX('Policy Characteristics'!D:D,MATCH($C683,'Policy Characteristics'!$C:$C,0))),"",INDEX('Policy Characteristics'!D:D,MATCH($C683,'Policy Characteristics'!$C:$C,0)))</f>
        <v>Electrification</v>
      </c>
      <c r="K683" s="254" t="str">
        <f>IF(ISBLANK(INDEX('Policy Characteristics'!E:E,MATCH($C683,'Policy Characteristics'!$C:$C,0))),"",INDEX('Policy Characteristics'!E:E,MATCH($C683,'Policy Characteristics'!$C:$C,0)))</f>
        <v>indst shift to electricity</v>
      </c>
      <c r="L683" s="261">
        <f>IF(ISBLANK(INDEX('Policy Characteristics'!F:F,MATCH($C683,'Policy Characteristics'!$C:$C,0))),"",INDEX('Policy Characteristics'!F:F,MATCH($C683,'Policy Characteristics'!$C:$C,0)))</f>
        <v>0</v>
      </c>
      <c r="M683" s="261">
        <f>IF(ISBLANK(INDEX('Policy Characteristics'!G:G,MATCH($C683,'Policy Characteristics'!$C:$C,0))),"",INDEX('Policy Characteristics'!G:G,MATCH($C683,'Policy Characteristics'!$C:$C,0)))</f>
        <v>1</v>
      </c>
      <c r="N683" s="261">
        <f>IF(ISBLANK(INDEX('Policy Characteristics'!H:H,MATCH($C683,'Policy Characteristics'!$C:$C,0))),"",INDEX('Policy Characteristics'!H:H,MATCH($C683,'Policy Characteristics'!$C:$C,0)))</f>
        <v>0.01</v>
      </c>
      <c r="O683" s="254" t="str">
        <f>IF(ISBLANK(INDEX('Policy Characteristics'!I:I,MATCH($C683,'Policy Characteristics'!$C:$C,0))),"",INDEX('Policy Characteristics'!I:I,MATCH($C683,'Policy Characteristics'!$C:$C,0)))</f>
        <v>% of fuel shifted</v>
      </c>
      <c r="P683" s="254"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3" s="254" t="str">
        <f>IF(ISBLANK(INDEX('Policy Characteristics'!K:K,MATCH($C683,'Policy Characteristics'!$C:$C,0))),"",INDEX('Policy Characteristics'!K:K,MATCH($C683,'Policy Characteristics'!$C:$C,0)))</f>
        <v>industry-ag-main.html#fuel-switching</v>
      </c>
      <c r="R683" s="254" t="str">
        <f>IF(ISBLANK(INDEX('Policy Characteristics'!L:L,MATCH($C683,'Policy Characteristics'!$C:$C,0))),"",INDEX('Policy Characteristics'!L:L,MATCH($C683,'Policy Characteristics'!$C:$C,0)))</f>
        <v>industry-elec-and-hydrogen.html</v>
      </c>
    </row>
    <row r="684" spans="1:18">
      <c r="A684" s="254" t="str">
        <f>IF(ISBLANK(INDEX('Policy Characteristics'!A:A,MATCH($C684,'Policy Characteristics'!$C:$C,0))),"",INDEX('Policy Characteristics'!A:A,MATCH($C684,'Policy Characteristics'!$C:$C,0)))</f>
        <v>Industry</v>
      </c>
      <c r="B684" s="262" t="str">
        <f>IF(ISBLANK(INDEX('Policy Characteristics'!B:B,MATCH($C684,'Policy Characteristics'!$C:$C,0))),"",INDEX('Policy Characteristics'!B:B,MATCH($C684,'Policy Characteristics'!$C:$C,0)))</f>
        <v>Electrification</v>
      </c>
      <c r="C684" s="254" t="str">
        <f t="shared" si="36"/>
        <v>Fraction of Eligible Industrial Energy Use Shifted to Electricity</v>
      </c>
      <c r="D684" s="6" t="s">
        <v>3069</v>
      </c>
      <c r="E684" s="1" t="s">
        <v>3519</v>
      </c>
      <c r="F684" t="s">
        <v>3033</v>
      </c>
      <c r="G684" s="45" t="s">
        <v>3526</v>
      </c>
      <c r="H684" s="43">
        <v>1900</v>
      </c>
      <c r="I684" s="324" t="s">
        <v>43</v>
      </c>
      <c r="J684" s="255" t="str">
        <f>IF(ISBLANK(INDEX('Policy Characteristics'!D:D,MATCH($C684,'Policy Characteristics'!$C:$C,0))),"",INDEX('Policy Characteristics'!D:D,MATCH($C684,'Policy Characteristics'!$C:$C,0)))</f>
        <v>Electrification</v>
      </c>
      <c r="K684" s="254" t="str">
        <f>IF(ISBLANK(INDEX('Policy Characteristics'!E:E,MATCH($C684,'Policy Characteristics'!$C:$C,0))),"",INDEX('Policy Characteristics'!E:E,MATCH($C684,'Policy Characteristics'!$C:$C,0)))</f>
        <v>indst shift to electricity</v>
      </c>
      <c r="L684" s="261">
        <f>IF(ISBLANK(INDEX('Policy Characteristics'!F:F,MATCH($C684,'Policy Characteristics'!$C:$C,0))),"",INDEX('Policy Characteristics'!F:F,MATCH($C684,'Policy Characteristics'!$C:$C,0)))</f>
        <v>0</v>
      </c>
      <c r="M684" s="261">
        <f>IF(ISBLANK(INDEX('Policy Characteristics'!G:G,MATCH($C684,'Policy Characteristics'!$C:$C,0))),"",INDEX('Policy Characteristics'!G:G,MATCH($C684,'Policy Characteristics'!$C:$C,0)))</f>
        <v>1</v>
      </c>
      <c r="N684" s="261">
        <f>IF(ISBLANK(INDEX('Policy Characteristics'!H:H,MATCH($C684,'Policy Characteristics'!$C:$C,0))),"",INDEX('Policy Characteristics'!H:H,MATCH($C684,'Policy Characteristics'!$C:$C,0)))</f>
        <v>0.01</v>
      </c>
      <c r="O684" s="254" t="str">
        <f>IF(ISBLANK(INDEX('Policy Characteristics'!I:I,MATCH($C684,'Policy Characteristics'!$C:$C,0))),"",INDEX('Policy Characteristics'!I:I,MATCH($C684,'Policy Characteristics'!$C:$C,0)))</f>
        <v>% of fuel shifted</v>
      </c>
      <c r="P684" s="254"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4" s="254" t="str">
        <f>IF(ISBLANK(INDEX('Policy Characteristics'!K:K,MATCH($C684,'Policy Characteristics'!$C:$C,0))),"",INDEX('Policy Characteristics'!K:K,MATCH($C684,'Policy Characteristics'!$C:$C,0)))</f>
        <v>industry-ag-main.html#fuel-switching</v>
      </c>
      <c r="R684" s="254" t="str">
        <f>IF(ISBLANK(INDEX('Policy Characteristics'!L:L,MATCH($C684,'Policy Characteristics'!$C:$C,0))),"",INDEX('Policy Characteristics'!L:L,MATCH($C684,'Policy Characteristics'!$C:$C,0)))</f>
        <v>industry-elec-and-hydrogen.html</v>
      </c>
    </row>
    <row r="685" spans="1:18">
      <c r="A685" s="254" t="str">
        <f>IF(ISBLANK(INDEX('Policy Characteristics'!A:A,MATCH($C685,'Policy Characteristics'!$C:$C,0))),"",INDEX('Policy Characteristics'!A:A,MATCH($C685,'Policy Characteristics'!$C:$C,0)))</f>
        <v>Industry</v>
      </c>
      <c r="B685" s="262" t="str">
        <f>IF(ISBLANK(INDEX('Policy Characteristics'!B:B,MATCH($C685,'Policy Characteristics'!$C:$C,0))),"",INDEX('Policy Characteristics'!B:B,MATCH($C685,'Policy Characteristics'!$C:$C,0)))</f>
        <v>Electrification</v>
      </c>
      <c r="C685" s="254" t="str">
        <f t="shared" si="36"/>
        <v>Fraction of Eligible Industrial Energy Use Shifted to Electricity</v>
      </c>
      <c r="D685" s="6" t="s">
        <v>3069</v>
      </c>
      <c r="E685" s="1" t="s">
        <v>3520</v>
      </c>
      <c r="F685" t="s">
        <v>3033</v>
      </c>
      <c r="G685" s="45" t="s">
        <v>3527</v>
      </c>
      <c r="H685" s="43">
        <v>1901</v>
      </c>
      <c r="I685" s="324" t="s">
        <v>43</v>
      </c>
      <c r="J685" s="255" t="str">
        <f>IF(ISBLANK(INDEX('Policy Characteristics'!D:D,MATCH($C685,'Policy Characteristics'!$C:$C,0))),"",INDEX('Policy Characteristics'!D:D,MATCH($C685,'Policy Characteristics'!$C:$C,0)))</f>
        <v>Electrification</v>
      </c>
      <c r="K685" s="254" t="str">
        <f>IF(ISBLANK(INDEX('Policy Characteristics'!E:E,MATCH($C685,'Policy Characteristics'!$C:$C,0))),"",INDEX('Policy Characteristics'!E:E,MATCH($C685,'Policy Characteristics'!$C:$C,0)))</f>
        <v>indst shift to electricity</v>
      </c>
      <c r="L685" s="261">
        <f>IF(ISBLANK(INDEX('Policy Characteristics'!F:F,MATCH($C685,'Policy Characteristics'!$C:$C,0))),"",INDEX('Policy Characteristics'!F:F,MATCH($C685,'Policy Characteristics'!$C:$C,0)))</f>
        <v>0</v>
      </c>
      <c r="M685" s="261">
        <f>IF(ISBLANK(INDEX('Policy Characteristics'!G:G,MATCH($C685,'Policy Characteristics'!$C:$C,0))),"",INDEX('Policy Characteristics'!G:G,MATCH($C685,'Policy Characteristics'!$C:$C,0)))</f>
        <v>1</v>
      </c>
      <c r="N685" s="261">
        <f>IF(ISBLANK(INDEX('Policy Characteristics'!H:H,MATCH($C685,'Policy Characteristics'!$C:$C,0))),"",INDEX('Policy Characteristics'!H:H,MATCH($C685,'Policy Characteristics'!$C:$C,0)))</f>
        <v>0.01</v>
      </c>
      <c r="O685" s="254" t="str">
        <f>IF(ISBLANK(INDEX('Policy Characteristics'!I:I,MATCH($C685,'Policy Characteristics'!$C:$C,0))),"",INDEX('Policy Characteristics'!I:I,MATCH($C685,'Policy Characteristics'!$C:$C,0)))</f>
        <v>% of fuel shifted</v>
      </c>
      <c r="P685" s="254"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5" s="254" t="str">
        <f>IF(ISBLANK(INDEX('Policy Characteristics'!K:K,MATCH($C685,'Policy Characteristics'!$C:$C,0))),"",INDEX('Policy Characteristics'!K:K,MATCH($C685,'Policy Characteristics'!$C:$C,0)))</f>
        <v>industry-ag-main.html#fuel-switching</v>
      </c>
      <c r="R685" s="254" t="str">
        <f>IF(ISBLANK(INDEX('Policy Characteristics'!L:L,MATCH($C685,'Policy Characteristics'!$C:$C,0))),"",INDEX('Policy Characteristics'!L:L,MATCH($C685,'Policy Characteristics'!$C:$C,0)))</f>
        <v>industry-elec-and-hydrogen.html</v>
      </c>
    </row>
    <row r="686" spans="1:18">
      <c r="A686" s="254" t="str">
        <f>IF(ISBLANK(INDEX('Policy Characteristics'!A:A,MATCH($C686,'Policy Characteristics'!$C:$C,0))),"",INDEX('Policy Characteristics'!A:A,MATCH($C686,'Policy Characteristics'!$C:$C,0)))</f>
        <v>Industry</v>
      </c>
      <c r="B686" s="262" t="str">
        <f>IF(ISBLANK(INDEX('Policy Characteristics'!B:B,MATCH($C686,'Policy Characteristics'!$C:$C,0))),"",INDEX('Policy Characteristics'!B:B,MATCH($C686,'Policy Characteristics'!$C:$C,0)))</f>
        <v>Electrification</v>
      </c>
      <c r="C686" s="254" t="str">
        <f t="shared" si="36"/>
        <v>Fraction of Eligible Industrial Energy Use Shifted to Electricity</v>
      </c>
      <c r="D686" s="6" t="s">
        <v>3069</v>
      </c>
      <c r="E686" s="1" t="s">
        <v>3521</v>
      </c>
      <c r="F686" t="s">
        <v>3033</v>
      </c>
      <c r="G686" s="45" t="s">
        <v>3528</v>
      </c>
      <c r="H686" s="43">
        <v>1902</v>
      </c>
      <c r="I686" s="324" t="s">
        <v>43</v>
      </c>
      <c r="J686" s="255" t="str">
        <f>IF(ISBLANK(INDEX('Policy Characteristics'!D:D,MATCH($C686,'Policy Characteristics'!$C:$C,0))),"",INDEX('Policy Characteristics'!D:D,MATCH($C686,'Policy Characteristics'!$C:$C,0)))</f>
        <v>Electrification</v>
      </c>
      <c r="K686" s="254" t="str">
        <f>IF(ISBLANK(INDEX('Policy Characteristics'!E:E,MATCH($C686,'Policy Characteristics'!$C:$C,0))),"",INDEX('Policy Characteristics'!E:E,MATCH($C686,'Policy Characteristics'!$C:$C,0)))</f>
        <v>indst shift to electricity</v>
      </c>
      <c r="L686" s="261">
        <f>IF(ISBLANK(INDEX('Policy Characteristics'!F:F,MATCH($C686,'Policy Characteristics'!$C:$C,0))),"",INDEX('Policy Characteristics'!F:F,MATCH($C686,'Policy Characteristics'!$C:$C,0)))</f>
        <v>0</v>
      </c>
      <c r="M686" s="261">
        <f>IF(ISBLANK(INDEX('Policy Characteristics'!G:G,MATCH($C686,'Policy Characteristics'!$C:$C,0))),"",INDEX('Policy Characteristics'!G:G,MATCH($C686,'Policy Characteristics'!$C:$C,0)))</f>
        <v>1</v>
      </c>
      <c r="N686" s="261">
        <f>IF(ISBLANK(INDEX('Policy Characteristics'!H:H,MATCH($C686,'Policy Characteristics'!$C:$C,0))),"",INDEX('Policy Characteristics'!H:H,MATCH($C686,'Policy Characteristics'!$C:$C,0)))</f>
        <v>0.01</v>
      </c>
      <c r="O686" s="254" t="str">
        <f>IF(ISBLANK(INDEX('Policy Characteristics'!I:I,MATCH($C686,'Policy Characteristics'!$C:$C,0))),"",INDEX('Policy Characteristics'!I:I,MATCH($C686,'Policy Characteristics'!$C:$C,0)))</f>
        <v>% of fuel shifted</v>
      </c>
      <c r="P686" s="254"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6" s="254" t="str">
        <f>IF(ISBLANK(INDEX('Policy Characteristics'!K:K,MATCH($C686,'Policy Characteristics'!$C:$C,0))),"",INDEX('Policy Characteristics'!K:K,MATCH($C686,'Policy Characteristics'!$C:$C,0)))</f>
        <v>industry-ag-main.html#fuel-switching</v>
      </c>
      <c r="R686" s="254" t="str">
        <f>IF(ISBLANK(INDEX('Policy Characteristics'!L:L,MATCH($C686,'Policy Characteristics'!$C:$C,0))),"",INDEX('Policy Characteristics'!L:L,MATCH($C686,'Policy Characteristics'!$C:$C,0)))</f>
        <v>industry-elec-and-hydrogen.html</v>
      </c>
    </row>
    <row r="687" spans="1:18">
      <c r="A687" s="254" t="str">
        <f>IF(ISBLANK(INDEX('Policy Characteristics'!A:A,MATCH($C687,'Policy Characteristics'!$C:$C,0))),"",INDEX('Policy Characteristics'!A:A,MATCH($C687,'Policy Characteristics'!$C:$C,0)))</f>
        <v>Industry</v>
      </c>
      <c r="B687" s="262" t="str">
        <f>IF(ISBLANK(INDEX('Policy Characteristics'!B:B,MATCH($C687,'Policy Characteristics'!$C:$C,0))),"",INDEX('Policy Characteristics'!B:B,MATCH($C687,'Policy Characteristics'!$C:$C,0)))</f>
        <v>Electrification</v>
      </c>
      <c r="C687" s="254" t="str">
        <f t="shared" si="36"/>
        <v>Fraction of Eligible Industrial Energy Use Shifted to Electricity</v>
      </c>
      <c r="D687" s="6" t="s">
        <v>3069</v>
      </c>
      <c r="E687" s="1" t="s">
        <v>3522</v>
      </c>
      <c r="F687" t="s">
        <v>3033</v>
      </c>
      <c r="G687" s="45" t="s">
        <v>3529</v>
      </c>
      <c r="H687" s="43">
        <v>1903</v>
      </c>
      <c r="I687" s="324" t="s">
        <v>43</v>
      </c>
      <c r="J687" s="255" t="str">
        <f>IF(ISBLANK(INDEX('Policy Characteristics'!D:D,MATCH($C687,'Policy Characteristics'!$C:$C,0))),"",INDEX('Policy Characteristics'!D:D,MATCH($C687,'Policy Characteristics'!$C:$C,0)))</f>
        <v>Electrification</v>
      </c>
      <c r="K687" s="254" t="str">
        <f>IF(ISBLANK(INDEX('Policy Characteristics'!E:E,MATCH($C687,'Policy Characteristics'!$C:$C,0))),"",INDEX('Policy Characteristics'!E:E,MATCH($C687,'Policy Characteristics'!$C:$C,0)))</f>
        <v>indst shift to electricity</v>
      </c>
      <c r="L687" s="261">
        <f>IF(ISBLANK(INDEX('Policy Characteristics'!F:F,MATCH($C687,'Policy Characteristics'!$C:$C,0))),"",INDEX('Policy Characteristics'!F:F,MATCH($C687,'Policy Characteristics'!$C:$C,0)))</f>
        <v>0</v>
      </c>
      <c r="M687" s="261">
        <f>IF(ISBLANK(INDEX('Policy Characteristics'!G:G,MATCH($C687,'Policy Characteristics'!$C:$C,0))),"",INDEX('Policy Characteristics'!G:G,MATCH($C687,'Policy Characteristics'!$C:$C,0)))</f>
        <v>1</v>
      </c>
      <c r="N687" s="261">
        <f>IF(ISBLANK(INDEX('Policy Characteristics'!H:H,MATCH($C687,'Policy Characteristics'!$C:$C,0))),"",INDEX('Policy Characteristics'!H:H,MATCH($C687,'Policy Characteristics'!$C:$C,0)))</f>
        <v>0.01</v>
      </c>
      <c r="O687" s="254" t="str">
        <f>IF(ISBLANK(INDEX('Policy Characteristics'!I:I,MATCH($C687,'Policy Characteristics'!$C:$C,0))),"",INDEX('Policy Characteristics'!I:I,MATCH($C687,'Policy Characteristics'!$C:$C,0)))</f>
        <v>% of fuel shifted</v>
      </c>
      <c r="P687" s="254"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7" s="254" t="str">
        <f>IF(ISBLANK(INDEX('Policy Characteristics'!K:K,MATCH($C687,'Policy Characteristics'!$C:$C,0))),"",INDEX('Policy Characteristics'!K:K,MATCH($C687,'Policy Characteristics'!$C:$C,0)))</f>
        <v>industry-ag-main.html#fuel-switching</v>
      </c>
      <c r="R687" s="254" t="str">
        <f>IF(ISBLANK(INDEX('Policy Characteristics'!L:L,MATCH($C687,'Policy Characteristics'!$C:$C,0))),"",INDEX('Policy Characteristics'!L:L,MATCH($C687,'Policy Characteristics'!$C:$C,0)))</f>
        <v>industry-elec-and-hydrogen.html</v>
      </c>
    </row>
    <row r="688" spans="1:18">
      <c r="A688" s="254" t="str">
        <f>IF(ISBLANK(INDEX('Policy Characteristics'!A:A,MATCH($C688,'Policy Characteristics'!$C:$C,0))),"",INDEX('Policy Characteristics'!A:A,MATCH($C688,'Policy Characteristics'!$C:$C,0)))</f>
        <v>Industry</v>
      </c>
      <c r="B688" s="262" t="str">
        <f>IF(ISBLANK(INDEX('Policy Characteristics'!B:B,MATCH($C688,'Policy Characteristics'!$C:$C,0))),"",INDEX('Policy Characteristics'!B:B,MATCH($C688,'Policy Characteristics'!$C:$C,0)))</f>
        <v>Electrification</v>
      </c>
      <c r="C688" s="254" t="str">
        <f t="shared" si="36"/>
        <v>Fraction of Eligible Industrial Energy Use Shifted to Electricity</v>
      </c>
      <c r="D688" s="6" t="s">
        <v>3069</v>
      </c>
      <c r="E688" s="1" t="s">
        <v>3523</v>
      </c>
      <c r="F688" t="s">
        <v>3033</v>
      </c>
      <c r="G688" s="45" t="s">
        <v>3530</v>
      </c>
      <c r="H688" s="43">
        <v>1904</v>
      </c>
      <c r="I688" s="324" t="s">
        <v>43</v>
      </c>
      <c r="J688" s="255" t="str">
        <f>IF(ISBLANK(INDEX('Policy Characteristics'!D:D,MATCH($C688,'Policy Characteristics'!$C:$C,0))),"",INDEX('Policy Characteristics'!D:D,MATCH($C688,'Policy Characteristics'!$C:$C,0)))</f>
        <v>Electrification</v>
      </c>
      <c r="K688" s="254" t="str">
        <f>IF(ISBLANK(INDEX('Policy Characteristics'!E:E,MATCH($C688,'Policy Characteristics'!$C:$C,0))),"",INDEX('Policy Characteristics'!E:E,MATCH($C688,'Policy Characteristics'!$C:$C,0)))</f>
        <v>indst shift to electricity</v>
      </c>
      <c r="L688" s="261">
        <f>IF(ISBLANK(INDEX('Policy Characteristics'!F:F,MATCH($C688,'Policy Characteristics'!$C:$C,0))),"",INDEX('Policy Characteristics'!F:F,MATCH($C688,'Policy Characteristics'!$C:$C,0)))</f>
        <v>0</v>
      </c>
      <c r="M688" s="261">
        <f>IF(ISBLANK(INDEX('Policy Characteristics'!G:G,MATCH($C688,'Policy Characteristics'!$C:$C,0))),"",INDEX('Policy Characteristics'!G:G,MATCH($C688,'Policy Characteristics'!$C:$C,0)))</f>
        <v>1</v>
      </c>
      <c r="N688" s="261">
        <f>IF(ISBLANK(INDEX('Policy Characteristics'!H:H,MATCH($C688,'Policy Characteristics'!$C:$C,0))),"",INDEX('Policy Characteristics'!H:H,MATCH($C688,'Policy Characteristics'!$C:$C,0)))</f>
        <v>0.01</v>
      </c>
      <c r="O688" s="254" t="str">
        <f>IF(ISBLANK(INDEX('Policy Characteristics'!I:I,MATCH($C688,'Policy Characteristics'!$C:$C,0))),"",INDEX('Policy Characteristics'!I:I,MATCH($C688,'Policy Characteristics'!$C:$C,0)))</f>
        <v>% of fuel shifted</v>
      </c>
      <c r="P688" s="254"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8" s="254" t="str">
        <f>IF(ISBLANK(INDEX('Policy Characteristics'!K:K,MATCH($C688,'Policy Characteristics'!$C:$C,0))),"",INDEX('Policy Characteristics'!K:K,MATCH($C688,'Policy Characteristics'!$C:$C,0)))</f>
        <v>industry-ag-main.html#fuel-switching</v>
      </c>
      <c r="R688" s="254" t="str">
        <f>IF(ISBLANK(INDEX('Policy Characteristics'!L:L,MATCH($C688,'Policy Characteristics'!$C:$C,0))),"",INDEX('Policy Characteristics'!L:L,MATCH($C688,'Policy Characteristics'!$C:$C,0)))</f>
        <v>industry-elec-and-hydrogen.html</v>
      </c>
    </row>
    <row r="689" spans="1:18">
      <c r="A689" s="254" t="str">
        <f>IF(ISBLANK(INDEX('Policy Characteristics'!A:A,MATCH($C689,'Policy Characteristics'!$C:$C,0))),"",INDEX('Policy Characteristics'!A:A,MATCH($C689,'Policy Characteristics'!$C:$C,0)))</f>
        <v>Industry</v>
      </c>
      <c r="B689" s="262" t="str">
        <f>IF(ISBLANK(INDEX('Policy Characteristics'!B:B,MATCH($C689,'Policy Characteristics'!$C:$C,0))),"",INDEX('Policy Characteristics'!B:B,MATCH($C689,'Policy Characteristics'!$C:$C,0)))</f>
        <v>Electrification</v>
      </c>
      <c r="C689" s="254" t="str">
        <f t="shared" si="36"/>
        <v>Fraction of Eligible Industrial Energy Use Shifted to Electricity</v>
      </c>
      <c r="D689" s="6" t="s">
        <v>3069</v>
      </c>
      <c r="E689" s="1" t="s">
        <v>3674</v>
      </c>
      <c r="F689" t="s">
        <v>3033</v>
      </c>
      <c r="G689" s="45" t="s">
        <v>3674</v>
      </c>
      <c r="H689" s="43">
        <v>1905</v>
      </c>
      <c r="I689" s="324" t="s">
        <v>43</v>
      </c>
      <c r="J689" s="255" t="str">
        <f>IF(ISBLANK(INDEX('Policy Characteristics'!D:D,MATCH($C689,'Policy Characteristics'!$C:$C,0))),"",INDEX('Policy Characteristics'!D:D,MATCH($C689,'Policy Characteristics'!$C:$C,0)))</f>
        <v>Electrification</v>
      </c>
      <c r="K689" s="254" t="str">
        <f>IF(ISBLANK(INDEX('Policy Characteristics'!E:E,MATCH($C689,'Policy Characteristics'!$C:$C,0))),"",INDEX('Policy Characteristics'!E:E,MATCH($C689,'Policy Characteristics'!$C:$C,0)))</f>
        <v>indst shift to electricity</v>
      </c>
      <c r="L689" s="261">
        <f>IF(ISBLANK(INDEX('Policy Characteristics'!F:F,MATCH($C689,'Policy Characteristics'!$C:$C,0))),"",INDEX('Policy Characteristics'!F:F,MATCH($C689,'Policy Characteristics'!$C:$C,0)))</f>
        <v>0</v>
      </c>
      <c r="M689" s="261">
        <f>IF(ISBLANK(INDEX('Policy Characteristics'!G:G,MATCH($C689,'Policy Characteristics'!$C:$C,0))),"",INDEX('Policy Characteristics'!G:G,MATCH($C689,'Policy Characteristics'!$C:$C,0)))</f>
        <v>1</v>
      </c>
      <c r="N689" s="261">
        <f>IF(ISBLANK(INDEX('Policy Characteristics'!H:H,MATCH($C689,'Policy Characteristics'!$C:$C,0))),"",INDEX('Policy Characteristics'!H:H,MATCH($C689,'Policy Characteristics'!$C:$C,0)))</f>
        <v>0.01</v>
      </c>
      <c r="O689" s="254" t="str">
        <f>IF(ISBLANK(INDEX('Policy Characteristics'!I:I,MATCH($C689,'Policy Characteristics'!$C:$C,0))),"",INDEX('Policy Characteristics'!I:I,MATCH($C689,'Policy Characteristics'!$C:$C,0)))</f>
        <v>% of fuel shifted</v>
      </c>
      <c r="P689" s="254"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9" s="254" t="str">
        <f>IF(ISBLANK(INDEX('Policy Characteristics'!K:K,MATCH($C689,'Policy Characteristics'!$C:$C,0))),"",INDEX('Policy Characteristics'!K:K,MATCH($C689,'Policy Characteristics'!$C:$C,0)))</f>
        <v>industry-ag-main.html#fuel-switching</v>
      </c>
      <c r="R689" s="254" t="str">
        <f>IF(ISBLANK(INDEX('Policy Characteristics'!L:L,MATCH($C689,'Policy Characteristics'!$C:$C,0))),"",INDEX('Policy Characteristics'!L:L,MATCH($C689,'Policy Characteristics'!$C:$C,0)))</f>
        <v>industry-elec-and-hydrogen.html</v>
      </c>
    </row>
    <row r="690" spans="1:18">
      <c r="A690" s="254" t="str">
        <f>IF(ISBLANK(INDEX('Policy Characteristics'!A:A,MATCH($C690,'Policy Characteristics'!$C:$C,0))),"",INDEX('Policy Characteristics'!A:A,MATCH($C690,'Policy Characteristics'!$C:$C,0)))</f>
        <v>Industry</v>
      </c>
      <c r="B690" s="262" t="str">
        <f>IF(ISBLANK(INDEX('Policy Characteristics'!B:B,MATCH($C690,'Policy Characteristics'!$C:$C,0))),"",INDEX('Policy Characteristics'!B:B,MATCH($C690,'Policy Characteristics'!$C:$C,0)))</f>
        <v>Electrification</v>
      </c>
      <c r="C690" s="254" t="str">
        <f t="shared" si="36"/>
        <v>Fraction of Eligible Industrial Energy Use Shifted to Electricity</v>
      </c>
      <c r="D690" s="6" t="s">
        <v>3070</v>
      </c>
      <c r="E690" s="1" t="s">
        <v>3517</v>
      </c>
      <c r="F690" t="s">
        <v>2579</v>
      </c>
      <c r="G690" s="45" t="s">
        <v>3524</v>
      </c>
      <c r="H690" s="43">
        <v>1906</v>
      </c>
      <c r="I690" s="324" t="s">
        <v>43</v>
      </c>
      <c r="J690" s="255" t="str">
        <f>IF(ISBLANK(INDEX('Policy Characteristics'!D:D,MATCH($C690,'Policy Characteristics'!$C:$C,0))),"",INDEX('Policy Characteristics'!D:D,MATCH($C690,'Policy Characteristics'!$C:$C,0)))</f>
        <v>Electrification</v>
      </c>
      <c r="K690" s="254" t="str">
        <f>IF(ISBLANK(INDEX('Policy Characteristics'!E:E,MATCH($C690,'Policy Characteristics'!$C:$C,0))),"",INDEX('Policy Characteristics'!E:E,MATCH($C690,'Policy Characteristics'!$C:$C,0)))</f>
        <v>indst shift to electricity</v>
      </c>
      <c r="L690" s="261">
        <f>IF(ISBLANK(INDEX('Policy Characteristics'!F:F,MATCH($C690,'Policy Characteristics'!$C:$C,0))),"",INDEX('Policy Characteristics'!F:F,MATCH($C690,'Policy Characteristics'!$C:$C,0)))</f>
        <v>0</v>
      </c>
      <c r="M690" s="261">
        <f>IF(ISBLANK(INDEX('Policy Characteristics'!G:G,MATCH($C690,'Policy Characteristics'!$C:$C,0))),"",INDEX('Policy Characteristics'!G:G,MATCH($C690,'Policy Characteristics'!$C:$C,0)))</f>
        <v>1</v>
      </c>
      <c r="N690" s="261">
        <f>IF(ISBLANK(INDEX('Policy Characteristics'!H:H,MATCH($C690,'Policy Characteristics'!$C:$C,0))),"",INDEX('Policy Characteristics'!H:H,MATCH($C690,'Policy Characteristics'!$C:$C,0)))</f>
        <v>0.01</v>
      </c>
      <c r="O690" s="254" t="str">
        <f>IF(ISBLANK(INDEX('Policy Characteristics'!I:I,MATCH($C690,'Policy Characteristics'!$C:$C,0))),"",INDEX('Policy Characteristics'!I:I,MATCH($C690,'Policy Characteristics'!$C:$C,0)))</f>
        <v>% of fuel shifted</v>
      </c>
      <c r="P690" s="254"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0" s="254" t="str">
        <f>IF(ISBLANK(INDEX('Policy Characteristics'!K:K,MATCH($C690,'Policy Characteristics'!$C:$C,0))),"",INDEX('Policy Characteristics'!K:K,MATCH($C690,'Policy Characteristics'!$C:$C,0)))</f>
        <v>industry-ag-main.html#fuel-switching</v>
      </c>
      <c r="R690" s="254" t="str">
        <f>IF(ISBLANK(INDEX('Policy Characteristics'!L:L,MATCH($C690,'Policy Characteristics'!$C:$C,0))),"",INDEX('Policy Characteristics'!L:L,MATCH($C690,'Policy Characteristics'!$C:$C,0)))</f>
        <v>industry-elec-and-hydrogen.html</v>
      </c>
    </row>
    <row r="691" spans="1:18">
      <c r="A691" s="254" t="str">
        <f>IF(ISBLANK(INDEX('Policy Characteristics'!A:A,MATCH($C691,'Policy Characteristics'!$C:$C,0))),"",INDEX('Policy Characteristics'!A:A,MATCH($C691,'Policy Characteristics'!$C:$C,0)))</f>
        <v>Industry</v>
      </c>
      <c r="B691" s="262" t="str">
        <f>IF(ISBLANK(INDEX('Policy Characteristics'!B:B,MATCH($C691,'Policy Characteristics'!$C:$C,0))),"",INDEX('Policy Characteristics'!B:B,MATCH($C691,'Policy Characteristics'!$C:$C,0)))</f>
        <v>Electrification</v>
      </c>
      <c r="C691" s="254" t="str">
        <f t="shared" si="36"/>
        <v>Fraction of Eligible Industrial Energy Use Shifted to Electricity</v>
      </c>
      <c r="D691" s="6" t="s">
        <v>3070</v>
      </c>
      <c r="E691" s="1" t="s">
        <v>3518</v>
      </c>
      <c r="F691" t="s">
        <v>2579</v>
      </c>
      <c r="G691" s="45" t="s">
        <v>3525</v>
      </c>
      <c r="H691" s="43">
        <v>1907</v>
      </c>
      <c r="I691" s="324" t="s">
        <v>43</v>
      </c>
      <c r="J691" s="255" t="str">
        <f>IF(ISBLANK(INDEX('Policy Characteristics'!D:D,MATCH($C691,'Policy Characteristics'!$C:$C,0))),"",INDEX('Policy Characteristics'!D:D,MATCH($C691,'Policy Characteristics'!$C:$C,0)))</f>
        <v>Electrification</v>
      </c>
      <c r="K691" s="254" t="str">
        <f>IF(ISBLANK(INDEX('Policy Characteristics'!E:E,MATCH($C691,'Policy Characteristics'!$C:$C,0))),"",INDEX('Policy Characteristics'!E:E,MATCH($C691,'Policy Characteristics'!$C:$C,0)))</f>
        <v>indst shift to electricity</v>
      </c>
      <c r="L691" s="261">
        <f>IF(ISBLANK(INDEX('Policy Characteristics'!F:F,MATCH($C691,'Policy Characteristics'!$C:$C,0))),"",INDEX('Policy Characteristics'!F:F,MATCH($C691,'Policy Characteristics'!$C:$C,0)))</f>
        <v>0</v>
      </c>
      <c r="M691" s="261">
        <f>IF(ISBLANK(INDEX('Policy Characteristics'!G:G,MATCH($C691,'Policy Characteristics'!$C:$C,0))),"",INDEX('Policy Characteristics'!G:G,MATCH($C691,'Policy Characteristics'!$C:$C,0)))</f>
        <v>1</v>
      </c>
      <c r="N691" s="261">
        <f>IF(ISBLANK(INDEX('Policy Characteristics'!H:H,MATCH($C691,'Policy Characteristics'!$C:$C,0))),"",INDEX('Policy Characteristics'!H:H,MATCH($C691,'Policy Characteristics'!$C:$C,0)))</f>
        <v>0.01</v>
      </c>
      <c r="O691" s="254" t="str">
        <f>IF(ISBLANK(INDEX('Policy Characteristics'!I:I,MATCH($C691,'Policy Characteristics'!$C:$C,0))),"",INDEX('Policy Characteristics'!I:I,MATCH($C691,'Policy Characteristics'!$C:$C,0)))</f>
        <v>% of fuel shifted</v>
      </c>
      <c r="P691" s="254"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1" s="254" t="str">
        <f>IF(ISBLANK(INDEX('Policy Characteristics'!K:K,MATCH($C691,'Policy Characteristics'!$C:$C,0))),"",INDEX('Policy Characteristics'!K:K,MATCH($C691,'Policy Characteristics'!$C:$C,0)))</f>
        <v>industry-ag-main.html#fuel-switching</v>
      </c>
      <c r="R691" s="254" t="str">
        <f>IF(ISBLANK(INDEX('Policy Characteristics'!L:L,MATCH($C691,'Policy Characteristics'!$C:$C,0))),"",INDEX('Policy Characteristics'!L:L,MATCH($C691,'Policy Characteristics'!$C:$C,0)))</f>
        <v>industry-elec-and-hydrogen.html</v>
      </c>
    </row>
    <row r="692" spans="1:18">
      <c r="A692" s="254" t="str">
        <f>IF(ISBLANK(INDEX('Policy Characteristics'!A:A,MATCH($C692,'Policy Characteristics'!$C:$C,0))),"",INDEX('Policy Characteristics'!A:A,MATCH($C692,'Policy Characteristics'!$C:$C,0)))</f>
        <v>Industry</v>
      </c>
      <c r="B692" s="262" t="str">
        <f>IF(ISBLANK(INDEX('Policy Characteristics'!B:B,MATCH($C692,'Policy Characteristics'!$C:$C,0))),"",INDEX('Policy Characteristics'!B:B,MATCH($C692,'Policy Characteristics'!$C:$C,0)))</f>
        <v>Electrification</v>
      </c>
      <c r="C692" s="254" t="str">
        <f t="shared" si="36"/>
        <v>Fraction of Eligible Industrial Energy Use Shifted to Electricity</v>
      </c>
      <c r="D692" s="6" t="s">
        <v>3070</v>
      </c>
      <c r="E692" s="1" t="s">
        <v>3519</v>
      </c>
      <c r="F692" t="s">
        <v>2579</v>
      </c>
      <c r="G692" s="45" t="s">
        <v>3526</v>
      </c>
      <c r="H692" s="43">
        <v>1908</v>
      </c>
      <c r="I692" s="324" t="s">
        <v>43</v>
      </c>
      <c r="J692" s="255" t="str">
        <f>IF(ISBLANK(INDEX('Policy Characteristics'!D:D,MATCH($C692,'Policy Characteristics'!$C:$C,0))),"",INDEX('Policy Characteristics'!D:D,MATCH($C692,'Policy Characteristics'!$C:$C,0)))</f>
        <v>Electrification</v>
      </c>
      <c r="K692" s="254" t="str">
        <f>IF(ISBLANK(INDEX('Policy Characteristics'!E:E,MATCH($C692,'Policy Characteristics'!$C:$C,0))),"",INDEX('Policy Characteristics'!E:E,MATCH($C692,'Policy Characteristics'!$C:$C,0)))</f>
        <v>indst shift to electricity</v>
      </c>
      <c r="L692" s="261">
        <f>IF(ISBLANK(INDEX('Policy Characteristics'!F:F,MATCH($C692,'Policy Characteristics'!$C:$C,0))),"",INDEX('Policy Characteristics'!F:F,MATCH($C692,'Policy Characteristics'!$C:$C,0)))</f>
        <v>0</v>
      </c>
      <c r="M692" s="261">
        <f>IF(ISBLANK(INDEX('Policy Characteristics'!G:G,MATCH($C692,'Policy Characteristics'!$C:$C,0))),"",INDEX('Policy Characteristics'!G:G,MATCH($C692,'Policy Characteristics'!$C:$C,0)))</f>
        <v>1</v>
      </c>
      <c r="N692" s="261">
        <f>IF(ISBLANK(INDEX('Policy Characteristics'!H:H,MATCH($C692,'Policy Characteristics'!$C:$C,0))),"",INDEX('Policy Characteristics'!H:H,MATCH($C692,'Policy Characteristics'!$C:$C,0)))</f>
        <v>0.01</v>
      </c>
      <c r="O692" s="254" t="str">
        <f>IF(ISBLANK(INDEX('Policy Characteristics'!I:I,MATCH($C692,'Policy Characteristics'!$C:$C,0))),"",INDEX('Policy Characteristics'!I:I,MATCH($C692,'Policy Characteristics'!$C:$C,0)))</f>
        <v>% of fuel shifted</v>
      </c>
      <c r="P692" s="254"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2" s="254" t="str">
        <f>IF(ISBLANK(INDEX('Policy Characteristics'!K:K,MATCH($C692,'Policy Characteristics'!$C:$C,0))),"",INDEX('Policy Characteristics'!K:K,MATCH($C692,'Policy Characteristics'!$C:$C,0)))</f>
        <v>industry-ag-main.html#fuel-switching</v>
      </c>
      <c r="R692" s="254" t="str">
        <f>IF(ISBLANK(INDEX('Policy Characteristics'!L:L,MATCH($C692,'Policy Characteristics'!$C:$C,0))),"",INDEX('Policy Characteristics'!L:L,MATCH($C692,'Policy Characteristics'!$C:$C,0)))</f>
        <v>industry-elec-and-hydrogen.html</v>
      </c>
    </row>
    <row r="693" spans="1:18">
      <c r="A693" s="254" t="str">
        <f>IF(ISBLANK(INDEX('Policy Characteristics'!A:A,MATCH($C693,'Policy Characteristics'!$C:$C,0))),"",INDEX('Policy Characteristics'!A:A,MATCH($C693,'Policy Characteristics'!$C:$C,0)))</f>
        <v>Industry</v>
      </c>
      <c r="B693" s="262" t="str">
        <f>IF(ISBLANK(INDEX('Policy Characteristics'!B:B,MATCH($C693,'Policy Characteristics'!$C:$C,0))),"",INDEX('Policy Characteristics'!B:B,MATCH($C693,'Policy Characteristics'!$C:$C,0)))</f>
        <v>Electrification</v>
      </c>
      <c r="C693" s="254" t="str">
        <f t="shared" si="36"/>
        <v>Fraction of Eligible Industrial Energy Use Shifted to Electricity</v>
      </c>
      <c r="D693" s="6" t="s">
        <v>3070</v>
      </c>
      <c r="E693" s="1" t="s">
        <v>3520</v>
      </c>
      <c r="F693" t="s">
        <v>2579</v>
      </c>
      <c r="G693" s="45" t="s">
        <v>3527</v>
      </c>
      <c r="H693" s="43">
        <v>1909</v>
      </c>
      <c r="I693" s="324" t="s">
        <v>43</v>
      </c>
      <c r="J693" s="255" t="str">
        <f>IF(ISBLANK(INDEX('Policy Characteristics'!D:D,MATCH($C693,'Policy Characteristics'!$C:$C,0))),"",INDEX('Policy Characteristics'!D:D,MATCH($C693,'Policy Characteristics'!$C:$C,0)))</f>
        <v>Electrification</v>
      </c>
      <c r="K693" s="254" t="str">
        <f>IF(ISBLANK(INDEX('Policy Characteristics'!E:E,MATCH($C693,'Policy Characteristics'!$C:$C,0))),"",INDEX('Policy Characteristics'!E:E,MATCH($C693,'Policy Characteristics'!$C:$C,0)))</f>
        <v>indst shift to electricity</v>
      </c>
      <c r="L693" s="261">
        <f>IF(ISBLANK(INDEX('Policy Characteristics'!F:F,MATCH($C693,'Policy Characteristics'!$C:$C,0))),"",INDEX('Policy Characteristics'!F:F,MATCH($C693,'Policy Characteristics'!$C:$C,0)))</f>
        <v>0</v>
      </c>
      <c r="M693" s="261">
        <f>IF(ISBLANK(INDEX('Policy Characteristics'!G:G,MATCH($C693,'Policy Characteristics'!$C:$C,0))),"",INDEX('Policy Characteristics'!G:G,MATCH($C693,'Policy Characteristics'!$C:$C,0)))</f>
        <v>1</v>
      </c>
      <c r="N693" s="261">
        <f>IF(ISBLANK(INDEX('Policy Characteristics'!H:H,MATCH($C693,'Policy Characteristics'!$C:$C,0))),"",INDEX('Policy Characteristics'!H:H,MATCH($C693,'Policy Characteristics'!$C:$C,0)))</f>
        <v>0.01</v>
      </c>
      <c r="O693" s="254" t="str">
        <f>IF(ISBLANK(INDEX('Policy Characteristics'!I:I,MATCH($C693,'Policy Characteristics'!$C:$C,0))),"",INDEX('Policy Characteristics'!I:I,MATCH($C693,'Policy Characteristics'!$C:$C,0)))</f>
        <v>% of fuel shifted</v>
      </c>
      <c r="P693" s="254"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3" s="254" t="str">
        <f>IF(ISBLANK(INDEX('Policy Characteristics'!K:K,MATCH($C693,'Policy Characteristics'!$C:$C,0))),"",INDEX('Policy Characteristics'!K:K,MATCH($C693,'Policy Characteristics'!$C:$C,0)))</f>
        <v>industry-ag-main.html#fuel-switching</v>
      </c>
      <c r="R693" s="254" t="str">
        <f>IF(ISBLANK(INDEX('Policy Characteristics'!L:L,MATCH($C693,'Policy Characteristics'!$C:$C,0))),"",INDEX('Policy Characteristics'!L:L,MATCH($C693,'Policy Characteristics'!$C:$C,0)))</f>
        <v>industry-elec-and-hydrogen.html</v>
      </c>
    </row>
    <row r="694" spans="1:18">
      <c r="A694" s="254" t="str">
        <f>IF(ISBLANK(INDEX('Policy Characteristics'!A:A,MATCH($C694,'Policy Characteristics'!$C:$C,0))),"",INDEX('Policy Characteristics'!A:A,MATCH($C694,'Policy Characteristics'!$C:$C,0)))</f>
        <v>Industry</v>
      </c>
      <c r="B694" s="262" t="str">
        <f>IF(ISBLANK(INDEX('Policy Characteristics'!B:B,MATCH($C694,'Policy Characteristics'!$C:$C,0))),"",INDEX('Policy Characteristics'!B:B,MATCH($C694,'Policy Characteristics'!$C:$C,0)))</f>
        <v>Electrification</v>
      </c>
      <c r="C694" s="254" t="str">
        <f t="shared" si="36"/>
        <v>Fraction of Eligible Industrial Energy Use Shifted to Electricity</v>
      </c>
      <c r="D694" s="6" t="s">
        <v>3070</v>
      </c>
      <c r="E694" s="1" t="s">
        <v>3521</v>
      </c>
      <c r="F694" t="s">
        <v>2579</v>
      </c>
      <c r="G694" s="45" t="s">
        <v>3528</v>
      </c>
      <c r="H694" s="43">
        <v>1910</v>
      </c>
      <c r="I694" s="324" t="s">
        <v>43</v>
      </c>
      <c r="J694" s="255" t="str">
        <f>IF(ISBLANK(INDEX('Policy Characteristics'!D:D,MATCH($C694,'Policy Characteristics'!$C:$C,0))),"",INDEX('Policy Characteristics'!D:D,MATCH($C694,'Policy Characteristics'!$C:$C,0)))</f>
        <v>Electrification</v>
      </c>
      <c r="K694" s="254" t="str">
        <f>IF(ISBLANK(INDEX('Policy Characteristics'!E:E,MATCH($C694,'Policy Characteristics'!$C:$C,0))),"",INDEX('Policy Characteristics'!E:E,MATCH($C694,'Policy Characteristics'!$C:$C,0)))</f>
        <v>indst shift to electricity</v>
      </c>
      <c r="L694" s="261">
        <f>IF(ISBLANK(INDEX('Policy Characteristics'!F:F,MATCH($C694,'Policy Characteristics'!$C:$C,0))),"",INDEX('Policy Characteristics'!F:F,MATCH($C694,'Policy Characteristics'!$C:$C,0)))</f>
        <v>0</v>
      </c>
      <c r="M694" s="261">
        <f>IF(ISBLANK(INDEX('Policy Characteristics'!G:G,MATCH($C694,'Policy Characteristics'!$C:$C,0))),"",INDEX('Policy Characteristics'!G:G,MATCH($C694,'Policy Characteristics'!$C:$C,0)))</f>
        <v>1</v>
      </c>
      <c r="N694" s="261">
        <f>IF(ISBLANK(INDEX('Policy Characteristics'!H:H,MATCH($C694,'Policy Characteristics'!$C:$C,0))),"",INDEX('Policy Characteristics'!H:H,MATCH($C694,'Policy Characteristics'!$C:$C,0)))</f>
        <v>0.01</v>
      </c>
      <c r="O694" s="254" t="str">
        <f>IF(ISBLANK(INDEX('Policy Characteristics'!I:I,MATCH($C694,'Policy Characteristics'!$C:$C,0))),"",INDEX('Policy Characteristics'!I:I,MATCH($C694,'Policy Characteristics'!$C:$C,0)))</f>
        <v>% of fuel shifted</v>
      </c>
      <c r="P694" s="254"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4" s="254" t="str">
        <f>IF(ISBLANK(INDEX('Policy Characteristics'!K:K,MATCH($C694,'Policy Characteristics'!$C:$C,0))),"",INDEX('Policy Characteristics'!K:K,MATCH($C694,'Policy Characteristics'!$C:$C,0)))</f>
        <v>industry-ag-main.html#fuel-switching</v>
      </c>
      <c r="R694" s="254" t="str">
        <f>IF(ISBLANK(INDEX('Policy Characteristics'!L:L,MATCH($C694,'Policy Characteristics'!$C:$C,0))),"",INDEX('Policy Characteristics'!L:L,MATCH($C694,'Policy Characteristics'!$C:$C,0)))</f>
        <v>industry-elec-and-hydrogen.html</v>
      </c>
    </row>
    <row r="695" spans="1:18">
      <c r="A695" s="254" t="str">
        <f>IF(ISBLANK(INDEX('Policy Characteristics'!A:A,MATCH($C695,'Policy Characteristics'!$C:$C,0))),"",INDEX('Policy Characteristics'!A:A,MATCH($C695,'Policy Characteristics'!$C:$C,0)))</f>
        <v>Industry</v>
      </c>
      <c r="B695" s="262" t="str">
        <f>IF(ISBLANK(INDEX('Policy Characteristics'!B:B,MATCH($C695,'Policy Characteristics'!$C:$C,0))),"",INDEX('Policy Characteristics'!B:B,MATCH($C695,'Policy Characteristics'!$C:$C,0)))</f>
        <v>Electrification</v>
      </c>
      <c r="C695" s="254" t="str">
        <f t="shared" si="36"/>
        <v>Fraction of Eligible Industrial Energy Use Shifted to Electricity</v>
      </c>
      <c r="D695" s="6" t="s">
        <v>3070</v>
      </c>
      <c r="E695" s="1" t="s">
        <v>3522</v>
      </c>
      <c r="F695" t="s">
        <v>2579</v>
      </c>
      <c r="G695" s="45" t="s">
        <v>3529</v>
      </c>
      <c r="H695" s="43">
        <v>1911</v>
      </c>
      <c r="I695" s="324" t="s">
        <v>43</v>
      </c>
      <c r="J695" s="255" t="str">
        <f>IF(ISBLANK(INDEX('Policy Characteristics'!D:D,MATCH($C695,'Policy Characteristics'!$C:$C,0))),"",INDEX('Policy Characteristics'!D:D,MATCH($C695,'Policy Characteristics'!$C:$C,0)))</f>
        <v>Electrification</v>
      </c>
      <c r="K695" s="254" t="str">
        <f>IF(ISBLANK(INDEX('Policy Characteristics'!E:E,MATCH($C695,'Policy Characteristics'!$C:$C,0))),"",INDEX('Policy Characteristics'!E:E,MATCH($C695,'Policy Characteristics'!$C:$C,0)))</f>
        <v>indst shift to electricity</v>
      </c>
      <c r="L695" s="261">
        <f>IF(ISBLANK(INDEX('Policy Characteristics'!F:F,MATCH($C695,'Policy Characteristics'!$C:$C,0))),"",INDEX('Policy Characteristics'!F:F,MATCH($C695,'Policy Characteristics'!$C:$C,0)))</f>
        <v>0</v>
      </c>
      <c r="M695" s="261">
        <f>IF(ISBLANK(INDEX('Policy Characteristics'!G:G,MATCH($C695,'Policy Characteristics'!$C:$C,0))),"",INDEX('Policy Characteristics'!G:G,MATCH($C695,'Policy Characteristics'!$C:$C,0)))</f>
        <v>1</v>
      </c>
      <c r="N695" s="261">
        <f>IF(ISBLANK(INDEX('Policy Characteristics'!H:H,MATCH($C695,'Policy Characteristics'!$C:$C,0))),"",INDEX('Policy Characteristics'!H:H,MATCH($C695,'Policy Characteristics'!$C:$C,0)))</f>
        <v>0.01</v>
      </c>
      <c r="O695" s="254" t="str">
        <f>IF(ISBLANK(INDEX('Policy Characteristics'!I:I,MATCH($C695,'Policy Characteristics'!$C:$C,0))),"",INDEX('Policy Characteristics'!I:I,MATCH($C695,'Policy Characteristics'!$C:$C,0)))</f>
        <v>% of fuel shifted</v>
      </c>
      <c r="P695" s="254"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5" s="254" t="str">
        <f>IF(ISBLANK(INDEX('Policy Characteristics'!K:K,MATCH($C695,'Policy Characteristics'!$C:$C,0))),"",INDEX('Policy Characteristics'!K:K,MATCH($C695,'Policy Characteristics'!$C:$C,0)))</f>
        <v>industry-ag-main.html#fuel-switching</v>
      </c>
      <c r="R695" s="254" t="str">
        <f>IF(ISBLANK(INDEX('Policy Characteristics'!L:L,MATCH($C695,'Policy Characteristics'!$C:$C,0))),"",INDEX('Policy Characteristics'!L:L,MATCH($C695,'Policy Characteristics'!$C:$C,0)))</f>
        <v>industry-elec-and-hydrogen.html</v>
      </c>
    </row>
    <row r="696" spans="1:18">
      <c r="A696" s="254" t="str">
        <f>IF(ISBLANK(INDEX('Policy Characteristics'!A:A,MATCH($C696,'Policy Characteristics'!$C:$C,0))),"",INDEX('Policy Characteristics'!A:A,MATCH($C696,'Policy Characteristics'!$C:$C,0)))</f>
        <v>Industry</v>
      </c>
      <c r="B696" s="262" t="str">
        <f>IF(ISBLANK(INDEX('Policy Characteristics'!B:B,MATCH($C696,'Policy Characteristics'!$C:$C,0))),"",INDEX('Policy Characteristics'!B:B,MATCH($C696,'Policy Characteristics'!$C:$C,0)))</f>
        <v>Electrification</v>
      </c>
      <c r="C696" s="254" t="str">
        <f t="shared" si="36"/>
        <v>Fraction of Eligible Industrial Energy Use Shifted to Electricity</v>
      </c>
      <c r="D696" s="6" t="s">
        <v>3070</v>
      </c>
      <c r="E696" s="1" t="s">
        <v>3523</v>
      </c>
      <c r="F696" t="s">
        <v>2579</v>
      </c>
      <c r="G696" s="45" t="s">
        <v>3530</v>
      </c>
      <c r="H696" s="43">
        <v>1912</v>
      </c>
      <c r="I696" s="324" t="s">
        <v>43</v>
      </c>
      <c r="J696" s="255" t="str">
        <f>IF(ISBLANK(INDEX('Policy Characteristics'!D:D,MATCH($C696,'Policy Characteristics'!$C:$C,0))),"",INDEX('Policy Characteristics'!D:D,MATCH($C696,'Policy Characteristics'!$C:$C,0)))</f>
        <v>Electrification</v>
      </c>
      <c r="K696" s="254" t="str">
        <f>IF(ISBLANK(INDEX('Policy Characteristics'!E:E,MATCH($C696,'Policy Characteristics'!$C:$C,0))),"",INDEX('Policy Characteristics'!E:E,MATCH($C696,'Policy Characteristics'!$C:$C,0)))</f>
        <v>indst shift to electricity</v>
      </c>
      <c r="L696" s="261">
        <f>IF(ISBLANK(INDEX('Policy Characteristics'!F:F,MATCH($C696,'Policy Characteristics'!$C:$C,0))),"",INDEX('Policy Characteristics'!F:F,MATCH($C696,'Policy Characteristics'!$C:$C,0)))</f>
        <v>0</v>
      </c>
      <c r="M696" s="261">
        <f>IF(ISBLANK(INDEX('Policy Characteristics'!G:G,MATCH($C696,'Policy Characteristics'!$C:$C,0))),"",INDEX('Policy Characteristics'!G:G,MATCH($C696,'Policy Characteristics'!$C:$C,0)))</f>
        <v>1</v>
      </c>
      <c r="N696" s="261">
        <f>IF(ISBLANK(INDEX('Policy Characteristics'!H:H,MATCH($C696,'Policy Characteristics'!$C:$C,0))),"",INDEX('Policy Characteristics'!H:H,MATCH($C696,'Policy Characteristics'!$C:$C,0)))</f>
        <v>0.01</v>
      </c>
      <c r="O696" s="254" t="str">
        <f>IF(ISBLANK(INDEX('Policy Characteristics'!I:I,MATCH($C696,'Policy Characteristics'!$C:$C,0))),"",INDEX('Policy Characteristics'!I:I,MATCH($C696,'Policy Characteristics'!$C:$C,0)))</f>
        <v>% of fuel shifted</v>
      </c>
      <c r="P696" s="254"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6" s="254" t="str">
        <f>IF(ISBLANK(INDEX('Policy Characteristics'!K:K,MATCH($C696,'Policy Characteristics'!$C:$C,0))),"",INDEX('Policy Characteristics'!K:K,MATCH($C696,'Policy Characteristics'!$C:$C,0)))</f>
        <v>industry-ag-main.html#fuel-switching</v>
      </c>
      <c r="R696" s="254" t="str">
        <f>IF(ISBLANK(INDEX('Policy Characteristics'!L:L,MATCH($C696,'Policy Characteristics'!$C:$C,0))),"",INDEX('Policy Characteristics'!L:L,MATCH($C696,'Policy Characteristics'!$C:$C,0)))</f>
        <v>industry-elec-and-hydrogen.html</v>
      </c>
    </row>
    <row r="697" spans="1:18">
      <c r="A697" s="254" t="str">
        <f>IF(ISBLANK(INDEX('Policy Characteristics'!A:A,MATCH($C697,'Policy Characteristics'!$C:$C,0))),"",INDEX('Policy Characteristics'!A:A,MATCH($C697,'Policy Characteristics'!$C:$C,0)))</f>
        <v>Industry</v>
      </c>
      <c r="B697" s="262" t="str">
        <f>IF(ISBLANK(INDEX('Policy Characteristics'!B:B,MATCH($C697,'Policy Characteristics'!$C:$C,0))),"",INDEX('Policy Characteristics'!B:B,MATCH($C697,'Policy Characteristics'!$C:$C,0)))</f>
        <v>Electrification</v>
      </c>
      <c r="C697" s="254" t="str">
        <f t="shared" si="36"/>
        <v>Fraction of Eligible Industrial Energy Use Shifted to Electricity</v>
      </c>
      <c r="D697" s="6" t="s">
        <v>3070</v>
      </c>
      <c r="E697" s="1" t="s">
        <v>3674</v>
      </c>
      <c r="F697" t="s">
        <v>2579</v>
      </c>
      <c r="G697" s="45" t="s">
        <v>3674</v>
      </c>
      <c r="H697" s="43">
        <v>1913</v>
      </c>
      <c r="I697" s="324" t="s">
        <v>43</v>
      </c>
      <c r="J697" s="255" t="str">
        <f>IF(ISBLANK(INDEX('Policy Characteristics'!D:D,MATCH($C697,'Policy Characteristics'!$C:$C,0))),"",INDEX('Policy Characteristics'!D:D,MATCH($C697,'Policy Characteristics'!$C:$C,0)))</f>
        <v>Electrification</v>
      </c>
      <c r="K697" s="254" t="str">
        <f>IF(ISBLANK(INDEX('Policy Characteristics'!E:E,MATCH($C697,'Policy Characteristics'!$C:$C,0))),"",INDEX('Policy Characteristics'!E:E,MATCH($C697,'Policy Characteristics'!$C:$C,0)))</f>
        <v>indst shift to electricity</v>
      </c>
      <c r="L697" s="261">
        <f>IF(ISBLANK(INDEX('Policy Characteristics'!F:F,MATCH($C697,'Policy Characteristics'!$C:$C,0))),"",INDEX('Policy Characteristics'!F:F,MATCH($C697,'Policy Characteristics'!$C:$C,0)))</f>
        <v>0</v>
      </c>
      <c r="M697" s="261">
        <f>IF(ISBLANK(INDEX('Policy Characteristics'!G:G,MATCH($C697,'Policy Characteristics'!$C:$C,0))),"",INDEX('Policy Characteristics'!G:G,MATCH($C697,'Policy Characteristics'!$C:$C,0)))</f>
        <v>1</v>
      </c>
      <c r="N697" s="261">
        <f>IF(ISBLANK(INDEX('Policy Characteristics'!H:H,MATCH($C697,'Policy Characteristics'!$C:$C,0))),"",INDEX('Policy Characteristics'!H:H,MATCH($C697,'Policy Characteristics'!$C:$C,0)))</f>
        <v>0.01</v>
      </c>
      <c r="O697" s="254" t="str">
        <f>IF(ISBLANK(INDEX('Policy Characteristics'!I:I,MATCH($C697,'Policy Characteristics'!$C:$C,0))),"",INDEX('Policy Characteristics'!I:I,MATCH($C697,'Policy Characteristics'!$C:$C,0)))</f>
        <v>% of fuel shifted</v>
      </c>
      <c r="P697" s="254"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7" s="254" t="str">
        <f>IF(ISBLANK(INDEX('Policy Characteristics'!K:K,MATCH($C697,'Policy Characteristics'!$C:$C,0))),"",INDEX('Policy Characteristics'!K:K,MATCH($C697,'Policy Characteristics'!$C:$C,0)))</f>
        <v>industry-ag-main.html#fuel-switching</v>
      </c>
      <c r="R697" s="254" t="str">
        <f>IF(ISBLANK(INDEX('Policy Characteristics'!L:L,MATCH($C697,'Policy Characteristics'!$C:$C,0))),"",INDEX('Policy Characteristics'!L:L,MATCH($C697,'Policy Characteristics'!$C:$C,0)))</f>
        <v>industry-elec-and-hydrogen.html</v>
      </c>
    </row>
    <row r="698" spans="1:18">
      <c r="A698" s="254" t="str">
        <f>IF(ISBLANK(INDEX('Policy Characteristics'!A:A,MATCH($C698,'Policy Characteristics'!$C:$C,0))),"",INDEX('Policy Characteristics'!A:A,MATCH($C698,'Policy Characteristics'!$C:$C,0)))</f>
        <v>Industry</v>
      </c>
      <c r="B698" s="262" t="str">
        <f>IF(ISBLANK(INDEX('Policy Characteristics'!B:B,MATCH($C698,'Policy Characteristics'!$C:$C,0))),"",INDEX('Policy Characteristics'!B:B,MATCH($C698,'Policy Characteristics'!$C:$C,0)))</f>
        <v>Electrification</v>
      </c>
      <c r="C698" s="254" t="str">
        <f t="shared" si="36"/>
        <v>Fraction of Eligible Industrial Energy Use Shifted to Electricity</v>
      </c>
      <c r="D698" s="6" t="s">
        <v>3071</v>
      </c>
      <c r="E698" s="1" t="s">
        <v>3517</v>
      </c>
      <c r="F698" t="s">
        <v>3034</v>
      </c>
      <c r="G698" s="45" t="s">
        <v>3524</v>
      </c>
      <c r="H698" s="43">
        <v>1914</v>
      </c>
      <c r="I698" s="324" t="s">
        <v>43</v>
      </c>
      <c r="J698" s="255" t="str">
        <f>IF(ISBLANK(INDEX('Policy Characteristics'!D:D,MATCH($C698,'Policy Characteristics'!$C:$C,0))),"",INDEX('Policy Characteristics'!D:D,MATCH($C698,'Policy Characteristics'!$C:$C,0)))</f>
        <v>Electrification</v>
      </c>
      <c r="K698" s="254" t="str">
        <f>IF(ISBLANK(INDEX('Policy Characteristics'!E:E,MATCH($C698,'Policy Characteristics'!$C:$C,0))),"",INDEX('Policy Characteristics'!E:E,MATCH($C698,'Policy Characteristics'!$C:$C,0)))</f>
        <v>indst shift to electricity</v>
      </c>
      <c r="L698" s="261">
        <f>IF(ISBLANK(INDEX('Policy Characteristics'!F:F,MATCH($C698,'Policy Characteristics'!$C:$C,0))),"",INDEX('Policy Characteristics'!F:F,MATCH($C698,'Policy Characteristics'!$C:$C,0)))</f>
        <v>0</v>
      </c>
      <c r="M698" s="261">
        <f>IF(ISBLANK(INDEX('Policy Characteristics'!G:G,MATCH($C698,'Policy Characteristics'!$C:$C,0))),"",INDEX('Policy Characteristics'!G:G,MATCH($C698,'Policy Characteristics'!$C:$C,0)))</f>
        <v>1</v>
      </c>
      <c r="N698" s="261">
        <f>IF(ISBLANK(INDEX('Policy Characteristics'!H:H,MATCH($C698,'Policy Characteristics'!$C:$C,0))),"",INDEX('Policy Characteristics'!H:H,MATCH($C698,'Policy Characteristics'!$C:$C,0)))</f>
        <v>0.01</v>
      </c>
      <c r="O698" s="254" t="str">
        <f>IF(ISBLANK(INDEX('Policy Characteristics'!I:I,MATCH($C698,'Policy Characteristics'!$C:$C,0))),"",INDEX('Policy Characteristics'!I:I,MATCH($C698,'Policy Characteristics'!$C:$C,0)))</f>
        <v>% of fuel shifted</v>
      </c>
      <c r="P698" s="254"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8" s="254" t="str">
        <f>IF(ISBLANK(INDEX('Policy Characteristics'!K:K,MATCH($C698,'Policy Characteristics'!$C:$C,0))),"",INDEX('Policy Characteristics'!K:K,MATCH($C698,'Policy Characteristics'!$C:$C,0)))</f>
        <v>industry-ag-main.html#fuel-switching</v>
      </c>
      <c r="R698" s="254" t="str">
        <f>IF(ISBLANK(INDEX('Policy Characteristics'!L:L,MATCH($C698,'Policy Characteristics'!$C:$C,0))),"",INDEX('Policy Characteristics'!L:L,MATCH($C698,'Policy Characteristics'!$C:$C,0)))</f>
        <v>industry-elec-and-hydrogen.html</v>
      </c>
    </row>
    <row r="699" spans="1:18">
      <c r="A699" s="254" t="str">
        <f>IF(ISBLANK(INDEX('Policy Characteristics'!A:A,MATCH($C699,'Policy Characteristics'!$C:$C,0))),"",INDEX('Policy Characteristics'!A:A,MATCH($C699,'Policy Characteristics'!$C:$C,0)))</f>
        <v>Industry</v>
      </c>
      <c r="B699" s="262" t="str">
        <f>IF(ISBLANK(INDEX('Policy Characteristics'!B:B,MATCH($C699,'Policy Characteristics'!$C:$C,0))),"",INDEX('Policy Characteristics'!B:B,MATCH($C699,'Policy Characteristics'!$C:$C,0)))</f>
        <v>Electrification</v>
      </c>
      <c r="C699" s="254" t="str">
        <f t="shared" si="36"/>
        <v>Fraction of Eligible Industrial Energy Use Shifted to Electricity</v>
      </c>
      <c r="D699" s="6" t="s">
        <v>3071</v>
      </c>
      <c r="E699" s="1" t="s">
        <v>3518</v>
      </c>
      <c r="F699" t="s">
        <v>3034</v>
      </c>
      <c r="G699" s="45" t="s">
        <v>3525</v>
      </c>
      <c r="H699" s="43">
        <v>1915</v>
      </c>
      <c r="I699" s="324" t="s">
        <v>43</v>
      </c>
      <c r="J699" s="255" t="str">
        <f>IF(ISBLANK(INDEX('Policy Characteristics'!D:D,MATCH($C699,'Policy Characteristics'!$C:$C,0))),"",INDEX('Policy Characteristics'!D:D,MATCH($C699,'Policy Characteristics'!$C:$C,0)))</f>
        <v>Electrification</v>
      </c>
      <c r="K699" s="254" t="str">
        <f>IF(ISBLANK(INDEX('Policy Characteristics'!E:E,MATCH($C699,'Policy Characteristics'!$C:$C,0))),"",INDEX('Policy Characteristics'!E:E,MATCH($C699,'Policy Characteristics'!$C:$C,0)))</f>
        <v>indst shift to electricity</v>
      </c>
      <c r="L699" s="261">
        <f>IF(ISBLANK(INDEX('Policy Characteristics'!F:F,MATCH($C699,'Policy Characteristics'!$C:$C,0))),"",INDEX('Policy Characteristics'!F:F,MATCH($C699,'Policy Characteristics'!$C:$C,0)))</f>
        <v>0</v>
      </c>
      <c r="M699" s="261">
        <f>IF(ISBLANK(INDEX('Policy Characteristics'!G:G,MATCH($C699,'Policy Characteristics'!$C:$C,0))),"",INDEX('Policy Characteristics'!G:G,MATCH($C699,'Policy Characteristics'!$C:$C,0)))</f>
        <v>1</v>
      </c>
      <c r="N699" s="261">
        <f>IF(ISBLANK(INDEX('Policy Characteristics'!H:H,MATCH($C699,'Policy Characteristics'!$C:$C,0))),"",INDEX('Policy Characteristics'!H:H,MATCH($C699,'Policy Characteristics'!$C:$C,0)))</f>
        <v>0.01</v>
      </c>
      <c r="O699" s="254" t="str">
        <f>IF(ISBLANK(INDEX('Policy Characteristics'!I:I,MATCH($C699,'Policy Characteristics'!$C:$C,0))),"",INDEX('Policy Characteristics'!I:I,MATCH($C699,'Policy Characteristics'!$C:$C,0)))</f>
        <v>% of fuel shifted</v>
      </c>
      <c r="P699" s="254"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9" s="254" t="str">
        <f>IF(ISBLANK(INDEX('Policy Characteristics'!K:K,MATCH($C699,'Policy Characteristics'!$C:$C,0))),"",INDEX('Policy Characteristics'!K:K,MATCH($C699,'Policy Characteristics'!$C:$C,0)))</f>
        <v>industry-ag-main.html#fuel-switching</v>
      </c>
      <c r="R699" s="254" t="str">
        <f>IF(ISBLANK(INDEX('Policy Characteristics'!L:L,MATCH($C699,'Policy Characteristics'!$C:$C,0))),"",INDEX('Policy Characteristics'!L:L,MATCH($C699,'Policy Characteristics'!$C:$C,0)))</f>
        <v>industry-elec-and-hydrogen.html</v>
      </c>
    </row>
    <row r="700" spans="1:18">
      <c r="A700" s="254" t="str">
        <f>IF(ISBLANK(INDEX('Policy Characteristics'!A:A,MATCH($C700,'Policy Characteristics'!$C:$C,0))),"",INDEX('Policy Characteristics'!A:A,MATCH($C700,'Policy Characteristics'!$C:$C,0)))</f>
        <v>Industry</v>
      </c>
      <c r="B700" s="262" t="str">
        <f>IF(ISBLANK(INDEX('Policy Characteristics'!B:B,MATCH($C700,'Policy Characteristics'!$C:$C,0))),"",INDEX('Policy Characteristics'!B:B,MATCH($C700,'Policy Characteristics'!$C:$C,0)))</f>
        <v>Electrification</v>
      </c>
      <c r="C700" s="254" t="str">
        <f t="shared" si="36"/>
        <v>Fraction of Eligible Industrial Energy Use Shifted to Electricity</v>
      </c>
      <c r="D700" s="6" t="s">
        <v>3071</v>
      </c>
      <c r="E700" s="1" t="s">
        <v>3519</v>
      </c>
      <c r="F700" t="s">
        <v>3034</v>
      </c>
      <c r="G700" s="45" t="s">
        <v>3526</v>
      </c>
      <c r="H700" s="43">
        <v>1916</v>
      </c>
      <c r="I700" s="324" t="s">
        <v>43</v>
      </c>
      <c r="J700" s="255" t="str">
        <f>IF(ISBLANK(INDEX('Policy Characteristics'!D:D,MATCH($C700,'Policy Characteristics'!$C:$C,0))),"",INDEX('Policy Characteristics'!D:D,MATCH($C700,'Policy Characteristics'!$C:$C,0)))</f>
        <v>Electrification</v>
      </c>
      <c r="K700" s="254" t="str">
        <f>IF(ISBLANK(INDEX('Policy Characteristics'!E:E,MATCH($C700,'Policy Characteristics'!$C:$C,0))),"",INDEX('Policy Characteristics'!E:E,MATCH($C700,'Policy Characteristics'!$C:$C,0)))</f>
        <v>indst shift to electricity</v>
      </c>
      <c r="L700" s="261">
        <f>IF(ISBLANK(INDEX('Policy Characteristics'!F:F,MATCH($C700,'Policy Characteristics'!$C:$C,0))),"",INDEX('Policy Characteristics'!F:F,MATCH($C700,'Policy Characteristics'!$C:$C,0)))</f>
        <v>0</v>
      </c>
      <c r="M700" s="261">
        <f>IF(ISBLANK(INDEX('Policy Characteristics'!G:G,MATCH($C700,'Policy Characteristics'!$C:$C,0))),"",INDEX('Policy Characteristics'!G:G,MATCH($C700,'Policy Characteristics'!$C:$C,0)))</f>
        <v>1</v>
      </c>
      <c r="N700" s="261">
        <f>IF(ISBLANK(INDEX('Policy Characteristics'!H:H,MATCH($C700,'Policy Characteristics'!$C:$C,0))),"",INDEX('Policy Characteristics'!H:H,MATCH($C700,'Policy Characteristics'!$C:$C,0)))</f>
        <v>0.01</v>
      </c>
      <c r="O700" s="254" t="str">
        <f>IF(ISBLANK(INDEX('Policy Characteristics'!I:I,MATCH($C700,'Policy Characteristics'!$C:$C,0))),"",INDEX('Policy Characteristics'!I:I,MATCH($C700,'Policy Characteristics'!$C:$C,0)))</f>
        <v>% of fuel shifted</v>
      </c>
      <c r="P700" s="254"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0" s="254" t="str">
        <f>IF(ISBLANK(INDEX('Policy Characteristics'!K:K,MATCH($C700,'Policy Characteristics'!$C:$C,0))),"",INDEX('Policy Characteristics'!K:K,MATCH($C700,'Policy Characteristics'!$C:$C,0)))</f>
        <v>industry-ag-main.html#fuel-switching</v>
      </c>
      <c r="R700" s="254" t="str">
        <f>IF(ISBLANK(INDEX('Policy Characteristics'!L:L,MATCH($C700,'Policy Characteristics'!$C:$C,0))),"",INDEX('Policy Characteristics'!L:L,MATCH($C700,'Policy Characteristics'!$C:$C,0)))</f>
        <v>industry-elec-and-hydrogen.html</v>
      </c>
    </row>
    <row r="701" spans="1:18">
      <c r="A701" s="254" t="str">
        <f>IF(ISBLANK(INDEX('Policy Characteristics'!A:A,MATCH($C701,'Policy Characteristics'!$C:$C,0))),"",INDEX('Policy Characteristics'!A:A,MATCH($C701,'Policy Characteristics'!$C:$C,0)))</f>
        <v>Industry</v>
      </c>
      <c r="B701" s="262" t="str">
        <f>IF(ISBLANK(INDEX('Policy Characteristics'!B:B,MATCH($C701,'Policy Characteristics'!$C:$C,0))),"",INDEX('Policy Characteristics'!B:B,MATCH($C701,'Policy Characteristics'!$C:$C,0)))</f>
        <v>Electrification</v>
      </c>
      <c r="C701" s="254" t="str">
        <f t="shared" si="36"/>
        <v>Fraction of Eligible Industrial Energy Use Shifted to Electricity</v>
      </c>
      <c r="D701" s="6" t="s">
        <v>3071</v>
      </c>
      <c r="E701" s="1" t="s">
        <v>3520</v>
      </c>
      <c r="F701" t="s">
        <v>3034</v>
      </c>
      <c r="G701" s="45" t="s">
        <v>3527</v>
      </c>
      <c r="H701" s="43">
        <v>1917</v>
      </c>
      <c r="I701" s="324" t="s">
        <v>43</v>
      </c>
      <c r="J701" s="255" t="str">
        <f>IF(ISBLANK(INDEX('Policy Characteristics'!D:D,MATCH($C701,'Policy Characteristics'!$C:$C,0))),"",INDEX('Policy Characteristics'!D:D,MATCH($C701,'Policy Characteristics'!$C:$C,0)))</f>
        <v>Electrification</v>
      </c>
      <c r="K701" s="254" t="str">
        <f>IF(ISBLANK(INDEX('Policy Characteristics'!E:E,MATCH($C701,'Policy Characteristics'!$C:$C,0))),"",INDEX('Policy Characteristics'!E:E,MATCH($C701,'Policy Characteristics'!$C:$C,0)))</f>
        <v>indst shift to electricity</v>
      </c>
      <c r="L701" s="261">
        <f>IF(ISBLANK(INDEX('Policy Characteristics'!F:F,MATCH($C701,'Policy Characteristics'!$C:$C,0))),"",INDEX('Policy Characteristics'!F:F,MATCH($C701,'Policy Characteristics'!$C:$C,0)))</f>
        <v>0</v>
      </c>
      <c r="M701" s="261">
        <f>IF(ISBLANK(INDEX('Policy Characteristics'!G:G,MATCH($C701,'Policy Characteristics'!$C:$C,0))),"",INDEX('Policy Characteristics'!G:G,MATCH($C701,'Policy Characteristics'!$C:$C,0)))</f>
        <v>1</v>
      </c>
      <c r="N701" s="261">
        <f>IF(ISBLANK(INDEX('Policy Characteristics'!H:H,MATCH($C701,'Policy Characteristics'!$C:$C,0))),"",INDEX('Policy Characteristics'!H:H,MATCH($C701,'Policy Characteristics'!$C:$C,0)))</f>
        <v>0.01</v>
      </c>
      <c r="O701" s="254" t="str">
        <f>IF(ISBLANK(INDEX('Policy Characteristics'!I:I,MATCH($C701,'Policy Characteristics'!$C:$C,0))),"",INDEX('Policy Characteristics'!I:I,MATCH($C701,'Policy Characteristics'!$C:$C,0)))</f>
        <v>% of fuel shifted</v>
      </c>
      <c r="P701" s="254"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1" s="254" t="str">
        <f>IF(ISBLANK(INDEX('Policy Characteristics'!K:K,MATCH($C701,'Policy Characteristics'!$C:$C,0))),"",INDEX('Policy Characteristics'!K:K,MATCH($C701,'Policy Characteristics'!$C:$C,0)))</f>
        <v>industry-ag-main.html#fuel-switching</v>
      </c>
      <c r="R701" s="254" t="str">
        <f>IF(ISBLANK(INDEX('Policy Characteristics'!L:L,MATCH($C701,'Policy Characteristics'!$C:$C,0))),"",INDEX('Policy Characteristics'!L:L,MATCH($C701,'Policy Characteristics'!$C:$C,0)))</f>
        <v>industry-elec-and-hydrogen.html</v>
      </c>
    </row>
    <row r="702" spans="1:18">
      <c r="A702" s="254" t="str">
        <f>IF(ISBLANK(INDEX('Policy Characteristics'!A:A,MATCH($C702,'Policy Characteristics'!$C:$C,0))),"",INDEX('Policy Characteristics'!A:A,MATCH($C702,'Policy Characteristics'!$C:$C,0)))</f>
        <v>Industry</v>
      </c>
      <c r="B702" s="262" t="str">
        <f>IF(ISBLANK(INDEX('Policy Characteristics'!B:B,MATCH($C702,'Policy Characteristics'!$C:$C,0))),"",INDEX('Policy Characteristics'!B:B,MATCH($C702,'Policy Characteristics'!$C:$C,0)))</f>
        <v>Electrification</v>
      </c>
      <c r="C702" s="254" t="str">
        <f t="shared" si="36"/>
        <v>Fraction of Eligible Industrial Energy Use Shifted to Electricity</v>
      </c>
      <c r="D702" s="6" t="s">
        <v>3071</v>
      </c>
      <c r="E702" s="1" t="s">
        <v>3521</v>
      </c>
      <c r="F702" t="s">
        <v>3034</v>
      </c>
      <c r="G702" s="45" t="s">
        <v>3528</v>
      </c>
      <c r="H702" s="43">
        <v>1918</v>
      </c>
      <c r="I702" s="324" t="s">
        <v>43</v>
      </c>
      <c r="J702" s="255" t="str">
        <f>IF(ISBLANK(INDEX('Policy Characteristics'!D:D,MATCH($C702,'Policy Characteristics'!$C:$C,0))),"",INDEX('Policy Characteristics'!D:D,MATCH($C702,'Policy Characteristics'!$C:$C,0)))</f>
        <v>Electrification</v>
      </c>
      <c r="K702" s="254" t="str">
        <f>IF(ISBLANK(INDEX('Policy Characteristics'!E:E,MATCH($C702,'Policy Characteristics'!$C:$C,0))),"",INDEX('Policy Characteristics'!E:E,MATCH($C702,'Policy Characteristics'!$C:$C,0)))</f>
        <v>indst shift to electricity</v>
      </c>
      <c r="L702" s="261">
        <f>IF(ISBLANK(INDEX('Policy Characteristics'!F:F,MATCH($C702,'Policy Characteristics'!$C:$C,0))),"",INDEX('Policy Characteristics'!F:F,MATCH($C702,'Policy Characteristics'!$C:$C,0)))</f>
        <v>0</v>
      </c>
      <c r="M702" s="261">
        <f>IF(ISBLANK(INDEX('Policy Characteristics'!G:G,MATCH($C702,'Policy Characteristics'!$C:$C,0))),"",INDEX('Policy Characteristics'!G:G,MATCH($C702,'Policy Characteristics'!$C:$C,0)))</f>
        <v>1</v>
      </c>
      <c r="N702" s="261">
        <f>IF(ISBLANK(INDEX('Policy Characteristics'!H:H,MATCH($C702,'Policy Characteristics'!$C:$C,0))),"",INDEX('Policy Characteristics'!H:H,MATCH($C702,'Policy Characteristics'!$C:$C,0)))</f>
        <v>0.01</v>
      </c>
      <c r="O702" s="254" t="str">
        <f>IF(ISBLANK(INDEX('Policy Characteristics'!I:I,MATCH($C702,'Policy Characteristics'!$C:$C,0))),"",INDEX('Policy Characteristics'!I:I,MATCH($C702,'Policy Characteristics'!$C:$C,0)))</f>
        <v>% of fuel shifted</v>
      </c>
      <c r="P702" s="254"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2" s="254" t="str">
        <f>IF(ISBLANK(INDEX('Policy Characteristics'!K:K,MATCH($C702,'Policy Characteristics'!$C:$C,0))),"",INDEX('Policy Characteristics'!K:K,MATCH($C702,'Policy Characteristics'!$C:$C,0)))</f>
        <v>industry-ag-main.html#fuel-switching</v>
      </c>
      <c r="R702" s="254" t="str">
        <f>IF(ISBLANK(INDEX('Policy Characteristics'!L:L,MATCH($C702,'Policy Characteristics'!$C:$C,0))),"",INDEX('Policy Characteristics'!L:L,MATCH($C702,'Policy Characteristics'!$C:$C,0)))</f>
        <v>industry-elec-and-hydrogen.html</v>
      </c>
    </row>
    <row r="703" spans="1:18">
      <c r="A703" s="254" t="str">
        <f>IF(ISBLANK(INDEX('Policy Characteristics'!A:A,MATCH($C703,'Policy Characteristics'!$C:$C,0))),"",INDEX('Policy Characteristics'!A:A,MATCH($C703,'Policy Characteristics'!$C:$C,0)))</f>
        <v>Industry</v>
      </c>
      <c r="B703" s="262" t="str">
        <f>IF(ISBLANK(INDEX('Policy Characteristics'!B:B,MATCH($C703,'Policy Characteristics'!$C:$C,0))),"",INDEX('Policy Characteristics'!B:B,MATCH($C703,'Policy Characteristics'!$C:$C,0)))</f>
        <v>Electrification</v>
      </c>
      <c r="C703" s="254" t="str">
        <f t="shared" si="36"/>
        <v>Fraction of Eligible Industrial Energy Use Shifted to Electricity</v>
      </c>
      <c r="D703" s="6" t="s">
        <v>3071</v>
      </c>
      <c r="E703" s="1" t="s">
        <v>3522</v>
      </c>
      <c r="F703" t="s">
        <v>3034</v>
      </c>
      <c r="G703" s="45" t="s">
        <v>3529</v>
      </c>
      <c r="H703" s="43">
        <v>1919</v>
      </c>
      <c r="I703" s="324" t="s">
        <v>43</v>
      </c>
      <c r="J703" s="255" t="str">
        <f>IF(ISBLANK(INDEX('Policy Characteristics'!D:D,MATCH($C703,'Policy Characteristics'!$C:$C,0))),"",INDEX('Policy Characteristics'!D:D,MATCH($C703,'Policy Characteristics'!$C:$C,0)))</f>
        <v>Electrification</v>
      </c>
      <c r="K703" s="254" t="str">
        <f>IF(ISBLANK(INDEX('Policy Characteristics'!E:E,MATCH($C703,'Policy Characteristics'!$C:$C,0))),"",INDEX('Policy Characteristics'!E:E,MATCH($C703,'Policy Characteristics'!$C:$C,0)))</f>
        <v>indst shift to electricity</v>
      </c>
      <c r="L703" s="261">
        <f>IF(ISBLANK(INDEX('Policy Characteristics'!F:F,MATCH($C703,'Policy Characteristics'!$C:$C,0))),"",INDEX('Policy Characteristics'!F:F,MATCH($C703,'Policy Characteristics'!$C:$C,0)))</f>
        <v>0</v>
      </c>
      <c r="M703" s="261">
        <f>IF(ISBLANK(INDEX('Policy Characteristics'!G:G,MATCH($C703,'Policy Characteristics'!$C:$C,0))),"",INDEX('Policy Characteristics'!G:G,MATCH($C703,'Policy Characteristics'!$C:$C,0)))</f>
        <v>1</v>
      </c>
      <c r="N703" s="261">
        <f>IF(ISBLANK(INDEX('Policy Characteristics'!H:H,MATCH($C703,'Policy Characteristics'!$C:$C,0))),"",INDEX('Policy Characteristics'!H:H,MATCH($C703,'Policy Characteristics'!$C:$C,0)))</f>
        <v>0.01</v>
      </c>
      <c r="O703" s="254" t="str">
        <f>IF(ISBLANK(INDEX('Policy Characteristics'!I:I,MATCH($C703,'Policy Characteristics'!$C:$C,0))),"",INDEX('Policy Characteristics'!I:I,MATCH($C703,'Policy Characteristics'!$C:$C,0)))</f>
        <v>% of fuel shifted</v>
      </c>
      <c r="P703" s="254"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3" s="254" t="str">
        <f>IF(ISBLANK(INDEX('Policy Characteristics'!K:K,MATCH($C703,'Policy Characteristics'!$C:$C,0))),"",INDEX('Policy Characteristics'!K:K,MATCH($C703,'Policy Characteristics'!$C:$C,0)))</f>
        <v>industry-ag-main.html#fuel-switching</v>
      </c>
      <c r="R703" s="254" t="str">
        <f>IF(ISBLANK(INDEX('Policy Characteristics'!L:L,MATCH($C703,'Policy Characteristics'!$C:$C,0))),"",INDEX('Policy Characteristics'!L:L,MATCH($C703,'Policy Characteristics'!$C:$C,0)))</f>
        <v>industry-elec-and-hydrogen.html</v>
      </c>
    </row>
    <row r="704" spans="1:18">
      <c r="A704" s="254" t="str">
        <f>IF(ISBLANK(INDEX('Policy Characteristics'!A:A,MATCH($C704,'Policy Characteristics'!$C:$C,0))),"",INDEX('Policy Characteristics'!A:A,MATCH($C704,'Policy Characteristics'!$C:$C,0)))</f>
        <v>Industry</v>
      </c>
      <c r="B704" s="262" t="str">
        <f>IF(ISBLANK(INDEX('Policy Characteristics'!B:B,MATCH($C704,'Policy Characteristics'!$C:$C,0))),"",INDEX('Policy Characteristics'!B:B,MATCH($C704,'Policy Characteristics'!$C:$C,0)))</f>
        <v>Electrification</v>
      </c>
      <c r="C704" s="254" t="str">
        <f t="shared" si="36"/>
        <v>Fraction of Eligible Industrial Energy Use Shifted to Electricity</v>
      </c>
      <c r="D704" s="6" t="s">
        <v>3071</v>
      </c>
      <c r="E704" s="1" t="s">
        <v>3523</v>
      </c>
      <c r="F704" t="s">
        <v>3034</v>
      </c>
      <c r="G704" s="45" t="s">
        <v>3530</v>
      </c>
      <c r="H704" s="43">
        <v>1920</v>
      </c>
      <c r="I704" s="324" t="s">
        <v>43</v>
      </c>
      <c r="J704" s="255" t="str">
        <f>IF(ISBLANK(INDEX('Policy Characteristics'!D:D,MATCH($C704,'Policy Characteristics'!$C:$C,0))),"",INDEX('Policy Characteristics'!D:D,MATCH($C704,'Policy Characteristics'!$C:$C,0)))</f>
        <v>Electrification</v>
      </c>
      <c r="K704" s="254" t="str">
        <f>IF(ISBLANK(INDEX('Policy Characteristics'!E:E,MATCH($C704,'Policy Characteristics'!$C:$C,0))),"",INDEX('Policy Characteristics'!E:E,MATCH($C704,'Policy Characteristics'!$C:$C,0)))</f>
        <v>indst shift to electricity</v>
      </c>
      <c r="L704" s="261">
        <f>IF(ISBLANK(INDEX('Policy Characteristics'!F:F,MATCH($C704,'Policy Characteristics'!$C:$C,0))),"",INDEX('Policy Characteristics'!F:F,MATCH($C704,'Policy Characteristics'!$C:$C,0)))</f>
        <v>0</v>
      </c>
      <c r="M704" s="261">
        <f>IF(ISBLANK(INDEX('Policy Characteristics'!G:G,MATCH($C704,'Policy Characteristics'!$C:$C,0))),"",INDEX('Policy Characteristics'!G:G,MATCH($C704,'Policy Characteristics'!$C:$C,0)))</f>
        <v>1</v>
      </c>
      <c r="N704" s="261">
        <f>IF(ISBLANK(INDEX('Policy Characteristics'!H:H,MATCH($C704,'Policy Characteristics'!$C:$C,0))),"",INDEX('Policy Characteristics'!H:H,MATCH($C704,'Policy Characteristics'!$C:$C,0)))</f>
        <v>0.01</v>
      </c>
      <c r="O704" s="254" t="str">
        <f>IF(ISBLANK(INDEX('Policy Characteristics'!I:I,MATCH($C704,'Policy Characteristics'!$C:$C,0))),"",INDEX('Policy Characteristics'!I:I,MATCH($C704,'Policy Characteristics'!$C:$C,0)))</f>
        <v>% of fuel shifted</v>
      </c>
      <c r="P704" s="254"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4" s="254" t="str">
        <f>IF(ISBLANK(INDEX('Policy Characteristics'!K:K,MATCH($C704,'Policy Characteristics'!$C:$C,0))),"",INDEX('Policy Characteristics'!K:K,MATCH($C704,'Policy Characteristics'!$C:$C,0)))</f>
        <v>industry-ag-main.html#fuel-switching</v>
      </c>
      <c r="R704" s="254" t="str">
        <f>IF(ISBLANK(INDEX('Policy Characteristics'!L:L,MATCH($C704,'Policy Characteristics'!$C:$C,0))),"",INDEX('Policy Characteristics'!L:L,MATCH($C704,'Policy Characteristics'!$C:$C,0)))</f>
        <v>industry-elec-and-hydrogen.html</v>
      </c>
    </row>
    <row r="705" spans="1:18">
      <c r="A705" s="254" t="str">
        <f>IF(ISBLANK(INDEX('Policy Characteristics'!A:A,MATCH($C705,'Policy Characteristics'!$C:$C,0))),"",INDEX('Policy Characteristics'!A:A,MATCH($C705,'Policy Characteristics'!$C:$C,0)))</f>
        <v>Industry</v>
      </c>
      <c r="B705" s="262" t="str">
        <f>IF(ISBLANK(INDEX('Policy Characteristics'!B:B,MATCH($C705,'Policy Characteristics'!$C:$C,0))),"",INDEX('Policy Characteristics'!B:B,MATCH($C705,'Policy Characteristics'!$C:$C,0)))</f>
        <v>Electrification</v>
      </c>
      <c r="C705" s="254" t="str">
        <f t="shared" si="36"/>
        <v>Fraction of Eligible Industrial Energy Use Shifted to Electricity</v>
      </c>
      <c r="D705" s="6" t="s">
        <v>3071</v>
      </c>
      <c r="E705" s="1" t="s">
        <v>3674</v>
      </c>
      <c r="F705" t="s">
        <v>3034</v>
      </c>
      <c r="G705" s="45" t="s">
        <v>3674</v>
      </c>
      <c r="H705" s="43">
        <v>1921</v>
      </c>
      <c r="I705" s="324" t="s">
        <v>43</v>
      </c>
      <c r="J705" s="255" t="str">
        <f>IF(ISBLANK(INDEX('Policy Characteristics'!D:D,MATCH($C705,'Policy Characteristics'!$C:$C,0))),"",INDEX('Policy Characteristics'!D:D,MATCH($C705,'Policy Characteristics'!$C:$C,0)))</f>
        <v>Electrification</v>
      </c>
      <c r="K705" s="254" t="str">
        <f>IF(ISBLANK(INDEX('Policy Characteristics'!E:E,MATCH($C705,'Policy Characteristics'!$C:$C,0))),"",INDEX('Policy Characteristics'!E:E,MATCH($C705,'Policy Characteristics'!$C:$C,0)))</f>
        <v>indst shift to electricity</v>
      </c>
      <c r="L705" s="261">
        <f>IF(ISBLANK(INDEX('Policy Characteristics'!F:F,MATCH($C705,'Policy Characteristics'!$C:$C,0))),"",INDEX('Policy Characteristics'!F:F,MATCH($C705,'Policy Characteristics'!$C:$C,0)))</f>
        <v>0</v>
      </c>
      <c r="M705" s="261">
        <f>IF(ISBLANK(INDEX('Policy Characteristics'!G:G,MATCH($C705,'Policy Characteristics'!$C:$C,0))),"",INDEX('Policy Characteristics'!G:G,MATCH($C705,'Policy Characteristics'!$C:$C,0)))</f>
        <v>1</v>
      </c>
      <c r="N705" s="261">
        <f>IF(ISBLANK(INDEX('Policy Characteristics'!H:H,MATCH($C705,'Policy Characteristics'!$C:$C,0))),"",INDEX('Policy Characteristics'!H:H,MATCH($C705,'Policy Characteristics'!$C:$C,0)))</f>
        <v>0.01</v>
      </c>
      <c r="O705" s="254" t="str">
        <f>IF(ISBLANK(INDEX('Policy Characteristics'!I:I,MATCH($C705,'Policy Characteristics'!$C:$C,0))),"",INDEX('Policy Characteristics'!I:I,MATCH($C705,'Policy Characteristics'!$C:$C,0)))</f>
        <v>% of fuel shifted</v>
      </c>
      <c r="P705" s="254"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5" s="254" t="str">
        <f>IF(ISBLANK(INDEX('Policy Characteristics'!K:K,MATCH($C705,'Policy Characteristics'!$C:$C,0))),"",INDEX('Policy Characteristics'!K:K,MATCH($C705,'Policy Characteristics'!$C:$C,0)))</f>
        <v>industry-ag-main.html#fuel-switching</v>
      </c>
      <c r="R705" s="254" t="str">
        <f>IF(ISBLANK(INDEX('Policy Characteristics'!L:L,MATCH($C705,'Policy Characteristics'!$C:$C,0))),"",INDEX('Policy Characteristics'!L:L,MATCH($C705,'Policy Characteristics'!$C:$C,0)))</f>
        <v>industry-elec-and-hydrogen.html</v>
      </c>
    </row>
    <row r="706" spans="1:18">
      <c r="A706" s="254" t="str">
        <f>IF(ISBLANK(INDEX('Policy Characteristics'!A:A,MATCH($C706,'Policy Characteristics'!$C:$C,0))),"",INDEX('Policy Characteristics'!A:A,MATCH($C706,'Policy Characteristics'!$C:$C,0)))</f>
        <v>Industry</v>
      </c>
      <c r="B706" s="262" t="str">
        <f>IF(ISBLANK(INDEX('Policy Characteristics'!B:B,MATCH($C706,'Policy Characteristics'!$C:$C,0))),"",INDEX('Policy Characteristics'!B:B,MATCH($C706,'Policy Characteristics'!$C:$C,0)))</f>
        <v>Electrification</v>
      </c>
      <c r="C706" s="254" t="str">
        <f t="shared" si="36"/>
        <v>Fraction of Eligible Industrial Energy Use Shifted to Electricity</v>
      </c>
      <c r="D706" s="6" t="s">
        <v>3072</v>
      </c>
      <c r="E706" s="1" t="s">
        <v>3517</v>
      </c>
      <c r="F706" t="s">
        <v>3035</v>
      </c>
      <c r="G706" s="45" t="s">
        <v>3524</v>
      </c>
      <c r="H706" s="43">
        <v>1922</v>
      </c>
      <c r="I706" s="324" t="s">
        <v>43</v>
      </c>
      <c r="J706" s="255" t="str">
        <f>IF(ISBLANK(INDEX('Policy Characteristics'!D:D,MATCH($C706,'Policy Characteristics'!$C:$C,0))),"",INDEX('Policy Characteristics'!D:D,MATCH($C706,'Policy Characteristics'!$C:$C,0)))</f>
        <v>Electrification</v>
      </c>
      <c r="K706" s="254" t="str">
        <f>IF(ISBLANK(INDEX('Policy Characteristics'!E:E,MATCH($C706,'Policy Characteristics'!$C:$C,0))),"",INDEX('Policy Characteristics'!E:E,MATCH($C706,'Policy Characteristics'!$C:$C,0)))</f>
        <v>indst shift to electricity</v>
      </c>
      <c r="L706" s="261">
        <f>IF(ISBLANK(INDEX('Policy Characteristics'!F:F,MATCH($C706,'Policy Characteristics'!$C:$C,0))),"",INDEX('Policy Characteristics'!F:F,MATCH($C706,'Policy Characteristics'!$C:$C,0)))</f>
        <v>0</v>
      </c>
      <c r="M706" s="261">
        <f>IF(ISBLANK(INDEX('Policy Characteristics'!G:G,MATCH($C706,'Policy Characteristics'!$C:$C,0))),"",INDEX('Policy Characteristics'!G:G,MATCH($C706,'Policy Characteristics'!$C:$C,0)))</f>
        <v>1</v>
      </c>
      <c r="N706" s="261">
        <f>IF(ISBLANK(INDEX('Policy Characteristics'!H:H,MATCH($C706,'Policy Characteristics'!$C:$C,0))),"",INDEX('Policy Characteristics'!H:H,MATCH($C706,'Policy Characteristics'!$C:$C,0)))</f>
        <v>0.01</v>
      </c>
      <c r="O706" s="254" t="str">
        <f>IF(ISBLANK(INDEX('Policy Characteristics'!I:I,MATCH($C706,'Policy Characteristics'!$C:$C,0))),"",INDEX('Policy Characteristics'!I:I,MATCH($C706,'Policy Characteristics'!$C:$C,0)))</f>
        <v>% of fuel shifted</v>
      </c>
      <c r="P706" s="254"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6" s="254" t="str">
        <f>IF(ISBLANK(INDEX('Policy Characteristics'!K:K,MATCH($C706,'Policy Characteristics'!$C:$C,0))),"",INDEX('Policy Characteristics'!K:K,MATCH($C706,'Policy Characteristics'!$C:$C,0)))</f>
        <v>industry-ag-main.html#fuel-switching</v>
      </c>
      <c r="R706" s="254" t="str">
        <f>IF(ISBLANK(INDEX('Policy Characteristics'!L:L,MATCH($C706,'Policy Characteristics'!$C:$C,0))),"",INDEX('Policy Characteristics'!L:L,MATCH($C706,'Policy Characteristics'!$C:$C,0)))</f>
        <v>industry-elec-and-hydrogen.html</v>
      </c>
    </row>
    <row r="707" spans="1:18">
      <c r="A707" s="254" t="str">
        <f>IF(ISBLANK(INDEX('Policy Characteristics'!A:A,MATCH($C707,'Policy Characteristics'!$C:$C,0))),"",INDEX('Policy Characteristics'!A:A,MATCH($C707,'Policy Characteristics'!$C:$C,0)))</f>
        <v>Industry</v>
      </c>
      <c r="B707" s="262" t="str">
        <f>IF(ISBLANK(INDEX('Policy Characteristics'!B:B,MATCH($C707,'Policy Characteristics'!$C:$C,0))),"",INDEX('Policy Characteristics'!B:B,MATCH($C707,'Policy Characteristics'!$C:$C,0)))</f>
        <v>Electrification</v>
      </c>
      <c r="C707" s="254" t="str">
        <f t="shared" si="36"/>
        <v>Fraction of Eligible Industrial Energy Use Shifted to Electricity</v>
      </c>
      <c r="D707" s="6" t="s">
        <v>3072</v>
      </c>
      <c r="E707" s="1" t="s">
        <v>3518</v>
      </c>
      <c r="F707" t="s">
        <v>3035</v>
      </c>
      <c r="G707" s="45" t="s">
        <v>3525</v>
      </c>
      <c r="H707" s="43">
        <v>1923</v>
      </c>
      <c r="I707" s="324" t="s">
        <v>43</v>
      </c>
      <c r="J707" s="255" t="str">
        <f>IF(ISBLANK(INDEX('Policy Characteristics'!D:D,MATCH($C707,'Policy Characteristics'!$C:$C,0))),"",INDEX('Policy Characteristics'!D:D,MATCH($C707,'Policy Characteristics'!$C:$C,0)))</f>
        <v>Electrification</v>
      </c>
      <c r="K707" s="254" t="str">
        <f>IF(ISBLANK(INDEX('Policy Characteristics'!E:E,MATCH($C707,'Policy Characteristics'!$C:$C,0))),"",INDEX('Policy Characteristics'!E:E,MATCH($C707,'Policy Characteristics'!$C:$C,0)))</f>
        <v>indst shift to electricity</v>
      </c>
      <c r="L707" s="261">
        <f>IF(ISBLANK(INDEX('Policy Characteristics'!F:F,MATCH($C707,'Policy Characteristics'!$C:$C,0))),"",INDEX('Policy Characteristics'!F:F,MATCH($C707,'Policy Characteristics'!$C:$C,0)))</f>
        <v>0</v>
      </c>
      <c r="M707" s="261">
        <f>IF(ISBLANK(INDEX('Policy Characteristics'!G:G,MATCH($C707,'Policy Characteristics'!$C:$C,0))),"",INDEX('Policy Characteristics'!G:G,MATCH($C707,'Policy Characteristics'!$C:$C,0)))</f>
        <v>1</v>
      </c>
      <c r="N707" s="261">
        <f>IF(ISBLANK(INDEX('Policy Characteristics'!H:H,MATCH($C707,'Policy Characteristics'!$C:$C,0))),"",INDEX('Policy Characteristics'!H:H,MATCH($C707,'Policy Characteristics'!$C:$C,0)))</f>
        <v>0.01</v>
      </c>
      <c r="O707" s="254" t="str">
        <f>IF(ISBLANK(INDEX('Policy Characteristics'!I:I,MATCH($C707,'Policy Characteristics'!$C:$C,0))),"",INDEX('Policy Characteristics'!I:I,MATCH($C707,'Policy Characteristics'!$C:$C,0)))</f>
        <v>% of fuel shifted</v>
      </c>
      <c r="P707" s="254"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7" s="254" t="str">
        <f>IF(ISBLANK(INDEX('Policy Characteristics'!K:K,MATCH($C707,'Policy Characteristics'!$C:$C,0))),"",INDEX('Policy Characteristics'!K:K,MATCH($C707,'Policy Characteristics'!$C:$C,0)))</f>
        <v>industry-ag-main.html#fuel-switching</v>
      </c>
      <c r="R707" s="254" t="str">
        <f>IF(ISBLANK(INDEX('Policy Characteristics'!L:L,MATCH($C707,'Policy Characteristics'!$C:$C,0))),"",INDEX('Policy Characteristics'!L:L,MATCH($C707,'Policy Characteristics'!$C:$C,0)))</f>
        <v>industry-elec-and-hydrogen.html</v>
      </c>
    </row>
    <row r="708" spans="1:18">
      <c r="A708" s="254" t="str">
        <f>IF(ISBLANK(INDEX('Policy Characteristics'!A:A,MATCH($C708,'Policy Characteristics'!$C:$C,0))),"",INDEX('Policy Characteristics'!A:A,MATCH($C708,'Policy Characteristics'!$C:$C,0)))</f>
        <v>Industry</v>
      </c>
      <c r="B708" s="262" t="str">
        <f>IF(ISBLANK(INDEX('Policy Characteristics'!B:B,MATCH($C708,'Policy Characteristics'!$C:$C,0))),"",INDEX('Policy Characteristics'!B:B,MATCH($C708,'Policy Characteristics'!$C:$C,0)))</f>
        <v>Electrification</v>
      </c>
      <c r="C708" s="254" t="str">
        <f t="shared" si="36"/>
        <v>Fraction of Eligible Industrial Energy Use Shifted to Electricity</v>
      </c>
      <c r="D708" s="6" t="s">
        <v>3072</v>
      </c>
      <c r="E708" s="1" t="s">
        <v>3519</v>
      </c>
      <c r="F708" t="s">
        <v>3035</v>
      </c>
      <c r="G708" s="45" t="s">
        <v>3526</v>
      </c>
      <c r="H708" s="43">
        <v>1924</v>
      </c>
      <c r="I708" s="324" t="s">
        <v>43</v>
      </c>
      <c r="J708" s="255" t="str">
        <f>IF(ISBLANK(INDEX('Policy Characteristics'!D:D,MATCH($C708,'Policy Characteristics'!$C:$C,0))),"",INDEX('Policy Characteristics'!D:D,MATCH($C708,'Policy Characteristics'!$C:$C,0)))</f>
        <v>Electrification</v>
      </c>
      <c r="K708" s="254" t="str">
        <f>IF(ISBLANK(INDEX('Policy Characteristics'!E:E,MATCH($C708,'Policy Characteristics'!$C:$C,0))),"",INDEX('Policy Characteristics'!E:E,MATCH($C708,'Policy Characteristics'!$C:$C,0)))</f>
        <v>indst shift to electricity</v>
      </c>
      <c r="L708" s="261">
        <f>IF(ISBLANK(INDEX('Policy Characteristics'!F:F,MATCH($C708,'Policy Characteristics'!$C:$C,0))),"",INDEX('Policy Characteristics'!F:F,MATCH($C708,'Policy Characteristics'!$C:$C,0)))</f>
        <v>0</v>
      </c>
      <c r="M708" s="261">
        <f>IF(ISBLANK(INDEX('Policy Characteristics'!G:G,MATCH($C708,'Policy Characteristics'!$C:$C,0))),"",INDEX('Policy Characteristics'!G:G,MATCH($C708,'Policy Characteristics'!$C:$C,0)))</f>
        <v>1</v>
      </c>
      <c r="N708" s="261">
        <f>IF(ISBLANK(INDEX('Policy Characteristics'!H:H,MATCH($C708,'Policy Characteristics'!$C:$C,0))),"",INDEX('Policy Characteristics'!H:H,MATCH($C708,'Policy Characteristics'!$C:$C,0)))</f>
        <v>0.01</v>
      </c>
      <c r="O708" s="254" t="str">
        <f>IF(ISBLANK(INDEX('Policy Characteristics'!I:I,MATCH($C708,'Policy Characteristics'!$C:$C,0))),"",INDEX('Policy Characteristics'!I:I,MATCH($C708,'Policy Characteristics'!$C:$C,0)))</f>
        <v>% of fuel shifted</v>
      </c>
      <c r="P708" s="254"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8" s="254" t="str">
        <f>IF(ISBLANK(INDEX('Policy Characteristics'!K:K,MATCH($C708,'Policy Characteristics'!$C:$C,0))),"",INDEX('Policy Characteristics'!K:K,MATCH($C708,'Policy Characteristics'!$C:$C,0)))</f>
        <v>industry-ag-main.html#fuel-switching</v>
      </c>
      <c r="R708" s="254" t="str">
        <f>IF(ISBLANK(INDEX('Policy Characteristics'!L:L,MATCH($C708,'Policy Characteristics'!$C:$C,0))),"",INDEX('Policy Characteristics'!L:L,MATCH($C708,'Policy Characteristics'!$C:$C,0)))</f>
        <v>industry-elec-and-hydrogen.html</v>
      </c>
    </row>
    <row r="709" spans="1:18">
      <c r="A709" s="254" t="str">
        <f>IF(ISBLANK(INDEX('Policy Characteristics'!A:A,MATCH($C709,'Policy Characteristics'!$C:$C,0))),"",INDEX('Policy Characteristics'!A:A,MATCH($C709,'Policy Characteristics'!$C:$C,0)))</f>
        <v>Industry</v>
      </c>
      <c r="B709" s="262" t="str">
        <f>IF(ISBLANK(INDEX('Policy Characteristics'!B:B,MATCH($C709,'Policy Characteristics'!$C:$C,0))),"",INDEX('Policy Characteristics'!B:B,MATCH($C709,'Policy Characteristics'!$C:$C,0)))</f>
        <v>Electrification</v>
      </c>
      <c r="C709" s="254" t="str">
        <f t="shared" si="36"/>
        <v>Fraction of Eligible Industrial Energy Use Shifted to Electricity</v>
      </c>
      <c r="D709" s="6" t="s">
        <v>3072</v>
      </c>
      <c r="E709" s="1" t="s">
        <v>3520</v>
      </c>
      <c r="F709" t="s">
        <v>3035</v>
      </c>
      <c r="G709" s="45" t="s">
        <v>3527</v>
      </c>
      <c r="H709" s="43">
        <v>1925</v>
      </c>
      <c r="I709" s="324" t="s">
        <v>43</v>
      </c>
      <c r="J709" s="255" t="str">
        <f>IF(ISBLANK(INDEX('Policy Characteristics'!D:D,MATCH($C709,'Policy Characteristics'!$C:$C,0))),"",INDEX('Policy Characteristics'!D:D,MATCH($C709,'Policy Characteristics'!$C:$C,0)))</f>
        <v>Electrification</v>
      </c>
      <c r="K709" s="254" t="str">
        <f>IF(ISBLANK(INDEX('Policy Characteristics'!E:E,MATCH($C709,'Policy Characteristics'!$C:$C,0))),"",INDEX('Policy Characteristics'!E:E,MATCH($C709,'Policy Characteristics'!$C:$C,0)))</f>
        <v>indst shift to electricity</v>
      </c>
      <c r="L709" s="261">
        <f>IF(ISBLANK(INDEX('Policy Characteristics'!F:F,MATCH($C709,'Policy Characteristics'!$C:$C,0))),"",INDEX('Policy Characteristics'!F:F,MATCH($C709,'Policy Characteristics'!$C:$C,0)))</f>
        <v>0</v>
      </c>
      <c r="M709" s="261">
        <f>IF(ISBLANK(INDEX('Policy Characteristics'!G:G,MATCH($C709,'Policy Characteristics'!$C:$C,0))),"",INDEX('Policy Characteristics'!G:G,MATCH($C709,'Policy Characteristics'!$C:$C,0)))</f>
        <v>1</v>
      </c>
      <c r="N709" s="261">
        <f>IF(ISBLANK(INDEX('Policy Characteristics'!H:H,MATCH($C709,'Policy Characteristics'!$C:$C,0))),"",INDEX('Policy Characteristics'!H:H,MATCH($C709,'Policy Characteristics'!$C:$C,0)))</f>
        <v>0.01</v>
      </c>
      <c r="O709" s="254" t="str">
        <f>IF(ISBLANK(INDEX('Policy Characteristics'!I:I,MATCH($C709,'Policy Characteristics'!$C:$C,0))),"",INDEX('Policy Characteristics'!I:I,MATCH($C709,'Policy Characteristics'!$C:$C,0)))</f>
        <v>% of fuel shifted</v>
      </c>
      <c r="P709" s="254"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9" s="254" t="str">
        <f>IF(ISBLANK(INDEX('Policy Characteristics'!K:K,MATCH($C709,'Policy Characteristics'!$C:$C,0))),"",INDEX('Policy Characteristics'!K:K,MATCH($C709,'Policy Characteristics'!$C:$C,0)))</f>
        <v>industry-ag-main.html#fuel-switching</v>
      </c>
      <c r="R709" s="254" t="str">
        <f>IF(ISBLANK(INDEX('Policy Characteristics'!L:L,MATCH($C709,'Policy Characteristics'!$C:$C,0))),"",INDEX('Policy Characteristics'!L:L,MATCH($C709,'Policy Characteristics'!$C:$C,0)))</f>
        <v>industry-elec-and-hydrogen.html</v>
      </c>
    </row>
    <row r="710" spans="1:18">
      <c r="A710" s="254" t="str">
        <f>IF(ISBLANK(INDEX('Policy Characteristics'!A:A,MATCH($C710,'Policy Characteristics'!$C:$C,0))),"",INDEX('Policy Characteristics'!A:A,MATCH($C710,'Policy Characteristics'!$C:$C,0)))</f>
        <v>Industry</v>
      </c>
      <c r="B710" s="262" t="str">
        <f>IF(ISBLANK(INDEX('Policy Characteristics'!B:B,MATCH($C710,'Policy Characteristics'!$C:$C,0))),"",INDEX('Policy Characteristics'!B:B,MATCH($C710,'Policy Characteristics'!$C:$C,0)))</f>
        <v>Electrification</v>
      </c>
      <c r="C710" s="254" t="str">
        <f t="shared" si="36"/>
        <v>Fraction of Eligible Industrial Energy Use Shifted to Electricity</v>
      </c>
      <c r="D710" s="6" t="s">
        <v>3072</v>
      </c>
      <c r="E710" s="1" t="s">
        <v>3521</v>
      </c>
      <c r="F710" t="s">
        <v>3035</v>
      </c>
      <c r="G710" s="45" t="s">
        <v>3528</v>
      </c>
      <c r="H710" s="43">
        <v>1926</v>
      </c>
      <c r="I710" s="324" t="s">
        <v>43</v>
      </c>
      <c r="J710" s="255" t="str">
        <f>IF(ISBLANK(INDEX('Policy Characteristics'!D:D,MATCH($C710,'Policy Characteristics'!$C:$C,0))),"",INDEX('Policy Characteristics'!D:D,MATCH($C710,'Policy Characteristics'!$C:$C,0)))</f>
        <v>Electrification</v>
      </c>
      <c r="K710" s="254" t="str">
        <f>IF(ISBLANK(INDEX('Policy Characteristics'!E:E,MATCH($C710,'Policy Characteristics'!$C:$C,0))),"",INDEX('Policy Characteristics'!E:E,MATCH($C710,'Policy Characteristics'!$C:$C,0)))</f>
        <v>indst shift to electricity</v>
      </c>
      <c r="L710" s="261">
        <f>IF(ISBLANK(INDEX('Policy Characteristics'!F:F,MATCH($C710,'Policy Characteristics'!$C:$C,0))),"",INDEX('Policy Characteristics'!F:F,MATCH($C710,'Policy Characteristics'!$C:$C,0)))</f>
        <v>0</v>
      </c>
      <c r="M710" s="261">
        <f>IF(ISBLANK(INDEX('Policy Characteristics'!G:G,MATCH($C710,'Policy Characteristics'!$C:$C,0))),"",INDEX('Policy Characteristics'!G:G,MATCH($C710,'Policy Characteristics'!$C:$C,0)))</f>
        <v>1</v>
      </c>
      <c r="N710" s="261">
        <f>IF(ISBLANK(INDEX('Policy Characteristics'!H:H,MATCH($C710,'Policy Characteristics'!$C:$C,0))),"",INDEX('Policy Characteristics'!H:H,MATCH($C710,'Policy Characteristics'!$C:$C,0)))</f>
        <v>0.01</v>
      </c>
      <c r="O710" s="254" t="str">
        <f>IF(ISBLANK(INDEX('Policy Characteristics'!I:I,MATCH($C710,'Policy Characteristics'!$C:$C,0))),"",INDEX('Policy Characteristics'!I:I,MATCH($C710,'Policy Characteristics'!$C:$C,0)))</f>
        <v>% of fuel shifted</v>
      </c>
      <c r="P710" s="254"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0" s="254" t="str">
        <f>IF(ISBLANK(INDEX('Policy Characteristics'!K:K,MATCH($C710,'Policy Characteristics'!$C:$C,0))),"",INDEX('Policy Characteristics'!K:K,MATCH($C710,'Policy Characteristics'!$C:$C,0)))</f>
        <v>industry-ag-main.html#fuel-switching</v>
      </c>
      <c r="R710" s="254" t="str">
        <f>IF(ISBLANK(INDEX('Policy Characteristics'!L:L,MATCH($C710,'Policy Characteristics'!$C:$C,0))),"",INDEX('Policy Characteristics'!L:L,MATCH($C710,'Policy Characteristics'!$C:$C,0)))</f>
        <v>industry-elec-and-hydrogen.html</v>
      </c>
    </row>
    <row r="711" spans="1:18">
      <c r="A711" s="254" t="str">
        <f>IF(ISBLANK(INDEX('Policy Characteristics'!A:A,MATCH($C711,'Policy Characteristics'!$C:$C,0))),"",INDEX('Policy Characteristics'!A:A,MATCH($C711,'Policy Characteristics'!$C:$C,0)))</f>
        <v>Industry</v>
      </c>
      <c r="B711" s="262" t="str">
        <f>IF(ISBLANK(INDEX('Policy Characteristics'!B:B,MATCH($C711,'Policy Characteristics'!$C:$C,0))),"",INDEX('Policy Characteristics'!B:B,MATCH($C711,'Policy Characteristics'!$C:$C,0)))</f>
        <v>Electrification</v>
      </c>
      <c r="C711" s="254" t="str">
        <f t="shared" si="36"/>
        <v>Fraction of Eligible Industrial Energy Use Shifted to Electricity</v>
      </c>
      <c r="D711" s="6" t="s">
        <v>3072</v>
      </c>
      <c r="E711" s="1" t="s">
        <v>3522</v>
      </c>
      <c r="F711" t="s">
        <v>3035</v>
      </c>
      <c r="G711" s="45" t="s">
        <v>3529</v>
      </c>
      <c r="H711" s="43">
        <v>1927</v>
      </c>
      <c r="I711" s="324" t="s">
        <v>43</v>
      </c>
      <c r="J711" s="255" t="str">
        <f>IF(ISBLANK(INDEX('Policy Characteristics'!D:D,MATCH($C711,'Policy Characteristics'!$C:$C,0))),"",INDEX('Policy Characteristics'!D:D,MATCH($C711,'Policy Characteristics'!$C:$C,0)))</f>
        <v>Electrification</v>
      </c>
      <c r="K711" s="254" t="str">
        <f>IF(ISBLANK(INDEX('Policy Characteristics'!E:E,MATCH($C711,'Policy Characteristics'!$C:$C,0))),"",INDEX('Policy Characteristics'!E:E,MATCH($C711,'Policy Characteristics'!$C:$C,0)))</f>
        <v>indst shift to electricity</v>
      </c>
      <c r="L711" s="261">
        <f>IF(ISBLANK(INDEX('Policy Characteristics'!F:F,MATCH($C711,'Policy Characteristics'!$C:$C,0))),"",INDEX('Policy Characteristics'!F:F,MATCH($C711,'Policy Characteristics'!$C:$C,0)))</f>
        <v>0</v>
      </c>
      <c r="M711" s="261">
        <f>IF(ISBLANK(INDEX('Policy Characteristics'!G:G,MATCH($C711,'Policy Characteristics'!$C:$C,0))),"",INDEX('Policy Characteristics'!G:G,MATCH($C711,'Policy Characteristics'!$C:$C,0)))</f>
        <v>1</v>
      </c>
      <c r="N711" s="261">
        <f>IF(ISBLANK(INDEX('Policy Characteristics'!H:H,MATCH($C711,'Policy Characteristics'!$C:$C,0))),"",INDEX('Policy Characteristics'!H:H,MATCH($C711,'Policy Characteristics'!$C:$C,0)))</f>
        <v>0.01</v>
      </c>
      <c r="O711" s="254" t="str">
        <f>IF(ISBLANK(INDEX('Policy Characteristics'!I:I,MATCH($C711,'Policy Characteristics'!$C:$C,0))),"",INDEX('Policy Characteristics'!I:I,MATCH($C711,'Policy Characteristics'!$C:$C,0)))</f>
        <v>% of fuel shifted</v>
      </c>
      <c r="P711" s="254"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1" s="254" t="str">
        <f>IF(ISBLANK(INDEX('Policy Characteristics'!K:K,MATCH($C711,'Policy Characteristics'!$C:$C,0))),"",INDEX('Policy Characteristics'!K:K,MATCH($C711,'Policy Characteristics'!$C:$C,0)))</f>
        <v>industry-ag-main.html#fuel-switching</v>
      </c>
      <c r="R711" s="254" t="str">
        <f>IF(ISBLANK(INDEX('Policy Characteristics'!L:L,MATCH($C711,'Policy Characteristics'!$C:$C,0))),"",INDEX('Policy Characteristics'!L:L,MATCH($C711,'Policy Characteristics'!$C:$C,0)))</f>
        <v>industry-elec-and-hydrogen.html</v>
      </c>
    </row>
    <row r="712" spans="1:18">
      <c r="A712" s="254" t="str">
        <f>IF(ISBLANK(INDEX('Policy Characteristics'!A:A,MATCH($C712,'Policy Characteristics'!$C:$C,0))),"",INDEX('Policy Characteristics'!A:A,MATCH($C712,'Policy Characteristics'!$C:$C,0)))</f>
        <v>Industry</v>
      </c>
      <c r="B712" s="262" t="str">
        <f>IF(ISBLANK(INDEX('Policy Characteristics'!B:B,MATCH($C712,'Policy Characteristics'!$C:$C,0))),"",INDEX('Policy Characteristics'!B:B,MATCH($C712,'Policy Characteristics'!$C:$C,0)))</f>
        <v>Electrification</v>
      </c>
      <c r="C712" s="254" t="str">
        <f t="shared" si="36"/>
        <v>Fraction of Eligible Industrial Energy Use Shifted to Electricity</v>
      </c>
      <c r="D712" s="6" t="s">
        <v>3072</v>
      </c>
      <c r="E712" s="1" t="s">
        <v>3523</v>
      </c>
      <c r="F712" t="s">
        <v>3035</v>
      </c>
      <c r="G712" s="45" t="s">
        <v>3530</v>
      </c>
      <c r="H712" s="43">
        <v>1928</v>
      </c>
      <c r="I712" s="324" t="s">
        <v>43</v>
      </c>
      <c r="J712" s="255" t="str">
        <f>IF(ISBLANK(INDEX('Policy Characteristics'!D:D,MATCH($C712,'Policy Characteristics'!$C:$C,0))),"",INDEX('Policy Characteristics'!D:D,MATCH($C712,'Policy Characteristics'!$C:$C,0)))</f>
        <v>Electrification</v>
      </c>
      <c r="K712" s="254" t="str">
        <f>IF(ISBLANK(INDEX('Policy Characteristics'!E:E,MATCH($C712,'Policy Characteristics'!$C:$C,0))),"",INDEX('Policy Characteristics'!E:E,MATCH($C712,'Policy Characteristics'!$C:$C,0)))</f>
        <v>indst shift to electricity</v>
      </c>
      <c r="L712" s="261">
        <f>IF(ISBLANK(INDEX('Policy Characteristics'!F:F,MATCH($C712,'Policy Characteristics'!$C:$C,0))),"",INDEX('Policy Characteristics'!F:F,MATCH($C712,'Policy Characteristics'!$C:$C,0)))</f>
        <v>0</v>
      </c>
      <c r="M712" s="261">
        <f>IF(ISBLANK(INDEX('Policy Characteristics'!G:G,MATCH($C712,'Policy Characteristics'!$C:$C,0))),"",INDEX('Policy Characteristics'!G:G,MATCH($C712,'Policy Characteristics'!$C:$C,0)))</f>
        <v>1</v>
      </c>
      <c r="N712" s="261">
        <f>IF(ISBLANK(INDEX('Policy Characteristics'!H:H,MATCH($C712,'Policy Characteristics'!$C:$C,0))),"",INDEX('Policy Characteristics'!H:H,MATCH($C712,'Policy Characteristics'!$C:$C,0)))</f>
        <v>0.01</v>
      </c>
      <c r="O712" s="254" t="str">
        <f>IF(ISBLANK(INDEX('Policy Characteristics'!I:I,MATCH($C712,'Policy Characteristics'!$C:$C,0))),"",INDEX('Policy Characteristics'!I:I,MATCH($C712,'Policy Characteristics'!$C:$C,0)))</f>
        <v>% of fuel shifted</v>
      </c>
      <c r="P712" s="254"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2" s="254" t="str">
        <f>IF(ISBLANK(INDEX('Policy Characteristics'!K:K,MATCH($C712,'Policy Characteristics'!$C:$C,0))),"",INDEX('Policy Characteristics'!K:K,MATCH($C712,'Policy Characteristics'!$C:$C,0)))</f>
        <v>industry-ag-main.html#fuel-switching</v>
      </c>
      <c r="R712" s="254" t="str">
        <f>IF(ISBLANK(INDEX('Policy Characteristics'!L:L,MATCH($C712,'Policy Characteristics'!$C:$C,0))),"",INDEX('Policy Characteristics'!L:L,MATCH($C712,'Policy Characteristics'!$C:$C,0)))</f>
        <v>industry-elec-and-hydrogen.html</v>
      </c>
    </row>
    <row r="713" spans="1:18">
      <c r="A713" s="254" t="str">
        <f>IF(ISBLANK(INDEX('Policy Characteristics'!A:A,MATCH($C713,'Policy Characteristics'!$C:$C,0))),"",INDEX('Policy Characteristics'!A:A,MATCH($C713,'Policy Characteristics'!$C:$C,0)))</f>
        <v>Industry</v>
      </c>
      <c r="B713" s="262" t="str">
        <f>IF(ISBLANK(INDEX('Policy Characteristics'!B:B,MATCH($C713,'Policy Characteristics'!$C:$C,0))),"",INDEX('Policy Characteristics'!B:B,MATCH($C713,'Policy Characteristics'!$C:$C,0)))</f>
        <v>Electrification</v>
      </c>
      <c r="C713" s="254" t="str">
        <f t="shared" si="36"/>
        <v>Fraction of Eligible Industrial Energy Use Shifted to Electricity</v>
      </c>
      <c r="D713" s="6" t="s">
        <v>3072</v>
      </c>
      <c r="E713" s="1" t="s">
        <v>3674</v>
      </c>
      <c r="F713" t="s">
        <v>3035</v>
      </c>
      <c r="G713" s="45" t="s">
        <v>3674</v>
      </c>
      <c r="H713" s="43">
        <v>1929</v>
      </c>
      <c r="I713" s="324" t="s">
        <v>43</v>
      </c>
      <c r="J713" s="255" t="str">
        <f>IF(ISBLANK(INDEX('Policy Characteristics'!D:D,MATCH($C713,'Policy Characteristics'!$C:$C,0))),"",INDEX('Policy Characteristics'!D:D,MATCH($C713,'Policy Characteristics'!$C:$C,0)))</f>
        <v>Electrification</v>
      </c>
      <c r="K713" s="254" t="str">
        <f>IF(ISBLANK(INDEX('Policy Characteristics'!E:E,MATCH($C713,'Policy Characteristics'!$C:$C,0))),"",INDEX('Policy Characteristics'!E:E,MATCH($C713,'Policy Characteristics'!$C:$C,0)))</f>
        <v>indst shift to electricity</v>
      </c>
      <c r="L713" s="261">
        <f>IF(ISBLANK(INDEX('Policy Characteristics'!F:F,MATCH($C713,'Policy Characteristics'!$C:$C,0))),"",INDEX('Policy Characteristics'!F:F,MATCH($C713,'Policy Characteristics'!$C:$C,0)))</f>
        <v>0</v>
      </c>
      <c r="M713" s="261">
        <f>IF(ISBLANK(INDEX('Policy Characteristics'!G:G,MATCH($C713,'Policy Characteristics'!$C:$C,0))),"",INDEX('Policy Characteristics'!G:G,MATCH($C713,'Policy Characteristics'!$C:$C,0)))</f>
        <v>1</v>
      </c>
      <c r="N713" s="261">
        <f>IF(ISBLANK(INDEX('Policy Characteristics'!H:H,MATCH($C713,'Policy Characteristics'!$C:$C,0))),"",INDEX('Policy Characteristics'!H:H,MATCH($C713,'Policy Characteristics'!$C:$C,0)))</f>
        <v>0.01</v>
      </c>
      <c r="O713" s="254" t="str">
        <f>IF(ISBLANK(INDEX('Policy Characteristics'!I:I,MATCH($C713,'Policy Characteristics'!$C:$C,0))),"",INDEX('Policy Characteristics'!I:I,MATCH($C713,'Policy Characteristics'!$C:$C,0)))</f>
        <v>% of fuel shifted</v>
      </c>
      <c r="P713" s="254"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3" s="254" t="str">
        <f>IF(ISBLANK(INDEX('Policy Characteristics'!K:K,MATCH($C713,'Policy Characteristics'!$C:$C,0))),"",INDEX('Policy Characteristics'!K:K,MATCH($C713,'Policy Characteristics'!$C:$C,0)))</f>
        <v>industry-ag-main.html#fuel-switching</v>
      </c>
      <c r="R713" s="254" t="str">
        <f>IF(ISBLANK(INDEX('Policy Characteristics'!L:L,MATCH($C713,'Policy Characteristics'!$C:$C,0))),"",INDEX('Policy Characteristics'!L:L,MATCH($C713,'Policy Characteristics'!$C:$C,0)))</f>
        <v>industry-elec-and-hydrogen.html</v>
      </c>
    </row>
    <row r="714" spans="1:18">
      <c r="A714" s="254" t="str">
        <f>IF(ISBLANK(INDEX('Policy Characteristics'!A:A,MATCH($C714,'Policy Characteristics'!$C:$C,0))),"",INDEX('Policy Characteristics'!A:A,MATCH($C714,'Policy Characteristics'!$C:$C,0)))</f>
        <v>Industry</v>
      </c>
      <c r="B714" s="262" t="str">
        <f>IF(ISBLANK(INDEX('Policy Characteristics'!B:B,MATCH($C714,'Policy Characteristics'!$C:$C,0))),"",INDEX('Policy Characteristics'!B:B,MATCH($C714,'Policy Characteristics'!$C:$C,0)))</f>
        <v>Electrification</v>
      </c>
      <c r="C714" s="254" t="str">
        <f t="shared" si="36"/>
        <v>Fraction of Eligible Industrial Energy Use Shifted to Electricity</v>
      </c>
      <c r="D714" s="6" t="s">
        <v>3073</v>
      </c>
      <c r="E714" s="1" t="s">
        <v>3517</v>
      </c>
      <c r="F714" t="s">
        <v>3036</v>
      </c>
      <c r="G714" s="45" t="s">
        <v>3524</v>
      </c>
      <c r="H714" s="43">
        <v>1930</v>
      </c>
      <c r="I714" s="324" t="s">
        <v>43</v>
      </c>
      <c r="J714" s="255" t="str">
        <f>IF(ISBLANK(INDEX('Policy Characteristics'!D:D,MATCH($C714,'Policy Characteristics'!$C:$C,0))),"",INDEX('Policy Characteristics'!D:D,MATCH($C714,'Policy Characteristics'!$C:$C,0)))</f>
        <v>Electrification</v>
      </c>
      <c r="K714" s="254" t="str">
        <f>IF(ISBLANK(INDEX('Policy Characteristics'!E:E,MATCH($C714,'Policy Characteristics'!$C:$C,0))),"",INDEX('Policy Characteristics'!E:E,MATCH($C714,'Policy Characteristics'!$C:$C,0)))</f>
        <v>indst shift to electricity</v>
      </c>
      <c r="L714" s="261">
        <f>IF(ISBLANK(INDEX('Policy Characteristics'!F:F,MATCH($C714,'Policy Characteristics'!$C:$C,0))),"",INDEX('Policy Characteristics'!F:F,MATCH($C714,'Policy Characteristics'!$C:$C,0)))</f>
        <v>0</v>
      </c>
      <c r="M714" s="261">
        <f>IF(ISBLANK(INDEX('Policy Characteristics'!G:G,MATCH($C714,'Policy Characteristics'!$C:$C,0))),"",INDEX('Policy Characteristics'!G:G,MATCH($C714,'Policy Characteristics'!$C:$C,0)))</f>
        <v>1</v>
      </c>
      <c r="N714" s="261">
        <f>IF(ISBLANK(INDEX('Policy Characteristics'!H:H,MATCH($C714,'Policy Characteristics'!$C:$C,0))),"",INDEX('Policy Characteristics'!H:H,MATCH($C714,'Policy Characteristics'!$C:$C,0)))</f>
        <v>0.01</v>
      </c>
      <c r="O714" s="254" t="str">
        <f>IF(ISBLANK(INDEX('Policy Characteristics'!I:I,MATCH($C714,'Policy Characteristics'!$C:$C,0))),"",INDEX('Policy Characteristics'!I:I,MATCH($C714,'Policy Characteristics'!$C:$C,0)))</f>
        <v>% of fuel shifted</v>
      </c>
      <c r="P714" s="254"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4" s="254" t="str">
        <f>IF(ISBLANK(INDEX('Policy Characteristics'!K:K,MATCH($C714,'Policy Characteristics'!$C:$C,0))),"",INDEX('Policy Characteristics'!K:K,MATCH($C714,'Policy Characteristics'!$C:$C,0)))</f>
        <v>industry-ag-main.html#fuel-switching</v>
      </c>
      <c r="R714" s="254" t="str">
        <f>IF(ISBLANK(INDEX('Policy Characteristics'!L:L,MATCH($C714,'Policy Characteristics'!$C:$C,0))),"",INDEX('Policy Characteristics'!L:L,MATCH($C714,'Policy Characteristics'!$C:$C,0)))</f>
        <v>industry-elec-and-hydrogen.html</v>
      </c>
    </row>
    <row r="715" spans="1:18">
      <c r="A715" s="254" t="str">
        <f>IF(ISBLANK(INDEX('Policy Characteristics'!A:A,MATCH($C715,'Policy Characteristics'!$C:$C,0))),"",INDEX('Policy Characteristics'!A:A,MATCH($C715,'Policy Characteristics'!$C:$C,0)))</f>
        <v>Industry</v>
      </c>
      <c r="B715" s="262" t="str">
        <f>IF(ISBLANK(INDEX('Policy Characteristics'!B:B,MATCH($C715,'Policy Characteristics'!$C:$C,0))),"",INDEX('Policy Characteristics'!B:B,MATCH($C715,'Policy Characteristics'!$C:$C,0)))</f>
        <v>Electrification</v>
      </c>
      <c r="C715" s="254" t="str">
        <f t="shared" si="36"/>
        <v>Fraction of Eligible Industrial Energy Use Shifted to Electricity</v>
      </c>
      <c r="D715" s="6" t="s">
        <v>3073</v>
      </c>
      <c r="E715" s="1" t="s">
        <v>3518</v>
      </c>
      <c r="F715" t="s">
        <v>3036</v>
      </c>
      <c r="G715" s="45" t="s">
        <v>3525</v>
      </c>
      <c r="H715" s="43">
        <v>1931</v>
      </c>
      <c r="I715" s="324" t="s">
        <v>43</v>
      </c>
      <c r="J715" s="255" t="str">
        <f>IF(ISBLANK(INDEX('Policy Characteristics'!D:D,MATCH($C715,'Policy Characteristics'!$C:$C,0))),"",INDEX('Policy Characteristics'!D:D,MATCH($C715,'Policy Characteristics'!$C:$C,0)))</f>
        <v>Electrification</v>
      </c>
      <c r="K715" s="254" t="str">
        <f>IF(ISBLANK(INDEX('Policy Characteristics'!E:E,MATCH($C715,'Policy Characteristics'!$C:$C,0))),"",INDEX('Policy Characteristics'!E:E,MATCH($C715,'Policy Characteristics'!$C:$C,0)))</f>
        <v>indst shift to electricity</v>
      </c>
      <c r="L715" s="261">
        <f>IF(ISBLANK(INDEX('Policy Characteristics'!F:F,MATCH($C715,'Policy Characteristics'!$C:$C,0))),"",INDEX('Policy Characteristics'!F:F,MATCH($C715,'Policy Characteristics'!$C:$C,0)))</f>
        <v>0</v>
      </c>
      <c r="M715" s="261">
        <f>IF(ISBLANK(INDEX('Policy Characteristics'!G:G,MATCH($C715,'Policy Characteristics'!$C:$C,0))),"",INDEX('Policy Characteristics'!G:G,MATCH($C715,'Policy Characteristics'!$C:$C,0)))</f>
        <v>1</v>
      </c>
      <c r="N715" s="261">
        <f>IF(ISBLANK(INDEX('Policy Characteristics'!H:H,MATCH($C715,'Policy Characteristics'!$C:$C,0))),"",INDEX('Policy Characteristics'!H:H,MATCH($C715,'Policy Characteristics'!$C:$C,0)))</f>
        <v>0.01</v>
      </c>
      <c r="O715" s="254" t="str">
        <f>IF(ISBLANK(INDEX('Policy Characteristics'!I:I,MATCH($C715,'Policy Characteristics'!$C:$C,0))),"",INDEX('Policy Characteristics'!I:I,MATCH($C715,'Policy Characteristics'!$C:$C,0)))</f>
        <v>% of fuel shifted</v>
      </c>
      <c r="P715" s="254"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5" s="254" t="str">
        <f>IF(ISBLANK(INDEX('Policy Characteristics'!K:K,MATCH($C715,'Policy Characteristics'!$C:$C,0))),"",INDEX('Policy Characteristics'!K:K,MATCH($C715,'Policy Characteristics'!$C:$C,0)))</f>
        <v>industry-ag-main.html#fuel-switching</v>
      </c>
      <c r="R715" s="254" t="str">
        <f>IF(ISBLANK(INDEX('Policy Characteristics'!L:L,MATCH($C715,'Policy Characteristics'!$C:$C,0))),"",INDEX('Policy Characteristics'!L:L,MATCH($C715,'Policy Characteristics'!$C:$C,0)))</f>
        <v>industry-elec-and-hydrogen.html</v>
      </c>
    </row>
    <row r="716" spans="1:18">
      <c r="A716" s="254" t="str">
        <f>IF(ISBLANK(INDEX('Policy Characteristics'!A:A,MATCH($C716,'Policy Characteristics'!$C:$C,0))),"",INDEX('Policy Characteristics'!A:A,MATCH($C716,'Policy Characteristics'!$C:$C,0)))</f>
        <v>Industry</v>
      </c>
      <c r="B716" s="262" t="str">
        <f>IF(ISBLANK(INDEX('Policy Characteristics'!B:B,MATCH($C716,'Policy Characteristics'!$C:$C,0))),"",INDEX('Policy Characteristics'!B:B,MATCH($C716,'Policy Characteristics'!$C:$C,0)))</f>
        <v>Electrification</v>
      </c>
      <c r="C716" s="254" t="str">
        <f t="shared" si="36"/>
        <v>Fraction of Eligible Industrial Energy Use Shifted to Electricity</v>
      </c>
      <c r="D716" s="6" t="s">
        <v>3073</v>
      </c>
      <c r="E716" s="1" t="s">
        <v>3519</v>
      </c>
      <c r="F716" t="s">
        <v>3036</v>
      </c>
      <c r="G716" s="45" t="s">
        <v>3526</v>
      </c>
      <c r="H716" s="43">
        <v>1932</v>
      </c>
      <c r="I716" s="324" t="s">
        <v>43</v>
      </c>
      <c r="J716" s="255" t="str">
        <f>IF(ISBLANK(INDEX('Policy Characteristics'!D:D,MATCH($C716,'Policy Characteristics'!$C:$C,0))),"",INDEX('Policy Characteristics'!D:D,MATCH($C716,'Policy Characteristics'!$C:$C,0)))</f>
        <v>Electrification</v>
      </c>
      <c r="K716" s="254" t="str">
        <f>IF(ISBLANK(INDEX('Policy Characteristics'!E:E,MATCH($C716,'Policy Characteristics'!$C:$C,0))),"",INDEX('Policy Characteristics'!E:E,MATCH($C716,'Policy Characteristics'!$C:$C,0)))</f>
        <v>indst shift to electricity</v>
      </c>
      <c r="L716" s="261">
        <f>IF(ISBLANK(INDEX('Policy Characteristics'!F:F,MATCH($C716,'Policy Characteristics'!$C:$C,0))),"",INDEX('Policy Characteristics'!F:F,MATCH($C716,'Policy Characteristics'!$C:$C,0)))</f>
        <v>0</v>
      </c>
      <c r="M716" s="261">
        <f>IF(ISBLANK(INDEX('Policy Characteristics'!G:G,MATCH($C716,'Policy Characteristics'!$C:$C,0))),"",INDEX('Policy Characteristics'!G:G,MATCH($C716,'Policy Characteristics'!$C:$C,0)))</f>
        <v>1</v>
      </c>
      <c r="N716" s="261">
        <f>IF(ISBLANK(INDEX('Policy Characteristics'!H:H,MATCH($C716,'Policy Characteristics'!$C:$C,0))),"",INDEX('Policy Characteristics'!H:H,MATCH($C716,'Policy Characteristics'!$C:$C,0)))</f>
        <v>0.01</v>
      </c>
      <c r="O716" s="254" t="str">
        <f>IF(ISBLANK(INDEX('Policy Characteristics'!I:I,MATCH($C716,'Policy Characteristics'!$C:$C,0))),"",INDEX('Policy Characteristics'!I:I,MATCH($C716,'Policy Characteristics'!$C:$C,0)))</f>
        <v>% of fuel shifted</v>
      </c>
      <c r="P716" s="254"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6" s="254" t="str">
        <f>IF(ISBLANK(INDEX('Policy Characteristics'!K:K,MATCH($C716,'Policy Characteristics'!$C:$C,0))),"",INDEX('Policy Characteristics'!K:K,MATCH($C716,'Policy Characteristics'!$C:$C,0)))</f>
        <v>industry-ag-main.html#fuel-switching</v>
      </c>
      <c r="R716" s="254" t="str">
        <f>IF(ISBLANK(INDEX('Policy Characteristics'!L:L,MATCH($C716,'Policy Characteristics'!$C:$C,0))),"",INDEX('Policy Characteristics'!L:L,MATCH($C716,'Policy Characteristics'!$C:$C,0)))</f>
        <v>industry-elec-and-hydrogen.html</v>
      </c>
    </row>
    <row r="717" spans="1:18">
      <c r="A717" s="254" t="str">
        <f>IF(ISBLANK(INDEX('Policy Characteristics'!A:A,MATCH($C717,'Policy Characteristics'!$C:$C,0))),"",INDEX('Policy Characteristics'!A:A,MATCH($C717,'Policy Characteristics'!$C:$C,0)))</f>
        <v>Industry</v>
      </c>
      <c r="B717" s="262" t="str">
        <f>IF(ISBLANK(INDEX('Policy Characteristics'!B:B,MATCH($C717,'Policy Characteristics'!$C:$C,0))),"",INDEX('Policy Characteristics'!B:B,MATCH($C717,'Policy Characteristics'!$C:$C,0)))</f>
        <v>Electrification</v>
      </c>
      <c r="C717" s="254" t="str">
        <f t="shared" si="36"/>
        <v>Fraction of Eligible Industrial Energy Use Shifted to Electricity</v>
      </c>
      <c r="D717" s="6" t="s">
        <v>3073</v>
      </c>
      <c r="E717" s="1" t="s">
        <v>3520</v>
      </c>
      <c r="F717" t="s">
        <v>3036</v>
      </c>
      <c r="G717" s="45" t="s">
        <v>3527</v>
      </c>
      <c r="H717" s="43">
        <v>1933</v>
      </c>
      <c r="I717" s="324" t="s">
        <v>43</v>
      </c>
      <c r="J717" s="255" t="str">
        <f>IF(ISBLANK(INDEX('Policy Characteristics'!D:D,MATCH($C717,'Policy Characteristics'!$C:$C,0))),"",INDEX('Policy Characteristics'!D:D,MATCH($C717,'Policy Characteristics'!$C:$C,0)))</f>
        <v>Electrification</v>
      </c>
      <c r="K717" s="254" t="str">
        <f>IF(ISBLANK(INDEX('Policy Characteristics'!E:E,MATCH($C717,'Policy Characteristics'!$C:$C,0))),"",INDEX('Policy Characteristics'!E:E,MATCH($C717,'Policy Characteristics'!$C:$C,0)))</f>
        <v>indst shift to electricity</v>
      </c>
      <c r="L717" s="261">
        <f>IF(ISBLANK(INDEX('Policy Characteristics'!F:F,MATCH($C717,'Policy Characteristics'!$C:$C,0))),"",INDEX('Policy Characteristics'!F:F,MATCH($C717,'Policy Characteristics'!$C:$C,0)))</f>
        <v>0</v>
      </c>
      <c r="M717" s="261">
        <f>IF(ISBLANK(INDEX('Policy Characteristics'!G:G,MATCH($C717,'Policy Characteristics'!$C:$C,0))),"",INDEX('Policy Characteristics'!G:G,MATCH($C717,'Policy Characteristics'!$C:$C,0)))</f>
        <v>1</v>
      </c>
      <c r="N717" s="261">
        <f>IF(ISBLANK(INDEX('Policy Characteristics'!H:H,MATCH($C717,'Policy Characteristics'!$C:$C,0))),"",INDEX('Policy Characteristics'!H:H,MATCH($C717,'Policy Characteristics'!$C:$C,0)))</f>
        <v>0.01</v>
      </c>
      <c r="O717" s="254" t="str">
        <f>IF(ISBLANK(INDEX('Policy Characteristics'!I:I,MATCH($C717,'Policy Characteristics'!$C:$C,0))),"",INDEX('Policy Characteristics'!I:I,MATCH($C717,'Policy Characteristics'!$C:$C,0)))</f>
        <v>% of fuel shifted</v>
      </c>
      <c r="P717" s="254"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7" s="254" t="str">
        <f>IF(ISBLANK(INDEX('Policy Characteristics'!K:K,MATCH($C717,'Policy Characteristics'!$C:$C,0))),"",INDEX('Policy Characteristics'!K:K,MATCH($C717,'Policy Characteristics'!$C:$C,0)))</f>
        <v>industry-ag-main.html#fuel-switching</v>
      </c>
      <c r="R717" s="254" t="str">
        <f>IF(ISBLANK(INDEX('Policy Characteristics'!L:L,MATCH($C717,'Policy Characteristics'!$C:$C,0))),"",INDEX('Policy Characteristics'!L:L,MATCH($C717,'Policy Characteristics'!$C:$C,0)))</f>
        <v>industry-elec-and-hydrogen.html</v>
      </c>
    </row>
    <row r="718" spans="1:18">
      <c r="A718" s="254" t="str">
        <f>IF(ISBLANK(INDEX('Policy Characteristics'!A:A,MATCH($C718,'Policy Characteristics'!$C:$C,0))),"",INDEX('Policy Characteristics'!A:A,MATCH($C718,'Policy Characteristics'!$C:$C,0)))</f>
        <v>Industry</v>
      </c>
      <c r="B718" s="262" t="str">
        <f>IF(ISBLANK(INDEX('Policy Characteristics'!B:B,MATCH($C718,'Policy Characteristics'!$C:$C,0))),"",INDEX('Policy Characteristics'!B:B,MATCH($C718,'Policy Characteristics'!$C:$C,0)))</f>
        <v>Electrification</v>
      </c>
      <c r="C718" s="254" t="str">
        <f t="shared" si="36"/>
        <v>Fraction of Eligible Industrial Energy Use Shifted to Electricity</v>
      </c>
      <c r="D718" s="6" t="s">
        <v>3073</v>
      </c>
      <c r="E718" s="1" t="s">
        <v>3521</v>
      </c>
      <c r="F718" t="s">
        <v>3036</v>
      </c>
      <c r="G718" s="45" t="s">
        <v>3528</v>
      </c>
      <c r="H718" s="43">
        <v>1934</v>
      </c>
      <c r="I718" s="324" t="s">
        <v>43</v>
      </c>
      <c r="J718" s="255" t="str">
        <f>IF(ISBLANK(INDEX('Policy Characteristics'!D:D,MATCH($C718,'Policy Characteristics'!$C:$C,0))),"",INDEX('Policy Characteristics'!D:D,MATCH($C718,'Policy Characteristics'!$C:$C,0)))</f>
        <v>Electrification</v>
      </c>
      <c r="K718" s="254" t="str">
        <f>IF(ISBLANK(INDEX('Policy Characteristics'!E:E,MATCH($C718,'Policy Characteristics'!$C:$C,0))),"",INDEX('Policy Characteristics'!E:E,MATCH($C718,'Policy Characteristics'!$C:$C,0)))</f>
        <v>indst shift to electricity</v>
      </c>
      <c r="L718" s="261">
        <f>IF(ISBLANK(INDEX('Policy Characteristics'!F:F,MATCH($C718,'Policy Characteristics'!$C:$C,0))),"",INDEX('Policy Characteristics'!F:F,MATCH($C718,'Policy Characteristics'!$C:$C,0)))</f>
        <v>0</v>
      </c>
      <c r="M718" s="261">
        <f>IF(ISBLANK(INDEX('Policy Characteristics'!G:G,MATCH($C718,'Policy Characteristics'!$C:$C,0))),"",INDEX('Policy Characteristics'!G:G,MATCH($C718,'Policy Characteristics'!$C:$C,0)))</f>
        <v>1</v>
      </c>
      <c r="N718" s="261">
        <f>IF(ISBLANK(INDEX('Policy Characteristics'!H:H,MATCH($C718,'Policy Characteristics'!$C:$C,0))),"",INDEX('Policy Characteristics'!H:H,MATCH($C718,'Policy Characteristics'!$C:$C,0)))</f>
        <v>0.01</v>
      </c>
      <c r="O718" s="254" t="str">
        <f>IF(ISBLANK(INDEX('Policy Characteristics'!I:I,MATCH($C718,'Policy Characteristics'!$C:$C,0))),"",INDEX('Policy Characteristics'!I:I,MATCH($C718,'Policy Characteristics'!$C:$C,0)))</f>
        <v>% of fuel shifted</v>
      </c>
      <c r="P718" s="254"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8" s="254" t="str">
        <f>IF(ISBLANK(INDEX('Policy Characteristics'!K:K,MATCH($C718,'Policy Characteristics'!$C:$C,0))),"",INDEX('Policy Characteristics'!K:K,MATCH($C718,'Policy Characteristics'!$C:$C,0)))</f>
        <v>industry-ag-main.html#fuel-switching</v>
      </c>
      <c r="R718" s="254" t="str">
        <f>IF(ISBLANK(INDEX('Policy Characteristics'!L:L,MATCH($C718,'Policy Characteristics'!$C:$C,0))),"",INDEX('Policy Characteristics'!L:L,MATCH($C718,'Policy Characteristics'!$C:$C,0)))</f>
        <v>industry-elec-and-hydrogen.html</v>
      </c>
    </row>
    <row r="719" spans="1:18">
      <c r="A719" s="254" t="str">
        <f>IF(ISBLANK(INDEX('Policy Characteristics'!A:A,MATCH($C719,'Policy Characteristics'!$C:$C,0))),"",INDEX('Policy Characteristics'!A:A,MATCH($C719,'Policy Characteristics'!$C:$C,0)))</f>
        <v>Industry</v>
      </c>
      <c r="B719" s="262" t="str">
        <f>IF(ISBLANK(INDEX('Policy Characteristics'!B:B,MATCH($C719,'Policy Characteristics'!$C:$C,0))),"",INDEX('Policy Characteristics'!B:B,MATCH($C719,'Policy Characteristics'!$C:$C,0)))</f>
        <v>Electrification</v>
      </c>
      <c r="C719" s="254" t="str">
        <f t="shared" si="36"/>
        <v>Fraction of Eligible Industrial Energy Use Shifted to Electricity</v>
      </c>
      <c r="D719" s="6" t="s">
        <v>3073</v>
      </c>
      <c r="E719" s="1" t="s">
        <v>3522</v>
      </c>
      <c r="F719" t="s">
        <v>3036</v>
      </c>
      <c r="G719" s="45" t="s">
        <v>3529</v>
      </c>
      <c r="H719" s="43">
        <v>1935</v>
      </c>
      <c r="I719" s="324" t="s">
        <v>43</v>
      </c>
      <c r="J719" s="255" t="str">
        <f>IF(ISBLANK(INDEX('Policy Characteristics'!D:D,MATCH($C719,'Policy Characteristics'!$C:$C,0))),"",INDEX('Policy Characteristics'!D:D,MATCH($C719,'Policy Characteristics'!$C:$C,0)))</f>
        <v>Electrification</v>
      </c>
      <c r="K719" s="254" t="str">
        <f>IF(ISBLANK(INDEX('Policy Characteristics'!E:E,MATCH($C719,'Policy Characteristics'!$C:$C,0))),"",INDEX('Policy Characteristics'!E:E,MATCH($C719,'Policy Characteristics'!$C:$C,0)))</f>
        <v>indst shift to electricity</v>
      </c>
      <c r="L719" s="261">
        <f>IF(ISBLANK(INDEX('Policy Characteristics'!F:F,MATCH($C719,'Policy Characteristics'!$C:$C,0))),"",INDEX('Policy Characteristics'!F:F,MATCH($C719,'Policy Characteristics'!$C:$C,0)))</f>
        <v>0</v>
      </c>
      <c r="M719" s="261">
        <f>IF(ISBLANK(INDEX('Policy Characteristics'!G:G,MATCH($C719,'Policy Characteristics'!$C:$C,0))),"",INDEX('Policy Characteristics'!G:G,MATCH($C719,'Policy Characteristics'!$C:$C,0)))</f>
        <v>1</v>
      </c>
      <c r="N719" s="261">
        <f>IF(ISBLANK(INDEX('Policy Characteristics'!H:H,MATCH($C719,'Policy Characteristics'!$C:$C,0))),"",INDEX('Policy Characteristics'!H:H,MATCH($C719,'Policy Characteristics'!$C:$C,0)))</f>
        <v>0.01</v>
      </c>
      <c r="O719" s="254" t="str">
        <f>IF(ISBLANK(INDEX('Policy Characteristics'!I:I,MATCH($C719,'Policy Characteristics'!$C:$C,0))),"",INDEX('Policy Characteristics'!I:I,MATCH($C719,'Policy Characteristics'!$C:$C,0)))</f>
        <v>% of fuel shifted</v>
      </c>
      <c r="P719" s="254"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9" s="254" t="str">
        <f>IF(ISBLANK(INDEX('Policy Characteristics'!K:K,MATCH($C719,'Policy Characteristics'!$C:$C,0))),"",INDEX('Policy Characteristics'!K:K,MATCH($C719,'Policy Characteristics'!$C:$C,0)))</f>
        <v>industry-ag-main.html#fuel-switching</v>
      </c>
      <c r="R719" s="254" t="str">
        <f>IF(ISBLANK(INDEX('Policy Characteristics'!L:L,MATCH($C719,'Policy Characteristics'!$C:$C,0))),"",INDEX('Policy Characteristics'!L:L,MATCH($C719,'Policy Characteristics'!$C:$C,0)))</f>
        <v>industry-elec-and-hydrogen.html</v>
      </c>
    </row>
    <row r="720" spans="1:18">
      <c r="A720" s="254" t="str">
        <f>IF(ISBLANK(INDEX('Policy Characteristics'!A:A,MATCH($C720,'Policy Characteristics'!$C:$C,0))),"",INDEX('Policy Characteristics'!A:A,MATCH($C720,'Policy Characteristics'!$C:$C,0)))</f>
        <v>Industry</v>
      </c>
      <c r="B720" s="262" t="str">
        <f>IF(ISBLANK(INDEX('Policy Characteristics'!B:B,MATCH($C720,'Policy Characteristics'!$C:$C,0))),"",INDEX('Policy Characteristics'!B:B,MATCH($C720,'Policy Characteristics'!$C:$C,0)))</f>
        <v>Electrification</v>
      </c>
      <c r="C720" s="254" t="str">
        <f t="shared" si="36"/>
        <v>Fraction of Eligible Industrial Energy Use Shifted to Electricity</v>
      </c>
      <c r="D720" s="6" t="s">
        <v>3073</v>
      </c>
      <c r="E720" s="1" t="s">
        <v>3523</v>
      </c>
      <c r="F720" t="s">
        <v>3036</v>
      </c>
      <c r="G720" s="45" t="s">
        <v>3530</v>
      </c>
      <c r="H720" s="43">
        <v>1936</v>
      </c>
      <c r="I720" s="324" t="s">
        <v>43</v>
      </c>
      <c r="J720" s="255" t="str">
        <f>IF(ISBLANK(INDEX('Policy Characteristics'!D:D,MATCH($C720,'Policy Characteristics'!$C:$C,0))),"",INDEX('Policy Characteristics'!D:D,MATCH($C720,'Policy Characteristics'!$C:$C,0)))</f>
        <v>Electrification</v>
      </c>
      <c r="K720" s="254" t="str">
        <f>IF(ISBLANK(INDEX('Policy Characteristics'!E:E,MATCH($C720,'Policy Characteristics'!$C:$C,0))),"",INDEX('Policy Characteristics'!E:E,MATCH($C720,'Policy Characteristics'!$C:$C,0)))</f>
        <v>indst shift to electricity</v>
      </c>
      <c r="L720" s="261">
        <f>IF(ISBLANK(INDEX('Policy Characteristics'!F:F,MATCH($C720,'Policy Characteristics'!$C:$C,0))),"",INDEX('Policy Characteristics'!F:F,MATCH($C720,'Policy Characteristics'!$C:$C,0)))</f>
        <v>0</v>
      </c>
      <c r="M720" s="261">
        <f>IF(ISBLANK(INDEX('Policy Characteristics'!G:G,MATCH($C720,'Policy Characteristics'!$C:$C,0))),"",INDEX('Policy Characteristics'!G:G,MATCH($C720,'Policy Characteristics'!$C:$C,0)))</f>
        <v>1</v>
      </c>
      <c r="N720" s="261">
        <f>IF(ISBLANK(INDEX('Policy Characteristics'!H:H,MATCH($C720,'Policy Characteristics'!$C:$C,0))),"",INDEX('Policy Characteristics'!H:H,MATCH($C720,'Policy Characteristics'!$C:$C,0)))</f>
        <v>0.01</v>
      </c>
      <c r="O720" s="254" t="str">
        <f>IF(ISBLANK(INDEX('Policy Characteristics'!I:I,MATCH($C720,'Policy Characteristics'!$C:$C,0))),"",INDEX('Policy Characteristics'!I:I,MATCH($C720,'Policy Characteristics'!$C:$C,0)))</f>
        <v>% of fuel shifted</v>
      </c>
      <c r="P720" s="254"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0" s="254" t="str">
        <f>IF(ISBLANK(INDEX('Policy Characteristics'!K:K,MATCH($C720,'Policy Characteristics'!$C:$C,0))),"",INDEX('Policy Characteristics'!K:K,MATCH($C720,'Policy Characteristics'!$C:$C,0)))</f>
        <v>industry-ag-main.html#fuel-switching</v>
      </c>
      <c r="R720" s="254" t="str">
        <f>IF(ISBLANK(INDEX('Policy Characteristics'!L:L,MATCH($C720,'Policy Characteristics'!$C:$C,0))),"",INDEX('Policy Characteristics'!L:L,MATCH($C720,'Policy Characteristics'!$C:$C,0)))</f>
        <v>industry-elec-and-hydrogen.html</v>
      </c>
    </row>
    <row r="721" spans="1:18">
      <c r="A721" s="254" t="str">
        <f>IF(ISBLANK(INDEX('Policy Characteristics'!A:A,MATCH($C721,'Policy Characteristics'!$C:$C,0))),"",INDEX('Policy Characteristics'!A:A,MATCH($C721,'Policy Characteristics'!$C:$C,0)))</f>
        <v>Industry</v>
      </c>
      <c r="B721" s="262" t="str">
        <f>IF(ISBLANK(INDEX('Policy Characteristics'!B:B,MATCH($C721,'Policy Characteristics'!$C:$C,0))),"",INDEX('Policy Characteristics'!B:B,MATCH($C721,'Policy Characteristics'!$C:$C,0)))</f>
        <v>Electrification</v>
      </c>
      <c r="C721" s="254" t="str">
        <f t="shared" si="36"/>
        <v>Fraction of Eligible Industrial Energy Use Shifted to Electricity</v>
      </c>
      <c r="D721" s="6" t="s">
        <v>3073</v>
      </c>
      <c r="E721" s="1" t="s">
        <v>3674</v>
      </c>
      <c r="F721" t="s">
        <v>3036</v>
      </c>
      <c r="G721" s="45" t="s">
        <v>3674</v>
      </c>
      <c r="H721" s="43">
        <v>1937</v>
      </c>
      <c r="I721" s="324" t="s">
        <v>43</v>
      </c>
      <c r="J721" s="255" t="str">
        <f>IF(ISBLANK(INDEX('Policy Characteristics'!D:D,MATCH($C721,'Policy Characteristics'!$C:$C,0))),"",INDEX('Policy Characteristics'!D:D,MATCH($C721,'Policy Characteristics'!$C:$C,0)))</f>
        <v>Electrification</v>
      </c>
      <c r="K721" s="254" t="str">
        <f>IF(ISBLANK(INDEX('Policy Characteristics'!E:E,MATCH($C721,'Policy Characteristics'!$C:$C,0))),"",INDEX('Policy Characteristics'!E:E,MATCH($C721,'Policy Characteristics'!$C:$C,0)))</f>
        <v>indst shift to electricity</v>
      </c>
      <c r="L721" s="261">
        <f>IF(ISBLANK(INDEX('Policy Characteristics'!F:F,MATCH($C721,'Policy Characteristics'!$C:$C,0))),"",INDEX('Policy Characteristics'!F:F,MATCH($C721,'Policy Characteristics'!$C:$C,0)))</f>
        <v>0</v>
      </c>
      <c r="M721" s="261">
        <f>IF(ISBLANK(INDEX('Policy Characteristics'!G:G,MATCH($C721,'Policy Characteristics'!$C:$C,0))),"",INDEX('Policy Characteristics'!G:G,MATCH($C721,'Policy Characteristics'!$C:$C,0)))</f>
        <v>1</v>
      </c>
      <c r="N721" s="261">
        <f>IF(ISBLANK(INDEX('Policy Characteristics'!H:H,MATCH($C721,'Policy Characteristics'!$C:$C,0))),"",INDEX('Policy Characteristics'!H:H,MATCH($C721,'Policy Characteristics'!$C:$C,0)))</f>
        <v>0.01</v>
      </c>
      <c r="O721" s="254" t="str">
        <f>IF(ISBLANK(INDEX('Policy Characteristics'!I:I,MATCH($C721,'Policy Characteristics'!$C:$C,0))),"",INDEX('Policy Characteristics'!I:I,MATCH($C721,'Policy Characteristics'!$C:$C,0)))</f>
        <v>% of fuel shifted</v>
      </c>
      <c r="P721" s="254"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1" s="254" t="str">
        <f>IF(ISBLANK(INDEX('Policy Characteristics'!K:K,MATCH($C721,'Policy Characteristics'!$C:$C,0))),"",INDEX('Policy Characteristics'!K:K,MATCH($C721,'Policy Characteristics'!$C:$C,0)))</f>
        <v>industry-ag-main.html#fuel-switching</v>
      </c>
      <c r="R721" s="254" t="str">
        <f>IF(ISBLANK(INDEX('Policy Characteristics'!L:L,MATCH($C721,'Policy Characteristics'!$C:$C,0))),"",INDEX('Policy Characteristics'!L:L,MATCH($C721,'Policy Characteristics'!$C:$C,0)))</f>
        <v>industry-elec-and-hydrogen.html</v>
      </c>
    </row>
    <row r="722" spans="1:18">
      <c r="A722" s="254" t="str">
        <f>IF(ISBLANK(INDEX('Policy Characteristics'!A:A,MATCH($C722,'Policy Characteristics'!$C:$C,0))),"",INDEX('Policy Characteristics'!A:A,MATCH($C722,'Policy Characteristics'!$C:$C,0)))</f>
        <v>Industry</v>
      </c>
      <c r="B722" s="262" t="str">
        <f>IF(ISBLANK(INDEX('Policy Characteristics'!B:B,MATCH($C722,'Policy Characteristics'!$C:$C,0))),"",INDEX('Policy Characteristics'!B:B,MATCH($C722,'Policy Characteristics'!$C:$C,0)))</f>
        <v>Electrification</v>
      </c>
      <c r="C722" s="254" t="str">
        <f t="shared" si="36"/>
        <v>Fraction of Eligible Industrial Energy Use Shifted to Electricity</v>
      </c>
      <c r="D722" s="6" t="s">
        <v>3074</v>
      </c>
      <c r="E722" s="1" t="s">
        <v>3517</v>
      </c>
      <c r="F722" t="s">
        <v>2580</v>
      </c>
      <c r="G722" s="45" t="s">
        <v>3524</v>
      </c>
      <c r="H722" s="43">
        <v>1938</v>
      </c>
      <c r="I722" s="324" t="s">
        <v>43</v>
      </c>
      <c r="J722" s="255" t="str">
        <f>IF(ISBLANK(INDEX('Policy Characteristics'!D:D,MATCH($C722,'Policy Characteristics'!$C:$C,0))),"",INDEX('Policy Characteristics'!D:D,MATCH($C722,'Policy Characteristics'!$C:$C,0)))</f>
        <v>Electrification</v>
      </c>
      <c r="K722" s="254" t="str">
        <f>IF(ISBLANK(INDEX('Policy Characteristics'!E:E,MATCH($C722,'Policy Characteristics'!$C:$C,0))),"",INDEX('Policy Characteristics'!E:E,MATCH($C722,'Policy Characteristics'!$C:$C,0)))</f>
        <v>indst shift to electricity</v>
      </c>
      <c r="L722" s="261">
        <f>IF(ISBLANK(INDEX('Policy Characteristics'!F:F,MATCH($C722,'Policy Characteristics'!$C:$C,0))),"",INDEX('Policy Characteristics'!F:F,MATCH($C722,'Policy Characteristics'!$C:$C,0)))</f>
        <v>0</v>
      </c>
      <c r="M722" s="261">
        <f>IF(ISBLANK(INDEX('Policy Characteristics'!G:G,MATCH($C722,'Policy Characteristics'!$C:$C,0))),"",INDEX('Policy Characteristics'!G:G,MATCH($C722,'Policy Characteristics'!$C:$C,0)))</f>
        <v>1</v>
      </c>
      <c r="N722" s="261">
        <f>IF(ISBLANK(INDEX('Policy Characteristics'!H:H,MATCH($C722,'Policy Characteristics'!$C:$C,0))),"",INDEX('Policy Characteristics'!H:H,MATCH($C722,'Policy Characteristics'!$C:$C,0)))</f>
        <v>0.01</v>
      </c>
      <c r="O722" s="254" t="str">
        <f>IF(ISBLANK(INDEX('Policy Characteristics'!I:I,MATCH($C722,'Policy Characteristics'!$C:$C,0))),"",INDEX('Policy Characteristics'!I:I,MATCH($C722,'Policy Characteristics'!$C:$C,0)))</f>
        <v>% of fuel shifted</v>
      </c>
      <c r="P722" s="254"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2" s="254" t="str">
        <f>IF(ISBLANK(INDEX('Policy Characteristics'!K:K,MATCH($C722,'Policy Characteristics'!$C:$C,0))),"",INDEX('Policy Characteristics'!K:K,MATCH($C722,'Policy Characteristics'!$C:$C,0)))</f>
        <v>industry-ag-main.html#fuel-switching</v>
      </c>
      <c r="R722" s="254" t="str">
        <f>IF(ISBLANK(INDEX('Policy Characteristics'!L:L,MATCH($C722,'Policy Characteristics'!$C:$C,0))),"",INDEX('Policy Characteristics'!L:L,MATCH($C722,'Policy Characteristics'!$C:$C,0)))</f>
        <v>industry-elec-and-hydrogen.html</v>
      </c>
    </row>
    <row r="723" spans="1:18">
      <c r="A723" s="254" t="str">
        <f>IF(ISBLANK(INDEX('Policy Characteristics'!A:A,MATCH($C723,'Policy Characteristics'!$C:$C,0))),"",INDEX('Policy Characteristics'!A:A,MATCH($C723,'Policy Characteristics'!$C:$C,0)))</f>
        <v>Industry</v>
      </c>
      <c r="B723" s="262" t="str">
        <f>IF(ISBLANK(INDEX('Policy Characteristics'!B:B,MATCH($C723,'Policy Characteristics'!$C:$C,0))),"",INDEX('Policy Characteristics'!B:B,MATCH($C723,'Policy Characteristics'!$C:$C,0)))</f>
        <v>Electrification</v>
      </c>
      <c r="C723" s="254" t="str">
        <f t="shared" si="36"/>
        <v>Fraction of Eligible Industrial Energy Use Shifted to Electricity</v>
      </c>
      <c r="D723" s="6" t="s">
        <v>3074</v>
      </c>
      <c r="E723" s="1" t="s">
        <v>3518</v>
      </c>
      <c r="F723" t="s">
        <v>2580</v>
      </c>
      <c r="G723" s="45" t="s">
        <v>3525</v>
      </c>
      <c r="H723" s="43">
        <v>1939</v>
      </c>
      <c r="I723" s="324" t="s">
        <v>43</v>
      </c>
      <c r="J723" s="255" t="str">
        <f>IF(ISBLANK(INDEX('Policy Characteristics'!D:D,MATCH($C723,'Policy Characteristics'!$C:$C,0))),"",INDEX('Policy Characteristics'!D:D,MATCH($C723,'Policy Characteristics'!$C:$C,0)))</f>
        <v>Electrification</v>
      </c>
      <c r="K723" s="254" t="str">
        <f>IF(ISBLANK(INDEX('Policy Characteristics'!E:E,MATCH($C723,'Policy Characteristics'!$C:$C,0))),"",INDEX('Policy Characteristics'!E:E,MATCH($C723,'Policy Characteristics'!$C:$C,0)))</f>
        <v>indst shift to electricity</v>
      </c>
      <c r="L723" s="261">
        <f>IF(ISBLANK(INDEX('Policy Characteristics'!F:F,MATCH($C723,'Policy Characteristics'!$C:$C,0))),"",INDEX('Policy Characteristics'!F:F,MATCH($C723,'Policy Characteristics'!$C:$C,0)))</f>
        <v>0</v>
      </c>
      <c r="M723" s="261">
        <f>IF(ISBLANK(INDEX('Policy Characteristics'!G:G,MATCH($C723,'Policy Characteristics'!$C:$C,0))),"",INDEX('Policy Characteristics'!G:G,MATCH($C723,'Policy Characteristics'!$C:$C,0)))</f>
        <v>1</v>
      </c>
      <c r="N723" s="261">
        <f>IF(ISBLANK(INDEX('Policy Characteristics'!H:H,MATCH($C723,'Policy Characteristics'!$C:$C,0))),"",INDEX('Policy Characteristics'!H:H,MATCH($C723,'Policy Characteristics'!$C:$C,0)))</f>
        <v>0.01</v>
      </c>
      <c r="O723" s="254" t="str">
        <f>IF(ISBLANK(INDEX('Policy Characteristics'!I:I,MATCH($C723,'Policy Characteristics'!$C:$C,0))),"",INDEX('Policy Characteristics'!I:I,MATCH($C723,'Policy Characteristics'!$C:$C,0)))</f>
        <v>% of fuel shifted</v>
      </c>
      <c r="P723" s="254"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3" s="254" t="str">
        <f>IF(ISBLANK(INDEX('Policy Characteristics'!K:K,MATCH($C723,'Policy Characteristics'!$C:$C,0))),"",INDEX('Policy Characteristics'!K:K,MATCH($C723,'Policy Characteristics'!$C:$C,0)))</f>
        <v>industry-ag-main.html#fuel-switching</v>
      </c>
      <c r="R723" s="254" t="str">
        <f>IF(ISBLANK(INDEX('Policy Characteristics'!L:L,MATCH($C723,'Policy Characteristics'!$C:$C,0))),"",INDEX('Policy Characteristics'!L:L,MATCH($C723,'Policy Characteristics'!$C:$C,0)))</f>
        <v>industry-elec-and-hydrogen.html</v>
      </c>
    </row>
    <row r="724" spans="1:18">
      <c r="A724" s="254" t="str">
        <f>IF(ISBLANK(INDEX('Policy Characteristics'!A:A,MATCH($C724,'Policy Characteristics'!$C:$C,0))),"",INDEX('Policy Characteristics'!A:A,MATCH($C724,'Policy Characteristics'!$C:$C,0)))</f>
        <v>Industry</v>
      </c>
      <c r="B724" s="262" t="str">
        <f>IF(ISBLANK(INDEX('Policy Characteristics'!B:B,MATCH($C724,'Policy Characteristics'!$C:$C,0))),"",INDEX('Policy Characteristics'!B:B,MATCH($C724,'Policy Characteristics'!$C:$C,0)))</f>
        <v>Electrification</v>
      </c>
      <c r="C724" s="254" t="str">
        <f t="shared" si="36"/>
        <v>Fraction of Eligible Industrial Energy Use Shifted to Electricity</v>
      </c>
      <c r="D724" s="6" t="s">
        <v>3074</v>
      </c>
      <c r="E724" s="1" t="s">
        <v>3519</v>
      </c>
      <c r="F724" t="s">
        <v>2580</v>
      </c>
      <c r="G724" s="45" t="s">
        <v>3526</v>
      </c>
      <c r="H724" s="43">
        <v>1940</v>
      </c>
      <c r="I724" s="324" t="s">
        <v>43</v>
      </c>
      <c r="J724" s="255" t="str">
        <f>IF(ISBLANK(INDEX('Policy Characteristics'!D:D,MATCH($C724,'Policy Characteristics'!$C:$C,0))),"",INDEX('Policy Characteristics'!D:D,MATCH($C724,'Policy Characteristics'!$C:$C,0)))</f>
        <v>Electrification</v>
      </c>
      <c r="K724" s="254" t="str">
        <f>IF(ISBLANK(INDEX('Policy Characteristics'!E:E,MATCH($C724,'Policy Characteristics'!$C:$C,0))),"",INDEX('Policy Characteristics'!E:E,MATCH($C724,'Policy Characteristics'!$C:$C,0)))</f>
        <v>indst shift to electricity</v>
      </c>
      <c r="L724" s="261">
        <f>IF(ISBLANK(INDEX('Policy Characteristics'!F:F,MATCH($C724,'Policy Characteristics'!$C:$C,0))),"",INDEX('Policy Characteristics'!F:F,MATCH($C724,'Policy Characteristics'!$C:$C,0)))</f>
        <v>0</v>
      </c>
      <c r="M724" s="261">
        <f>IF(ISBLANK(INDEX('Policy Characteristics'!G:G,MATCH($C724,'Policy Characteristics'!$C:$C,0))),"",INDEX('Policy Characteristics'!G:G,MATCH($C724,'Policy Characteristics'!$C:$C,0)))</f>
        <v>1</v>
      </c>
      <c r="N724" s="261">
        <f>IF(ISBLANK(INDEX('Policy Characteristics'!H:H,MATCH($C724,'Policy Characteristics'!$C:$C,0))),"",INDEX('Policy Characteristics'!H:H,MATCH($C724,'Policy Characteristics'!$C:$C,0)))</f>
        <v>0.01</v>
      </c>
      <c r="O724" s="254" t="str">
        <f>IF(ISBLANK(INDEX('Policy Characteristics'!I:I,MATCH($C724,'Policy Characteristics'!$C:$C,0))),"",INDEX('Policy Characteristics'!I:I,MATCH($C724,'Policy Characteristics'!$C:$C,0)))</f>
        <v>% of fuel shifted</v>
      </c>
      <c r="P724" s="254"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4" s="254" t="str">
        <f>IF(ISBLANK(INDEX('Policy Characteristics'!K:K,MATCH($C724,'Policy Characteristics'!$C:$C,0))),"",INDEX('Policy Characteristics'!K:K,MATCH($C724,'Policy Characteristics'!$C:$C,0)))</f>
        <v>industry-ag-main.html#fuel-switching</v>
      </c>
      <c r="R724" s="254" t="str">
        <f>IF(ISBLANK(INDEX('Policy Characteristics'!L:L,MATCH($C724,'Policy Characteristics'!$C:$C,0))),"",INDEX('Policy Characteristics'!L:L,MATCH($C724,'Policy Characteristics'!$C:$C,0)))</f>
        <v>industry-elec-and-hydrogen.html</v>
      </c>
    </row>
    <row r="725" spans="1:18">
      <c r="A725" s="254" t="str">
        <f>IF(ISBLANK(INDEX('Policy Characteristics'!A:A,MATCH($C725,'Policy Characteristics'!$C:$C,0))),"",INDEX('Policy Characteristics'!A:A,MATCH($C725,'Policy Characteristics'!$C:$C,0)))</f>
        <v>Industry</v>
      </c>
      <c r="B725" s="262" t="str">
        <f>IF(ISBLANK(INDEX('Policy Characteristics'!B:B,MATCH($C725,'Policy Characteristics'!$C:$C,0))),"",INDEX('Policy Characteristics'!B:B,MATCH($C725,'Policy Characteristics'!$C:$C,0)))</f>
        <v>Electrification</v>
      </c>
      <c r="C725" s="254" t="str">
        <f t="shared" si="36"/>
        <v>Fraction of Eligible Industrial Energy Use Shifted to Electricity</v>
      </c>
      <c r="D725" s="6" t="s">
        <v>3074</v>
      </c>
      <c r="E725" s="1" t="s">
        <v>3520</v>
      </c>
      <c r="F725" t="s">
        <v>2580</v>
      </c>
      <c r="G725" s="45" t="s">
        <v>3527</v>
      </c>
      <c r="H725" s="43">
        <v>1941</v>
      </c>
      <c r="I725" s="324" t="s">
        <v>43</v>
      </c>
      <c r="J725" s="255" t="str">
        <f>IF(ISBLANK(INDEX('Policy Characteristics'!D:D,MATCH($C725,'Policy Characteristics'!$C:$C,0))),"",INDEX('Policy Characteristics'!D:D,MATCH($C725,'Policy Characteristics'!$C:$C,0)))</f>
        <v>Electrification</v>
      </c>
      <c r="K725" s="254" t="str">
        <f>IF(ISBLANK(INDEX('Policy Characteristics'!E:E,MATCH($C725,'Policy Characteristics'!$C:$C,0))),"",INDEX('Policy Characteristics'!E:E,MATCH($C725,'Policy Characteristics'!$C:$C,0)))</f>
        <v>indst shift to electricity</v>
      </c>
      <c r="L725" s="261">
        <f>IF(ISBLANK(INDEX('Policy Characteristics'!F:F,MATCH($C725,'Policy Characteristics'!$C:$C,0))),"",INDEX('Policy Characteristics'!F:F,MATCH($C725,'Policy Characteristics'!$C:$C,0)))</f>
        <v>0</v>
      </c>
      <c r="M725" s="261">
        <f>IF(ISBLANK(INDEX('Policy Characteristics'!G:G,MATCH($C725,'Policy Characteristics'!$C:$C,0))),"",INDEX('Policy Characteristics'!G:G,MATCH($C725,'Policy Characteristics'!$C:$C,0)))</f>
        <v>1</v>
      </c>
      <c r="N725" s="261">
        <f>IF(ISBLANK(INDEX('Policy Characteristics'!H:H,MATCH($C725,'Policy Characteristics'!$C:$C,0))),"",INDEX('Policy Characteristics'!H:H,MATCH($C725,'Policy Characteristics'!$C:$C,0)))</f>
        <v>0.01</v>
      </c>
      <c r="O725" s="254" t="str">
        <f>IF(ISBLANK(INDEX('Policy Characteristics'!I:I,MATCH($C725,'Policy Characteristics'!$C:$C,0))),"",INDEX('Policy Characteristics'!I:I,MATCH($C725,'Policy Characteristics'!$C:$C,0)))</f>
        <v>% of fuel shifted</v>
      </c>
      <c r="P725" s="254"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5" s="254" t="str">
        <f>IF(ISBLANK(INDEX('Policy Characteristics'!K:K,MATCH($C725,'Policy Characteristics'!$C:$C,0))),"",INDEX('Policy Characteristics'!K:K,MATCH($C725,'Policy Characteristics'!$C:$C,0)))</f>
        <v>industry-ag-main.html#fuel-switching</v>
      </c>
      <c r="R725" s="254" t="str">
        <f>IF(ISBLANK(INDEX('Policy Characteristics'!L:L,MATCH($C725,'Policy Characteristics'!$C:$C,0))),"",INDEX('Policy Characteristics'!L:L,MATCH($C725,'Policy Characteristics'!$C:$C,0)))</f>
        <v>industry-elec-and-hydrogen.html</v>
      </c>
    </row>
    <row r="726" spans="1:18">
      <c r="A726" s="254" t="str">
        <f>IF(ISBLANK(INDEX('Policy Characteristics'!A:A,MATCH($C726,'Policy Characteristics'!$C:$C,0))),"",INDEX('Policy Characteristics'!A:A,MATCH($C726,'Policy Characteristics'!$C:$C,0)))</f>
        <v>Industry</v>
      </c>
      <c r="B726" s="262" t="str">
        <f>IF(ISBLANK(INDEX('Policy Characteristics'!B:B,MATCH($C726,'Policy Characteristics'!$C:$C,0))),"",INDEX('Policy Characteristics'!B:B,MATCH($C726,'Policy Characteristics'!$C:$C,0)))</f>
        <v>Electrification</v>
      </c>
      <c r="C726" s="254" t="str">
        <f t="shared" si="36"/>
        <v>Fraction of Eligible Industrial Energy Use Shifted to Electricity</v>
      </c>
      <c r="D726" s="6" t="s">
        <v>3074</v>
      </c>
      <c r="E726" s="1" t="s">
        <v>3521</v>
      </c>
      <c r="F726" t="s">
        <v>2580</v>
      </c>
      <c r="G726" s="45" t="s">
        <v>3528</v>
      </c>
      <c r="H726" s="43">
        <v>1942</v>
      </c>
      <c r="I726" s="324" t="s">
        <v>43</v>
      </c>
      <c r="J726" s="255" t="str">
        <f>IF(ISBLANK(INDEX('Policy Characteristics'!D:D,MATCH($C726,'Policy Characteristics'!$C:$C,0))),"",INDEX('Policy Characteristics'!D:D,MATCH($C726,'Policy Characteristics'!$C:$C,0)))</f>
        <v>Electrification</v>
      </c>
      <c r="K726" s="254" t="str">
        <f>IF(ISBLANK(INDEX('Policy Characteristics'!E:E,MATCH($C726,'Policy Characteristics'!$C:$C,0))),"",INDEX('Policy Characteristics'!E:E,MATCH($C726,'Policy Characteristics'!$C:$C,0)))</f>
        <v>indst shift to electricity</v>
      </c>
      <c r="L726" s="261">
        <f>IF(ISBLANK(INDEX('Policy Characteristics'!F:F,MATCH($C726,'Policy Characteristics'!$C:$C,0))),"",INDEX('Policy Characteristics'!F:F,MATCH($C726,'Policy Characteristics'!$C:$C,0)))</f>
        <v>0</v>
      </c>
      <c r="M726" s="261">
        <f>IF(ISBLANK(INDEX('Policy Characteristics'!G:G,MATCH($C726,'Policy Characteristics'!$C:$C,0))),"",INDEX('Policy Characteristics'!G:G,MATCH($C726,'Policy Characteristics'!$C:$C,0)))</f>
        <v>1</v>
      </c>
      <c r="N726" s="261">
        <f>IF(ISBLANK(INDEX('Policy Characteristics'!H:H,MATCH($C726,'Policy Characteristics'!$C:$C,0))),"",INDEX('Policy Characteristics'!H:H,MATCH($C726,'Policy Characteristics'!$C:$C,0)))</f>
        <v>0.01</v>
      </c>
      <c r="O726" s="254" t="str">
        <f>IF(ISBLANK(INDEX('Policy Characteristics'!I:I,MATCH($C726,'Policy Characteristics'!$C:$C,0))),"",INDEX('Policy Characteristics'!I:I,MATCH($C726,'Policy Characteristics'!$C:$C,0)))</f>
        <v>% of fuel shifted</v>
      </c>
      <c r="P726" s="254"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6" s="254" t="str">
        <f>IF(ISBLANK(INDEX('Policy Characteristics'!K:K,MATCH($C726,'Policy Characteristics'!$C:$C,0))),"",INDEX('Policy Characteristics'!K:K,MATCH($C726,'Policy Characteristics'!$C:$C,0)))</f>
        <v>industry-ag-main.html#fuel-switching</v>
      </c>
      <c r="R726" s="254" t="str">
        <f>IF(ISBLANK(INDEX('Policy Characteristics'!L:L,MATCH($C726,'Policy Characteristics'!$C:$C,0))),"",INDEX('Policy Characteristics'!L:L,MATCH($C726,'Policy Characteristics'!$C:$C,0)))</f>
        <v>industry-elec-and-hydrogen.html</v>
      </c>
    </row>
    <row r="727" spans="1:18">
      <c r="A727" s="254" t="str">
        <f>IF(ISBLANK(INDEX('Policy Characteristics'!A:A,MATCH($C727,'Policy Characteristics'!$C:$C,0))),"",INDEX('Policy Characteristics'!A:A,MATCH($C727,'Policy Characteristics'!$C:$C,0)))</f>
        <v>Industry</v>
      </c>
      <c r="B727" s="262" t="str">
        <f>IF(ISBLANK(INDEX('Policy Characteristics'!B:B,MATCH($C727,'Policy Characteristics'!$C:$C,0))),"",INDEX('Policy Characteristics'!B:B,MATCH($C727,'Policy Characteristics'!$C:$C,0)))</f>
        <v>Electrification</v>
      </c>
      <c r="C727" s="254" t="str">
        <f t="shared" si="36"/>
        <v>Fraction of Eligible Industrial Energy Use Shifted to Electricity</v>
      </c>
      <c r="D727" s="6" t="s">
        <v>3074</v>
      </c>
      <c r="E727" s="1" t="s">
        <v>3522</v>
      </c>
      <c r="F727" t="s">
        <v>2580</v>
      </c>
      <c r="G727" s="45" t="s">
        <v>3529</v>
      </c>
      <c r="H727" s="43">
        <v>1943</v>
      </c>
      <c r="I727" s="324" t="s">
        <v>43</v>
      </c>
      <c r="J727" s="255" t="str">
        <f>IF(ISBLANK(INDEX('Policy Characteristics'!D:D,MATCH($C727,'Policy Characteristics'!$C:$C,0))),"",INDEX('Policy Characteristics'!D:D,MATCH($C727,'Policy Characteristics'!$C:$C,0)))</f>
        <v>Electrification</v>
      </c>
      <c r="K727" s="254" t="str">
        <f>IF(ISBLANK(INDEX('Policy Characteristics'!E:E,MATCH($C727,'Policy Characteristics'!$C:$C,0))),"",INDEX('Policy Characteristics'!E:E,MATCH($C727,'Policy Characteristics'!$C:$C,0)))</f>
        <v>indst shift to electricity</v>
      </c>
      <c r="L727" s="261">
        <f>IF(ISBLANK(INDEX('Policy Characteristics'!F:F,MATCH($C727,'Policy Characteristics'!$C:$C,0))),"",INDEX('Policy Characteristics'!F:F,MATCH($C727,'Policy Characteristics'!$C:$C,0)))</f>
        <v>0</v>
      </c>
      <c r="M727" s="261">
        <f>IF(ISBLANK(INDEX('Policy Characteristics'!G:G,MATCH($C727,'Policy Characteristics'!$C:$C,0))),"",INDEX('Policy Characteristics'!G:G,MATCH($C727,'Policy Characteristics'!$C:$C,0)))</f>
        <v>1</v>
      </c>
      <c r="N727" s="261">
        <f>IF(ISBLANK(INDEX('Policy Characteristics'!H:H,MATCH($C727,'Policy Characteristics'!$C:$C,0))),"",INDEX('Policy Characteristics'!H:H,MATCH($C727,'Policy Characteristics'!$C:$C,0)))</f>
        <v>0.01</v>
      </c>
      <c r="O727" s="254" t="str">
        <f>IF(ISBLANK(INDEX('Policy Characteristics'!I:I,MATCH($C727,'Policy Characteristics'!$C:$C,0))),"",INDEX('Policy Characteristics'!I:I,MATCH($C727,'Policy Characteristics'!$C:$C,0)))</f>
        <v>% of fuel shifted</v>
      </c>
      <c r="P727" s="254"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7" s="254" t="str">
        <f>IF(ISBLANK(INDEX('Policy Characteristics'!K:K,MATCH($C727,'Policy Characteristics'!$C:$C,0))),"",INDEX('Policy Characteristics'!K:K,MATCH($C727,'Policy Characteristics'!$C:$C,0)))</f>
        <v>industry-ag-main.html#fuel-switching</v>
      </c>
      <c r="R727" s="254" t="str">
        <f>IF(ISBLANK(INDEX('Policy Characteristics'!L:L,MATCH($C727,'Policy Characteristics'!$C:$C,0))),"",INDEX('Policy Characteristics'!L:L,MATCH($C727,'Policy Characteristics'!$C:$C,0)))</f>
        <v>industry-elec-and-hydrogen.html</v>
      </c>
    </row>
    <row r="728" spans="1:18">
      <c r="A728" s="254" t="str">
        <f>IF(ISBLANK(INDEX('Policy Characteristics'!A:A,MATCH($C728,'Policy Characteristics'!$C:$C,0))),"",INDEX('Policy Characteristics'!A:A,MATCH($C728,'Policy Characteristics'!$C:$C,0)))</f>
        <v>Industry</v>
      </c>
      <c r="B728" s="262" t="str">
        <f>IF(ISBLANK(INDEX('Policy Characteristics'!B:B,MATCH($C728,'Policy Characteristics'!$C:$C,0))),"",INDEX('Policy Characteristics'!B:B,MATCH($C728,'Policy Characteristics'!$C:$C,0)))</f>
        <v>Electrification</v>
      </c>
      <c r="C728" s="254" t="str">
        <f t="shared" si="36"/>
        <v>Fraction of Eligible Industrial Energy Use Shifted to Electricity</v>
      </c>
      <c r="D728" s="6" t="s">
        <v>3074</v>
      </c>
      <c r="E728" s="1" t="s">
        <v>3523</v>
      </c>
      <c r="F728" t="s">
        <v>2580</v>
      </c>
      <c r="G728" s="45" t="s">
        <v>3530</v>
      </c>
      <c r="H728" s="43">
        <v>1944</v>
      </c>
      <c r="I728" s="324" t="s">
        <v>43</v>
      </c>
      <c r="J728" s="255" t="str">
        <f>IF(ISBLANK(INDEX('Policy Characteristics'!D:D,MATCH($C728,'Policy Characteristics'!$C:$C,0))),"",INDEX('Policy Characteristics'!D:D,MATCH($C728,'Policy Characteristics'!$C:$C,0)))</f>
        <v>Electrification</v>
      </c>
      <c r="K728" s="254" t="str">
        <f>IF(ISBLANK(INDEX('Policy Characteristics'!E:E,MATCH($C728,'Policy Characteristics'!$C:$C,0))),"",INDEX('Policy Characteristics'!E:E,MATCH($C728,'Policy Characteristics'!$C:$C,0)))</f>
        <v>indst shift to electricity</v>
      </c>
      <c r="L728" s="261">
        <f>IF(ISBLANK(INDEX('Policy Characteristics'!F:F,MATCH($C728,'Policy Characteristics'!$C:$C,0))),"",INDEX('Policy Characteristics'!F:F,MATCH($C728,'Policy Characteristics'!$C:$C,0)))</f>
        <v>0</v>
      </c>
      <c r="M728" s="261">
        <f>IF(ISBLANK(INDEX('Policy Characteristics'!G:G,MATCH($C728,'Policy Characteristics'!$C:$C,0))),"",INDEX('Policy Characteristics'!G:G,MATCH($C728,'Policy Characteristics'!$C:$C,0)))</f>
        <v>1</v>
      </c>
      <c r="N728" s="261">
        <f>IF(ISBLANK(INDEX('Policy Characteristics'!H:H,MATCH($C728,'Policy Characteristics'!$C:$C,0))),"",INDEX('Policy Characteristics'!H:H,MATCH($C728,'Policy Characteristics'!$C:$C,0)))</f>
        <v>0.01</v>
      </c>
      <c r="O728" s="254" t="str">
        <f>IF(ISBLANK(INDEX('Policy Characteristics'!I:I,MATCH($C728,'Policy Characteristics'!$C:$C,0))),"",INDEX('Policy Characteristics'!I:I,MATCH($C728,'Policy Characteristics'!$C:$C,0)))</f>
        <v>% of fuel shifted</v>
      </c>
      <c r="P728" s="254"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8" s="254" t="str">
        <f>IF(ISBLANK(INDEX('Policy Characteristics'!K:K,MATCH($C728,'Policy Characteristics'!$C:$C,0))),"",INDEX('Policy Characteristics'!K:K,MATCH($C728,'Policy Characteristics'!$C:$C,0)))</f>
        <v>industry-ag-main.html#fuel-switching</v>
      </c>
      <c r="R728" s="254" t="str">
        <f>IF(ISBLANK(INDEX('Policy Characteristics'!L:L,MATCH($C728,'Policy Characteristics'!$C:$C,0))),"",INDEX('Policy Characteristics'!L:L,MATCH($C728,'Policy Characteristics'!$C:$C,0)))</f>
        <v>industry-elec-and-hydrogen.html</v>
      </c>
    </row>
    <row r="729" spans="1:18">
      <c r="A729" s="254" t="str">
        <f>IF(ISBLANK(INDEX('Policy Characteristics'!A:A,MATCH($C729,'Policy Characteristics'!$C:$C,0))),"",INDEX('Policy Characteristics'!A:A,MATCH($C729,'Policy Characteristics'!$C:$C,0)))</f>
        <v>Industry</v>
      </c>
      <c r="B729" s="262" t="str">
        <f>IF(ISBLANK(INDEX('Policy Characteristics'!B:B,MATCH($C729,'Policy Characteristics'!$C:$C,0))),"",INDEX('Policy Characteristics'!B:B,MATCH($C729,'Policy Characteristics'!$C:$C,0)))</f>
        <v>Electrification</v>
      </c>
      <c r="C729" s="254" t="str">
        <f t="shared" si="36"/>
        <v>Fraction of Eligible Industrial Energy Use Shifted to Electricity</v>
      </c>
      <c r="D729" s="6" t="s">
        <v>3074</v>
      </c>
      <c r="E729" s="1" t="s">
        <v>3674</v>
      </c>
      <c r="F729" t="s">
        <v>2580</v>
      </c>
      <c r="G729" s="45" t="s">
        <v>3674</v>
      </c>
      <c r="H729" s="43">
        <v>1945</v>
      </c>
      <c r="I729" s="324" t="s">
        <v>43</v>
      </c>
      <c r="J729" s="255" t="str">
        <f>IF(ISBLANK(INDEX('Policy Characteristics'!D:D,MATCH($C729,'Policy Characteristics'!$C:$C,0))),"",INDEX('Policy Characteristics'!D:D,MATCH($C729,'Policy Characteristics'!$C:$C,0)))</f>
        <v>Electrification</v>
      </c>
      <c r="K729" s="254" t="str">
        <f>IF(ISBLANK(INDEX('Policy Characteristics'!E:E,MATCH($C729,'Policy Characteristics'!$C:$C,0))),"",INDEX('Policy Characteristics'!E:E,MATCH($C729,'Policy Characteristics'!$C:$C,0)))</f>
        <v>indst shift to electricity</v>
      </c>
      <c r="L729" s="261">
        <f>IF(ISBLANK(INDEX('Policy Characteristics'!F:F,MATCH($C729,'Policy Characteristics'!$C:$C,0))),"",INDEX('Policy Characteristics'!F:F,MATCH($C729,'Policy Characteristics'!$C:$C,0)))</f>
        <v>0</v>
      </c>
      <c r="M729" s="261">
        <f>IF(ISBLANK(INDEX('Policy Characteristics'!G:G,MATCH($C729,'Policy Characteristics'!$C:$C,0))),"",INDEX('Policy Characteristics'!G:G,MATCH($C729,'Policy Characteristics'!$C:$C,0)))</f>
        <v>1</v>
      </c>
      <c r="N729" s="261">
        <f>IF(ISBLANK(INDEX('Policy Characteristics'!H:H,MATCH($C729,'Policy Characteristics'!$C:$C,0))),"",INDEX('Policy Characteristics'!H:H,MATCH($C729,'Policy Characteristics'!$C:$C,0)))</f>
        <v>0.01</v>
      </c>
      <c r="O729" s="254" t="str">
        <f>IF(ISBLANK(INDEX('Policy Characteristics'!I:I,MATCH($C729,'Policy Characteristics'!$C:$C,0))),"",INDEX('Policy Characteristics'!I:I,MATCH($C729,'Policy Characteristics'!$C:$C,0)))</f>
        <v>% of fuel shifted</v>
      </c>
      <c r="P729" s="254"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9" s="254" t="str">
        <f>IF(ISBLANK(INDEX('Policy Characteristics'!K:K,MATCH($C729,'Policy Characteristics'!$C:$C,0))),"",INDEX('Policy Characteristics'!K:K,MATCH($C729,'Policy Characteristics'!$C:$C,0)))</f>
        <v>industry-ag-main.html#fuel-switching</v>
      </c>
      <c r="R729" s="254" t="str">
        <f>IF(ISBLANK(INDEX('Policy Characteristics'!L:L,MATCH($C729,'Policy Characteristics'!$C:$C,0))),"",INDEX('Policy Characteristics'!L:L,MATCH($C729,'Policy Characteristics'!$C:$C,0)))</f>
        <v>industry-elec-and-hydrogen.html</v>
      </c>
    </row>
    <row r="730" spans="1:18">
      <c r="A730" s="254" t="str">
        <f>IF(ISBLANK(INDEX('Policy Characteristics'!A:A,MATCH($C730,'Policy Characteristics'!$C:$C,0))),"",INDEX('Policy Characteristics'!A:A,MATCH($C730,'Policy Characteristics'!$C:$C,0)))</f>
        <v>Industry</v>
      </c>
      <c r="B730" s="262" t="str">
        <f>IF(ISBLANK(INDEX('Policy Characteristics'!B:B,MATCH($C730,'Policy Characteristics'!$C:$C,0))),"",INDEX('Policy Characteristics'!B:B,MATCH($C730,'Policy Characteristics'!$C:$C,0)))</f>
        <v>Electrification</v>
      </c>
      <c r="C730" s="254" t="str">
        <f t="shared" si="36"/>
        <v>Fraction of Eligible Industrial Energy Use Shifted to Electricity</v>
      </c>
      <c r="D730" s="6" t="s">
        <v>3075</v>
      </c>
      <c r="E730" s="1" t="s">
        <v>3517</v>
      </c>
      <c r="F730" t="s">
        <v>3037</v>
      </c>
      <c r="G730" s="45" t="s">
        <v>3524</v>
      </c>
      <c r="H730" s="43">
        <v>1946</v>
      </c>
      <c r="I730" s="324" t="s">
        <v>43</v>
      </c>
      <c r="J730" s="255" t="str">
        <f>IF(ISBLANK(INDEX('Policy Characteristics'!D:D,MATCH($C730,'Policy Characteristics'!$C:$C,0))),"",INDEX('Policy Characteristics'!D:D,MATCH($C730,'Policy Characteristics'!$C:$C,0)))</f>
        <v>Electrification</v>
      </c>
      <c r="K730" s="254" t="str">
        <f>IF(ISBLANK(INDEX('Policy Characteristics'!E:E,MATCH($C730,'Policy Characteristics'!$C:$C,0))),"",INDEX('Policy Characteristics'!E:E,MATCH($C730,'Policy Characteristics'!$C:$C,0)))</f>
        <v>indst shift to electricity</v>
      </c>
      <c r="L730" s="261">
        <f>IF(ISBLANK(INDEX('Policy Characteristics'!F:F,MATCH($C730,'Policy Characteristics'!$C:$C,0))),"",INDEX('Policy Characteristics'!F:F,MATCH($C730,'Policy Characteristics'!$C:$C,0)))</f>
        <v>0</v>
      </c>
      <c r="M730" s="261">
        <f>IF(ISBLANK(INDEX('Policy Characteristics'!G:G,MATCH($C730,'Policy Characteristics'!$C:$C,0))),"",INDEX('Policy Characteristics'!G:G,MATCH($C730,'Policy Characteristics'!$C:$C,0)))</f>
        <v>1</v>
      </c>
      <c r="N730" s="261">
        <f>IF(ISBLANK(INDEX('Policy Characteristics'!H:H,MATCH($C730,'Policy Characteristics'!$C:$C,0))),"",INDEX('Policy Characteristics'!H:H,MATCH($C730,'Policy Characteristics'!$C:$C,0)))</f>
        <v>0.01</v>
      </c>
      <c r="O730" s="254" t="str">
        <f>IF(ISBLANK(INDEX('Policy Characteristics'!I:I,MATCH($C730,'Policy Characteristics'!$C:$C,0))),"",INDEX('Policy Characteristics'!I:I,MATCH($C730,'Policy Characteristics'!$C:$C,0)))</f>
        <v>% of fuel shifted</v>
      </c>
      <c r="P730" s="254"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0" s="254" t="str">
        <f>IF(ISBLANK(INDEX('Policy Characteristics'!K:K,MATCH($C730,'Policy Characteristics'!$C:$C,0))),"",INDEX('Policy Characteristics'!K:K,MATCH($C730,'Policy Characteristics'!$C:$C,0)))</f>
        <v>industry-ag-main.html#fuel-switching</v>
      </c>
      <c r="R730" s="254" t="str">
        <f>IF(ISBLANK(INDEX('Policy Characteristics'!L:L,MATCH($C730,'Policy Characteristics'!$C:$C,0))),"",INDEX('Policy Characteristics'!L:L,MATCH($C730,'Policy Characteristics'!$C:$C,0)))</f>
        <v>industry-elec-and-hydrogen.html</v>
      </c>
    </row>
    <row r="731" spans="1:18">
      <c r="A731" s="254" t="str">
        <f>IF(ISBLANK(INDEX('Policy Characteristics'!A:A,MATCH($C731,'Policy Characteristics'!$C:$C,0))),"",INDEX('Policy Characteristics'!A:A,MATCH($C731,'Policy Characteristics'!$C:$C,0)))</f>
        <v>Industry</v>
      </c>
      <c r="B731" s="262" t="str">
        <f>IF(ISBLANK(INDEX('Policy Characteristics'!B:B,MATCH($C731,'Policy Characteristics'!$C:$C,0))),"",INDEX('Policy Characteristics'!B:B,MATCH($C731,'Policy Characteristics'!$C:$C,0)))</f>
        <v>Electrification</v>
      </c>
      <c r="C731" s="254" t="str">
        <f t="shared" si="36"/>
        <v>Fraction of Eligible Industrial Energy Use Shifted to Electricity</v>
      </c>
      <c r="D731" s="6" t="s">
        <v>3075</v>
      </c>
      <c r="E731" s="1" t="s">
        <v>3518</v>
      </c>
      <c r="F731" t="s">
        <v>3037</v>
      </c>
      <c r="G731" s="45" t="s">
        <v>3525</v>
      </c>
      <c r="H731" s="43">
        <v>1947</v>
      </c>
      <c r="I731" s="324" t="s">
        <v>43</v>
      </c>
      <c r="J731" s="255" t="str">
        <f>IF(ISBLANK(INDEX('Policy Characteristics'!D:D,MATCH($C731,'Policy Characteristics'!$C:$C,0))),"",INDEX('Policy Characteristics'!D:D,MATCH($C731,'Policy Characteristics'!$C:$C,0)))</f>
        <v>Electrification</v>
      </c>
      <c r="K731" s="254" t="str">
        <f>IF(ISBLANK(INDEX('Policy Characteristics'!E:E,MATCH($C731,'Policy Characteristics'!$C:$C,0))),"",INDEX('Policy Characteristics'!E:E,MATCH($C731,'Policy Characteristics'!$C:$C,0)))</f>
        <v>indst shift to electricity</v>
      </c>
      <c r="L731" s="261">
        <f>IF(ISBLANK(INDEX('Policy Characteristics'!F:F,MATCH($C731,'Policy Characteristics'!$C:$C,0))),"",INDEX('Policy Characteristics'!F:F,MATCH($C731,'Policy Characteristics'!$C:$C,0)))</f>
        <v>0</v>
      </c>
      <c r="M731" s="261">
        <f>IF(ISBLANK(INDEX('Policy Characteristics'!G:G,MATCH($C731,'Policy Characteristics'!$C:$C,0))),"",INDEX('Policy Characteristics'!G:G,MATCH($C731,'Policy Characteristics'!$C:$C,0)))</f>
        <v>1</v>
      </c>
      <c r="N731" s="261">
        <f>IF(ISBLANK(INDEX('Policy Characteristics'!H:H,MATCH($C731,'Policy Characteristics'!$C:$C,0))),"",INDEX('Policy Characteristics'!H:H,MATCH($C731,'Policy Characteristics'!$C:$C,0)))</f>
        <v>0.01</v>
      </c>
      <c r="O731" s="254" t="str">
        <f>IF(ISBLANK(INDEX('Policy Characteristics'!I:I,MATCH($C731,'Policy Characteristics'!$C:$C,0))),"",INDEX('Policy Characteristics'!I:I,MATCH($C731,'Policy Characteristics'!$C:$C,0)))</f>
        <v>% of fuel shifted</v>
      </c>
      <c r="P731" s="254"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1" s="254" t="str">
        <f>IF(ISBLANK(INDEX('Policy Characteristics'!K:K,MATCH($C731,'Policy Characteristics'!$C:$C,0))),"",INDEX('Policy Characteristics'!K:K,MATCH($C731,'Policy Characteristics'!$C:$C,0)))</f>
        <v>industry-ag-main.html#fuel-switching</v>
      </c>
      <c r="R731" s="254" t="str">
        <f>IF(ISBLANK(INDEX('Policy Characteristics'!L:L,MATCH($C731,'Policy Characteristics'!$C:$C,0))),"",INDEX('Policy Characteristics'!L:L,MATCH($C731,'Policy Characteristics'!$C:$C,0)))</f>
        <v>industry-elec-and-hydrogen.html</v>
      </c>
    </row>
    <row r="732" spans="1:18">
      <c r="A732" s="254" t="str">
        <f>IF(ISBLANK(INDEX('Policy Characteristics'!A:A,MATCH($C732,'Policy Characteristics'!$C:$C,0))),"",INDEX('Policy Characteristics'!A:A,MATCH($C732,'Policy Characteristics'!$C:$C,0)))</f>
        <v>Industry</v>
      </c>
      <c r="B732" s="262" t="str">
        <f>IF(ISBLANK(INDEX('Policy Characteristics'!B:B,MATCH($C732,'Policy Characteristics'!$C:$C,0))),"",INDEX('Policy Characteristics'!B:B,MATCH($C732,'Policy Characteristics'!$C:$C,0)))</f>
        <v>Electrification</v>
      </c>
      <c r="C732" s="254" t="str">
        <f t="shared" si="36"/>
        <v>Fraction of Eligible Industrial Energy Use Shifted to Electricity</v>
      </c>
      <c r="D732" s="6" t="s">
        <v>3075</v>
      </c>
      <c r="E732" s="1" t="s">
        <v>3519</v>
      </c>
      <c r="F732" t="s">
        <v>3037</v>
      </c>
      <c r="G732" s="45" t="s">
        <v>3526</v>
      </c>
      <c r="H732" s="43">
        <v>1948</v>
      </c>
      <c r="I732" s="324" t="s">
        <v>43</v>
      </c>
      <c r="J732" s="255" t="str">
        <f>IF(ISBLANK(INDEX('Policy Characteristics'!D:D,MATCH($C732,'Policy Characteristics'!$C:$C,0))),"",INDEX('Policy Characteristics'!D:D,MATCH($C732,'Policy Characteristics'!$C:$C,0)))</f>
        <v>Electrification</v>
      </c>
      <c r="K732" s="254" t="str">
        <f>IF(ISBLANK(INDEX('Policy Characteristics'!E:E,MATCH($C732,'Policy Characteristics'!$C:$C,0))),"",INDEX('Policy Characteristics'!E:E,MATCH($C732,'Policy Characteristics'!$C:$C,0)))</f>
        <v>indst shift to electricity</v>
      </c>
      <c r="L732" s="261">
        <f>IF(ISBLANK(INDEX('Policy Characteristics'!F:F,MATCH($C732,'Policy Characteristics'!$C:$C,0))),"",INDEX('Policy Characteristics'!F:F,MATCH($C732,'Policy Characteristics'!$C:$C,0)))</f>
        <v>0</v>
      </c>
      <c r="M732" s="261">
        <f>IF(ISBLANK(INDEX('Policy Characteristics'!G:G,MATCH($C732,'Policy Characteristics'!$C:$C,0))),"",INDEX('Policy Characteristics'!G:G,MATCH($C732,'Policy Characteristics'!$C:$C,0)))</f>
        <v>1</v>
      </c>
      <c r="N732" s="261">
        <f>IF(ISBLANK(INDEX('Policy Characteristics'!H:H,MATCH($C732,'Policy Characteristics'!$C:$C,0))),"",INDEX('Policy Characteristics'!H:H,MATCH($C732,'Policy Characteristics'!$C:$C,0)))</f>
        <v>0.01</v>
      </c>
      <c r="O732" s="254" t="str">
        <f>IF(ISBLANK(INDEX('Policy Characteristics'!I:I,MATCH($C732,'Policy Characteristics'!$C:$C,0))),"",INDEX('Policy Characteristics'!I:I,MATCH($C732,'Policy Characteristics'!$C:$C,0)))</f>
        <v>% of fuel shifted</v>
      </c>
      <c r="P732" s="254"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2" s="254" t="str">
        <f>IF(ISBLANK(INDEX('Policy Characteristics'!K:K,MATCH($C732,'Policy Characteristics'!$C:$C,0))),"",INDEX('Policy Characteristics'!K:K,MATCH($C732,'Policy Characteristics'!$C:$C,0)))</f>
        <v>industry-ag-main.html#fuel-switching</v>
      </c>
      <c r="R732" s="254" t="str">
        <f>IF(ISBLANK(INDEX('Policy Characteristics'!L:L,MATCH($C732,'Policy Characteristics'!$C:$C,0))),"",INDEX('Policy Characteristics'!L:L,MATCH($C732,'Policy Characteristics'!$C:$C,0)))</f>
        <v>industry-elec-and-hydrogen.html</v>
      </c>
    </row>
    <row r="733" spans="1:18">
      <c r="A733" s="254" t="str">
        <f>IF(ISBLANK(INDEX('Policy Characteristics'!A:A,MATCH($C733,'Policy Characteristics'!$C:$C,0))),"",INDEX('Policy Characteristics'!A:A,MATCH($C733,'Policy Characteristics'!$C:$C,0)))</f>
        <v>Industry</v>
      </c>
      <c r="B733" s="262" t="str">
        <f>IF(ISBLANK(INDEX('Policy Characteristics'!B:B,MATCH($C733,'Policy Characteristics'!$C:$C,0))),"",INDEX('Policy Characteristics'!B:B,MATCH($C733,'Policy Characteristics'!$C:$C,0)))</f>
        <v>Electrification</v>
      </c>
      <c r="C733" s="254" t="str">
        <f t="shared" si="36"/>
        <v>Fraction of Eligible Industrial Energy Use Shifted to Electricity</v>
      </c>
      <c r="D733" s="6" t="s">
        <v>3075</v>
      </c>
      <c r="E733" s="1" t="s">
        <v>3520</v>
      </c>
      <c r="F733" t="s">
        <v>3037</v>
      </c>
      <c r="G733" s="45" t="s">
        <v>3527</v>
      </c>
      <c r="H733" s="43">
        <v>1949</v>
      </c>
      <c r="I733" s="324" t="s">
        <v>43</v>
      </c>
      <c r="J733" s="255" t="str">
        <f>IF(ISBLANK(INDEX('Policy Characteristics'!D:D,MATCH($C733,'Policy Characteristics'!$C:$C,0))),"",INDEX('Policy Characteristics'!D:D,MATCH($C733,'Policy Characteristics'!$C:$C,0)))</f>
        <v>Electrification</v>
      </c>
      <c r="K733" s="254" t="str">
        <f>IF(ISBLANK(INDEX('Policy Characteristics'!E:E,MATCH($C733,'Policy Characteristics'!$C:$C,0))),"",INDEX('Policy Characteristics'!E:E,MATCH($C733,'Policy Characteristics'!$C:$C,0)))</f>
        <v>indst shift to electricity</v>
      </c>
      <c r="L733" s="261">
        <f>IF(ISBLANK(INDEX('Policy Characteristics'!F:F,MATCH($C733,'Policy Characteristics'!$C:$C,0))),"",INDEX('Policy Characteristics'!F:F,MATCH($C733,'Policy Characteristics'!$C:$C,0)))</f>
        <v>0</v>
      </c>
      <c r="M733" s="261">
        <f>IF(ISBLANK(INDEX('Policy Characteristics'!G:G,MATCH($C733,'Policy Characteristics'!$C:$C,0))),"",INDEX('Policy Characteristics'!G:G,MATCH($C733,'Policy Characteristics'!$C:$C,0)))</f>
        <v>1</v>
      </c>
      <c r="N733" s="261">
        <f>IF(ISBLANK(INDEX('Policy Characteristics'!H:H,MATCH($C733,'Policy Characteristics'!$C:$C,0))),"",INDEX('Policy Characteristics'!H:H,MATCH($C733,'Policy Characteristics'!$C:$C,0)))</f>
        <v>0.01</v>
      </c>
      <c r="O733" s="254" t="str">
        <f>IF(ISBLANK(INDEX('Policy Characteristics'!I:I,MATCH($C733,'Policy Characteristics'!$C:$C,0))),"",INDEX('Policy Characteristics'!I:I,MATCH($C733,'Policy Characteristics'!$C:$C,0)))</f>
        <v>% of fuel shifted</v>
      </c>
      <c r="P733" s="254"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3" s="254" t="str">
        <f>IF(ISBLANK(INDEX('Policy Characteristics'!K:K,MATCH($C733,'Policy Characteristics'!$C:$C,0))),"",INDEX('Policy Characteristics'!K:K,MATCH($C733,'Policy Characteristics'!$C:$C,0)))</f>
        <v>industry-ag-main.html#fuel-switching</v>
      </c>
      <c r="R733" s="254" t="str">
        <f>IF(ISBLANK(INDEX('Policy Characteristics'!L:L,MATCH($C733,'Policy Characteristics'!$C:$C,0))),"",INDEX('Policy Characteristics'!L:L,MATCH($C733,'Policy Characteristics'!$C:$C,0)))</f>
        <v>industry-elec-and-hydrogen.html</v>
      </c>
    </row>
    <row r="734" spans="1:18">
      <c r="A734" s="254" t="str">
        <f>IF(ISBLANK(INDEX('Policy Characteristics'!A:A,MATCH($C734,'Policy Characteristics'!$C:$C,0))),"",INDEX('Policy Characteristics'!A:A,MATCH($C734,'Policy Characteristics'!$C:$C,0)))</f>
        <v>Industry</v>
      </c>
      <c r="B734" s="262" t="str">
        <f>IF(ISBLANK(INDEX('Policy Characteristics'!B:B,MATCH($C734,'Policy Characteristics'!$C:$C,0))),"",INDEX('Policy Characteristics'!B:B,MATCH($C734,'Policy Characteristics'!$C:$C,0)))</f>
        <v>Electrification</v>
      </c>
      <c r="C734" s="254" t="str">
        <f t="shared" si="36"/>
        <v>Fraction of Eligible Industrial Energy Use Shifted to Electricity</v>
      </c>
      <c r="D734" s="6" t="s">
        <v>3075</v>
      </c>
      <c r="E734" s="1" t="s">
        <v>3521</v>
      </c>
      <c r="F734" t="s">
        <v>3037</v>
      </c>
      <c r="G734" s="45" t="s">
        <v>3528</v>
      </c>
      <c r="H734" s="43">
        <v>1950</v>
      </c>
      <c r="I734" s="324" t="s">
        <v>43</v>
      </c>
      <c r="J734" s="255" t="str">
        <f>IF(ISBLANK(INDEX('Policy Characteristics'!D:D,MATCH($C734,'Policy Characteristics'!$C:$C,0))),"",INDEX('Policy Characteristics'!D:D,MATCH($C734,'Policy Characteristics'!$C:$C,0)))</f>
        <v>Electrification</v>
      </c>
      <c r="K734" s="254" t="str">
        <f>IF(ISBLANK(INDEX('Policy Characteristics'!E:E,MATCH($C734,'Policy Characteristics'!$C:$C,0))),"",INDEX('Policy Characteristics'!E:E,MATCH($C734,'Policy Characteristics'!$C:$C,0)))</f>
        <v>indst shift to electricity</v>
      </c>
      <c r="L734" s="261">
        <f>IF(ISBLANK(INDEX('Policy Characteristics'!F:F,MATCH($C734,'Policy Characteristics'!$C:$C,0))),"",INDEX('Policy Characteristics'!F:F,MATCH($C734,'Policy Characteristics'!$C:$C,0)))</f>
        <v>0</v>
      </c>
      <c r="M734" s="261">
        <f>IF(ISBLANK(INDEX('Policy Characteristics'!G:G,MATCH($C734,'Policy Characteristics'!$C:$C,0))),"",INDEX('Policy Characteristics'!G:G,MATCH($C734,'Policy Characteristics'!$C:$C,0)))</f>
        <v>1</v>
      </c>
      <c r="N734" s="261">
        <f>IF(ISBLANK(INDEX('Policy Characteristics'!H:H,MATCH($C734,'Policy Characteristics'!$C:$C,0))),"",INDEX('Policy Characteristics'!H:H,MATCH($C734,'Policy Characteristics'!$C:$C,0)))</f>
        <v>0.01</v>
      </c>
      <c r="O734" s="254" t="str">
        <f>IF(ISBLANK(INDEX('Policy Characteristics'!I:I,MATCH($C734,'Policy Characteristics'!$C:$C,0))),"",INDEX('Policy Characteristics'!I:I,MATCH($C734,'Policy Characteristics'!$C:$C,0)))</f>
        <v>% of fuel shifted</v>
      </c>
      <c r="P734" s="254"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4" s="254" t="str">
        <f>IF(ISBLANK(INDEX('Policy Characteristics'!K:K,MATCH($C734,'Policy Characteristics'!$C:$C,0))),"",INDEX('Policy Characteristics'!K:K,MATCH($C734,'Policy Characteristics'!$C:$C,0)))</f>
        <v>industry-ag-main.html#fuel-switching</v>
      </c>
      <c r="R734" s="254" t="str">
        <f>IF(ISBLANK(INDEX('Policy Characteristics'!L:L,MATCH($C734,'Policy Characteristics'!$C:$C,0))),"",INDEX('Policy Characteristics'!L:L,MATCH($C734,'Policy Characteristics'!$C:$C,0)))</f>
        <v>industry-elec-and-hydrogen.html</v>
      </c>
    </row>
    <row r="735" spans="1:18">
      <c r="A735" s="254" t="str">
        <f>IF(ISBLANK(INDEX('Policy Characteristics'!A:A,MATCH($C735,'Policy Characteristics'!$C:$C,0))),"",INDEX('Policy Characteristics'!A:A,MATCH($C735,'Policy Characteristics'!$C:$C,0)))</f>
        <v>Industry</v>
      </c>
      <c r="B735" s="262" t="str">
        <f>IF(ISBLANK(INDEX('Policy Characteristics'!B:B,MATCH($C735,'Policy Characteristics'!$C:$C,0))),"",INDEX('Policy Characteristics'!B:B,MATCH($C735,'Policy Characteristics'!$C:$C,0)))</f>
        <v>Electrification</v>
      </c>
      <c r="C735" s="254" t="str">
        <f t="shared" ref="C735:C785" si="37">C$618</f>
        <v>Fraction of Eligible Industrial Energy Use Shifted to Electricity</v>
      </c>
      <c r="D735" s="6" t="s">
        <v>3075</v>
      </c>
      <c r="E735" s="1" t="s">
        <v>3522</v>
      </c>
      <c r="F735" t="s">
        <v>3037</v>
      </c>
      <c r="G735" s="45" t="s">
        <v>3529</v>
      </c>
      <c r="H735" s="43">
        <v>1951</v>
      </c>
      <c r="I735" s="324" t="s">
        <v>43</v>
      </c>
      <c r="J735" s="255" t="str">
        <f>IF(ISBLANK(INDEX('Policy Characteristics'!D:D,MATCH($C735,'Policy Characteristics'!$C:$C,0))),"",INDEX('Policy Characteristics'!D:D,MATCH($C735,'Policy Characteristics'!$C:$C,0)))</f>
        <v>Electrification</v>
      </c>
      <c r="K735" s="254" t="str">
        <f>IF(ISBLANK(INDEX('Policy Characteristics'!E:E,MATCH($C735,'Policy Characteristics'!$C:$C,0))),"",INDEX('Policy Characteristics'!E:E,MATCH($C735,'Policy Characteristics'!$C:$C,0)))</f>
        <v>indst shift to electricity</v>
      </c>
      <c r="L735" s="261">
        <f>IF(ISBLANK(INDEX('Policy Characteristics'!F:F,MATCH($C735,'Policy Characteristics'!$C:$C,0))),"",INDEX('Policy Characteristics'!F:F,MATCH($C735,'Policy Characteristics'!$C:$C,0)))</f>
        <v>0</v>
      </c>
      <c r="M735" s="261">
        <f>IF(ISBLANK(INDEX('Policy Characteristics'!G:G,MATCH($C735,'Policy Characteristics'!$C:$C,0))),"",INDEX('Policy Characteristics'!G:G,MATCH($C735,'Policy Characteristics'!$C:$C,0)))</f>
        <v>1</v>
      </c>
      <c r="N735" s="261">
        <f>IF(ISBLANK(INDEX('Policy Characteristics'!H:H,MATCH($C735,'Policy Characteristics'!$C:$C,0))),"",INDEX('Policy Characteristics'!H:H,MATCH($C735,'Policy Characteristics'!$C:$C,0)))</f>
        <v>0.01</v>
      </c>
      <c r="O735" s="254" t="str">
        <f>IF(ISBLANK(INDEX('Policy Characteristics'!I:I,MATCH($C735,'Policy Characteristics'!$C:$C,0))),"",INDEX('Policy Characteristics'!I:I,MATCH($C735,'Policy Characteristics'!$C:$C,0)))</f>
        <v>% of fuel shifted</v>
      </c>
      <c r="P735" s="254"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5" s="254" t="str">
        <f>IF(ISBLANK(INDEX('Policy Characteristics'!K:K,MATCH($C735,'Policy Characteristics'!$C:$C,0))),"",INDEX('Policy Characteristics'!K:K,MATCH($C735,'Policy Characteristics'!$C:$C,0)))</f>
        <v>industry-ag-main.html#fuel-switching</v>
      </c>
      <c r="R735" s="254" t="str">
        <f>IF(ISBLANK(INDEX('Policy Characteristics'!L:L,MATCH($C735,'Policy Characteristics'!$C:$C,0))),"",INDEX('Policy Characteristics'!L:L,MATCH($C735,'Policy Characteristics'!$C:$C,0)))</f>
        <v>industry-elec-and-hydrogen.html</v>
      </c>
    </row>
    <row r="736" spans="1:18">
      <c r="A736" s="254" t="str">
        <f>IF(ISBLANK(INDEX('Policy Characteristics'!A:A,MATCH($C736,'Policy Characteristics'!$C:$C,0))),"",INDEX('Policy Characteristics'!A:A,MATCH($C736,'Policy Characteristics'!$C:$C,0)))</f>
        <v>Industry</v>
      </c>
      <c r="B736" s="262" t="str">
        <f>IF(ISBLANK(INDEX('Policy Characteristics'!B:B,MATCH($C736,'Policy Characteristics'!$C:$C,0))),"",INDEX('Policy Characteristics'!B:B,MATCH($C736,'Policy Characteristics'!$C:$C,0)))</f>
        <v>Electrification</v>
      </c>
      <c r="C736" s="254" t="str">
        <f t="shared" si="37"/>
        <v>Fraction of Eligible Industrial Energy Use Shifted to Electricity</v>
      </c>
      <c r="D736" s="6" t="s">
        <v>3075</v>
      </c>
      <c r="E736" s="1" t="s">
        <v>3523</v>
      </c>
      <c r="F736" t="s">
        <v>3037</v>
      </c>
      <c r="G736" s="45" t="s">
        <v>3530</v>
      </c>
      <c r="H736" s="43">
        <v>1952</v>
      </c>
      <c r="I736" s="324" t="s">
        <v>43</v>
      </c>
      <c r="J736" s="255" t="str">
        <f>IF(ISBLANK(INDEX('Policy Characteristics'!D:D,MATCH($C736,'Policy Characteristics'!$C:$C,0))),"",INDEX('Policy Characteristics'!D:D,MATCH($C736,'Policy Characteristics'!$C:$C,0)))</f>
        <v>Electrification</v>
      </c>
      <c r="K736" s="254" t="str">
        <f>IF(ISBLANK(INDEX('Policy Characteristics'!E:E,MATCH($C736,'Policy Characteristics'!$C:$C,0))),"",INDEX('Policy Characteristics'!E:E,MATCH($C736,'Policy Characteristics'!$C:$C,0)))</f>
        <v>indst shift to electricity</v>
      </c>
      <c r="L736" s="261">
        <f>IF(ISBLANK(INDEX('Policy Characteristics'!F:F,MATCH($C736,'Policy Characteristics'!$C:$C,0))),"",INDEX('Policy Characteristics'!F:F,MATCH($C736,'Policy Characteristics'!$C:$C,0)))</f>
        <v>0</v>
      </c>
      <c r="M736" s="261">
        <f>IF(ISBLANK(INDEX('Policy Characteristics'!G:G,MATCH($C736,'Policy Characteristics'!$C:$C,0))),"",INDEX('Policy Characteristics'!G:G,MATCH($C736,'Policy Characteristics'!$C:$C,0)))</f>
        <v>1</v>
      </c>
      <c r="N736" s="261">
        <f>IF(ISBLANK(INDEX('Policy Characteristics'!H:H,MATCH($C736,'Policy Characteristics'!$C:$C,0))),"",INDEX('Policy Characteristics'!H:H,MATCH($C736,'Policy Characteristics'!$C:$C,0)))</f>
        <v>0.01</v>
      </c>
      <c r="O736" s="254" t="str">
        <f>IF(ISBLANK(INDEX('Policy Characteristics'!I:I,MATCH($C736,'Policy Characteristics'!$C:$C,0))),"",INDEX('Policy Characteristics'!I:I,MATCH($C736,'Policy Characteristics'!$C:$C,0)))</f>
        <v>% of fuel shifted</v>
      </c>
      <c r="P736" s="254"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6" s="254" t="str">
        <f>IF(ISBLANK(INDEX('Policy Characteristics'!K:K,MATCH($C736,'Policy Characteristics'!$C:$C,0))),"",INDEX('Policy Characteristics'!K:K,MATCH($C736,'Policy Characteristics'!$C:$C,0)))</f>
        <v>industry-ag-main.html#fuel-switching</v>
      </c>
      <c r="R736" s="254" t="str">
        <f>IF(ISBLANK(INDEX('Policy Characteristics'!L:L,MATCH($C736,'Policy Characteristics'!$C:$C,0))),"",INDEX('Policy Characteristics'!L:L,MATCH($C736,'Policy Characteristics'!$C:$C,0)))</f>
        <v>industry-elec-and-hydrogen.html</v>
      </c>
    </row>
    <row r="737" spans="1:18">
      <c r="A737" s="254" t="str">
        <f>IF(ISBLANK(INDEX('Policy Characteristics'!A:A,MATCH($C737,'Policy Characteristics'!$C:$C,0))),"",INDEX('Policy Characteristics'!A:A,MATCH($C737,'Policy Characteristics'!$C:$C,0)))</f>
        <v>Industry</v>
      </c>
      <c r="B737" s="262" t="str">
        <f>IF(ISBLANK(INDEX('Policy Characteristics'!B:B,MATCH($C737,'Policy Characteristics'!$C:$C,0))),"",INDEX('Policy Characteristics'!B:B,MATCH($C737,'Policy Characteristics'!$C:$C,0)))</f>
        <v>Electrification</v>
      </c>
      <c r="C737" s="254" t="str">
        <f t="shared" si="37"/>
        <v>Fraction of Eligible Industrial Energy Use Shifted to Electricity</v>
      </c>
      <c r="D737" s="6" t="s">
        <v>3075</v>
      </c>
      <c r="E737" s="1" t="s">
        <v>3674</v>
      </c>
      <c r="F737" t="s">
        <v>3037</v>
      </c>
      <c r="G737" s="45" t="s">
        <v>3674</v>
      </c>
      <c r="H737" s="43">
        <v>1953</v>
      </c>
      <c r="I737" s="324" t="s">
        <v>43</v>
      </c>
      <c r="J737" s="255" t="str">
        <f>IF(ISBLANK(INDEX('Policy Characteristics'!D:D,MATCH($C737,'Policy Characteristics'!$C:$C,0))),"",INDEX('Policy Characteristics'!D:D,MATCH($C737,'Policy Characteristics'!$C:$C,0)))</f>
        <v>Electrification</v>
      </c>
      <c r="K737" s="254" t="str">
        <f>IF(ISBLANK(INDEX('Policy Characteristics'!E:E,MATCH($C737,'Policy Characteristics'!$C:$C,0))),"",INDEX('Policy Characteristics'!E:E,MATCH($C737,'Policy Characteristics'!$C:$C,0)))</f>
        <v>indst shift to electricity</v>
      </c>
      <c r="L737" s="261">
        <f>IF(ISBLANK(INDEX('Policy Characteristics'!F:F,MATCH($C737,'Policy Characteristics'!$C:$C,0))),"",INDEX('Policy Characteristics'!F:F,MATCH($C737,'Policy Characteristics'!$C:$C,0)))</f>
        <v>0</v>
      </c>
      <c r="M737" s="261">
        <f>IF(ISBLANK(INDEX('Policy Characteristics'!G:G,MATCH($C737,'Policy Characteristics'!$C:$C,0))),"",INDEX('Policy Characteristics'!G:G,MATCH($C737,'Policy Characteristics'!$C:$C,0)))</f>
        <v>1</v>
      </c>
      <c r="N737" s="261">
        <f>IF(ISBLANK(INDEX('Policy Characteristics'!H:H,MATCH($C737,'Policy Characteristics'!$C:$C,0))),"",INDEX('Policy Characteristics'!H:H,MATCH($C737,'Policy Characteristics'!$C:$C,0)))</f>
        <v>0.01</v>
      </c>
      <c r="O737" s="254" t="str">
        <f>IF(ISBLANK(INDEX('Policy Characteristics'!I:I,MATCH($C737,'Policy Characteristics'!$C:$C,0))),"",INDEX('Policy Characteristics'!I:I,MATCH($C737,'Policy Characteristics'!$C:$C,0)))</f>
        <v>% of fuel shifted</v>
      </c>
      <c r="P737" s="254"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7" s="254" t="str">
        <f>IF(ISBLANK(INDEX('Policy Characteristics'!K:K,MATCH($C737,'Policy Characteristics'!$C:$C,0))),"",INDEX('Policy Characteristics'!K:K,MATCH($C737,'Policy Characteristics'!$C:$C,0)))</f>
        <v>industry-ag-main.html#fuel-switching</v>
      </c>
      <c r="R737" s="254" t="str">
        <f>IF(ISBLANK(INDEX('Policy Characteristics'!L:L,MATCH($C737,'Policy Characteristics'!$C:$C,0))),"",INDEX('Policy Characteristics'!L:L,MATCH($C737,'Policy Characteristics'!$C:$C,0)))</f>
        <v>industry-elec-and-hydrogen.html</v>
      </c>
    </row>
    <row r="738" spans="1:18">
      <c r="A738" s="254" t="str">
        <f>IF(ISBLANK(INDEX('Policy Characteristics'!A:A,MATCH($C738,'Policy Characteristics'!$C:$C,0))),"",INDEX('Policy Characteristics'!A:A,MATCH($C738,'Policy Characteristics'!$C:$C,0)))</f>
        <v>Industry</v>
      </c>
      <c r="B738" s="262" t="str">
        <f>IF(ISBLANK(INDEX('Policy Characteristics'!B:B,MATCH($C738,'Policy Characteristics'!$C:$C,0))),"",INDEX('Policy Characteristics'!B:B,MATCH($C738,'Policy Characteristics'!$C:$C,0)))</f>
        <v>Electrification</v>
      </c>
      <c r="C738" s="254" t="str">
        <f t="shared" si="37"/>
        <v>Fraction of Eligible Industrial Energy Use Shifted to Electricity</v>
      </c>
      <c r="D738" s="6" t="s">
        <v>3076</v>
      </c>
      <c r="E738" s="1" t="s">
        <v>3517</v>
      </c>
      <c r="F738" t="s">
        <v>3038</v>
      </c>
      <c r="G738" s="45" t="s">
        <v>3524</v>
      </c>
      <c r="H738" s="43">
        <v>1954</v>
      </c>
      <c r="I738" s="324" t="s">
        <v>43</v>
      </c>
      <c r="J738" s="255" t="str">
        <f>IF(ISBLANK(INDEX('Policy Characteristics'!D:D,MATCH($C738,'Policy Characteristics'!$C:$C,0))),"",INDEX('Policy Characteristics'!D:D,MATCH($C738,'Policy Characteristics'!$C:$C,0)))</f>
        <v>Electrification</v>
      </c>
      <c r="K738" s="254" t="str">
        <f>IF(ISBLANK(INDEX('Policy Characteristics'!E:E,MATCH($C738,'Policy Characteristics'!$C:$C,0))),"",INDEX('Policy Characteristics'!E:E,MATCH($C738,'Policy Characteristics'!$C:$C,0)))</f>
        <v>indst shift to electricity</v>
      </c>
      <c r="L738" s="261">
        <f>IF(ISBLANK(INDEX('Policy Characteristics'!F:F,MATCH($C738,'Policy Characteristics'!$C:$C,0))),"",INDEX('Policy Characteristics'!F:F,MATCH($C738,'Policy Characteristics'!$C:$C,0)))</f>
        <v>0</v>
      </c>
      <c r="M738" s="261">
        <f>IF(ISBLANK(INDEX('Policy Characteristics'!G:G,MATCH($C738,'Policy Characteristics'!$C:$C,0))),"",INDEX('Policy Characteristics'!G:G,MATCH($C738,'Policy Characteristics'!$C:$C,0)))</f>
        <v>1</v>
      </c>
      <c r="N738" s="261">
        <f>IF(ISBLANK(INDEX('Policy Characteristics'!H:H,MATCH($C738,'Policy Characteristics'!$C:$C,0))),"",INDEX('Policy Characteristics'!H:H,MATCH($C738,'Policy Characteristics'!$C:$C,0)))</f>
        <v>0.01</v>
      </c>
      <c r="O738" s="254" t="str">
        <f>IF(ISBLANK(INDEX('Policy Characteristics'!I:I,MATCH($C738,'Policy Characteristics'!$C:$C,0))),"",INDEX('Policy Characteristics'!I:I,MATCH($C738,'Policy Characteristics'!$C:$C,0)))</f>
        <v>% of fuel shifted</v>
      </c>
      <c r="P738" s="254"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8" s="254" t="str">
        <f>IF(ISBLANK(INDEX('Policy Characteristics'!K:K,MATCH($C738,'Policy Characteristics'!$C:$C,0))),"",INDEX('Policy Characteristics'!K:K,MATCH($C738,'Policy Characteristics'!$C:$C,0)))</f>
        <v>industry-ag-main.html#fuel-switching</v>
      </c>
      <c r="R738" s="254" t="str">
        <f>IF(ISBLANK(INDEX('Policy Characteristics'!L:L,MATCH($C738,'Policy Characteristics'!$C:$C,0))),"",INDEX('Policy Characteristics'!L:L,MATCH($C738,'Policy Characteristics'!$C:$C,0)))</f>
        <v>industry-elec-and-hydrogen.html</v>
      </c>
    </row>
    <row r="739" spans="1:18">
      <c r="A739" s="254" t="str">
        <f>IF(ISBLANK(INDEX('Policy Characteristics'!A:A,MATCH($C739,'Policy Characteristics'!$C:$C,0))),"",INDEX('Policy Characteristics'!A:A,MATCH($C739,'Policy Characteristics'!$C:$C,0)))</f>
        <v>Industry</v>
      </c>
      <c r="B739" s="262" t="str">
        <f>IF(ISBLANK(INDEX('Policy Characteristics'!B:B,MATCH($C739,'Policy Characteristics'!$C:$C,0))),"",INDEX('Policy Characteristics'!B:B,MATCH($C739,'Policy Characteristics'!$C:$C,0)))</f>
        <v>Electrification</v>
      </c>
      <c r="C739" s="254" t="str">
        <f t="shared" si="37"/>
        <v>Fraction of Eligible Industrial Energy Use Shifted to Electricity</v>
      </c>
      <c r="D739" s="6" t="s">
        <v>3076</v>
      </c>
      <c r="E739" s="1" t="s">
        <v>3518</v>
      </c>
      <c r="F739" t="s">
        <v>3038</v>
      </c>
      <c r="G739" s="45" t="s">
        <v>3525</v>
      </c>
      <c r="H739" s="43">
        <v>1955</v>
      </c>
      <c r="I739" s="324" t="s">
        <v>43</v>
      </c>
      <c r="J739" s="255" t="str">
        <f>IF(ISBLANK(INDEX('Policy Characteristics'!D:D,MATCH($C739,'Policy Characteristics'!$C:$C,0))),"",INDEX('Policy Characteristics'!D:D,MATCH($C739,'Policy Characteristics'!$C:$C,0)))</f>
        <v>Electrification</v>
      </c>
      <c r="K739" s="254" t="str">
        <f>IF(ISBLANK(INDEX('Policy Characteristics'!E:E,MATCH($C739,'Policy Characteristics'!$C:$C,0))),"",INDEX('Policy Characteristics'!E:E,MATCH($C739,'Policy Characteristics'!$C:$C,0)))</f>
        <v>indst shift to electricity</v>
      </c>
      <c r="L739" s="261">
        <f>IF(ISBLANK(INDEX('Policy Characteristics'!F:F,MATCH($C739,'Policy Characteristics'!$C:$C,0))),"",INDEX('Policy Characteristics'!F:F,MATCH($C739,'Policy Characteristics'!$C:$C,0)))</f>
        <v>0</v>
      </c>
      <c r="M739" s="261">
        <f>IF(ISBLANK(INDEX('Policy Characteristics'!G:G,MATCH($C739,'Policy Characteristics'!$C:$C,0))),"",INDEX('Policy Characteristics'!G:G,MATCH($C739,'Policy Characteristics'!$C:$C,0)))</f>
        <v>1</v>
      </c>
      <c r="N739" s="261">
        <f>IF(ISBLANK(INDEX('Policy Characteristics'!H:H,MATCH($C739,'Policy Characteristics'!$C:$C,0))),"",INDEX('Policy Characteristics'!H:H,MATCH($C739,'Policy Characteristics'!$C:$C,0)))</f>
        <v>0.01</v>
      </c>
      <c r="O739" s="254" t="str">
        <f>IF(ISBLANK(INDEX('Policy Characteristics'!I:I,MATCH($C739,'Policy Characteristics'!$C:$C,0))),"",INDEX('Policy Characteristics'!I:I,MATCH($C739,'Policy Characteristics'!$C:$C,0)))</f>
        <v>% of fuel shifted</v>
      </c>
      <c r="P739" s="254"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9" s="254" t="str">
        <f>IF(ISBLANK(INDEX('Policy Characteristics'!K:K,MATCH($C739,'Policy Characteristics'!$C:$C,0))),"",INDEX('Policy Characteristics'!K:K,MATCH($C739,'Policy Characteristics'!$C:$C,0)))</f>
        <v>industry-ag-main.html#fuel-switching</v>
      </c>
      <c r="R739" s="254" t="str">
        <f>IF(ISBLANK(INDEX('Policy Characteristics'!L:L,MATCH($C739,'Policy Characteristics'!$C:$C,0))),"",INDEX('Policy Characteristics'!L:L,MATCH($C739,'Policy Characteristics'!$C:$C,0)))</f>
        <v>industry-elec-and-hydrogen.html</v>
      </c>
    </row>
    <row r="740" spans="1:18">
      <c r="A740" s="254" t="str">
        <f>IF(ISBLANK(INDEX('Policy Characteristics'!A:A,MATCH($C740,'Policy Characteristics'!$C:$C,0))),"",INDEX('Policy Characteristics'!A:A,MATCH($C740,'Policy Characteristics'!$C:$C,0)))</f>
        <v>Industry</v>
      </c>
      <c r="B740" s="262" t="str">
        <f>IF(ISBLANK(INDEX('Policy Characteristics'!B:B,MATCH($C740,'Policy Characteristics'!$C:$C,0))),"",INDEX('Policy Characteristics'!B:B,MATCH($C740,'Policy Characteristics'!$C:$C,0)))</f>
        <v>Electrification</v>
      </c>
      <c r="C740" s="254" t="str">
        <f t="shared" si="37"/>
        <v>Fraction of Eligible Industrial Energy Use Shifted to Electricity</v>
      </c>
      <c r="D740" s="6" t="s">
        <v>3076</v>
      </c>
      <c r="E740" s="1" t="s">
        <v>3519</v>
      </c>
      <c r="F740" t="s">
        <v>3038</v>
      </c>
      <c r="G740" s="45" t="s">
        <v>3526</v>
      </c>
      <c r="H740" s="43">
        <v>1956</v>
      </c>
      <c r="I740" s="324" t="s">
        <v>43</v>
      </c>
      <c r="J740" s="255" t="str">
        <f>IF(ISBLANK(INDEX('Policy Characteristics'!D:D,MATCH($C740,'Policy Characteristics'!$C:$C,0))),"",INDEX('Policy Characteristics'!D:D,MATCH($C740,'Policy Characteristics'!$C:$C,0)))</f>
        <v>Electrification</v>
      </c>
      <c r="K740" s="254" t="str">
        <f>IF(ISBLANK(INDEX('Policy Characteristics'!E:E,MATCH($C740,'Policy Characteristics'!$C:$C,0))),"",INDEX('Policy Characteristics'!E:E,MATCH($C740,'Policy Characteristics'!$C:$C,0)))</f>
        <v>indst shift to electricity</v>
      </c>
      <c r="L740" s="261">
        <f>IF(ISBLANK(INDEX('Policy Characteristics'!F:F,MATCH($C740,'Policy Characteristics'!$C:$C,0))),"",INDEX('Policy Characteristics'!F:F,MATCH($C740,'Policy Characteristics'!$C:$C,0)))</f>
        <v>0</v>
      </c>
      <c r="M740" s="261">
        <f>IF(ISBLANK(INDEX('Policy Characteristics'!G:G,MATCH($C740,'Policy Characteristics'!$C:$C,0))),"",INDEX('Policy Characteristics'!G:G,MATCH($C740,'Policy Characteristics'!$C:$C,0)))</f>
        <v>1</v>
      </c>
      <c r="N740" s="261">
        <f>IF(ISBLANK(INDEX('Policy Characteristics'!H:H,MATCH($C740,'Policy Characteristics'!$C:$C,0))),"",INDEX('Policy Characteristics'!H:H,MATCH($C740,'Policy Characteristics'!$C:$C,0)))</f>
        <v>0.01</v>
      </c>
      <c r="O740" s="254" t="str">
        <f>IF(ISBLANK(INDEX('Policy Characteristics'!I:I,MATCH($C740,'Policy Characteristics'!$C:$C,0))),"",INDEX('Policy Characteristics'!I:I,MATCH($C740,'Policy Characteristics'!$C:$C,0)))</f>
        <v>% of fuel shifted</v>
      </c>
      <c r="P740" s="254"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0" s="254" t="str">
        <f>IF(ISBLANK(INDEX('Policy Characteristics'!K:K,MATCH($C740,'Policy Characteristics'!$C:$C,0))),"",INDEX('Policy Characteristics'!K:K,MATCH($C740,'Policy Characteristics'!$C:$C,0)))</f>
        <v>industry-ag-main.html#fuel-switching</v>
      </c>
      <c r="R740" s="254" t="str">
        <f>IF(ISBLANK(INDEX('Policy Characteristics'!L:L,MATCH($C740,'Policy Characteristics'!$C:$C,0))),"",INDEX('Policy Characteristics'!L:L,MATCH($C740,'Policy Characteristics'!$C:$C,0)))</f>
        <v>industry-elec-and-hydrogen.html</v>
      </c>
    </row>
    <row r="741" spans="1:18">
      <c r="A741" s="254" t="str">
        <f>IF(ISBLANK(INDEX('Policy Characteristics'!A:A,MATCH($C741,'Policy Characteristics'!$C:$C,0))),"",INDEX('Policy Characteristics'!A:A,MATCH($C741,'Policy Characteristics'!$C:$C,0)))</f>
        <v>Industry</v>
      </c>
      <c r="B741" s="262" t="str">
        <f>IF(ISBLANK(INDEX('Policy Characteristics'!B:B,MATCH($C741,'Policy Characteristics'!$C:$C,0))),"",INDEX('Policy Characteristics'!B:B,MATCH($C741,'Policy Characteristics'!$C:$C,0)))</f>
        <v>Electrification</v>
      </c>
      <c r="C741" s="254" t="str">
        <f t="shared" si="37"/>
        <v>Fraction of Eligible Industrial Energy Use Shifted to Electricity</v>
      </c>
      <c r="D741" s="6" t="s">
        <v>3076</v>
      </c>
      <c r="E741" s="1" t="s">
        <v>3520</v>
      </c>
      <c r="F741" t="s">
        <v>3038</v>
      </c>
      <c r="G741" s="45" t="s">
        <v>3527</v>
      </c>
      <c r="H741" s="43">
        <v>1957</v>
      </c>
      <c r="I741" s="324" t="s">
        <v>43</v>
      </c>
      <c r="J741" s="255" t="str">
        <f>IF(ISBLANK(INDEX('Policy Characteristics'!D:D,MATCH($C741,'Policy Characteristics'!$C:$C,0))),"",INDEX('Policy Characteristics'!D:D,MATCH($C741,'Policy Characteristics'!$C:$C,0)))</f>
        <v>Electrification</v>
      </c>
      <c r="K741" s="254" t="str">
        <f>IF(ISBLANK(INDEX('Policy Characteristics'!E:E,MATCH($C741,'Policy Characteristics'!$C:$C,0))),"",INDEX('Policy Characteristics'!E:E,MATCH($C741,'Policy Characteristics'!$C:$C,0)))</f>
        <v>indst shift to electricity</v>
      </c>
      <c r="L741" s="261">
        <f>IF(ISBLANK(INDEX('Policy Characteristics'!F:F,MATCH($C741,'Policy Characteristics'!$C:$C,0))),"",INDEX('Policy Characteristics'!F:F,MATCH($C741,'Policy Characteristics'!$C:$C,0)))</f>
        <v>0</v>
      </c>
      <c r="M741" s="261">
        <f>IF(ISBLANK(INDEX('Policy Characteristics'!G:G,MATCH($C741,'Policy Characteristics'!$C:$C,0))),"",INDEX('Policy Characteristics'!G:G,MATCH($C741,'Policy Characteristics'!$C:$C,0)))</f>
        <v>1</v>
      </c>
      <c r="N741" s="261">
        <f>IF(ISBLANK(INDEX('Policy Characteristics'!H:H,MATCH($C741,'Policy Characteristics'!$C:$C,0))),"",INDEX('Policy Characteristics'!H:H,MATCH($C741,'Policy Characteristics'!$C:$C,0)))</f>
        <v>0.01</v>
      </c>
      <c r="O741" s="254" t="str">
        <f>IF(ISBLANK(INDEX('Policy Characteristics'!I:I,MATCH($C741,'Policy Characteristics'!$C:$C,0))),"",INDEX('Policy Characteristics'!I:I,MATCH($C741,'Policy Characteristics'!$C:$C,0)))</f>
        <v>% of fuel shifted</v>
      </c>
      <c r="P741" s="254"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1" s="254" t="str">
        <f>IF(ISBLANK(INDEX('Policy Characteristics'!K:K,MATCH($C741,'Policy Characteristics'!$C:$C,0))),"",INDEX('Policy Characteristics'!K:K,MATCH($C741,'Policy Characteristics'!$C:$C,0)))</f>
        <v>industry-ag-main.html#fuel-switching</v>
      </c>
      <c r="R741" s="254" t="str">
        <f>IF(ISBLANK(INDEX('Policy Characteristics'!L:L,MATCH($C741,'Policy Characteristics'!$C:$C,0))),"",INDEX('Policy Characteristics'!L:L,MATCH($C741,'Policy Characteristics'!$C:$C,0)))</f>
        <v>industry-elec-and-hydrogen.html</v>
      </c>
    </row>
    <row r="742" spans="1:18">
      <c r="A742" s="254" t="str">
        <f>IF(ISBLANK(INDEX('Policy Characteristics'!A:A,MATCH($C742,'Policy Characteristics'!$C:$C,0))),"",INDEX('Policy Characteristics'!A:A,MATCH($C742,'Policy Characteristics'!$C:$C,0)))</f>
        <v>Industry</v>
      </c>
      <c r="B742" s="262" t="str">
        <f>IF(ISBLANK(INDEX('Policy Characteristics'!B:B,MATCH($C742,'Policy Characteristics'!$C:$C,0))),"",INDEX('Policy Characteristics'!B:B,MATCH($C742,'Policy Characteristics'!$C:$C,0)))</f>
        <v>Electrification</v>
      </c>
      <c r="C742" s="254" t="str">
        <f t="shared" si="37"/>
        <v>Fraction of Eligible Industrial Energy Use Shifted to Electricity</v>
      </c>
      <c r="D742" s="6" t="s">
        <v>3076</v>
      </c>
      <c r="E742" s="1" t="s">
        <v>3521</v>
      </c>
      <c r="F742" t="s">
        <v>3038</v>
      </c>
      <c r="G742" s="45" t="s">
        <v>3528</v>
      </c>
      <c r="H742" s="43">
        <v>1958</v>
      </c>
      <c r="I742" s="324" t="s">
        <v>43</v>
      </c>
      <c r="J742" s="255" t="str">
        <f>IF(ISBLANK(INDEX('Policy Characteristics'!D:D,MATCH($C742,'Policy Characteristics'!$C:$C,0))),"",INDEX('Policy Characteristics'!D:D,MATCH($C742,'Policy Characteristics'!$C:$C,0)))</f>
        <v>Electrification</v>
      </c>
      <c r="K742" s="254" t="str">
        <f>IF(ISBLANK(INDEX('Policy Characteristics'!E:E,MATCH($C742,'Policy Characteristics'!$C:$C,0))),"",INDEX('Policy Characteristics'!E:E,MATCH($C742,'Policy Characteristics'!$C:$C,0)))</f>
        <v>indst shift to electricity</v>
      </c>
      <c r="L742" s="261">
        <f>IF(ISBLANK(INDEX('Policy Characteristics'!F:F,MATCH($C742,'Policy Characteristics'!$C:$C,0))),"",INDEX('Policy Characteristics'!F:F,MATCH($C742,'Policy Characteristics'!$C:$C,0)))</f>
        <v>0</v>
      </c>
      <c r="M742" s="261">
        <f>IF(ISBLANK(INDEX('Policy Characteristics'!G:G,MATCH($C742,'Policy Characteristics'!$C:$C,0))),"",INDEX('Policy Characteristics'!G:G,MATCH($C742,'Policy Characteristics'!$C:$C,0)))</f>
        <v>1</v>
      </c>
      <c r="N742" s="261">
        <f>IF(ISBLANK(INDEX('Policy Characteristics'!H:H,MATCH($C742,'Policy Characteristics'!$C:$C,0))),"",INDEX('Policy Characteristics'!H:H,MATCH($C742,'Policy Characteristics'!$C:$C,0)))</f>
        <v>0.01</v>
      </c>
      <c r="O742" s="254" t="str">
        <f>IF(ISBLANK(INDEX('Policy Characteristics'!I:I,MATCH($C742,'Policy Characteristics'!$C:$C,0))),"",INDEX('Policy Characteristics'!I:I,MATCH($C742,'Policy Characteristics'!$C:$C,0)))</f>
        <v>% of fuel shifted</v>
      </c>
      <c r="P742" s="254"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2" s="254" t="str">
        <f>IF(ISBLANK(INDEX('Policy Characteristics'!K:K,MATCH($C742,'Policy Characteristics'!$C:$C,0))),"",INDEX('Policy Characteristics'!K:K,MATCH($C742,'Policy Characteristics'!$C:$C,0)))</f>
        <v>industry-ag-main.html#fuel-switching</v>
      </c>
      <c r="R742" s="254" t="str">
        <f>IF(ISBLANK(INDEX('Policy Characteristics'!L:L,MATCH($C742,'Policy Characteristics'!$C:$C,0))),"",INDEX('Policy Characteristics'!L:L,MATCH($C742,'Policy Characteristics'!$C:$C,0)))</f>
        <v>industry-elec-and-hydrogen.html</v>
      </c>
    </row>
    <row r="743" spans="1:18">
      <c r="A743" s="254" t="str">
        <f>IF(ISBLANK(INDEX('Policy Characteristics'!A:A,MATCH($C743,'Policy Characteristics'!$C:$C,0))),"",INDEX('Policy Characteristics'!A:A,MATCH($C743,'Policy Characteristics'!$C:$C,0)))</f>
        <v>Industry</v>
      </c>
      <c r="B743" s="262" t="str">
        <f>IF(ISBLANK(INDEX('Policy Characteristics'!B:B,MATCH($C743,'Policy Characteristics'!$C:$C,0))),"",INDEX('Policy Characteristics'!B:B,MATCH($C743,'Policy Characteristics'!$C:$C,0)))</f>
        <v>Electrification</v>
      </c>
      <c r="C743" s="254" t="str">
        <f t="shared" si="37"/>
        <v>Fraction of Eligible Industrial Energy Use Shifted to Electricity</v>
      </c>
      <c r="D743" s="6" t="s">
        <v>3076</v>
      </c>
      <c r="E743" s="1" t="s">
        <v>3522</v>
      </c>
      <c r="F743" t="s">
        <v>3038</v>
      </c>
      <c r="G743" s="45" t="s">
        <v>3529</v>
      </c>
      <c r="H743" s="43">
        <v>1959</v>
      </c>
      <c r="I743" s="324" t="s">
        <v>43</v>
      </c>
      <c r="J743" s="255" t="str">
        <f>IF(ISBLANK(INDEX('Policy Characteristics'!D:D,MATCH($C743,'Policy Characteristics'!$C:$C,0))),"",INDEX('Policy Characteristics'!D:D,MATCH($C743,'Policy Characteristics'!$C:$C,0)))</f>
        <v>Electrification</v>
      </c>
      <c r="K743" s="254" t="str">
        <f>IF(ISBLANK(INDEX('Policy Characteristics'!E:E,MATCH($C743,'Policy Characteristics'!$C:$C,0))),"",INDEX('Policy Characteristics'!E:E,MATCH($C743,'Policy Characteristics'!$C:$C,0)))</f>
        <v>indst shift to electricity</v>
      </c>
      <c r="L743" s="261">
        <f>IF(ISBLANK(INDEX('Policy Characteristics'!F:F,MATCH($C743,'Policy Characteristics'!$C:$C,0))),"",INDEX('Policy Characteristics'!F:F,MATCH($C743,'Policy Characteristics'!$C:$C,0)))</f>
        <v>0</v>
      </c>
      <c r="M743" s="261">
        <f>IF(ISBLANK(INDEX('Policy Characteristics'!G:G,MATCH($C743,'Policy Characteristics'!$C:$C,0))),"",INDEX('Policy Characteristics'!G:G,MATCH($C743,'Policy Characteristics'!$C:$C,0)))</f>
        <v>1</v>
      </c>
      <c r="N743" s="261">
        <f>IF(ISBLANK(INDEX('Policy Characteristics'!H:H,MATCH($C743,'Policy Characteristics'!$C:$C,0))),"",INDEX('Policy Characteristics'!H:H,MATCH($C743,'Policy Characteristics'!$C:$C,0)))</f>
        <v>0.01</v>
      </c>
      <c r="O743" s="254" t="str">
        <f>IF(ISBLANK(INDEX('Policy Characteristics'!I:I,MATCH($C743,'Policy Characteristics'!$C:$C,0))),"",INDEX('Policy Characteristics'!I:I,MATCH($C743,'Policy Characteristics'!$C:$C,0)))</f>
        <v>% of fuel shifted</v>
      </c>
      <c r="P743" s="254"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3" s="254" t="str">
        <f>IF(ISBLANK(INDEX('Policy Characteristics'!K:K,MATCH($C743,'Policy Characteristics'!$C:$C,0))),"",INDEX('Policy Characteristics'!K:K,MATCH($C743,'Policy Characteristics'!$C:$C,0)))</f>
        <v>industry-ag-main.html#fuel-switching</v>
      </c>
      <c r="R743" s="254" t="str">
        <f>IF(ISBLANK(INDEX('Policy Characteristics'!L:L,MATCH($C743,'Policy Characteristics'!$C:$C,0))),"",INDEX('Policy Characteristics'!L:L,MATCH($C743,'Policy Characteristics'!$C:$C,0)))</f>
        <v>industry-elec-and-hydrogen.html</v>
      </c>
    </row>
    <row r="744" spans="1:18">
      <c r="A744" s="254" t="str">
        <f>IF(ISBLANK(INDEX('Policy Characteristics'!A:A,MATCH($C744,'Policy Characteristics'!$C:$C,0))),"",INDEX('Policy Characteristics'!A:A,MATCH($C744,'Policy Characteristics'!$C:$C,0)))</f>
        <v>Industry</v>
      </c>
      <c r="B744" s="262" t="str">
        <f>IF(ISBLANK(INDEX('Policy Characteristics'!B:B,MATCH($C744,'Policy Characteristics'!$C:$C,0))),"",INDEX('Policy Characteristics'!B:B,MATCH($C744,'Policy Characteristics'!$C:$C,0)))</f>
        <v>Electrification</v>
      </c>
      <c r="C744" s="254" t="str">
        <f t="shared" si="37"/>
        <v>Fraction of Eligible Industrial Energy Use Shifted to Electricity</v>
      </c>
      <c r="D744" s="6" t="s">
        <v>3076</v>
      </c>
      <c r="E744" s="1" t="s">
        <v>3523</v>
      </c>
      <c r="F744" t="s">
        <v>3038</v>
      </c>
      <c r="G744" s="45" t="s">
        <v>3530</v>
      </c>
      <c r="H744" s="43">
        <v>1960</v>
      </c>
      <c r="I744" s="324" t="s">
        <v>43</v>
      </c>
      <c r="J744" s="255" t="str">
        <f>IF(ISBLANK(INDEX('Policy Characteristics'!D:D,MATCH($C744,'Policy Characteristics'!$C:$C,0))),"",INDEX('Policy Characteristics'!D:D,MATCH($C744,'Policy Characteristics'!$C:$C,0)))</f>
        <v>Electrification</v>
      </c>
      <c r="K744" s="254" t="str">
        <f>IF(ISBLANK(INDEX('Policy Characteristics'!E:E,MATCH($C744,'Policy Characteristics'!$C:$C,0))),"",INDEX('Policy Characteristics'!E:E,MATCH($C744,'Policy Characteristics'!$C:$C,0)))</f>
        <v>indst shift to electricity</v>
      </c>
      <c r="L744" s="261">
        <f>IF(ISBLANK(INDEX('Policy Characteristics'!F:F,MATCH($C744,'Policy Characteristics'!$C:$C,0))),"",INDEX('Policy Characteristics'!F:F,MATCH($C744,'Policy Characteristics'!$C:$C,0)))</f>
        <v>0</v>
      </c>
      <c r="M744" s="261">
        <f>IF(ISBLANK(INDEX('Policy Characteristics'!G:G,MATCH($C744,'Policy Characteristics'!$C:$C,0))),"",INDEX('Policy Characteristics'!G:G,MATCH($C744,'Policy Characteristics'!$C:$C,0)))</f>
        <v>1</v>
      </c>
      <c r="N744" s="261">
        <f>IF(ISBLANK(INDEX('Policy Characteristics'!H:H,MATCH($C744,'Policy Characteristics'!$C:$C,0))),"",INDEX('Policy Characteristics'!H:H,MATCH($C744,'Policy Characteristics'!$C:$C,0)))</f>
        <v>0.01</v>
      </c>
      <c r="O744" s="254" t="str">
        <f>IF(ISBLANK(INDEX('Policy Characteristics'!I:I,MATCH($C744,'Policy Characteristics'!$C:$C,0))),"",INDEX('Policy Characteristics'!I:I,MATCH($C744,'Policy Characteristics'!$C:$C,0)))</f>
        <v>% of fuel shifted</v>
      </c>
      <c r="P744" s="254"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4" s="254" t="str">
        <f>IF(ISBLANK(INDEX('Policy Characteristics'!K:K,MATCH($C744,'Policy Characteristics'!$C:$C,0))),"",INDEX('Policy Characteristics'!K:K,MATCH($C744,'Policy Characteristics'!$C:$C,0)))</f>
        <v>industry-ag-main.html#fuel-switching</v>
      </c>
      <c r="R744" s="254" t="str">
        <f>IF(ISBLANK(INDEX('Policy Characteristics'!L:L,MATCH($C744,'Policy Characteristics'!$C:$C,0))),"",INDEX('Policy Characteristics'!L:L,MATCH($C744,'Policy Characteristics'!$C:$C,0)))</f>
        <v>industry-elec-and-hydrogen.html</v>
      </c>
    </row>
    <row r="745" spans="1:18">
      <c r="A745" s="254" t="str">
        <f>IF(ISBLANK(INDEX('Policy Characteristics'!A:A,MATCH($C745,'Policy Characteristics'!$C:$C,0))),"",INDEX('Policy Characteristics'!A:A,MATCH($C745,'Policy Characteristics'!$C:$C,0)))</f>
        <v>Industry</v>
      </c>
      <c r="B745" s="262" t="str">
        <f>IF(ISBLANK(INDEX('Policy Characteristics'!B:B,MATCH($C745,'Policy Characteristics'!$C:$C,0))),"",INDEX('Policy Characteristics'!B:B,MATCH($C745,'Policy Characteristics'!$C:$C,0)))</f>
        <v>Electrification</v>
      </c>
      <c r="C745" s="254" t="str">
        <f t="shared" si="37"/>
        <v>Fraction of Eligible Industrial Energy Use Shifted to Electricity</v>
      </c>
      <c r="D745" s="6" t="s">
        <v>3076</v>
      </c>
      <c r="E745" s="1" t="s">
        <v>3674</v>
      </c>
      <c r="F745" t="s">
        <v>3038</v>
      </c>
      <c r="G745" s="45" t="s">
        <v>3674</v>
      </c>
      <c r="H745" s="43">
        <v>1961</v>
      </c>
      <c r="I745" s="324" t="s">
        <v>43</v>
      </c>
      <c r="J745" s="255" t="str">
        <f>IF(ISBLANK(INDEX('Policy Characteristics'!D:D,MATCH($C745,'Policy Characteristics'!$C:$C,0))),"",INDEX('Policy Characteristics'!D:D,MATCH($C745,'Policy Characteristics'!$C:$C,0)))</f>
        <v>Electrification</v>
      </c>
      <c r="K745" s="254" t="str">
        <f>IF(ISBLANK(INDEX('Policy Characteristics'!E:E,MATCH($C745,'Policy Characteristics'!$C:$C,0))),"",INDEX('Policy Characteristics'!E:E,MATCH($C745,'Policy Characteristics'!$C:$C,0)))</f>
        <v>indst shift to electricity</v>
      </c>
      <c r="L745" s="261">
        <f>IF(ISBLANK(INDEX('Policy Characteristics'!F:F,MATCH($C745,'Policy Characteristics'!$C:$C,0))),"",INDEX('Policy Characteristics'!F:F,MATCH($C745,'Policy Characteristics'!$C:$C,0)))</f>
        <v>0</v>
      </c>
      <c r="M745" s="261">
        <f>IF(ISBLANK(INDEX('Policy Characteristics'!G:G,MATCH($C745,'Policy Characteristics'!$C:$C,0))),"",INDEX('Policy Characteristics'!G:G,MATCH($C745,'Policy Characteristics'!$C:$C,0)))</f>
        <v>1</v>
      </c>
      <c r="N745" s="261">
        <f>IF(ISBLANK(INDEX('Policy Characteristics'!H:H,MATCH($C745,'Policy Characteristics'!$C:$C,0))),"",INDEX('Policy Characteristics'!H:H,MATCH($C745,'Policy Characteristics'!$C:$C,0)))</f>
        <v>0.01</v>
      </c>
      <c r="O745" s="254" t="str">
        <f>IF(ISBLANK(INDEX('Policy Characteristics'!I:I,MATCH($C745,'Policy Characteristics'!$C:$C,0))),"",INDEX('Policy Characteristics'!I:I,MATCH($C745,'Policy Characteristics'!$C:$C,0)))</f>
        <v>% of fuel shifted</v>
      </c>
      <c r="P745" s="254"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5" s="254" t="str">
        <f>IF(ISBLANK(INDEX('Policy Characteristics'!K:K,MATCH($C745,'Policy Characteristics'!$C:$C,0))),"",INDEX('Policy Characteristics'!K:K,MATCH($C745,'Policy Characteristics'!$C:$C,0)))</f>
        <v>industry-ag-main.html#fuel-switching</v>
      </c>
      <c r="R745" s="254" t="str">
        <f>IF(ISBLANK(INDEX('Policy Characteristics'!L:L,MATCH($C745,'Policy Characteristics'!$C:$C,0))),"",INDEX('Policy Characteristics'!L:L,MATCH($C745,'Policy Characteristics'!$C:$C,0)))</f>
        <v>industry-elec-and-hydrogen.html</v>
      </c>
    </row>
    <row r="746" spans="1:18">
      <c r="A746" s="254" t="str">
        <f>IF(ISBLANK(INDEX('Policy Characteristics'!A:A,MATCH($C746,'Policy Characteristics'!$C:$C,0))),"",INDEX('Policy Characteristics'!A:A,MATCH($C746,'Policy Characteristics'!$C:$C,0)))</f>
        <v>Industry</v>
      </c>
      <c r="B746" s="262" t="str">
        <f>IF(ISBLANK(INDEX('Policy Characteristics'!B:B,MATCH($C746,'Policy Characteristics'!$C:$C,0))),"",INDEX('Policy Characteristics'!B:B,MATCH($C746,'Policy Characteristics'!$C:$C,0)))</f>
        <v>Electrification</v>
      </c>
      <c r="C746" s="254" t="str">
        <f t="shared" si="37"/>
        <v>Fraction of Eligible Industrial Energy Use Shifted to Electricity</v>
      </c>
      <c r="D746" s="6" t="s">
        <v>3077</v>
      </c>
      <c r="E746" s="1" t="s">
        <v>3517</v>
      </c>
      <c r="F746" t="s">
        <v>3039</v>
      </c>
      <c r="G746" s="45" t="s">
        <v>3524</v>
      </c>
      <c r="H746" s="43">
        <v>1962</v>
      </c>
      <c r="I746" s="324" t="s">
        <v>43</v>
      </c>
      <c r="J746" s="255" t="str">
        <f>IF(ISBLANK(INDEX('Policy Characteristics'!D:D,MATCH($C746,'Policy Characteristics'!$C:$C,0))),"",INDEX('Policy Characteristics'!D:D,MATCH($C746,'Policy Characteristics'!$C:$C,0)))</f>
        <v>Electrification</v>
      </c>
      <c r="K746" s="254" t="str">
        <f>IF(ISBLANK(INDEX('Policy Characteristics'!E:E,MATCH($C746,'Policy Characteristics'!$C:$C,0))),"",INDEX('Policy Characteristics'!E:E,MATCH($C746,'Policy Characteristics'!$C:$C,0)))</f>
        <v>indst shift to electricity</v>
      </c>
      <c r="L746" s="261">
        <f>IF(ISBLANK(INDEX('Policy Characteristics'!F:F,MATCH($C746,'Policy Characteristics'!$C:$C,0))),"",INDEX('Policy Characteristics'!F:F,MATCH($C746,'Policy Characteristics'!$C:$C,0)))</f>
        <v>0</v>
      </c>
      <c r="M746" s="261">
        <f>IF(ISBLANK(INDEX('Policy Characteristics'!G:G,MATCH($C746,'Policy Characteristics'!$C:$C,0))),"",INDEX('Policy Characteristics'!G:G,MATCH($C746,'Policy Characteristics'!$C:$C,0)))</f>
        <v>1</v>
      </c>
      <c r="N746" s="261">
        <f>IF(ISBLANK(INDEX('Policy Characteristics'!H:H,MATCH($C746,'Policy Characteristics'!$C:$C,0))),"",INDEX('Policy Characteristics'!H:H,MATCH($C746,'Policy Characteristics'!$C:$C,0)))</f>
        <v>0.01</v>
      </c>
      <c r="O746" s="254" t="str">
        <f>IF(ISBLANK(INDEX('Policy Characteristics'!I:I,MATCH($C746,'Policy Characteristics'!$C:$C,0))),"",INDEX('Policy Characteristics'!I:I,MATCH($C746,'Policy Characteristics'!$C:$C,0)))</f>
        <v>% of fuel shifted</v>
      </c>
      <c r="P746" s="254"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6" s="254" t="str">
        <f>IF(ISBLANK(INDEX('Policy Characteristics'!K:K,MATCH($C746,'Policy Characteristics'!$C:$C,0))),"",INDEX('Policy Characteristics'!K:K,MATCH($C746,'Policy Characteristics'!$C:$C,0)))</f>
        <v>industry-ag-main.html#fuel-switching</v>
      </c>
      <c r="R746" s="254" t="str">
        <f>IF(ISBLANK(INDEX('Policy Characteristics'!L:L,MATCH($C746,'Policy Characteristics'!$C:$C,0))),"",INDEX('Policy Characteristics'!L:L,MATCH($C746,'Policy Characteristics'!$C:$C,0)))</f>
        <v>industry-elec-and-hydrogen.html</v>
      </c>
    </row>
    <row r="747" spans="1:18">
      <c r="A747" s="254" t="str">
        <f>IF(ISBLANK(INDEX('Policy Characteristics'!A:A,MATCH($C747,'Policy Characteristics'!$C:$C,0))),"",INDEX('Policy Characteristics'!A:A,MATCH($C747,'Policy Characteristics'!$C:$C,0)))</f>
        <v>Industry</v>
      </c>
      <c r="B747" s="262" t="str">
        <f>IF(ISBLANK(INDEX('Policy Characteristics'!B:B,MATCH($C747,'Policy Characteristics'!$C:$C,0))),"",INDEX('Policy Characteristics'!B:B,MATCH($C747,'Policy Characteristics'!$C:$C,0)))</f>
        <v>Electrification</v>
      </c>
      <c r="C747" s="254" t="str">
        <f t="shared" si="37"/>
        <v>Fraction of Eligible Industrial Energy Use Shifted to Electricity</v>
      </c>
      <c r="D747" s="6" t="s">
        <v>3077</v>
      </c>
      <c r="E747" s="1" t="s">
        <v>3518</v>
      </c>
      <c r="F747" t="s">
        <v>3039</v>
      </c>
      <c r="G747" s="45" t="s">
        <v>3525</v>
      </c>
      <c r="H747" s="43">
        <v>1963</v>
      </c>
      <c r="I747" s="324" t="s">
        <v>43</v>
      </c>
      <c r="J747" s="255" t="str">
        <f>IF(ISBLANK(INDEX('Policy Characteristics'!D:D,MATCH($C747,'Policy Characteristics'!$C:$C,0))),"",INDEX('Policy Characteristics'!D:D,MATCH($C747,'Policy Characteristics'!$C:$C,0)))</f>
        <v>Electrification</v>
      </c>
      <c r="K747" s="254" t="str">
        <f>IF(ISBLANK(INDEX('Policy Characteristics'!E:E,MATCH($C747,'Policy Characteristics'!$C:$C,0))),"",INDEX('Policy Characteristics'!E:E,MATCH($C747,'Policy Characteristics'!$C:$C,0)))</f>
        <v>indst shift to electricity</v>
      </c>
      <c r="L747" s="261">
        <f>IF(ISBLANK(INDEX('Policy Characteristics'!F:F,MATCH($C747,'Policy Characteristics'!$C:$C,0))),"",INDEX('Policy Characteristics'!F:F,MATCH($C747,'Policy Characteristics'!$C:$C,0)))</f>
        <v>0</v>
      </c>
      <c r="M747" s="261">
        <f>IF(ISBLANK(INDEX('Policy Characteristics'!G:G,MATCH($C747,'Policy Characteristics'!$C:$C,0))),"",INDEX('Policy Characteristics'!G:G,MATCH($C747,'Policy Characteristics'!$C:$C,0)))</f>
        <v>1</v>
      </c>
      <c r="N747" s="261">
        <f>IF(ISBLANK(INDEX('Policy Characteristics'!H:H,MATCH($C747,'Policy Characteristics'!$C:$C,0))),"",INDEX('Policy Characteristics'!H:H,MATCH($C747,'Policy Characteristics'!$C:$C,0)))</f>
        <v>0.01</v>
      </c>
      <c r="O747" s="254" t="str">
        <f>IF(ISBLANK(INDEX('Policy Characteristics'!I:I,MATCH($C747,'Policy Characteristics'!$C:$C,0))),"",INDEX('Policy Characteristics'!I:I,MATCH($C747,'Policy Characteristics'!$C:$C,0)))</f>
        <v>% of fuel shifted</v>
      </c>
      <c r="P747" s="254"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7" s="254" t="str">
        <f>IF(ISBLANK(INDEX('Policy Characteristics'!K:K,MATCH($C747,'Policy Characteristics'!$C:$C,0))),"",INDEX('Policy Characteristics'!K:K,MATCH($C747,'Policy Characteristics'!$C:$C,0)))</f>
        <v>industry-ag-main.html#fuel-switching</v>
      </c>
      <c r="R747" s="254" t="str">
        <f>IF(ISBLANK(INDEX('Policy Characteristics'!L:L,MATCH($C747,'Policy Characteristics'!$C:$C,0))),"",INDEX('Policy Characteristics'!L:L,MATCH($C747,'Policy Characteristics'!$C:$C,0)))</f>
        <v>industry-elec-and-hydrogen.html</v>
      </c>
    </row>
    <row r="748" spans="1:18">
      <c r="A748" s="254" t="str">
        <f>IF(ISBLANK(INDEX('Policy Characteristics'!A:A,MATCH($C748,'Policy Characteristics'!$C:$C,0))),"",INDEX('Policy Characteristics'!A:A,MATCH($C748,'Policy Characteristics'!$C:$C,0)))</f>
        <v>Industry</v>
      </c>
      <c r="B748" s="262" t="str">
        <f>IF(ISBLANK(INDEX('Policy Characteristics'!B:B,MATCH($C748,'Policy Characteristics'!$C:$C,0))),"",INDEX('Policy Characteristics'!B:B,MATCH($C748,'Policy Characteristics'!$C:$C,0)))</f>
        <v>Electrification</v>
      </c>
      <c r="C748" s="254" t="str">
        <f t="shared" si="37"/>
        <v>Fraction of Eligible Industrial Energy Use Shifted to Electricity</v>
      </c>
      <c r="D748" s="6" t="s">
        <v>3077</v>
      </c>
      <c r="E748" s="1" t="s">
        <v>3519</v>
      </c>
      <c r="F748" t="s">
        <v>3039</v>
      </c>
      <c r="G748" s="45" t="s">
        <v>3526</v>
      </c>
      <c r="H748" s="43">
        <v>1964</v>
      </c>
      <c r="I748" s="324" t="s">
        <v>43</v>
      </c>
      <c r="J748" s="255" t="str">
        <f>IF(ISBLANK(INDEX('Policy Characteristics'!D:D,MATCH($C748,'Policy Characteristics'!$C:$C,0))),"",INDEX('Policy Characteristics'!D:D,MATCH($C748,'Policy Characteristics'!$C:$C,0)))</f>
        <v>Electrification</v>
      </c>
      <c r="K748" s="254" t="str">
        <f>IF(ISBLANK(INDEX('Policy Characteristics'!E:E,MATCH($C748,'Policy Characteristics'!$C:$C,0))),"",INDEX('Policy Characteristics'!E:E,MATCH($C748,'Policy Characteristics'!$C:$C,0)))</f>
        <v>indst shift to electricity</v>
      </c>
      <c r="L748" s="261">
        <f>IF(ISBLANK(INDEX('Policy Characteristics'!F:F,MATCH($C748,'Policy Characteristics'!$C:$C,0))),"",INDEX('Policy Characteristics'!F:F,MATCH($C748,'Policy Characteristics'!$C:$C,0)))</f>
        <v>0</v>
      </c>
      <c r="M748" s="261">
        <f>IF(ISBLANK(INDEX('Policy Characteristics'!G:G,MATCH($C748,'Policy Characteristics'!$C:$C,0))),"",INDEX('Policy Characteristics'!G:G,MATCH($C748,'Policy Characteristics'!$C:$C,0)))</f>
        <v>1</v>
      </c>
      <c r="N748" s="261">
        <f>IF(ISBLANK(INDEX('Policy Characteristics'!H:H,MATCH($C748,'Policy Characteristics'!$C:$C,0))),"",INDEX('Policy Characteristics'!H:H,MATCH($C748,'Policy Characteristics'!$C:$C,0)))</f>
        <v>0.01</v>
      </c>
      <c r="O748" s="254" t="str">
        <f>IF(ISBLANK(INDEX('Policy Characteristics'!I:I,MATCH($C748,'Policy Characteristics'!$C:$C,0))),"",INDEX('Policy Characteristics'!I:I,MATCH($C748,'Policy Characteristics'!$C:$C,0)))</f>
        <v>% of fuel shifted</v>
      </c>
      <c r="P748" s="254"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8" s="254" t="str">
        <f>IF(ISBLANK(INDEX('Policy Characteristics'!K:K,MATCH($C748,'Policy Characteristics'!$C:$C,0))),"",INDEX('Policy Characteristics'!K:K,MATCH($C748,'Policy Characteristics'!$C:$C,0)))</f>
        <v>industry-ag-main.html#fuel-switching</v>
      </c>
      <c r="R748" s="254" t="str">
        <f>IF(ISBLANK(INDEX('Policy Characteristics'!L:L,MATCH($C748,'Policy Characteristics'!$C:$C,0))),"",INDEX('Policy Characteristics'!L:L,MATCH($C748,'Policy Characteristics'!$C:$C,0)))</f>
        <v>industry-elec-and-hydrogen.html</v>
      </c>
    </row>
    <row r="749" spans="1:18">
      <c r="A749" s="254" t="str">
        <f>IF(ISBLANK(INDEX('Policy Characteristics'!A:A,MATCH($C749,'Policy Characteristics'!$C:$C,0))),"",INDEX('Policy Characteristics'!A:A,MATCH($C749,'Policy Characteristics'!$C:$C,0)))</f>
        <v>Industry</v>
      </c>
      <c r="B749" s="262" t="str">
        <f>IF(ISBLANK(INDEX('Policy Characteristics'!B:B,MATCH($C749,'Policy Characteristics'!$C:$C,0))),"",INDEX('Policy Characteristics'!B:B,MATCH($C749,'Policy Characteristics'!$C:$C,0)))</f>
        <v>Electrification</v>
      </c>
      <c r="C749" s="254" t="str">
        <f t="shared" si="37"/>
        <v>Fraction of Eligible Industrial Energy Use Shifted to Electricity</v>
      </c>
      <c r="D749" s="6" t="s">
        <v>3077</v>
      </c>
      <c r="E749" s="1" t="s">
        <v>3520</v>
      </c>
      <c r="F749" t="s">
        <v>3039</v>
      </c>
      <c r="G749" s="45" t="s">
        <v>3527</v>
      </c>
      <c r="H749" s="43">
        <v>1965</v>
      </c>
      <c r="I749" s="324" t="s">
        <v>43</v>
      </c>
      <c r="J749" s="255" t="str">
        <f>IF(ISBLANK(INDEX('Policy Characteristics'!D:D,MATCH($C749,'Policy Characteristics'!$C:$C,0))),"",INDEX('Policy Characteristics'!D:D,MATCH($C749,'Policy Characteristics'!$C:$C,0)))</f>
        <v>Electrification</v>
      </c>
      <c r="K749" s="254" t="str">
        <f>IF(ISBLANK(INDEX('Policy Characteristics'!E:E,MATCH($C749,'Policy Characteristics'!$C:$C,0))),"",INDEX('Policy Characteristics'!E:E,MATCH($C749,'Policy Characteristics'!$C:$C,0)))</f>
        <v>indst shift to electricity</v>
      </c>
      <c r="L749" s="261">
        <f>IF(ISBLANK(INDEX('Policy Characteristics'!F:F,MATCH($C749,'Policy Characteristics'!$C:$C,0))),"",INDEX('Policy Characteristics'!F:F,MATCH($C749,'Policy Characteristics'!$C:$C,0)))</f>
        <v>0</v>
      </c>
      <c r="M749" s="261">
        <f>IF(ISBLANK(INDEX('Policy Characteristics'!G:G,MATCH($C749,'Policy Characteristics'!$C:$C,0))),"",INDEX('Policy Characteristics'!G:G,MATCH($C749,'Policy Characteristics'!$C:$C,0)))</f>
        <v>1</v>
      </c>
      <c r="N749" s="261">
        <f>IF(ISBLANK(INDEX('Policy Characteristics'!H:H,MATCH($C749,'Policy Characteristics'!$C:$C,0))),"",INDEX('Policy Characteristics'!H:H,MATCH($C749,'Policy Characteristics'!$C:$C,0)))</f>
        <v>0.01</v>
      </c>
      <c r="O749" s="254" t="str">
        <f>IF(ISBLANK(INDEX('Policy Characteristics'!I:I,MATCH($C749,'Policy Characteristics'!$C:$C,0))),"",INDEX('Policy Characteristics'!I:I,MATCH($C749,'Policy Characteristics'!$C:$C,0)))</f>
        <v>% of fuel shifted</v>
      </c>
      <c r="P749" s="254"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9" s="254" t="str">
        <f>IF(ISBLANK(INDEX('Policy Characteristics'!K:K,MATCH($C749,'Policy Characteristics'!$C:$C,0))),"",INDEX('Policy Characteristics'!K:K,MATCH($C749,'Policy Characteristics'!$C:$C,0)))</f>
        <v>industry-ag-main.html#fuel-switching</v>
      </c>
      <c r="R749" s="254" t="str">
        <f>IF(ISBLANK(INDEX('Policy Characteristics'!L:L,MATCH($C749,'Policy Characteristics'!$C:$C,0))),"",INDEX('Policy Characteristics'!L:L,MATCH($C749,'Policy Characteristics'!$C:$C,0)))</f>
        <v>industry-elec-and-hydrogen.html</v>
      </c>
    </row>
    <row r="750" spans="1:18">
      <c r="A750" s="254" t="str">
        <f>IF(ISBLANK(INDEX('Policy Characteristics'!A:A,MATCH($C750,'Policy Characteristics'!$C:$C,0))),"",INDEX('Policy Characteristics'!A:A,MATCH($C750,'Policy Characteristics'!$C:$C,0)))</f>
        <v>Industry</v>
      </c>
      <c r="B750" s="262" t="str">
        <f>IF(ISBLANK(INDEX('Policy Characteristics'!B:B,MATCH($C750,'Policy Characteristics'!$C:$C,0))),"",INDEX('Policy Characteristics'!B:B,MATCH($C750,'Policy Characteristics'!$C:$C,0)))</f>
        <v>Electrification</v>
      </c>
      <c r="C750" s="254" t="str">
        <f t="shared" si="37"/>
        <v>Fraction of Eligible Industrial Energy Use Shifted to Electricity</v>
      </c>
      <c r="D750" s="6" t="s">
        <v>3077</v>
      </c>
      <c r="E750" s="1" t="s">
        <v>3521</v>
      </c>
      <c r="F750" t="s">
        <v>3039</v>
      </c>
      <c r="G750" s="45" t="s">
        <v>3528</v>
      </c>
      <c r="H750" s="43">
        <v>1966</v>
      </c>
      <c r="I750" s="324" t="s">
        <v>43</v>
      </c>
      <c r="J750" s="255" t="str">
        <f>IF(ISBLANK(INDEX('Policy Characteristics'!D:D,MATCH($C750,'Policy Characteristics'!$C:$C,0))),"",INDEX('Policy Characteristics'!D:D,MATCH($C750,'Policy Characteristics'!$C:$C,0)))</f>
        <v>Electrification</v>
      </c>
      <c r="K750" s="254" t="str">
        <f>IF(ISBLANK(INDEX('Policy Characteristics'!E:E,MATCH($C750,'Policy Characteristics'!$C:$C,0))),"",INDEX('Policy Characteristics'!E:E,MATCH($C750,'Policy Characteristics'!$C:$C,0)))</f>
        <v>indst shift to electricity</v>
      </c>
      <c r="L750" s="261">
        <f>IF(ISBLANK(INDEX('Policy Characteristics'!F:F,MATCH($C750,'Policy Characteristics'!$C:$C,0))),"",INDEX('Policy Characteristics'!F:F,MATCH($C750,'Policy Characteristics'!$C:$C,0)))</f>
        <v>0</v>
      </c>
      <c r="M750" s="261">
        <f>IF(ISBLANK(INDEX('Policy Characteristics'!G:G,MATCH($C750,'Policy Characteristics'!$C:$C,0))),"",INDEX('Policy Characteristics'!G:G,MATCH($C750,'Policy Characteristics'!$C:$C,0)))</f>
        <v>1</v>
      </c>
      <c r="N750" s="261">
        <f>IF(ISBLANK(INDEX('Policy Characteristics'!H:H,MATCH($C750,'Policy Characteristics'!$C:$C,0))),"",INDEX('Policy Characteristics'!H:H,MATCH($C750,'Policy Characteristics'!$C:$C,0)))</f>
        <v>0.01</v>
      </c>
      <c r="O750" s="254" t="str">
        <f>IF(ISBLANK(INDEX('Policy Characteristics'!I:I,MATCH($C750,'Policy Characteristics'!$C:$C,0))),"",INDEX('Policy Characteristics'!I:I,MATCH($C750,'Policy Characteristics'!$C:$C,0)))</f>
        <v>% of fuel shifted</v>
      </c>
      <c r="P750" s="254"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0" s="254" t="str">
        <f>IF(ISBLANK(INDEX('Policy Characteristics'!K:K,MATCH($C750,'Policy Characteristics'!$C:$C,0))),"",INDEX('Policy Characteristics'!K:K,MATCH($C750,'Policy Characteristics'!$C:$C,0)))</f>
        <v>industry-ag-main.html#fuel-switching</v>
      </c>
      <c r="R750" s="254" t="str">
        <f>IF(ISBLANK(INDEX('Policy Characteristics'!L:L,MATCH($C750,'Policy Characteristics'!$C:$C,0))),"",INDEX('Policy Characteristics'!L:L,MATCH($C750,'Policy Characteristics'!$C:$C,0)))</f>
        <v>industry-elec-and-hydrogen.html</v>
      </c>
    </row>
    <row r="751" spans="1:18">
      <c r="A751" s="254" t="str">
        <f>IF(ISBLANK(INDEX('Policy Characteristics'!A:A,MATCH($C751,'Policy Characteristics'!$C:$C,0))),"",INDEX('Policy Characteristics'!A:A,MATCH($C751,'Policy Characteristics'!$C:$C,0)))</f>
        <v>Industry</v>
      </c>
      <c r="B751" s="262" t="str">
        <f>IF(ISBLANK(INDEX('Policy Characteristics'!B:B,MATCH($C751,'Policy Characteristics'!$C:$C,0))),"",INDEX('Policy Characteristics'!B:B,MATCH($C751,'Policy Characteristics'!$C:$C,0)))</f>
        <v>Electrification</v>
      </c>
      <c r="C751" s="254" t="str">
        <f t="shared" si="37"/>
        <v>Fraction of Eligible Industrial Energy Use Shifted to Electricity</v>
      </c>
      <c r="D751" s="6" t="s">
        <v>3077</v>
      </c>
      <c r="E751" s="1" t="s">
        <v>3522</v>
      </c>
      <c r="F751" t="s">
        <v>3039</v>
      </c>
      <c r="G751" s="45" t="s">
        <v>3529</v>
      </c>
      <c r="H751" s="43">
        <v>1967</v>
      </c>
      <c r="I751" s="324" t="s">
        <v>43</v>
      </c>
      <c r="J751" s="255" t="str">
        <f>IF(ISBLANK(INDEX('Policy Characteristics'!D:D,MATCH($C751,'Policy Characteristics'!$C:$C,0))),"",INDEX('Policy Characteristics'!D:D,MATCH($C751,'Policy Characteristics'!$C:$C,0)))</f>
        <v>Electrification</v>
      </c>
      <c r="K751" s="254" t="str">
        <f>IF(ISBLANK(INDEX('Policy Characteristics'!E:E,MATCH($C751,'Policy Characteristics'!$C:$C,0))),"",INDEX('Policy Characteristics'!E:E,MATCH($C751,'Policy Characteristics'!$C:$C,0)))</f>
        <v>indst shift to electricity</v>
      </c>
      <c r="L751" s="261">
        <f>IF(ISBLANK(INDEX('Policy Characteristics'!F:F,MATCH($C751,'Policy Characteristics'!$C:$C,0))),"",INDEX('Policy Characteristics'!F:F,MATCH($C751,'Policy Characteristics'!$C:$C,0)))</f>
        <v>0</v>
      </c>
      <c r="M751" s="261">
        <f>IF(ISBLANK(INDEX('Policy Characteristics'!G:G,MATCH($C751,'Policy Characteristics'!$C:$C,0))),"",INDEX('Policy Characteristics'!G:G,MATCH($C751,'Policy Characteristics'!$C:$C,0)))</f>
        <v>1</v>
      </c>
      <c r="N751" s="261">
        <f>IF(ISBLANK(INDEX('Policy Characteristics'!H:H,MATCH($C751,'Policy Characteristics'!$C:$C,0))),"",INDEX('Policy Characteristics'!H:H,MATCH($C751,'Policy Characteristics'!$C:$C,0)))</f>
        <v>0.01</v>
      </c>
      <c r="O751" s="254" t="str">
        <f>IF(ISBLANK(INDEX('Policy Characteristics'!I:I,MATCH($C751,'Policy Characteristics'!$C:$C,0))),"",INDEX('Policy Characteristics'!I:I,MATCH($C751,'Policy Characteristics'!$C:$C,0)))</f>
        <v>% of fuel shifted</v>
      </c>
      <c r="P751" s="254"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1" s="254" t="str">
        <f>IF(ISBLANK(INDEX('Policy Characteristics'!K:K,MATCH($C751,'Policy Characteristics'!$C:$C,0))),"",INDEX('Policy Characteristics'!K:K,MATCH($C751,'Policy Characteristics'!$C:$C,0)))</f>
        <v>industry-ag-main.html#fuel-switching</v>
      </c>
      <c r="R751" s="254" t="str">
        <f>IF(ISBLANK(INDEX('Policy Characteristics'!L:L,MATCH($C751,'Policy Characteristics'!$C:$C,0))),"",INDEX('Policy Characteristics'!L:L,MATCH($C751,'Policy Characteristics'!$C:$C,0)))</f>
        <v>industry-elec-and-hydrogen.html</v>
      </c>
    </row>
    <row r="752" spans="1:18">
      <c r="A752" s="254" t="str">
        <f>IF(ISBLANK(INDEX('Policy Characteristics'!A:A,MATCH($C752,'Policy Characteristics'!$C:$C,0))),"",INDEX('Policy Characteristics'!A:A,MATCH($C752,'Policy Characteristics'!$C:$C,0)))</f>
        <v>Industry</v>
      </c>
      <c r="B752" s="262" t="str">
        <f>IF(ISBLANK(INDEX('Policy Characteristics'!B:B,MATCH($C752,'Policy Characteristics'!$C:$C,0))),"",INDEX('Policy Characteristics'!B:B,MATCH($C752,'Policy Characteristics'!$C:$C,0)))</f>
        <v>Electrification</v>
      </c>
      <c r="C752" s="254" t="str">
        <f t="shared" si="37"/>
        <v>Fraction of Eligible Industrial Energy Use Shifted to Electricity</v>
      </c>
      <c r="D752" s="6" t="s">
        <v>3077</v>
      </c>
      <c r="E752" s="1" t="s">
        <v>3523</v>
      </c>
      <c r="F752" t="s">
        <v>3039</v>
      </c>
      <c r="G752" s="45" t="s">
        <v>3530</v>
      </c>
      <c r="H752" s="43">
        <v>1968</v>
      </c>
      <c r="I752" s="324" t="s">
        <v>43</v>
      </c>
      <c r="J752" s="255" t="str">
        <f>IF(ISBLANK(INDEX('Policy Characteristics'!D:D,MATCH($C752,'Policy Characteristics'!$C:$C,0))),"",INDEX('Policy Characteristics'!D:D,MATCH($C752,'Policy Characteristics'!$C:$C,0)))</f>
        <v>Electrification</v>
      </c>
      <c r="K752" s="254" t="str">
        <f>IF(ISBLANK(INDEX('Policy Characteristics'!E:E,MATCH($C752,'Policy Characteristics'!$C:$C,0))),"",INDEX('Policy Characteristics'!E:E,MATCH($C752,'Policy Characteristics'!$C:$C,0)))</f>
        <v>indst shift to electricity</v>
      </c>
      <c r="L752" s="261">
        <f>IF(ISBLANK(INDEX('Policy Characteristics'!F:F,MATCH($C752,'Policy Characteristics'!$C:$C,0))),"",INDEX('Policy Characteristics'!F:F,MATCH($C752,'Policy Characteristics'!$C:$C,0)))</f>
        <v>0</v>
      </c>
      <c r="M752" s="261">
        <f>IF(ISBLANK(INDEX('Policy Characteristics'!G:G,MATCH($C752,'Policy Characteristics'!$C:$C,0))),"",INDEX('Policy Characteristics'!G:G,MATCH($C752,'Policy Characteristics'!$C:$C,0)))</f>
        <v>1</v>
      </c>
      <c r="N752" s="261">
        <f>IF(ISBLANK(INDEX('Policy Characteristics'!H:H,MATCH($C752,'Policy Characteristics'!$C:$C,0))),"",INDEX('Policy Characteristics'!H:H,MATCH($C752,'Policy Characteristics'!$C:$C,0)))</f>
        <v>0.01</v>
      </c>
      <c r="O752" s="254" t="str">
        <f>IF(ISBLANK(INDEX('Policy Characteristics'!I:I,MATCH($C752,'Policy Characteristics'!$C:$C,0))),"",INDEX('Policy Characteristics'!I:I,MATCH($C752,'Policy Characteristics'!$C:$C,0)))</f>
        <v>% of fuel shifted</v>
      </c>
      <c r="P752" s="254"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2" s="254" t="str">
        <f>IF(ISBLANK(INDEX('Policy Characteristics'!K:K,MATCH($C752,'Policy Characteristics'!$C:$C,0))),"",INDEX('Policy Characteristics'!K:K,MATCH($C752,'Policy Characteristics'!$C:$C,0)))</f>
        <v>industry-ag-main.html#fuel-switching</v>
      </c>
      <c r="R752" s="254" t="str">
        <f>IF(ISBLANK(INDEX('Policy Characteristics'!L:L,MATCH($C752,'Policy Characteristics'!$C:$C,0))),"",INDEX('Policy Characteristics'!L:L,MATCH($C752,'Policy Characteristics'!$C:$C,0)))</f>
        <v>industry-elec-and-hydrogen.html</v>
      </c>
    </row>
    <row r="753" spans="1:18">
      <c r="A753" s="254" t="str">
        <f>IF(ISBLANK(INDEX('Policy Characteristics'!A:A,MATCH($C753,'Policy Characteristics'!$C:$C,0))),"",INDEX('Policy Characteristics'!A:A,MATCH($C753,'Policy Characteristics'!$C:$C,0)))</f>
        <v>Industry</v>
      </c>
      <c r="B753" s="262" t="str">
        <f>IF(ISBLANK(INDEX('Policy Characteristics'!B:B,MATCH($C753,'Policy Characteristics'!$C:$C,0))),"",INDEX('Policy Characteristics'!B:B,MATCH($C753,'Policy Characteristics'!$C:$C,0)))</f>
        <v>Electrification</v>
      </c>
      <c r="C753" s="254" t="str">
        <f t="shared" si="37"/>
        <v>Fraction of Eligible Industrial Energy Use Shifted to Electricity</v>
      </c>
      <c r="D753" s="6" t="s">
        <v>3077</v>
      </c>
      <c r="E753" s="1" t="s">
        <v>3674</v>
      </c>
      <c r="F753" t="s">
        <v>3039</v>
      </c>
      <c r="G753" s="45" t="s">
        <v>3674</v>
      </c>
      <c r="H753" s="43">
        <v>1969</v>
      </c>
      <c r="I753" s="324" t="s">
        <v>43</v>
      </c>
      <c r="J753" s="255" t="str">
        <f>IF(ISBLANK(INDEX('Policy Characteristics'!D:D,MATCH($C753,'Policy Characteristics'!$C:$C,0))),"",INDEX('Policy Characteristics'!D:D,MATCH($C753,'Policy Characteristics'!$C:$C,0)))</f>
        <v>Electrification</v>
      </c>
      <c r="K753" s="254" t="str">
        <f>IF(ISBLANK(INDEX('Policy Characteristics'!E:E,MATCH($C753,'Policy Characteristics'!$C:$C,0))),"",INDEX('Policy Characteristics'!E:E,MATCH($C753,'Policy Characteristics'!$C:$C,0)))</f>
        <v>indst shift to electricity</v>
      </c>
      <c r="L753" s="261">
        <f>IF(ISBLANK(INDEX('Policy Characteristics'!F:F,MATCH($C753,'Policy Characteristics'!$C:$C,0))),"",INDEX('Policy Characteristics'!F:F,MATCH($C753,'Policy Characteristics'!$C:$C,0)))</f>
        <v>0</v>
      </c>
      <c r="M753" s="261">
        <f>IF(ISBLANK(INDEX('Policy Characteristics'!G:G,MATCH($C753,'Policy Characteristics'!$C:$C,0))),"",INDEX('Policy Characteristics'!G:G,MATCH($C753,'Policy Characteristics'!$C:$C,0)))</f>
        <v>1</v>
      </c>
      <c r="N753" s="261">
        <f>IF(ISBLANK(INDEX('Policy Characteristics'!H:H,MATCH($C753,'Policy Characteristics'!$C:$C,0))),"",INDEX('Policy Characteristics'!H:H,MATCH($C753,'Policy Characteristics'!$C:$C,0)))</f>
        <v>0.01</v>
      </c>
      <c r="O753" s="254" t="str">
        <f>IF(ISBLANK(INDEX('Policy Characteristics'!I:I,MATCH($C753,'Policy Characteristics'!$C:$C,0))),"",INDEX('Policy Characteristics'!I:I,MATCH($C753,'Policy Characteristics'!$C:$C,0)))</f>
        <v>% of fuel shifted</v>
      </c>
      <c r="P753" s="254"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3" s="254" t="str">
        <f>IF(ISBLANK(INDEX('Policy Characteristics'!K:K,MATCH($C753,'Policy Characteristics'!$C:$C,0))),"",INDEX('Policy Characteristics'!K:K,MATCH($C753,'Policy Characteristics'!$C:$C,0)))</f>
        <v>industry-ag-main.html#fuel-switching</v>
      </c>
      <c r="R753" s="254" t="str">
        <f>IF(ISBLANK(INDEX('Policy Characteristics'!L:L,MATCH($C753,'Policy Characteristics'!$C:$C,0))),"",INDEX('Policy Characteristics'!L:L,MATCH($C753,'Policy Characteristics'!$C:$C,0)))</f>
        <v>industry-elec-and-hydrogen.html</v>
      </c>
    </row>
    <row r="754" spans="1:18">
      <c r="A754" s="254" t="str">
        <f>IF(ISBLANK(INDEX('Policy Characteristics'!A:A,MATCH($C754,'Policy Characteristics'!$C:$C,0))),"",INDEX('Policy Characteristics'!A:A,MATCH($C754,'Policy Characteristics'!$C:$C,0)))</f>
        <v>Industry</v>
      </c>
      <c r="B754" s="262" t="str">
        <f>IF(ISBLANK(INDEX('Policy Characteristics'!B:B,MATCH($C754,'Policy Characteristics'!$C:$C,0))),"",INDEX('Policy Characteristics'!B:B,MATCH($C754,'Policy Characteristics'!$C:$C,0)))</f>
        <v>Electrification</v>
      </c>
      <c r="C754" s="254" t="str">
        <f t="shared" si="37"/>
        <v>Fraction of Eligible Industrial Energy Use Shifted to Electricity</v>
      </c>
      <c r="D754" s="6" t="s">
        <v>3078</v>
      </c>
      <c r="E754" s="1" t="s">
        <v>3517</v>
      </c>
      <c r="F754" t="s">
        <v>3040</v>
      </c>
      <c r="G754" s="45" t="s">
        <v>3524</v>
      </c>
      <c r="H754" s="43">
        <v>1970</v>
      </c>
      <c r="I754" s="324" t="s">
        <v>43</v>
      </c>
      <c r="J754" s="255" t="str">
        <f>IF(ISBLANK(INDEX('Policy Characteristics'!D:D,MATCH($C754,'Policy Characteristics'!$C:$C,0))),"",INDEX('Policy Characteristics'!D:D,MATCH($C754,'Policy Characteristics'!$C:$C,0)))</f>
        <v>Electrification</v>
      </c>
      <c r="K754" s="254" t="str">
        <f>IF(ISBLANK(INDEX('Policy Characteristics'!E:E,MATCH($C754,'Policy Characteristics'!$C:$C,0))),"",INDEX('Policy Characteristics'!E:E,MATCH($C754,'Policy Characteristics'!$C:$C,0)))</f>
        <v>indst shift to electricity</v>
      </c>
      <c r="L754" s="261">
        <f>IF(ISBLANK(INDEX('Policy Characteristics'!F:F,MATCH($C754,'Policy Characteristics'!$C:$C,0))),"",INDEX('Policy Characteristics'!F:F,MATCH($C754,'Policy Characteristics'!$C:$C,0)))</f>
        <v>0</v>
      </c>
      <c r="M754" s="261">
        <f>IF(ISBLANK(INDEX('Policy Characteristics'!G:G,MATCH($C754,'Policy Characteristics'!$C:$C,0))),"",INDEX('Policy Characteristics'!G:G,MATCH($C754,'Policy Characteristics'!$C:$C,0)))</f>
        <v>1</v>
      </c>
      <c r="N754" s="261">
        <f>IF(ISBLANK(INDEX('Policy Characteristics'!H:H,MATCH($C754,'Policy Characteristics'!$C:$C,0))),"",INDEX('Policy Characteristics'!H:H,MATCH($C754,'Policy Characteristics'!$C:$C,0)))</f>
        <v>0.01</v>
      </c>
      <c r="O754" s="254" t="str">
        <f>IF(ISBLANK(INDEX('Policy Characteristics'!I:I,MATCH($C754,'Policy Characteristics'!$C:$C,0))),"",INDEX('Policy Characteristics'!I:I,MATCH($C754,'Policy Characteristics'!$C:$C,0)))</f>
        <v>% of fuel shifted</v>
      </c>
      <c r="P754" s="254"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4" s="254" t="str">
        <f>IF(ISBLANK(INDEX('Policy Characteristics'!K:K,MATCH($C754,'Policy Characteristics'!$C:$C,0))),"",INDEX('Policy Characteristics'!K:K,MATCH($C754,'Policy Characteristics'!$C:$C,0)))</f>
        <v>industry-ag-main.html#fuel-switching</v>
      </c>
      <c r="R754" s="254" t="str">
        <f>IF(ISBLANK(INDEX('Policy Characteristics'!L:L,MATCH($C754,'Policy Characteristics'!$C:$C,0))),"",INDEX('Policy Characteristics'!L:L,MATCH($C754,'Policy Characteristics'!$C:$C,0)))</f>
        <v>industry-elec-and-hydrogen.html</v>
      </c>
    </row>
    <row r="755" spans="1:18">
      <c r="A755" s="254" t="str">
        <f>IF(ISBLANK(INDEX('Policy Characteristics'!A:A,MATCH($C755,'Policy Characteristics'!$C:$C,0))),"",INDEX('Policy Characteristics'!A:A,MATCH($C755,'Policy Characteristics'!$C:$C,0)))</f>
        <v>Industry</v>
      </c>
      <c r="B755" s="262" t="str">
        <f>IF(ISBLANK(INDEX('Policy Characteristics'!B:B,MATCH($C755,'Policy Characteristics'!$C:$C,0))),"",INDEX('Policy Characteristics'!B:B,MATCH($C755,'Policy Characteristics'!$C:$C,0)))</f>
        <v>Electrification</v>
      </c>
      <c r="C755" s="254" t="str">
        <f t="shared" si="37"/>
        <v>Fraction of Eligible Industrial Energy Use Shifted to Electricity</v>
      </c>
      <c r="D755" s="6" t="s">
        <v>3078</v>
      </c>
      <c r="E755" s="1" t="s">
        <v>3518</v>
      </c>
      <c r="F755" t="s">
        <v>3040</v>
      </c>
      <c r="G755" s="45" t="s">
        <v>3525</v>
      </c>
      <c r="H755" s="43">
        <v>1971</v>
      </c>
      <c r="I755" s="324" t="s">
        <v>43</v>
      </c>
      <c r="J755" s="255" t="str">
        <f>IF(ISBLANK(INDEX('Policy Characteristics'!D:D,MATCH($C755,'Policy Characteristics'!$C:$C,0))),"",INDEX('Policy Characteristics'!D:D,MATCH($C755,'Policy Characteristics'!$C:$C,0)))</f>
        <v>Electrification</v>
      </c>
      <c r="K755" s="254" t="str">
        <f>IF(ISBLANK(INDEX('Policy Characteristics'!E:E,MATCH($C755,'Policy Characteristics'!$C:$C,0))),"",INDEX('Policy Characteristics'!E:E,MATCH($C755,'Policy Characteristics'!$C:$C,0)))</f>
        <v>indst shift to electricity</v>
      </c>
      <c r="L755" s="261">
        <f>IF(ISBLANK(INDEX('Policy Characteristics'!F:F,MATCH($C755,'Policy Characteristics'!$C:$C,0))),"",INDEX('Policy Characteristics'!F:F,MATCH($C755,'Policy Characteristics'!$C:$C,0)))</f>
        <v>0</v>
      </c>
      <c r="M755" s="261">
        <f>IF(ISBLANK(INDEX('Policy Characteristics'!G:G,MATCH($C755,'Policy Characteristics'!$C:$C,0))),"",INDEX('Policy Characteristics'!G:G,MATCH($C755,'Policy Characteristics'!$C:$C,0)))</f>
        <v>1</v>
      </c>
      <c r="N755" s="261">
        <f>IF(ISBLANK(INDEX('Policy Characteristics'!H:H,MATCH($C755,'Policy Characteristics'!$C:$C,0))),"",INDEX('Policy Characteristics'!H:H,MATCH($C755,'Policy Characteristics'!$C:$C,0)))</f>
        <v>0.01</v>
      </c>
      <c r="O755" s="254" t="str">
        <f>IF(ISBLANK(INDEX('Policy Characteristics'!I:I,MATCH($C755,'Policy Characteristics'!$C:$C,0))),"",INDEX('Policy Characteristics'!I:I,MATCH($C755,'Policy Characteristics'!$C:$C,0)))</f>
        <v>% of fuel shifted</v>
      </c>
      <c r="P755" s="254"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5" s="254" t="str">
        <f>IF(ISBLANK(INDEX('Policy Characteristics'!K:K,MATCH($C755,'Policy Characteristics'!$C:$C,0))),"",INDEX('Policy Characteristics'!K:K,MATCH($C755,'Policy Characteristics'!$C:$C,0)))</f>
        <v>industry-ag-main.html#fuel-switching</v>
      </c>
      <c r="R755" s="254" t="str">
        <f>IF(ISBLANK(INDEX('Policy Characteristics'!L:L,MATCH($C755,'Policy Characteristics'!$C:$C,0))),"",INDEX('Policy Characteristics'!L:L,MATCH($C755,'Policy Characteristics'!$C:$C,0)))</f>
        <v>industry-elec-and-hydrogen.html</v>
      </c>
    </row>
    <row r="756" spans="1:18">
      <c r="A756" s="254" t="str">
        <f>IF(ISBLANK(INDEX('Policy Characteristics'!A:A,MATCH($C756,'Policy Characteristics'!$C:$C,0))),"",INDEX('Policy Characteristics'!A:A,MATCH($C756,'Policy Characteristics'!$C:$C,0)))</f>
        <v>Industry</v>
      </c>
      <c r="B756" s="262" t="str">
        <f>IF(ISBLANK(INDEX('Policy Characteristics'!B:B,MATCH($C756,'Policy Characteristics'!$C:$C,0))),"",INDEX('Policy Characteristics'!B:B,MATCH($C756,'Policy Characteristics'!$C:$C,0)))</f>
        <v>Electrification</v>
      </c>
      <c r="C756" s="254" t="str">
        <f t="shared" si="37"/>
        <v>Fraction of Eligible Industrial Energy Use Shifted to Electricity</v>
      </c>
      <c r="D756" s="6" t="s">
        <v>3078</v>
      </c>
      <c r="E756" s="1" t="s">
        <v>3519</v>
      </c>
      <c r="F756" t="s">
        <v>3040</v>
      </c>
      <c r="G756" s="45" t="s">
        <v>3526</v>
      </c>
      <c r="H756" s="43">
        <v>1972</v>
      </c>
      <c r="I756" s="324" t="s">
        <v>43</v>
      </c>
      <c r="J756" s="255" t="str">
        <f>IF(ISBLANK(INDEX('Policy Characteristics'!D:D,MATCH($C756,'Policy Characteristics'!$C:$C,0))),"",INDEX('Policy Characteristics'!D:D,MATCH($C756,'Policy Characteristics'!$C:$C,0)))</f>
        <v>Electrification</v>
      </c>
      <c r="K756" s="254" t="str">
        <f>IF(ISBLANK(INDEX('Policy Characteristics'!E:E,MATCH($C756,'Policy Characteristics'!$C:$C,0))),"",INDEX('Policy Characteristics'!E:E,MATCH($C756,'Policy Characteristics'!$C:$C,0)))</f>
        <v>indst shift to electricity</v>
      </c>
      <c r="L756" s="261">
        <f>IF(ISBLANK(INDEX('Policy Characteristics'!F:F,MATCH($C756,'Policy Characteristics'!$C:$C,0))),"",INDEX('Policy Characteristics'!F:F,MATCH($C756,'Policy Characteristics'!$C:$C,0)))</f>
        <v>0</v>
      </c>
      <c r="M756" s="261">
        <f>IF(ISBLANK(INDEX('Policy Characteristics'!G:G,MATCH($C756,'Policy Characteristics'!$C:$C,0))),"",INDEX('Policy Characteristics'!G:G,MATCH($C756,'Policy Characteristics'!$C:$C,0)))</f>
        <v>1</v>
      </c>
      <c r="N756" s="261">
        <f>IF(ISBLANK(INDEX('Policy Characteristics'!H:H,MATCH($C756,'Policy Characteristics'!$C:$C,0))),"",INDEX('Policy Characteristics'!H:H,MATCH($C756,'Policy Characteristics'!$C:$C,0)))</f>
        <v>0.01</v>
      </c>
      <c r="O756" s="254" t="str">
        <f>IF(ISBLANK(INDEX('Policy Characteristics'!I:I,MATCH($C756,'Policy Characteristics'!$C:$C,0))),"",INDEX('Policy Characteristics'!I:I,MATCH($C756,'Policy Characteristics'!$C:$C,0)))</f>
        <v>% of fuel shifted</v>
      </c>
      <c r="P756" s="254"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6" s="254" t="str">
        <f>IF(ISBLANK(INDEX('Policy Characteristics'!K:K,MATCH($C756,'Policy Characteristics'!$C:$C,0))),"",INDEX('Policy Characteristics'!K:K,MATCH($C756,'Policy Characteristics'!$C:$C,0)))</f>
        <v>industry-ag-main.html#fuel-switching</v>
      </c>
      <c r="R756" s="254" t="str">
        <f>IF(ISBLANK(INDEX('Policy Characteristics'!L:L,MATCH($C756,'Policy Characteristics'!$C:$C,0))),"",INDEX('Policy Characteristics'!L:L,MATCH($C756,'Policy Characteristics'!$C:$C,0)))</f>
        <v>industry-elec-and-hydrogen.html</v>
      </c>
    </row>
    <row r="757" spans="1:18">
      <c r="A757" s="254" t="str">
        <f>IF(ISBLANK(INDEX('Policy Characteristics'!A:A,MATCH($C757,'Policy Characteristics'!$C:$C,0))),"",INDEX('Policy Characteristics'!A:A,MATCH($C757,'Policy Characteristics'!$C:$C,0)))</f>
        <v>Industry</v>
      </c>
      <c r="B757" s="262" t="str">
        <f>IF(ISBLANK(INDEX('Policy Characteristics'!B:B,MATCH($C757,'Policy Characteristics'!$C:$C,0))),"",INDEX('Policy Characteristics'!B:B,MATCH($C757,'Policy Characteristics'!$C:$C,0)))</f>
        <v>Electrification</v>
      </c>
      <c r="C757" s="254" t="str">
        <f t="shared" si="37"/>
        <v>Fraction of Eligible Industrial Energy Use Shifted to Electricity</v>
      </c>
      <c r="D757" s="6" t="s">
        <v>3078</v>
      </c>
      <c r="E757" s="1" t="s">
        <v>3520</v>
      </c>
      <c r="F757" t="s">
        <v>3040</v>
      </c>
      <c r="G757" s="45" t="s">
        <v>3527</v>
      </c>
      <c r="H757" s="43">
        <v>1973</v>
      </c>
      <c r="I757" s="324" t="s">
        <v>43</v>
      </c>
      <c r="J757" s="255" t="str">
        <f>IF(ISBLANK(INDEX('Policy Characteristics'!D:D,MATCH($C757,'Policy Characteristics'!$C:$C,0))),"",INDEX('Policy Characteristics'!D:D,MATCH($C757,'Policy Characteristics'!$C:$C,0)))</f>
        <v>Electrification</v>
      </c>
      <c r="K757" s="254" t="str">
        <f>IF(ISBLANK(INDEX('Policy Characteristics'!E:E,MATCH($C757,'Policy Characteristics'!$C:$C,0))),"",INDEX('Policy Characteristics'!E:E,MATCH($C757,'Policy Characteristics'!$C:$C,0)))</f>
        <v>indst shift to electricity</v>
      </c>
      <c r="L757" s="261">
        <f>IF(ISBLANK(INDEX('Policy Characteristics'!F:F,MATCH($C757,'Policy Characteristics'!$C:$C,0))),"",INDEX('Policy Characteristics'!F:F,MATCH($C757,'Policy Characteristics'!$C:$C,0)))</f>
        <v>0</v>
      </c>
      <c r="M757" s="261">
        <f>IF(ISBLANK(INDEX('Policy Characteristics'!G:G,MATCH($C757,'Policy Characteristics'!$C:$C,0))),"",INDEX('Policy Characteristics'!G:G,MATCH($C757,'Policy Characteristics'!$C:$C,0)))</f>
        <v>1</v>
      </c>
      <c r="N757" s="261">
        <f>IF(ISBLANK(INDEX('Policy Characteristics'!H:H,MATCH($C757,'Policy Characteristics'!$C:$C,0))),"",INDEX('Policy Characteristics'!H:H,MATCH($C757,'Policy Characteristics'!$C:$C,0)))</f>
        <v>0.01</v>
      </c>
      <c r="O757" s="254" t="str">
        <f>IF(ISBLANK(INDEX('Policy Characteristics'!I:I,MATCH($C757,'Policy Characteristics'!$C:$C,0))),"",INDEX('Policy Characteristics'!I:I,MATCH($C757,'Policy Characteristics'!$C:$C,0)))</f>
        <v>% of fuel shifted</v>
      </c>
      <c r="P757" s="254"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7" s="254" t="str">
        <f>IF(ISBLANK(INDEX('Policy Characteristics'!K:K,MATCH($C757,'Policy Characteristics'!$C:$C,0))),"",INDEX('Policy Characteristics'!K:K,MATCH($C757,'Policy Characteristics'!$C:$C,0)))</f>
        <v>industry-ag-main.html#fuel-switching</v>
      </c>
      <c r="R757" s="254" t="str">
        <f>IF(ISBLANK(INDEX('Policy Characteristics'!L:L,MATCH($C757,'Policy Characteristics'!$C:$C,0))),"",INDEX('Policy Characteristics'!L:L,MATCH($C757,'Policy Characteristics'!$C:$C,0)))</f>
        <v>industry-elec-and-hydrogen.html</v>
      </c>
    </row>
    <row r="758" spans="1:18">
      <c r="A758" s="254" t="str">
        <f>IF(ISBLANK(INDEX('Policy Characteristics'!A:A,MATCH($C758,'Policy Characteristics'!$C:$C,0))),"",INDEX('Policy Characteristics'!A:A,MATCH($C758,'Policy Characteristics'!$C:$C,0)))</f>
        <v>Industry</v>
      </c>
      <c r="B758" s="262" t="str">
        <f>IF(ISBLANK(INDEX('Policy Characteristics'!B:B,MATCH($C758,'Policy Characteristics'!$C:$C,0))),"",INDEX('Policy Characteristics'!B:B,MATCH($C758,'Policy Characteristics'!$C:$C,0)))</f>
        <v>Electrification</v>
      </c>
      <c r="C758" s="254" t="str">
        <f t="shared" si="37"/>
        <v>Fraction of Eligible Industrial Energy Use Shifted to Electricity</v>
      </c>
      <c r="D758" s="6" t="s">
        <v>3078</v>
      </c>
      <c r="E758" s="1" t="s">
        <v>3521</v>
      </c>
      <c r="F758" t="s">
        <v>3040</v>
      </c>
      <c r="G758" s="45" t="s">
        <v>3528</v>
      </c>
      <c r="H758" s="43">
        <v>1974</v>
      </c>
      <c r="I758" s="324" t="s">
        <v>43</v>
      </c>
      <c r="J758" s="255" t="str">
        <f>IF(ISBLANK(INDEX('Policy Characteristics'!D:D,MATCH($C758,'Policy Characteristics'!$C:$C,0))),"",INDEX('Policy Characteristics'!D:D,MATCH($C758,'Policy Characteristics'!$C:$C,0)))</f>
        <v>Electrification</v>
      </c>
      <c r="K758" s="254" t="str">
        <f>IF(ISBLANK(INDEX('Policy Characteristics'!E:E,MATCH($C758,'Policy Characteristics'!$C:$C,0))),"",INDEX('Policy Characteristics'!E:E,MATCH($C758,'Policy Characteristics'!$C:$C,0)))</f>
        <v>indst shift to electricity</v>
      </c>
      <c r="L758" s="261">
        <f>IF(ISBLANK(INDEX('Policy Characteristics'!F:F,MATCH($C758,'Policy Characteristics'!$C:$C,0))),"",INDEX('Policy Characteristics'!F:F,MATCH($C758,'Policy Characteristics'!$C:$C,0)))</f>
        <v>0</v>
      </c>
      <c r="M758" s="261">
        <f>IF(ISBLANK(INDEX('Policy Characteristics'!G:G,MATCH($C758,'Policy Characteristics'!$C:$C,0))),"",INDEX('Policy Characteristics'!G:G,MATCH($C758,'Policy Characteristics'!$C:$C,0)))</f>
        <v>1</v>
      </c>
      <c r="N758" s="261">
        <f>IF(ISBLANK(INDEX('Policy Characteristics'!H:H,MATCH($C758,'Policy Characteristics'!$C:$C,0))),"",INDEX('Policy Characteristics'!H:H,MATCH($C758,'Policy Characteristics'!$C:$C,0)))</f>
        <v>0.01</v>
      </c>
      <c r="O758" s="254" t="str">
        <f>IF(ISBLANK(INDEX('Policy Characteristics'!I:I,MATCH($C758,'Policy Characteristics'!$C:$C,0))),"",INDEX('Policy Characteristics'!I:I,MATCH($C758,'Policy Characteristics'!$C:$C,0)))</f>
        <v>% of fuel shifted</v>
      </c>
      <c r="P758" s="254"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8" s="254" t="str">
        <f>IF(ISBLANK(INDEX('Policy Characteristics'!K:K,MATCH($C758,'Policy Characteristics'!$C:$C,0))),"",INDEX('Policy Characteristics'!K:K,MATCH($C758,'Policy Characteristics'!$C:$C,0)))</f>
        <v>industry-ag-main.html#fuel-switching</v>
      </c>
      <c r="R758" s="254" t="str">
        <f>IF(ISBLANK(INDEX('Policy Characteristics'!L:L,MATCH($C758,'Policy Characteristics'!$C:$C,0))),"",INDEX('Policy Characteristics'!L:L,MATCH($C758,'Policy Characteristics'!$C:$C,0)))</f>
        <v>industry-elec-and-hydrogen.html</v>
      </c>
    </row>
    <row r="759" spans="1:18">
      <c r="A759" s="254" t="str">
        <f>IF(ISBLANK(INDEX('Policy Characteristics'!A:A,MATCH($C759,'Policy Characteristics'!$C:$C,0))),"",INDEX('Policy Characteristics'!A:A,MATCH($C759,'Policy Characteristics'!$C:$C,0)))</f>
        <v>Industry</v>
      </c>
      <c r="B759" s="262" t="str">
        <f>IF(ISBLANK(INDEX('Policy Characteristics'!B:B,MATCH($C759,'Policy Characteristics'!$C:$C,0))),"",INDEX('Policy Characteristics'!B:B,MATCH($C759,'Policy Characteristics'!$C:$C,0)))</f>
        <v>Electrification</v>
      </c>
      <c r="C759" s="254" t="str">
        <f t="shared" si="37"/>
        <v>Fraction of Eligible Industrial Energy Use Shifted to Electricity</v>
      </c>
      <c r="D759" s="6" t="s">
        <v>3078</v>
      </c>
      <c r="E759" s="1" t="s">
        <v>3522</v>
      </c>
      <c r="F759" t="s">
        <v>3040</v>
      </c>
      <c r="G759" s="45" t="s">
        <v>3529</v>
      </c>
      <c r="H759" s="43">
        <v>1975</v>
      </c>
      <c r="I759" s="324" t="s">
        <v>43</v>
      </c>
      <c r="J759" s="255" t="str">
        <f>IF(ISBLANK(INDEX('Policy Characteristics'!D:D,MATCH($C759,'Policy Characteristics'!$C:$C,0))),"",INDEX('Policy Characteristics'!D:D,MATCH($C759,'Policy Characteristics'!$C:$C,0)))</f>
        <v>Electrification</v>
      </c>
      <c r="K759" s="254" t="str">
        <f>IF(ISBLANK(INDEX('Policy Characteristics'!E:E,MATCH($C759,'Policy Characteristics'!$C:$C,0))),"",INDEX('Policy Characteristics'!E:E,MATCH($C759,'Policy Characteristics'!$C:$C,0)))</f>
        <v>indst shift to electricity</v>
      </c>
      <c r="L759" s="261">
        <f>IF(ISBLANK(INDEX('Policy Characteristics'!F:F,MATCH($C759,'Policy Characteristics'!$C:$C,0))),"",INDEX('Policy Characteristics'!F:F,MATCH($C759,'Policy Characteristics'!$C:$C,0)))</f>
        <v>0</v>
      </c>
      <c r="M759" s="261">
        <f>IF(ISBLANK(INDEX('Policy Characteristics'!G:G,MATCH($C759,'Policy Characteristics'!$C:$C,0))),"",INDEX('Policy Characteristics'!G:G,MATCH($C759,'Policy Characteristics'!$C:$C,0)))</f>
        <v>1</v>
      </c>
      <c r="N759" s="261">
        <f>IF(ISBLANK(INDEX('Policy Characteristics'!H:H,MATCH($C759,'Policy Characteristics'!$C:$C,0))),"",INDEX('Policy Characteristics'!H:H,MATCH($C759,'Policy Characteristics'!$C:$C,0)))</f>
        <v>0.01</v>
      </c>
      <c r="O759" s="254" t="str">
        <f>IF(ISBLANK(INDEX('Policy Characteristics'!I:I,MATCH($C759,'Policy Characteristics'!$C:$C,0))),"",INDEX('Policy Characteristics'!I:I,MATCH($C759,'Policy Characteristics'!$C:$C,0)))</f>
        <v>% of fuel shifted</v>
      </c>
      <c r="P759" s="254"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9" s="254" t="str">
        <f>IF(ISBLANK(INDEX('Policy Characteristics'!K:K,MATCH($C759,'Policy Characteristics'!$C:$C,0))),"",INDEX('Policy Characteristics'!K:K,MATCH($C759,'Policy Characteristics'!$C:$C,0)))</f>
        <v>industry-ag-main.html#fuel-switching</v>
      </c>
      <c r="R759" s="254" t="str">
        <f>IF(ISBLANK(INDEX('Policy Characteristics'!L:L,MATCH($C759,'Policy Characteristics'!$C:$C,0))),"",INDEX('Policy Characteristics'!L:L,MATCH($C759,'Policy Characteristics'!$C:$C,0)))</f>
        <v>industry-elec-and-hydrogen.html</v>
      </c>
    </row>
    <row r="760" spans="1:18">
      <c r="A760" s="254" t="str">
        <f>IF(ISBLANK(INDEX('Policy Characteristics'!A:A,MATCH($C760,'Policy Characteristics'!$C:$C,0))),"",INDEX('Policy Characteristics'!A:A,MATCH($C760,'Policy Characteristics'!$C:$C,0)))</f>
        <v>Industry</v>
      </c>
      <c r="B760" s="262" t="str">
        <f>IF(ISBLANK(INDEX('Policy Characteristics'!B:B,MATCH($C760,'Policy Characteristics'!$C:$C,0))),"",INDEX('Policy Characteristics'!B:B,MATCH($C760,'Policy Characteristics'!$C:$C,0)))</f>
        <v>Electrification</v>
      </c>
      <c r="C760" s="254" t="str">
        <f t="shared" si="37"/>
        <v>Fraction of Eligible Industrial Energy Use Shifted to Electricity</v>
      </c>
      <c r="D760" s="6" t="s">
        <v>3078</v>
      </c>
      <c r="E760" s="1" t="s">
        <v>3523</v>
      </c>
      <c r="F760" t="s">
        <v>3040</v>
      </c>
      <c r="G760" s="45" t="s">
        <v>3530</v>
      </c>
      <c r="H760" s="43">
        <v>1976</v>
      </c>
      <c r="I760" s="324" t="s">
        <v>43</v>
      </c>
      <c r="J760" s="255" t="str">
        <f>IF(ISBLANK(INDEX('Policy Characteristics'!D:D,MATCH($C760,'Policy Characteristics'!$C:$C,0))),"",INDEX('Policy Characteristics'!D:D,MATCH($C760,'Policy Characteristics'!$C:$C,0)))</f>
        <v>Electrification</v>
      </c>
      <c r="K760" s="254" t="str">
        <f>IF(ISBLANK(INDEX('Policy Characteristics'!E:E,MATCH($C760,'Policy Characteristics'!$C:$C,0))),"",INDEX('Policy Characteristics'!E:E,MATCH($C760,'Policy Characteristics'!$C:$C,0)))</f>
        <v>indst shift to electricity</v>
      </c>
      <c r="L760" s="261">
        <f>IF(ISBLANK(INDEX('Policy Characteristics'!F:F,MATCH($C760,'Policy Characteristics'!$C:$C,0))),"",INDEX('Policy Characteristics'!F:F,MATCH($C760,'Policy Characteristics'!$C:$C,0)))</f>
        <v>0</v>
      </c>
      <c r="M760" s="261">
        <f>IF(ISBLANK(INDEX('Policy Characteristics'!G:G,MATCH($C760,'Policy Characteristics'!$C:$C,0))),"",INDEX('Policy Characteristics'!G:G,MATCH($C760,'Policy Characteristics'!$C:$C,0)))</f>
        <v>1</v>
      </c>
      <c r="N760" s="261">
        <f>IF(ISBLANK(INDEX('Policy Characteristics'!H:H,MATCH($C760,'Policy Characteristics'!$C:$C,0))),"",INDEX('Policy Characteristics'!H:H,MATCH($C760,'Policy Characteristics'!$C:$C,0)))</f>
        <v>0.01</v>
      </c>
      <c r="O760" s="254" t="str">
        <f>IF(ISBLANK(INDEX('Policy Characteristics'!I:I,MATCH($C760,'Policy Characteristics'!$C:$C,0))),"",INDEX('Policy Characteristics'!I:I,MATCH($C760,'Policy Characteristics'!$C:$C,0)))</f>
        <v>% of fuel shifted</v>
      </c>
      <c r="P760" s="254"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0" s="254" t="str">
        <f>IF(ISBLANK(INDEX('Policy Characteristics'!K:K,MATCH($C760,'Policy Characteristics'!$C:$C,0))),"",INDEX('Policy Characteristics'!K:K,MATCH($C760,'Policy Characteristics'!$C:$C,0)))</f>
        <v>industry-ag-main.html#fuel-switching</v>
      </c>
      <c r="R760" s="254" t="str">
        <f>IF(ISBLANK(INDEX('Policy Characteristics'!L:L,MATCH($C760,'Policy Characteristics'!$C:$C,0))),"",INDEX('Policy Characteristics'!L:L,MATCH($C760,'Policy Characteristics'!$C:$C,0)))</f>
        <v>industry-elec-and-hydrogen.html</v>
      </c>
    </row>
    <row r="761" spans="1:18">
      <c r="A761" s="254" t="str">
        <f>IF(ISBLANK(INDEX('Policy Characteristics'!A:A,MATCH($C761,'Policy Characteristics'!$C:$C,0))),"",INDEX('Policy Characteristics'!A:A,MATCH($C761,'Policy Characteristics'!$C:$C,0)))</f>
        <v>Industry</v>
      </c>
      <c r="B761" s="262" t="str">
        <f>IF(ISBLANK(INDEX('Policy Characteristics'!B:B,MATCH($C761,'Policy Characteristics'!$C:$C,0))),"",INDEX('Policy Characteristics'!B:B,MATCH($C761,'Policy Characteristics'!$C:$C,0)))</f>
        <v>Electrification</v>
      </c>
      <c r="C761" s="254" t="str">
        <f t="shared" si="37"/>
        <v>Fraction of Eligible Industrial Energy Use Shifted to Electricity</v>
      </c>
      <c r="D761" s="6" t="s">
        <v>3078</v>
      </c>
      <c r="E761" s="1" t="s">
        <v>3674</v>
      </c>
      <c r="F761" t="s">
        <v>3040</v>
      </c>
      <c r="G761" s="45" t="s">
        <v>3674</v>
      </c>
      <c r="H761" s="43">
        <v>1977</v>
      </c>
      <c r="I761" s="324" t="s">
        <v>43</v>
      </c>
      <c r="J761" s="255" t="str">
        <f>IF(ISBLANK(INDEX('Policy Characteristics'!D:D,MATCH($C761,'Policy Characteristics'!$C:$C,0))),"",INDEX('Policy Characteristics'!D:D,MATCH($C761,'Policy Characteristics'!$C:$C,0)))</f>
        <v>Electrification</v>
      </c>
      <c r="K761" s="254" t="str">
        <f>IF(ISBLANK(INDEX('Policy Characteristics'!E:E,MATCH($C761,'Policy Characteristics'!$C:$C,0))),"",INDEX('Policy Characteristics'!E:E,MATCH($C761,'Policy Characteristics'!$C:$C,0)))</f>
        <v>indst shift to electricity</v>
      </c>
      <c r="L761" s="261">
        <f>IF(ISBLANK(INDEX('Policy Characteristics'!F:F,MATCH($C761,'Policy Characteristics'!$C:$C,0))),"",INDEX('Policy Characteristics'!F:F,MATCH($C761,'Policy Characteristics'!$C:$C,0)))</f>
        <v>0</v>
      </c>
      <c r="M761" s="261">
        <f>IF(ISBLANK(INDEX('Policy Characteristics'!G:G,MATCH($C761,'Policy Characteristics'!$C:$C,0))),"",INDEX('Policy Characteristics'!G:G,MATCH($C761,'Policy Characteristics'!$C:$C,0)))</f>
        <v>1</v>
      </c>
      <c r="N761" s="261">
        <f>IF(ISBLANK(INDEX('Policy Characteristics'!H:H,MATCH($C761,'Policy Characteristics'!$C:$C,0))),"",INDEX('Policy Characteristics'!H:H,MATCH($C761,'Policy Characteristics'!$C:$C,0)))</f>
        <v>0.01</v>
      </c>
      <c r="O761" s="254" t="str">
        <f>IF(ISBLANK(INDEX('Policy Characteristics'!I:I,MATCH($C761,'Policy Characteristics'!$C:$C,0))),"",INDEX('Policy Characteristics'!I:I,MATCH($C761,'Policy Characteristics'!$C:$C,0)))</f>
        <v>% of fuel shifted</v>
      </c>
      <c r="P761" s="254"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1" s="254" t="str">
        <f>IF(ISBLANK(INDEX('Policy Characteristics'!K:K,MATCH($C761,'Policy Characteristics'!$C:$C,0))),"",INDEX('Policy Characteristics'!K:K,MATCH($C761,'Policy Characteristics'!$C:$C,0)))</f>
        <v>industry-ag-main.html#fuel-switching</v>
      </c>
      <c r="R761" s="254" t="str">
        <f>IF(ISBLANK(INDEX('Policy Characteristics'!L:L,MATCH($C761,'Policy Characteristics'!$C:$C,0))),"",INDEX('Policy Characteristics'!L:L,MATCH($C761,'Policy Characteristics'!$C:$C,0)))</f>
        <v>industry-elec-and-hydrogen.html</v>
      </c>
    </row>
    <row r="762" spans="1:18">
      <c r="A762" s="254" t="str">
        <f>IF(ISBLANK(INDEX('Policy Characteristics'!A:A,MATCH($C762,'Policy Characteristics'!$C:$C,0))),"",INDEX('Policy Characteristics'!A:A,MATCH($C762,'Policy Characteristics'!$C:$C,0)))</f>
        <v>Industry</v>
      </c>
      <c r="B762" s="262" t="str">
        <f>IF(ISBLANK(INDEX('Policy Characteristics'!B:B,MATCH($C762,'Policy Characteristics'!$C:$C,0))),"",INDEX('Policy Characteristics'!B:B,MATCH($C762,'Policy Characteristics'!$C:$C,0)))</f>
        <v>Electrification</v>
      </c>
      <c r="C762" s="254" t="str">
        <f t="shared" si="37"/>
        <v>Fraction of Eligible Industrial Energy Use Shifted to Electricity</v>
      </c>
      <c r="D762" s="6" t="s">
        <v>3079</v>
      </c>
      <c r="E762" s="1" t="s">
        <v>3517</v>
      </c>
      <c r="F762" t="s">
        <v>3041</v>
      </c>
      <c r="G762" s="45" t="s">
        <v>3524</v>
      </c>
      <c r="H762" s="43">
        <v>1978</v>
      </c>
      <c r="I762" s="324" t="s">
        <v>43</v>
      </c>
      <c r="J762" s="255" t="str">
        <f>IF(ISBLANK(INDEX('Policy Characteristics'!D:D,MATCH($C762,'Policy Characteristics'!$C:$C,0))),"",INDEX('Policy Characteristics'!D:D,MATCH($C762,'Policy Characteristics'!$C:$C,0)))</f>
        <v>Electrification</v>
      </c>
      <c r="K762" s="254" t="str">
        <f>IF(ISBLANK(INDEX('Policy Characteristics'!E:E,MATCH($C762,'Policy Characteristics'!$C:$C,0))),"",INDEX('Policy Characteristics'!E:E,MATCH($C762,'Policy Characteristics'!$C:$C,0)))</f>
        <v>indst shift to electricity</v>
      </c>
      <c r="L762" s="261">
        <f>IF(ISBLANK(INDEX('Policy Characteristics'!F:F,MATCH($C762,'Policy Characteristics'!$C:$C,0))),"",INDEX('Policy Characteristics'!F:F,MATCH($C762,'Policy Characteristics'!$C:$C,0)))</f>
        <v>0</v>
      </c>
      <c r="M762" s="261">
        <f>IF(ISBLANK(INDEX('Policy Characteristics'!G:G,MATCH($C762,'Policy Characteristics'!$C:$C,0))),"",INDEX('Policy Characteristics'!G:G,MATCH($C762,'Policy Characteristics'!$C:$C,0)))</f>
        <v>1</v>
      </c>
      <c r="N762" s="261">
        <f>IF(ISBLANK(INDEX('Policy Characteristics'!H:H,MATCH($C762,'Policy Characteristics'!$C:$C,0))),"",INDEX('Policy Characteristics'!H:H,MATCH($C762,'Policy Characteristics'!$C:$C,0)))</f>
        <v>0.01</v>
      </c>
      <c r="O762" s="254" t="str">
        <f>IF(ISBLANK(INDEX('Policy Characteristics'!I:I,MATCH($C762,'Policy Characteristics'!$C:$C,0))),"",INDEX('Policy Characteristics'!I:I,MATCH($C762,'Policy Characteristics'!$C:$C,0)))</f>
        <v>% of fuel shifted</v>
      </c>
      <c r="P762" s="254"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2" s="254" t="str">
        <f>IF(ISBLANK(INDEX('Policy Characteristics'!K:K,MATCH($C762,'Policy Characteristics'!$C:$C,0))),"",INDEX('Policy Characteristics'!K:K,MATCH($C762,'Policy Characteristics'!$C:$C,0)))</f>
        <v>industry-ag-main.html#fuel-switching</v>
      </c>
      <c r="R762" s="254" t="str">
        <f>IF(ISBLANK(INDEX('Policy Characteristics'!L:L,MATCH($C762,'Policy Characteristics'!$C:$C,0))),"",INDEX('Policy Characteristics'!L:L,MATCH($C762,'Policy Characteristics'!$C:$C,0)))</f>
        <v>industry-elec-and-hydrogen.html</v>
      </c>
    </row>
    <row r="763" spans="1:18">
      <c r="A763" s="254" t="str">
        <f>IF(ISBLANK(INDEX('Policy Characteristics'!A:A,MATCH($C763,'Policy Characteristics'!$C:$C,0))),"",INDEX('Policy Characteristics'!A:A,MATCH($C763,'Policy Characteristics'!$C:$C,0)))</f>
        <v>Industry</v>
      </c>
      <c r="B763" s="262" t="str">
        <f>IF(ISBLANK(INDEX('Policy Characteristics'!B:B,MATCH($C763,'Policy Characteristics'!$C:$C,0))),"",INDEX('Policy Characteristics'!B:B,MATCH($C763,'Policy Characteristics'!$C:$C,0)))</f>
        <v>Electrification</v>
      </c>
      <c r="C763" s="254" t="str">
        <f t="shared" si="37"/>
        <v>Fraction of Eligible Industrial Energy Use Shifted to Electricity</v>
      </c>
      <c r="D763" s="6" t="s">
        <v>3079</v>
      </c>
      <c r="E763" s="1" t="s">
        <v>3518</v>
      </c>
      <c r="F763" t="s">
        <v>3041</v>
      </c>
      <c r="G763" s="45" t="s">
        <v>3525</v>
      </c>
      <c r="H763" s="43">
        <v>1979</v>
      </c>
      <c r="I763" s="324" t="s">
        <v>43</v>
      </c>
      <c r="J763" s="255" t="str">
        <f>IF(ISBLANK(INDEX('Policy Characteristics'!D:D,MATCH($C763,'Policy Characteristics'!$C:$C,0))),"",INDEX('Policy Characteristics'!D:D,MATCH($C763,'Policy Characteristics'!$C:$C,0)))</f>
        <v>Electrification</v>
      </c>
      <c r="K763" s="254" t="str">
        <f>IF(ISBLANK(INDEX('Policy Characteristics'!E:E,MATCH($C763,'Policy Characteristics'!$C:$C,0))),"",INDEX('Policy Characteristics'!E:E,MATCH($C763,'Policy Characteristics'!$C:$C,0)))</f>
        <v>indst shift to electricity</v>
      </c>
      <c r="L763" s="261">
        <f>IF(ISBLANK(INDEX('Policy Characteristics'!F:F,MATCH($C763,'Policy Characteristics'!$C:$C,0))),"",INDEX('Policy Characteristics'!F:F,MATCH($C763,'Policy Characteristics'!$C:$C,0)))</f>
        <v>0</v>
      </c>
      <c r="M763" s="261">
        <f>IF(ISBLANK(INDEX('Policy Characteristics'!G:G,MATCH($C763,'Policy Characteristics'!$C:$C,0))),"",INDEX('Policy Characteristics'!G:G,MATCH($C763,'Policy Characteristics'!$C:$C,0)))</f>
        <v>1</v>
      </c>
      <c r="N763" s="261">
        <f>IF(ISBLANK(INDEX('Policy Characteristics'!H:H,MATCH($C763,'Policy Characteristics'!$C:$C,0))),"",INDEX('Policy Characteristics'!H:H,MATCH($C763,'Policy Characteristics'!$C:$C,0)))</f>
        <v>0.01</v>
      </c>
      <c r="O763" s="254" t="str">
        <f>IF(ISBLANK(INDEX('Policy Characteristics'!I:I,MATCH($C763,'Policy Characteristics'!$C:$C,0))),"",INDEX('Policy Characteristics'!I:I,MATCH($C763,'Policy Characteristics'!$C:$C,0)))</f>
        <v>% of fuel shifted</v>
      </c>
      <c r="P763" s="254"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3" s="254" t="str">
        <f>IF(ISBLANK(INDEX('Policy Characteristics'!K:K,MATCH($C763,'Policy Characteristics'!$C:$C,0))),"",INDEX('Policy Characteristics'!K:K,MATCH($C763,'Policy Characteristics'!$C:$C,0)))</f>
        <v>industry-ag-main.html#fuel-switching</v>
      </c>
      <c r="R763" s="254" t="str">
        <f>IF(ISBLANK(INDEX('Policy Characteristics'!L:L,MATCH($C763,'Policy Characteristics'!$C:$C,0))),"",INDEX('Policy Characteristics'!L:L,MATCH($C763,'Policy Characteristics'!$C:$C,0)))</f>
        <v>industry-elec-and-hydrogen.html</v>
      </c>
    </row>
    <row r="764" spans="1:18">
      <c r="A764" s="254" t="str">
        <f>IF(ISBLANK(INDEX('Policy Characteristics'!A:A,MATCH($C764,'Policy Characteristics'!$C:$C,0))),"",INDEX('Policy Characteristics'!A:A,MATCH($C764,'Policy Characteristics'!$C:$C,0)))</f>
        <v>Industry</v>
      </c>
      <c r="B764" s="262" t="str">
        <f>IF(ISBLANK(INDEX('Policy Characteristics'!B:B,MATCH($C764,'Policy Characteristics'!$C:$C,0))),"",INDEX('Policy Characteristics'!B:B,MATCH($C764,'Policy Characteristics'!$C:$C,0)))</f>
        <v>Electrification</v>
      </c>
      <c r="C764" s="254" t="str">
        <f t="shared" si="37"/>
        <v>Fraction of Eligible Industrial Energy Use Shifted to Electricity</v>
      </c>
      <c r="D764" s="6" t="s">
        <v>3079</v>
      </c>
      <c r="E764" s="1" t="s">
        <v>3519</v>
      </c>
      <c r="F764" t="s">
        <v>3041</v>
      </c>
      <c r="G764" s="45" t="s">
        <v>3526</v>
      </c>
      <c r="H764" s="43">
        <v>1980</v>
      </c>
      <c r="I764" s="324" t="s">
        <v>43</v>
      </c>
      <c r="J764" s="255" t="str">
        <f>IF(ISBLANK(INDEX('Policy Characteristics'!D:D,MATCH($C764,'Policy Characteristics'!$C:$C,0))),"",INDEX('Policy Characteristics'!D:D,MATCH($C764,'Policy Characteristics'!$C:$C,0)))</f>
        <v>Electrification</v>
      </c>
      <c r="K764" s="254" t="str">
        <f>IF(ISBLANK(INDEX('Policy Characteristics'!E:E,MATCH($C764,'Policy Characteristics'!$C:$C,0))),"",INDEX('Policy Characteristics'!E:E,MATCH($C764,'Policy Characteristics'!$C:$C,0)))</f>
        <v>indst shift to electricity</v>
      </c>
      <c r="L764" s="261">
        <f>IF(ISBLANK(INDEX('Policy Characteristics'!F:F,MATCH($C764,'Policy Characteristics'!$C:$C,0))),"",INDEX('Policy Characteristics'!F:F,MATCH($C764,'Policy Characteristics'!$C:$C,0)))</f>
        <v>0</v>
      </c>
      <c r="M764" s="261">
        <f>IF(ISBLANK(INDEX('Policy Characteristics'!G:G,MATCH($C764,'Policy Characteristics'!$C:$C,0))),"",INDEX('Policy Characteristics'!G:G,MATCH($C764,'Policy Characteristics'!$C:$C,0)))</f>
        <v>1</v>
      </c>
      <c r="N764" s="261">
        <f>IF(ISBLANK(INDEX('Policy Characteristics'!H:H,MATCH($C764,'Policy Characteristics'!$C:$C,0))),"",INDEX('Policy Characteristics'!H:H,MATCH($C764,'Policy Characteristics'!$C:$C,0)))</f>
        <v>0.01</v>
      </c>
      <c r="O764" s="254" t="str">
        <f>IF(ISBLANK(INDEX('Policy Characteristics'!I:I,MATCH($C764,'Policy Characteristics'!$C:$C,0))),"",INDEX('Policy Characteristics'!I:I,MATCH($C764,'Policy Characteristics'!$C:$C,0)))</f>
        <v>% of fuel shifted</v>
      </c>
      <c r="P764" s="254"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4" s="254" t="str">
        <f>IF(ISBLANK(INDEX('Policy Characteristics'!K:K,MATCH($C764,'Policy Characteristics'!$C:$C,0))),"",INDEX('Policy Characteristics'!K:K,MATCH($C764,'Policy Characteristics'!$C:$C,0)))</f>
        <v>industry-ag-main.html#fuel-switching</v>
      </c>
      <c r="R764" s="254" t="str">
        <f>IF(ISBLANK(INDEX('Policy Characteristics'!L:L,MATCH($C764,'Policy Characteristics'!$C:$C,0))),"",INDEX('Policy Characteristics'!L:L,MATCH($C764,'Policy Characteristics'!$C:$C,0)))</f>
        <v>industry-elec-and-hydrogen.html</v>
      </c>
    </row>
    <row r="765" spans="1:18">
      <c r="A765" s="254" t="str">
        <f>IF(ISBLANK(INDEX('Policy Characteristics'!A:A,MATCH($C765,'Policy Characteristics'!$C:$C,0))),"",INDEX('Policy Characteristics'!A:A,MATCH($C765,'Policy Characteristics'!$C:$C,0)))</f>
        <v>Industry</v>
      </c>
      <c r="B765" s="262" t="str">
        <f>IF(ISBLANK(INDEX('Policy Characteristics'!B:B,MATCH($C765,'Policy Characteristics'!$C:$C,0))),"",INDEX('Policy Characteristics'!B:B,MATCH($C765,'Policy Characteristics'!$C:$C,0)))</f>
        <v>Electrification</v>
      </c>
      <c r="C765" s="254" t="str">
        <f t="shared" si="37"/>
        <v>Fraction of Eligible Industrial Energy Use Shifted to Electricity</v>
      </c>
      <c r="D765" s="6" t="s">
        <v>3079</v>
      </c>
      <c r="E765" s="1" t="s">
        <v>3520</v>
      </c>
      <c r="F765" t="s">
        <v>3041</v>
      </c>
      <c r="G765" s="45" t="s">
        <v>3527</v>
      </c>
      <c r="H765" s="43">
        <v>1981</v>
      </c>
      <c r="I765" s="324" t="s">
        <v>43</v>
      </c>
      <c r="J765" s="255" t="str">
        <f>IF(ISBLANK(INDEX('Policy Characteristics'!D:D,MATCH($C765,'Policy Characteristics'!$C:$C,0))),"",INDEX('Policy Characteristics'!D:D,MATCH($C765,'Policy Characteristics'!$C:$C,0)))</f>
        <v>Electrification</v>
      </c>
      <c r="K765" s="254" t="str">
        <f>IF(ISBLANK(INDEX('Policy Characteristics'!E:E,MATCH($C765,'Policy Characteristics'!$C:$C,0))),"",INDEX('Policy Characteristics'!E:E,MATCH($C765,'Policy Characteristics'!$C:$C,0)))</f>
        <v>indst shift to electricity</v>
      </c>
      <c r="L765" s="261">
        <f>IF(ISBLANK(INDEX('Policy Characteristics'!F:F,MATCH($C765,'Policy Characteristics'!$C:$C,0))),"",INDEX('Policy Characteristics'!F:F,MATCH($C765,'Policy Characteristics'!$C:$C,0)))</f>
        <v>0</v>
      </c>
      <c r="M765" s="261">
        <f>IF(ISBLANK(INDEX('Policy Characteristics'!G:G,MATCH($C765,'Policy Characteristics'!$C:$C,0))),"",INDEX('Policy Characteristics'!G:G,MATCH($C765,'Policy Characteristics'!$C:$C,0)))</f>
        <v>1</v>
      </c>
      <c r="N765" s="261">
        <f>IF(ISBLANK(INDEX('Policy Characteristics'!H:H,MATCH($C765,'Policy Characteristics'!$C:$C,0))),"",INDEX('Policy Characteristics'!H:H,MATCH($C765,'Policy Characteristics'!$C:$C,0)))</f>
        <v>0.01</v>
      </c>
      <c r="O765" s="254" t="str">
        <f>IF(ISBLANK(INDEX('Policy Characteristics'!I:I,MATCH($C765,'Policy Characteristics'!$C:$C,0))),"",INDEX('Policy Characteristics'!I:I,MATCH($C765,'Policy Characteristics'!$C:$C,0)))</f>
        <v>% of fuel shifted</v>
      </c>
      <c r="P765" s="254"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5" s="254" t="str">
        <f>IF(ISBLANK(INDEX('Policy Characteristics'!K:K,MATCH($C765,'Policy Characteristics'!$C:$C,0))),"",INDEX('Policy Characteristics'!K:K,MATCH($C765,'Policy Characteristics'!$C:$C,0)))</f>
        <v>industry-ag-main.html#fuel-switching</v>
      </c>
      <c r="R765" s="254" t="str">
        <f>IF(ISBLANK(INDEX('Policy Characteristics'!L:L,MATCH($C765,'Policy Characteristics'!$C:$C,0))),"",INDEX('Policy Characteristics'!L:L,MATCH($C765,'Policy Characteristics'!$C:$C,0)))</f>
        <v>industry-elec-and-hydrogen.html</v>
      </c>
    </row>
    <row r="766" spans="1:18">
      <c r="A766" s="254" t="str">
        <f>IF(ISBLANK(INDEX('Policy Characteristics'!A:A,MATCH($C766,'Policy Characteristics'!$C:$C,0))),"",INDEX('Policy Characteristics'!A:A,MATCH($C766,'Policy Characteristics'!$C:$C,0)))</f>
        <v>Industry</v>
      </c>
      <c r="B766" s="262" t="str">
        <f>IF(ISBLANK(INDEX('Policy Characteristics'!B:B,MATCH($C766,'Policy Characteristics'!$C:$C,0))),"",INDEX('Policy Characteristics'!B:B,MATCH($C766,'Policy Characteristics'!$C:$C,0)))</f>
        <v>Electrification</v>
      </c>
      <c r="C766" s="254" t="str">
        <f t="shared" si="37"/>
        <v>Fraction of Eligible Industrial Energy Use Shifted to Electricity</v>
      </c>
      <c r="D766" s="6" t="s">
        <v>3079</v>
      </c>
      <c r="E766" s="1" t="s">
        <v>3521</v>
      </c>
      <c r="F766" t="s">
        <v>3041</v>
      </c>
      <c r="G766" s="45" t="s">
        <v>3528</v>
      </c>
      <c r="H766" s="43">
        <v>1982</v>
      </c>
      <c r="I766" s="324" t="s">
        <v>43</v>
      </c>
      <c r="J766" s="255" t="str">
        <f>IF(ISBLANK(INDEX('Policy Characteristics'!D:D,MATCH($C766,'Policy Characteristics'!$C:$C,0))),"",INDEX('Policy Characteristics'!D:D,MATCH($C766,'Policy Characteristics'!$C:$C,0)))</f>
        <v>Electrification</v>
      </c>
      <c r="K766" s="254" t="str">
        <f>IF(ISBLANK(INDEX('Policy Characteristics'!E:E,MATCH($C766,'Policy Characteristics'!$C:$C,0))),"",INDEX('Policy Characteristics'!E:E,MATCH($C766,'Policy Characteristics'!$C:$C,0)))</f>
        <v>indst shift to electricity</v>
      </c>
      <c r="L766" s="261">
        <f>IF(ISBLANK(INDEX('Policy Characteristics'!F:F,MATCH($C766,'Policy Characteristics'!$C:$C,0))),"",INDEX('Policy Characteristics'!F:F,MATCH($C766,'Policy Characteristics'!$C:$C,0)))</f>
        <v>0</v>
      </c>
      <c r="M766" s="261">
        <f>IF(ISBLANK(INDEX('Policy Characteristics'!G:G,MATCH($C766,'Policy Characteristics'!$C:$C,0))),"",INDEX('Policy Characteristics'!G:G,MATCH($C766,'Policy Characteristics'!$C:$C,0)))</f>
        <v>1</v>
      </c>
      <c r="N766" s="261">
        <f>IF(ISBLANK(INDEX('Policy Characteristics'!H:H,MATCH($C766,'Policy Characteristics'!$C:$C,0))),"",INDEX('Policy Characteristics'!H:H,MATCH($C766,'Policy Characteristics'!$C:$C,0)))</f>
        <v>0.01</v>
      </c>
      <c r="O766" s="254" t="str">
        <f>IF(ISBLANK(INDEX('Policy Characteristics'!I:I,MATCH($C766,'Policy Characteristics'!$C:$C,0))),"",INDEX('Policy Characteristics'!I:I,MATCH($C766,'Policy Characteristics'!$C:$C,0)))</f>
        <v>% of fuel shifted</v>
      </c>
      <c r="P766" s="254"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6" s="254" t="str">
        <f>IF(ISBLANK(INDEX('Policy Characteristics'!K:K,MATCH($C766,'Policy Characteristics'!$C:$C,0))),"",INDEX('Policy Characteristics'!K:K,MATCH($C766,'Policy Characteristics'!$C:$C,0)))</f>
        <v>industry-ag-main.html#fuel-switching</v>
      </c>
      <c r="R766" s="254" t="str">
        <f>IF(ISBLANK(INDEX('Policy Characteristics'!L:L,MATCH($C766,'Policy Characteristics'!$C:$C,0))),"",INDEX('Policy Characteristics'!L:L,MATCH($C766,'Policy Characteristics'!$C:$C,0)))</f>
        <v>industry-elec-and-hydrogen.html</v>
      </c>
    </row>
    <row r="767" spans="1:18">
      <c r="A767" s="254" t="str">
        <f>IF(ISBLANK(INDEX('Policy Characteristics'!A:A,MATCH($C767,'Policy Characteristics'!$C:$C,0))),"",INDEX('Policy Characteristics'!A:A,MATCH($C767,'Policy Characteristics'!$C:$C,0)))</f>
        <v>Industry</v>
      </c>
      <c r="B767" s="262" t="str">
        <f>IF(ISBLANK(INDEX('Policy Characteristics'!B:B,MATCH($C767,'Policy Characteristics'!$C:$C,0))),"",INDEX('Policy Characteristics'!B:B,MATCH($C767,'Policy Characteristics'!$C:$C,0)))</f>
        <v>Electrification</v>
      </c>
      <c r="C767" s="254" t="str">
        <f t="shared" si="37"/>
        <v>Fraction of Eligible Industrial Energy Use Shifted to Electricity</v>
      </c>
      <c r="D767" s="6" t="s">
        <v>3079</v>
      </c>
      <c r="E767" s="1" t="s">
        <v>3522</v>
      </c>
      <c r="F767" t="s">
        <v>3041</v>
      </c>
      <c r="G767" s="45" t="s">
        <v>3529</v>
      </c>
      <c r="H767" s="43">
        <v>1983</v>
      </c>
      <c r="I767" s="324" t="s">
        <v>43</v>
      </c>
      <c r="J767" s="255" t="str">
        <f>IF(ISBLANK(INDEX('Policy Characteristics'!D:D,MATCH($C767,'Policy Characteristics'!$C:$C,0))),"",INDEX('Policy Characteristics'!D:D,MATCH($C767,'Policy Characteristics'!$C:$C,0)))</f>
        <v>Electrification</v>
      </c>
      <c r="K767" s="254" t="str">
        <f>IF(ISBLANK(INDEX('Policy Characteristics'!E:E,MATCH($C767,'Policy Characteristics'!$C:$C,0))),"",INDEX('Policy Characteristics'!E:E,MATCH($C767,'Policy Characteristics'!$C:$C,0)))</f>
        <v>indst shift to electricity</v>
      </c>
      <c r="L767" s="261">
        <f>IF(ISBLANK(INDEX('Policy Characteristics'!F:F,MATCH($C767,'Policy Characteristics'!$C:$C,0))),"",INDEX('Policy Characteristics'!F:F,MATCH($C767,'Policy Characteristics'!$C:$C,0)))</f>
        <v>0</v>
      </c>
      <c r="M767" s="261">
        <f>IF(ISBLANK(INDEX('Policy Characteristics'!G:G,MATCH($C767,'Policy Characteristics'!$C:$C,0))),"",INDEX('Policy Characteristics'!G:G,MATCH($C767,'Policy Characteristics'!$C:$C,0)))</f>
        <v>1</v>
      </c>
      <c r="N767" s="261">
        <f>IF(ISBLANK(INDEX('Policy Characteristics'!H:H,MATCH($C767,'Policy Characteristics'!$C:$C,0))),"",INDEX('Policy Characteristics'!H:H,MATCH($C767,'Policy Characteristics'!$C:$C,0)))</f>
        <v>0.01</v>
      </c>
      <c r="O767" s="254" t="str">
        <f>IF(ISBLANK(INDEX('Policy Characteristics'!I:I,MATCH($C767,'Policy Characteristics'!$C:$C,0))),"",INDEX('Policy Characteristics'!I:I,MATCH($C767,'Policy Characteristics'!$C:$C,0)))</f>
        <v>% of fuel shifted</v>
      </c>
      <c r="P767" s="254" t="str">
        <f>IF(ISBLANK(INDEX('Policy Characteristics'!J:J,MATCH($C767,'Policy Characteristics'!$C:$C,0))),"",INDEX('Policy Characteristics'!J:J,MATCH($C767,'Policy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7" s="254" t="str">
        <f>IF(ISBLANK(INDEX('Policy Characteristics'!K:K,MATCH($C767,'Policy Characteristics'!$C:$C,0))),"",INDEX('Policy Characteristics'!K:K,MATCH($C767,'Policy Characteristics'!$C:$C,0)))</f>
        <v>industry-ag-main.html#fuel-switching</v>
      </c>
      <c r="R767" s="254" t="str">
        <f>IF(ISBLANK(INDEX('Policy Characteristics'!L:L,MATCH($C767,'Policy Characteristics'!$C:$C,0))),"",INDEX('Policy Characteristics'!L:L,MATCH($C767,'Policy Characteristics'!$C:$C,0)))</f>
        <v>industry-elec-and-hydrogen.html</v>
      </c>
    </row>
    <row r="768" spans="1:18">
      <c r="A768" s="254" t="str">
        <f>IF(ISBLANK(INDEX('Policy Characteristics'!A:A,MATCH($C768,'Policy Characteristics'!$C:$C,0))),"",INDEX('Policy Characteristics'!A:A,MATCH($C768,'Policy Characteristics'!$C:$C,0)))</f>
        <v>Industry</v>
      </c>
      <c r="B768" s="262" t="str">
        <f>IF(ISBLANK(INDEX('Policy Characteristics'!B:B,MATCH($C768,'Policy Characteristics'!$C:$C,0))),"",INDEX('Policy Characteristics'!B:B,MATCH($C768,'Policy Characteristics'!$C:$C,0)))</f>
        <v>Electrification</v>
      </c>
      <c r="C768" s="254" t="str">
        <f t="shared" si="37"/>
        <v>Fraction of Eligible Industrial Energy Use Shifted to Electricity</v>
      </c>
      <c r="D768" s="6" t="s">
        <v>3079</v>
      </c>
      <c r="E768" s="1" t="s">
        <v>3523</v>
      </c>
      <c r="F768" t="s">
        <v>3041</v>
      </c>
      <c r="G768" s="45" t="s">
        <v>3530</v>
      </c>
      <c r="H768" s="43">
        <v>1984</v>
      </c>
      <c r="I768" s="324" t="s">
        <v>43</v>
      </c>
      <c r="J768" s="255" t="str">
        <f>IF(ISBLANK(INDEX('Policy Characteristics'!D:D,MATCH($C768,'Policy Characteristics'!$C:$C,0))),"",INDEX('Policy Characteristics'!D:D,MATCH($C768,'Policy Characteristics'!$C:$C,0)))</f>
        <v>Electrification</v>
      </c>
      <c r="K768" s="254" t="str">
        <f>IF(ISBLANK(INDEX('Policy Characteristics'!E:E,MATCH($C768,'Policy Characteristics'!$C:$C,0))),"",INDEX('Policy Characteristics'!E:E,MATCH($C768,'Policy Characteristics'!$C:$C,0)))</f>
        <v>indst shift to electricity</v>
      </c>
      <c r="L768" s="261">
        <f>IF(ISBLANK(INDEX('Policy Characteristics'!F:F,MATCH($C768,'Policy Characteristics'!$C:$C,0))),"",INDEX('Policy Characteristics'!F:F,MATCH($C768,'Policy Characteristics'!$C:$C,0)))</f>
        <v>0</v>
      </c>
      <c r="M768" s="261">
        <f>IF(ISBLANK(INDEX('Policy Characteristics'!G:G,MATCH($C768,'Policy Characteristics'!$C:$C,0))),"",INDEX('Policy Characteristics'!G:G,MATCH($C768,'Policy Characteristics'!$C:$C,0)))</f>
        <v>1</v>
      </c>
      <c r="N768" s="261">
        <f>IF(ISBLANK(INDEX('Policy Characteristics'!H:H,MATCH($C768,'Policy Characteristics'!$C:$C,0))),"",INDEX('Policy Characteristics'!H:H,MATCH($C768,'Policy Characteristics'!$C:$C,0)))</f>
        <v>0.01</v>
      </c>
      <c r="O768" s="254" t="str">
        <f>IF(ISBLANK(INDEX('Policy Characteristics'!I:I,MATCH($C768,'Policy Characteristics'!$C:$C,0))),"",INDEX('Policy Characteristics'!I:I,MATCH($C768,'Policy Characteristics'!$C:$C,0)))</f>
        <v>% of fuel shifted</v>
      </c>
      <c r="P768" s="254" t="str">
        <f>IF(ISBLANK(INDEX('Policy Characteristics'!J:J,MATCH($C768,'Policy Characteristics'!$C:$C,0))),"",INDEX('Policy Characteristics'!J:J,MATCH($C768,'Policy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8" s="254" t="str">
        <f>IF(ISBLANK(INDEX('Policy Characteristics'!K:K,MATCH($C768,'Policy Characteristics'!$C:$C,0))),"",INDEX('Policy Characteristics'!K:K,MATCH($C768,'Policy Characteristics'!$C:$C,0)))</f>
        <v>industry-ag-main.html#fuel-switching</v>
      </c>
      <c r="R768" s="254" t="str">
        <f>IF(ISBLANK(INDEX('Policy Characteristics'!L:L,MATCH($C768,'Policy Characteristics'!$C:$C,0))),"",INDEX('Policy Characteristics'!L:L,MATCH($C768,'Policy Characteristics'!$C:$C,0)))</f>
        <v>industry-elec-and-hydrogen.html</v>
      </c>
    </row>
    <row r="769" spans="1:18">
      <c r="A769" s="254" t="str">
        <f>IF(ISBLANK(INDEX('Policy Characteristics'!A:A,MATCH($C769,'Policy Characteristics'!$C:$C,0))),"",INDEX('Policy Characteristics'!A:A,MATCH($C769,'Policy Characteristics'!$C:$C,0)))</f>
        <v>Industry</v>
      </c>
      <c r="B769" s="262" t="str">
        <f>IF(ISBLANK(INDEX('Policy Characteristics'!B:B,MATCH($C769,'Policy Characteristics'!$C:$C,0))),"",INDEX('Policy Characteristics'!B:B,MATCH($C769,'Policy Characteristics'!$C:$C,0)))</f>
        <v>Electrification</v>
      </c>
      <c r="C769" s="254" t="str">
        <f t="shared" si="37"/>
        <v>Fraction of Eligible Industrial Energy Use Shifted to Electricity</v>
      </c>
      <c r="D769" s="6" t="s">
        <v>3079</v>
      </c>
      <c r="E769" s="1" t="s">
        <v>3674</v>
      </c>
      <c r="F769" t="s">
        <v>3041</v>
      </c>
      <c r="G769" s="45" t="s">
        <v>3674</v>
      </c>
      <c r="H769" s="43">
        <v>1985</v>
      </c>
      <c r="I769" s="324" t="s">
        <v>43</v>
      </c>
      <c r="J769" s="255" t="str">
        <f>IF(ISBLANK(INDEX('Policy Characteristics'!D:D,MATCH($C769,'Policy Characteristics'!$C:$C,0))),"",INDEX('Policy Characteristics'!D:D,MATCH($C769,'Policy Characteristics'!$C:$C,0)))</f>
        <v>Electrification</v>
      </c>
      <c r="K769" s="254" t="str">
        <f>IF(ISBLANK(INDEX('Policy Characteristics'!E:E,MATCH($C769,'Policy Characteristics'!$C:$C,0))),"",INDEX('Policy Characteristics'!E:E,MATCH($C769,'Policy Characteristics'!$C:$C,0)))</f>
        <v>indst shift to electricity</v>
      </c>
      <c r="L769" s="261">
        <f>IF(ISBLANK(INDEX('Policy Characteristics'!F:F,MATCH($C769,'Policy Characteristics'!$C:$C,0))),"",INDEX('Policy Characteristics'!F:F,MATCH($C769,'Policy Characteristics'!$C:$C,0)))</f>
        <v>0</v>
      </c>
      <c r="M769" s="261">
        <f>IF(ISBLANK(INDEX('Policy Characteristics'!G:G,MATCH($C769,'Policy Characteristics'!$C:$C,0))),"",INDEX('Policy Characteristics'!G:G,MATCH($C769,'Policy Characteristics'!$C:$C,0)))</f>
        <v>1</v>
      </c>
      <c r="N769" s="261">
        <f>IF(ISBLANK(INDEX('Policy Characteristics'!H:H,MATCH($C769,'Policy Characteristics'!$C:$C,0))),"",INDEX('Policy Characteristics'!H:H,MATCH($C769,'Policy Characteristics'!$C:$C,0)))</f>
        <v>0.01</v>
      </c>
      <c r="O769" s="254" t="str">
        <f>IF(ISBLANK(INDEX('Policy Characteristics'!I:I,MATCH($C769,'Policy Characteristics'!$C:$C,0))),"",INDEX('Policy Characteristics'!I:I,MATCH($C769,'Policy Characteristics'!$C:$C,0)))</f>
        <v>% of fuel shifted</v>
      </c>
      <c r="P769" s="254" t="str">
        <f>IF(ISBLANK(INDEX('Policy Characteristics'!J:J,MATCH($C769,'Policy Characteristics'!$C:$C,0))),"",INDEX('Policy Characteristics'!J:J,MATCH($C769,'Policy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9" s="254" t="str">
        <f>IF(ISBLANK(INDEX('Policy Characteristics'!K:K,MATCH($C769,'Policy Characteristics'!$C:$C,0))),"",INDEX('Policy Characteristics'!K:K,MATCH($C769,'Policy Characteristics'!$C:$C,0)))</f>
        <v>industry-ag-main.html#fuel-switching</v>
      </c>
      <c r="R769" s="254" t="str">
        <f>IF(ISBLANK(INDEX('Policy Characteristics'!L:L,MATCH($C769,'Policy Characteristics'!$C:$C,0))),"",INDEX('Policy Characteristics'!L:L,MATCH($C769,'Policy Characteristics'!$C:$C,0)))</f>
        <v>industry-elec-and-hydrogen.html</v>
      </c>
    </row>
    <row r="770" spans="1:18">
      <c r="A770" s="254" t="str">
        <f>IF(ISBLANK(INDEX('Policy Characteristics'!A:A,MATCH($C770,'Policy Characteristics'!$C:$C,0))),"",INDEX('Policy Characteristics'!A:A,MATCH($C770,'Policy Characteristics'!$C:$C,0)))</f>
        <v>Industry</v>
      </c>
      <c r="B770" s="262" t="str">
        <f>IF(ISBLANK(INDEX('Policy Characteristics'!B:B,MATCH($C770,'Policy Characteristics'!$C:$C,0))),"",INDEX('Policy Characteristics'!B:B,MATCH($C770,'Policy Characteristics'!$C:$C,0)))</f>
        <v>Electrification</v>
      </c>
      <c r="C770" s="254" t="str">
        <f t="shared" si="37"/>
        <v>Fraction of Eligible Industrial Energy Use Shifted to Electricity</v>
      </c>
      <c r="D770" s="6" t="s">
        <v>3080</v>
      </c>
      <c r="E770" s="1" t="s">
        <v>3517</v>
      </c>
      <c r="F770" t="s">
        <v>3042</v>
      </c>
      <c r="G770" s="45" t="s">
        <v>3524</v>
      </c>
      <c r="H770" s="43">
        <v>1986</v>
      </c>
      <c r="I770" s="324" t="s">
        <v>43</v>
      </c>
      <c r="J770" s="255" t="str">
        <f>IF(ISBLANK(INDEX('Policy Characteristics'!D:D,MATCH($C770,'Policy Characteristics'!$C:$C,0))),"",INDEX('Policy Characteristics'!D:D,MATCH($C770,'Policy Characteristics'!$C:$C,0)))</f>
        <v>Electrification</v>
      </c>
      <c r="K770" s="254" t="str">
        <f>IF(ISBLANK(INDEX('Policy Characteristics'!E:E,MATCH($C770,'Policy Characteristics'!$C:$C,0))),"",INDEX('Policy Characteristics'!E:E,MATCH($C770,'Policy Characteristics'!$C:$C,0)))</f>
        <v>indst shift to electricity</v>
      </c>
      <c r="L770" s="261">
        <f>IF(ISBLANK(INDEX('Policy Characteristics'!F:F,MATCH($C770,'Policy Characteristics'!$C:$C,0))),"",INDEX('Policy Characteristics'!F:F,MATCH($C770,'Policy Characteristics'!$C:$C,0)))</f>
        <v>0</v>
      </c>
      <c r="M770" s="261">
        <f>IF(ISBLANK(INDEX('Policy Characteristics'!G:G,MATCH($C770,'Policy Characteristics'!$C:$C,0))),"",INDEX('Policy Characteristics'!G:G,MATCH($C770,'Policy Characteristics'!$C:$C,0)))</f>
        <v>1</v>
      </c>
      <c r="N770" s="261">
        <f>IF(ISBLANK(INDEX('Policy Characteristics'!H:H,MATCH($C770,'Policy Characteristics'!$C:$C,0))),"",INDEX('Policy Characteristics'!H:H,MATCH($C770,'Policy Characteristics'!$C:$C,0)))</f>
        <v>0.01</v>
      </c>
      <c r="O770" s="254" t="str">
        <f>IF(ISBLANK(INDEX('Policy Characteristics'!I:I,MATCH($C770,'Policy Characteristics'!$C:$C,0))),"",INDEX('Policy Characteristics'!I:I,MATCH($C770,'Policy Characteristics'!$C:$C,0)))</f>
        <v>% of fuel shifted</v>
      </c>
      <c r="P770" s="254" t="str">
        <f>IF(ISBLANK(INDEX('Policy Characteristics'!J:J,MATCH($C770,'Policy Characteristics'!$C:$C,0))),"",INDEX('Policy Characteristics'!J:J,MATCH($C770,'Policy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0" s="254" t="str">
        <f>IF(ISBLANK(INDEX('Policy Characteristics'!K:K,MATCH($C770,'Policy Characteristics'!$C:$C,0))),"",INDEX('Policy Characteristics'!K:K,MATCH($C770,'Policy Characteristics'!$C:$C,0)))</f>
        <v>industry-ag-main.html#fuel-switching</v>
      </c>
      <c r="R770" s="254" t="str">
        <f>IF(ISBLANK(INDEX('Policy Characteristics'!L:L,MATCH($C770,'Policy Characteristics'!$C:$C,0))),"",INDEX('Policy Characteristics'!L:L,MATCH($C770,'Policy Characteristics'!$C:$C,0)))</f>
        <v>industry-elec-and-hydrogen.html</v>
      </c>
    </row>
    <row r="771" spans="1:18">
      <c r="A771" s="254" t="str">
        <f>IF(ISBLANK(INDEX('Policy Characteristics'!A:A,MATCH($C771,'Policy Characteristics'!$C:$C,0))),"",INDEX('Policy Characteristics'!A:A,MATCH($C771,'Policy Characteristics'!$C:$C,0)))</f>
        <v>Industry</v>
      </c>
      <c r="B771" s="262" t="str">
        <f>IF(ISBLANK(INDEX('Policy Characteristics'!B:B,MATCH($C771,'Policy Characteristics'!$C:$C,0))),"",INDEX('Policy Characteristics'!B:B,MATCH($C771,'Policy Characteristics'!$C:$C,0)))</f>
        <v>Electrification</v>
      </c>
      <c r="C771" s="254" t="str">
        <f t="shared" si="37"/>
        <v>Fraction of Eligible Industrial Energy Use Shifted to Electricity</v>
      </c>
      <c r="D771" s="6" t="s">
        <v>3080</v>
      </c>
      <c r="E771" s="1" t="s">
        <v>3518</v>
      </c>
      <c r="F771" t="s">
        <v>3042</v>
      </c>
      <c r="G771" s="45" t="s">
        <v>3525</v>
      </c>
      <c r="H771" s="43">
        <v>1987</v>
      </c>
      <c r="I771" s="324" t="s">
        <v>43</v>
      </c>
      <c r="J771" s="255" t="str">
        <f>IF(ISBLANK(INDEX('Policy Characteristics'!D:D,MATCH($C771,'Policy Characteristics'!$C:$C,0))),"",INDEX('Policy Characteristics'!D:D,MATCH($C771,'Policy Characteristics'!$C:$C,0)))</f>
        <v>Electrification</v>
      </c>
      <c r="K771" s="254" t="str">
        <f>IF(ISBLANK(INDEX('Policy Characteristics'!E:E,MATCH($C771,'Policy Characteristics'!$C:$C,0))),"",INDEX('Policy Characteristics'!E:E,MATCH($C771,'Policy Characteristics'!$C:$C,0)))</f>
        <v>indst shift to electricity</v>
      </c>
      <c r="L771" s="261">
        <f>IF(ISBLANK(INDEX('Policy Characteristics'!F:F,MATCH($C771,'Policy Characteristics'!$C:$C,0))),"",INDEX('Policy Characteristics'!F:F,MATCH($C771,'Policy Characteristics'!$C:$C,0)))</f>
        <v>0</v>
      </c>
      <c r="M771" s="261">
        <f>IF(ISBLANK(INDEX('Policy Characteristics'!G:G,MATCH($C771,'Policy Characteristics'!$C:$C,0))),"",INDEX('Policy Characteristics'!G:G,MATCH($C771,'Policy Characteristics'!$C:$C,0)))</f>
        <v>1</v>
      </c>
      <c r="N771" s="261">
        <f>IF(ISBLANK(INDEX('Policy Characteristics'!H:H,MATCH($C771,'Policy Characteristics'!$C:$C,0))),"",INDEX('Policy Characteristics'!H:H,MATCH($C771,'Policy Characteristics'!$C:$C,0)))</f>
        <v>0.01</v>
      </c>
      <c r="O771" s="254" t="str">
        <f>IF(ISBLANK(INDEX('Policy Characteristics'!I:I,MATCH($C771,'Policy Characteristics'!$C:$C,0))),"",INDEX('Policy Characteristics'!I:I,MATCH($C771,'Policy Characteristics'!$C:$C,0)))</f>
        <v>% of fuel shifted</v>
      </c>
      <c r="P771" s="254" t="str">
        <f>IF(ISBLANK(INDEX('Policy Characteristics'!J:J,MATCH($C771,'Policy Characteristics'!$C:$C,0))),"",INDEX('Policy Characteristics'!J:J,MATCH($C771,'Policy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1" s="254" t="str">
        <f>IF(ISBLANK(INDEX('Policy Characteristics'!K:K,MATCH($C771,'Policy Characteristics'!$C:$C,0))),"",INDEX('Policy Characteristics'!K:K,MATCH($C771,'Policy Characteristics'!$C:$C,0)))</f>
        <v>industry-ag-main.html#fuel-switching</v>
      </c>
      <c r="R771" s="254" t="str">
        <f>IF(ISBLANK(INDEX('Policy Characteristics'!L:L,MATCH($C771,'Policy Characteristics'!$C:$C,0))),"",INDEX('Policy Characteristics'!L:L,MATCH($C771,'Policy Characteristics'!$C:$C,0)))</f>
        <v>industry-elec-and-hydrogen.html</v>
      </c>
    </row>
    <row r="772" spans="1:18">
      <c r="A772" s="254" t="str">
        <f>IF(ISBLANK(INDEX('Policy Characteristics'!A:A,MATCH($C772,'Policy Characteristics'!$C:$C,0))),"",INDEX('Policy Characteristics'!A:A,MATCH($C772,'Policy Characteristics'!$C:$C,0)))</f>
        <v>Industry</v>
      </c>
      <c r="B772" s="262" t="str">
        <f>IF(ISBLANK(INDEX('Policy Characteristics'!B:B,MATCH($C772,'Policy Characteristics'!$C:$C,0))),"",INDEX('Policy Characteristics'!B:B,MATCH($C772,'Policy Characteristics'!$C:$C,0)))</f>
        <v>Electrification</v>
      </c>
      <c r="C772" s="254" t="str">
        <f t="shared" si="37"/>
        <v>Fraction of Eligible Industrial Energy Use Shifted to Electricity</v>
      </c>
      <c r="D772" s="6" t="s">
        <v>3080</v>
      </c>
      <c r="E772" s="1" t="s">
        <v>3519</v>
      </c>
      <c r="F772" t="s">
        <v>3042</v>
      </c>
      <c r="G772" s="45" t="s">
        <v>3526</v>
      </c>
      <c r="H772" s="43">
        <v>1988</v>
      </c>
      <c r="I772" s="324" t="s">
        <v>43</v>
      </c>
      <c r="J772" s="255" t="str">
        <f>IF(ISBLANK(INDEX('Policy Characteristics'!D:D,MATCH($C772,'Policy Characteristics'!$C:$C,0))),"",INDEX('Policy Characteristics'!D:D,MATCH($C772,'Policy Characteristics'!$C:$C,0)))</f>
        <v>Electrification</v>
      </c>
      <c r="K772" s="254" t="str">
        <f>IF(ISBLANK(INDEX('Policy Characteristics'!E:E,MATCH($C772,'Policy Characteristics'!$C:$C,0))),"",INDEX('Policy Characteristics'!E:E,MATCH($C772,'Policy Characteristics'!$C:$C,0)))</f>
        <v>indst shift to electricity</v>
      </c>
      <c r="L772" s="261">
        <f>IF(ISBLANK(INDEX('Policy Characteristics'!F:F,MATCH($C772,'Policy Characteristics'!$C:$C,0))),"",INDEX('Policy Characteristics'!F:F,MATCH($C772,'Policy Characteristics'!$C:$C,0)))</f>
        <v>0</v>
      </c>
      <c r="M772" s="261">
        <f>IF(ISBLANK(INDEX('Policy Characteristics'!G:G,MATCH($C772,'Policy Characteristics'!$C:$C,0))),"",INDEX('Policy Characteristics'!G:G,MATCH($C772,'Policy Characteristics'!$C:$C,0)))</f>
        <v>1</v>
      </c>
      <c r="N772" s="261">
        <f>IF(ISBLANK(INDEX('Policy Characteristics'!H:H,MATCH($C772,'Policy Characteristics'!$C:$C,0))),"",INDEX('Policy Characteristics'!H:H,MATCH($C772,'Policy Characteristics'!$C:$C,0)))</f>
        <v>0.01</v>
      </c>
      <c r="O772" s="254" t="str">
        <f>IF(ISBLANK(INDEX('Policy Characteristics'!I:I,MATCH($C772,'Policy Characteristics'!$C:$C,0))),"",INDEX('Policy Characteristics'!I:I,MATCH($C772,'Policy Characteristics'!$C:$C,0)))</f>
        <v>% of fuel shifted</v>
      </c>
      <c r="P772" s="254" t="str">
        <f>IF(ISBLANK(INDEX('Policy Characteristics'!J:J,MATCH($C772,'Policy Characteristics'!$C:$C,0))),"",INDEX('Policy Characteristics'!J:J,MATCH($C772,'Policy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2" s="254" t="str">
        <f>IF(ISBLANK(INDEX('Policy Characteristics'!K:K,MATCH($C772,'Policy Characteristics'!$C:$C,0))),"",INDEX('Policy Characteristics'!K:K,MATCH($C772,'Policy Characteristics'!$C:$C,0)))</f>
        <v>industry-ag-main.html#fuel-switching</v>
      </c>
      <c r="R772" s="254" t="str">
        <f>IF(ISBLANK(INDEX('Policy Characteristics'!L:L,MATCH($C772,'Policy Characteristics'!$C:$C,0))),"",INDEX('Policy Characteristics'!L:L,MATCH($C772,'Policy Characteristics'!$C:$C,0)))</f>
        <v>industry-elec-and-hydrogen.html</v>
      </c>
    </row>
    <row r="773" spans="1:18">
      <c r="A773" s="254" t="str">
        <f>IF(ISBLANK(INDEX('Policy Characteristics'!A:A,MATCH($C773,'Policy Characteristics'!$C:$C,0))),"",INDEX('Policy Characteristics'!A:A,MATCH($C773,'Policy Characteristics'!$C:$C,0)))</f>
        <v>Industry</v>
      </c>
      <c r="B773" s="262" t="str">
        <f>IF(ISBLANK(INDEX('Policy Characteristics'!B:B,MATCH($C773,'Policy Characteristics'!$C:$C,0))),"",INDEX('Policy Characteristics'!B:B,MATCH($C773,'Policy Characteristics'!$C:$C,0)))</f>
        <v>Electrification</v>
      </c>
      <c r="C773" s="254" t="str">
        <f t="shared" si="37"/>
        <v>Fraction of Eligible Industrial Energy Use Shifted to Electricity</v>
      </c>
      <c r="D773" s="6" t="s">
        <v>3080</v>
      </c>
      <c r="E773" s="1" t="s">
        <v>3520</v>
      </c>
      <c r="F773" t="s">
        <v>3042</v>
      </c>
      <c r="G773" s="45" t="s">
        <v>3527</v>
      </c>
      <c r="H773" s="43">
        <v>1989</v>
      </c>
      <c r="I773" s="324" t="s">
        <v>43</v>
      </c>
      <c r="J773" s="255" t="str">
        <f>IF(ISBLANK(INDEX('Policy Characteristics'!D:D,MATCH($C773,'Policy Characteristics'!$C:$C,0))),"",INDEX('Policy Characteristics'!D:D,MATCH($C773,'Policy Characteristics'!$C:$C,0)))</f>
        <v>Electrification</v>
      </c>
      <c r="K773" s="254" t="str">
        <f>IF(ISBLANK(INDEX('Policy Characteristics'!E:E,MATCH($C773,'Policy Characteristics'!$C:$C,0))),"",INDEX('Policy Characteristics'!E:E,MATCH($C773,'Policy Characteristics'!$C:$C,0)))</f>
        <v>indst shift to electricity</v>
      </c>
      <c r="L773" s="261">
        <f>IF(ISBLANK(INDEX('Policy Characteristics'!F:F,MATCH($C773,'Policy Characteristics'!$C:$C,0))),"",INDEX('Policy Characteristics'!F:F,MATCH($C773,'Policy Characteristics'!$C:$C,0)))</f>
        <v>0</v>
      </c>
      <c r="M773" s="261">
        <f>IF(ISBLANK(INDEX('Policy Characteristics'!G:G,MATCH($C773,'Policy Characteristics'!$C:$C,0))),"",INDEX('Policy Characteristics'!G:G,MATCH($C773,'Policy Characteristics'!$C:$C,0)))</f>
        <v>1</v>
      </c>
      <c r="N773" s="261">
        <f>IF(ISBLANK(INDEX('Policy Characteristics'!H:H,MATCH($C773,'Policy Characteristics'!$C:$C,0))),"",INDEX('Policy Characteristics'!H:H,MATCH($C773,'Policy Characteristics'!$C:$C,0)))</f>
        <v>0.01</v>
      </c>
      <c r="O773" s="254" t="str">
        <f>IF(ISBLANK(INDEX('Policy Characteristics'!I:I,MATCH($C773,'Policy Characteristics'!$C:$C,0))),"",INDEX('Policy Characteristics'!I:I,MATCH($C773,'Policy Characteristics'!$C:$C,0)))</f>
        <v>% of fuel shifted</v>
      </c>
      <c r="P773" s="254" t="str">
        <f>IF(ISBLANK(INDEX('Policy Characteristics'!J:J,MATCH($C773,'Policy Characteristics'!$C:$C,0))),"",INDEX('Policy Characteristics'!J:J,MATCH($C773,'Policy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3" s="254" t="str">
        <f>IF(ISBLANK(INDEX('Policy Characteristics'!K:K,MATCH($C773,'Policy Characteristics'!$C:$C,0))),"",INDEX('Policy Characteristics'!K:K,MATCH($C773,'Policy Characteristics'!$C:$C,0)))</f>
        <v>industry-ag-main.html#fuel-switching</v>
      </c>
      <c r="R773" s="254" t="str">
        <f>IF(ISBLANK(INDEX('Policy Characteristics'!L:L,MATCH($C773,'Policy Characteristics'!$C:$C,0))),"",INDEX('Policy Characteristics'!L:L,MATCH($C773,'Policy Characteristics'!$C:$C,0)))</f>
        <v>industry-elec-and-hydrogen.html</v>
      </c>
    </row>
    <row r="774" spans="1:18">
      <c r="A774" s="254" t="str">
        <f>IF(ISBLANK(INDEX('Policy Characteristics'!A:A,MATCH($C774,'Policy Characteristics'!$C:$C,0))),"",INDEX('Policy Characteristics'!A:A,MATCH($C774,'Policy Characteristics'!$C:$C,0)))</f>
        <v>Industry</v>
      </c>
      <c r="B774" s="262" t="str">
        <f>IF(ISBLANK(INDEX('Policy Characteristics'!B:B,MATCH($C774,'Policy Characteristics'!$C:$C,0))),"",INDEX('Policy Characteristics'!B:B,MATCH($C774,'Policy Characteristics'!$C:$C,0)))</f>
        <v>Electrification</v>
      </c>
      <c r="C774" s="254" t="str">
        <f t="shared" si="37"/>
        <v>Fraction of Eligible Industrial Energy Use Shifted to Electricity</v>
      </c>
      <c r="D774" s="6" t="s">
        <v>3080</v>
      </c>
      <c r="E774" s="1" t="s">
        <v>3521</v>
      </c>
      <c r="F774" t="s">
        <v>3042</v>
      </c>
      <c r="G774" s="45" t="s">
        <v>3528</v>
      </c>
      <c r="H774" s="43">
        <v>1990</v>
      </c>
      <c r="I774" s="324" t="s">
        <v>43</v>
      </c>
      <c r="J774" s="255" t="str">
        <f>IF(ISBLANK(INDEX('Policy Characteristics'!D:D,MATCH($C774,'Policy Characteristics'!$C:$C,0))),"",INDEX('Policy Characteristics'!D:D,MATCH($C774,'Policy Characteristics'!$C:$C,0)))</f>
        <v>Electrification</v>
      </c>
      <c r="K774" s="254" t="str">
        <f>IF(ISBLANK(INDEX('Policy Characteristics'!E:E,MATCH($C774,'Policy Characteristics'!$C:$C,0))),"",INDEX('Policy Characteristics'!E:E,MATCH($C774,'Policy Characteristics'!$C:$C,0)))</f>
        <v>indst shift to electricity</v>
      </c>
      <c r="L774" s="261">
        <f>IF(ISBLANK(INDEX('Policy Characteristics'!F:F,MATCH($C774,'Policy Characteristics'!$C:$C,0))),"",INDEX('Policy Characteristics'!F:F,MATCH($C774,'Policy Characteristics'!$C:$C,0)))</f>
        <v>0</v>
      </c>
      <c r="M774" s="261">
        <f>IF(ISBLANK(INDEX('Policy Characteristics'!G:G,MATCH($C774,'Policy Characteristics'!$C:$C,0))),"",INDEX('Policy Characteristics'!G:G,MATCH($C774,'Policy Characteristics'!$C:$C,0)))</f>
        <v>1</v>
      </c>
      <c r="N774" s="261">
        <f>IF(ISBLANK(INDEX('Policy Characteristics'!H:H,MATCH($C774,'Policy Characteristics'!$C:$C,0))),"",INDEX('Policy Characteristics'!H:H,MATCH($C774,'Policy Characteristics'!$C:$C,0)))</f>
        <v>0.01</v>
      </c>
      <c r="O774" s="254" t="str">
        <f>IF(ISBLANK(INDEX('Policy Characteristics'!I:I,MATCH($C774,'Policy Characteristics'!$C:$C,0))),"",INDEX('Policy Characteristics'!I:I,MATCH($C774,'Policy Characteristics'!$C:$C,0)))</f>
        <v>% of fuel shifted</v>
      </c>
      <c r="P774" s="254" t="str">
        <f>IF(ISBLANK(INDEX('Policy Characteristics'!J:J,MATCH($C774,'Policy Characteristics'!$C:$C,0))),"",INDEX('Policy Characteristics'!J:J,MATCH($C774,'Policy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4" s="254" t="str">
        <f>IF(ISBLANK(INDEX('Policy Characteristics'!K:K,MATCH($C774,'Policy Characteristics'!$C:$C,0))),"",INDEX('Policy Characteristics'!K:K,MATCH($C774,'Policy Characteristics'!$C:$C,0)))</f>
        <v>industry-ag-main.html#fuel-switching</v>
      </c>
      <c r="R774" s="254" t="str">
        <f>IF(ISBLANK(INDEX('Policy Characteristics'!L:L,MATCH($C774,'Policy Characteristics'!$C:$C,0))),"",INDEX('Policy Characteristics'!L:L,MATCH($C774,'Policy Characteristics'!$C:$C,0)))</f>
        <v>industry-elec-and-hydrogen.html</v>
      </c>
    </row>
    <row r="775" spans="1:18">
      <c r="A775" s="254" t="str">
        <f>IF(ISBLANK(INDEX('Policy Characteristics'!A:A,MATCH($C775,'Policy Characteristics'!$C:$C,0))),"",INDEX('Policy Characteristics'!A:A,MATCH($C775,'Policy Characteristics'!$C:$C,0)))</f>
        <v>Industry</v>
      </c>
      <c r="B775" s="262" t="str">
        <f>IF(ISBLANK(INDEX('Policy Characteristics'!B:B,MATCH($C775,'Policy Characteristics'!$C:$C,0))),"",INDEX('Policy Characteristics'!B:B,MATCH($C775,'Policy Characteristics'!$C:$C,0)))</f>
        <v>Electrification</v>
      </c>
      <c r="C775" s="254" t="str">
        <f t="shared" si="37"/>
        <v>Fraction of Eligible Industrial Energy Use Shifted to Electricity</v>
      </c>
      <c r="D775" s="6" t="s">
        <v>3080</v>
      </c>
      <c r="E775" s="1" t="s">
        <v>3522</v>
      </c>
      <c r="F775" t="s">
        <v>3042</v>
      </c>
      <c r="G775" s="45" t="s">
        <v>3529</v>
      </c>
      <c r="H775" s="43">
        <v>1991</v>
      </c>
      <c r="I775" s="324" t="s">
        <v>43</v>
      </c>
      <c r="J775" s="255" t="str">
        <f>IF(ISBLANK(INDEX('Policy Characteristics'!D:D,MATCH($C775,'Policy Characteristics'!$C:$C,0))),"",INDEX('Policy Characteristics'!D:D,MATCH($C775,'Policy Characteristics'!$C:$C,0)))</f>
        <v>Electrification</v>
      </c>
      <c r="K775" s="254" t="str">
        <f>IF(ISBLANK(INDEX('Policy Characteristics'!E:E,MATCH($C775,'Policy Characteristics'!$C:$C,0))),"",INDEX('Policy Characteristics'!E:E,MATCH($C775,'Policy Characteristics'!$C:$C,0)))</f>
        <v>indst shift to electricity</v>
      </c>
      <c r="L775" s="261">
        <f>IF(ISBLANK(INDEX('Policy Characteristics'!F:F,MATCH($C775,'Policy Characteristics'!$C:$C,0))),"",INDEX('Policy Characteristics'!F:F,MATCH($C775,'Policy Characteristics'!$C:$C,0)))</f>
        <v>0</v>
      </c>
      <c r="M775" s="261">
        <f>IF(ISBLANK(INDEX('Policy Characteristics'!G:G,MATCH($C775,'Policy Characteristics'!$C:$C,0))),"",INDEX('Policy Characteristics'!G:G,MATCH($C775,'Policy Characteristics'!$C:$C,0)))</f>
        <v>1</v>
      </c>
      <c r="N775" s="261">
        <f>IF(ISBLANK(INDEX('Policy Characteristics'!H:H,MATCH($C775,'Policy Characteristics'!$C:$C,0))),"",INDEX('Policy Characteristics'!H:H,MATCH($C775,'Policy Characteristics'!$C:$C,0)))</f>
        <v>0.01</v>
      </c>
      <c r="O775" s="254" t="str">
        <f>IF(ISBLANK(INDEX('Policy Characteristics'!I:I,MATCH($C775,'Policy Characteristics'!$C:$C,0))),"",INDEX('Policy Characteristics'!I:I,MATCH($C775,'Policy Characteristics'!$C:$C,0)))</f>
        <v>% of fuel shifted</v>
      </c>
      <c r="P775" s="254" t="str">
        <f>IF(ISBLANK(INDEX('Policy Characteristics'!J:J,MATCH($C775,'Policy Characteristics'!$C:$C,0))),"",INDEX('Policy Characteristics'!J:J,MATCH($C775,'Policy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5" s="254" t="str">
        <f>IF(ISBLANK(INDEX('Policy Characteristics'!K:K,MATCH($C775,'Policy Characteristics'!$C:$C,0))),"",INDEX('Policy Characteristics'!K:K,MATCH($C775,'Policy Characteristics'!$C:$C,0)))</f>
        <v>industry-ag-main.html#fuel-switching</v>
      </c>
      <c r="R775" s="254" t="str">
        <f>IF(ISBLANK(INDEX('Policy Characteristics'!L:L,MATCH($C775,'Policy Characteristics'!$C:$C,0))),"",INDEX('Policy Characteristics'!L:L,MATCH($C775,'Policy Characteristics'!$C:$C,0)))</f>
        <v>industry-elec-and-hydrogen.html</v>
      </c>
    </row>
    <row r="776" spans="1:18">
      <c r="A776" s="254" t="str">
        <f>IF(ISBLANK(INDEX('Policy Characteristics'!A:A,MATCH($C776,'Policy Characteristics'!$C:$C,0))),"",INDEX('Policy Characteristics'!A:A,MATCH($C776,'Policy Characteristics'!$C:$C,0)))</f>
        <v>Industry</v>
      </c>
      <c r="B776" s="262" t="str">
        <f>IF(ISBLANK(INDEX('Policy Characteristics'!B:B,MATCH($C776,'Policy Characteristics'!$C:$C,0))),"",INDEX('Policy Characteristics'!B:B,MATCH($C776,'Policy Characteristics'!$C:$C,0)))</f>
        <v>Electrification</v>
      </c>
      <c r="C776" s="254" t="str">
        <f t="shared" si="37"/>
        <v>Fraction of Eligible Industrial Energy Use Shifted to Electricity</v>
      </c>
      <c r="D776" s="6" t="s">
        <v>3080</v>
      </c>
      <c r="E776" s="1" t="s">
        <v>3523</v>
      </c>
      <c r="F776" t="s">
        <v>3042</v>
      </c>
      <c r="G776" s="45" t="s">
        <v>3530</v>
      </c>
      <c r="H776" s="43">
        <v>1992</v>
      </c>
      <c r="I776" s="324" t="s">
        <v>43</v>
      </c>
      <c r="J776" s="255" t="str">
        <f>IF(ISBLANK(INDEX('Policy Characteristics'!D:D,MATCH($C776,'Policy Characteristics'!$C:$C,0))),"",INDEX('Policy Characteristics'!D:D,MATCH($C776,'Policy Characteristics'!$C:$C,0)))</f>
        <v>Electrification</v>
      </c>
      <c r="K776" s="254" t="str">
        <f>IF(ISBLANK(INDEX('Policy Characteristics'!E:E,MATCH($C776,'Policy Characteristics'!$C:$C,0))),"",INDEX('Policy Characteristics'!E:E,MATCH($C776,'Policy Characteristics'!$C:$C,0)))</f>
        <v>indst shift to electricity</v>
      </c>
      <c r="L776" s="261">
        <f>IF(ISBLANK(INDEX('Policy Characteristics'!F:F,MATCH($C776,'Policy Characteristics'!$C:$C,0))),"",INDEX('Policy Characteristics'!F:F,MATCH($C776,'Policy Characteristics'!$C:$C,0)))</f>
        <v>0</v>
      </c>
      <c r="M776" s="261">
        <f>IF(ISBLANK(INDEX('Policy Characteristics'!G:G,MATCH($C776,'Policy Characteristics'!$C:$C,0))),"",INDEX('Policy Characteristics'!G:G,MATCH($C776,'Policy Characteristics'!$C:$C,0)))</f>
        <v>1</v>
      </c>
      <c r="N776" s="261">
        <f>IF(ISBLANK(INDEX('Policy Characteristics'!H:H,MATCH($C776,'Policy Characteristics'!$C:$C,0))),"",INDEX('Policy Characteristics'!H:H,MATCH($C776,'Policy Characteristics'!$C:$C,0)))</f>
        <v>0.01</v>
      </c>
      <c r="O776" s="254" t="str">
        <f>IF(ISBLANK(INDEX('Policy Characteristics'!I:I,MATCH($C776,'Policy Characteristics'!$C:$C,0))),"",INDEX('Policy Characteristics'!I:I,MATCH($C776,'Policy Characteristics'!$C:$C,0)))</f>
        <v>% of fuel shifted</v>
      </c>
      <c r="P776" s="254" t="str">
        <f>IF(ISBLANK(INDEX('Policy Characteristics'!J:J,MATCH($C776,'Policy Characteristics'!$C:$C,0))),"",INDEX('Policy Characteristics'!J:J,MATCH($C776,'Policy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6" s="254" t="str">
        <f>IF(ISBLANK(INDEX('Policy Characteristics'!K:K,MATCH($C776,'Policy Characteristics'!$C:$C,0))),"",INDEX('Policy Characteristics'!K:K,MATCH($C776,'Policy Characteristics'!$C:$C,0)))</f>
        <v>industry-ag-main.html#fuel-switching</v>
      </c>
      <c r="R776" s="254" t="str">
        <f>IF(ISBLANK(INDEX('Policy Characteristics'!L:L,MATCH($C776,'Policy Characteristics'!$C:$C,0))),"",INDEX('Policy Characteristics'!L:L,MATCH($C776,'Policy Characteristics'!$C:$C,0)))</f>
        <v>industry-elec-and-hydrogen.html</v>
      </c>
    </row>
    <row r="777" spans="1:18">
      <c r="A777" s="254" t="str">
        <f>IF(ISBLANK(INDEX('Policy Characteristics'!A:A,MATCH($C777,'Policy Characteristics'!$C:$C,0))),"",INDEX('Policy Characteristics'!A:A,MATCH($C777,'Policy Characteristics'!$C:$C,0)))</f>
        <v>Industry</v>
      </c>
      <c r="B777" s="262" t="str">
        <f>IF(ISBLANK(INDEX('Policy Characteristics'!B:B,MATCH($C777,'Policy Characteristics'!$C:$C,0))),"",INDEX('Policy Characteristics'!B:B,MATCH($C777,'Policy Characteristics'!$C:$C,0)))</f>
        <v>Electrification</v>
      </c>
      <c r="C777" s="254" t="str">
        <f t="shared" si="37"/>
        <v>Fraction of Eligible Industrial Energy Use Shifted to Electricity</v>
      </c>
      <c r="D777" s="6" t="s">
        <v>3080</v>
      </c>
      <c r="E777" s="1" t="s">
        <v>3674</v>
      </c>
      <c r="F777" t="s">
        <v>3042</v>
      </c>
      <c r="G777" s="45" t="s">
        <v>3674</v>
      </c>
      <c r="H777" s="43">
        <v>1993</v>
      </c>
      <c r="I777" s="324" t="s">
        <v>43</v>
      </c>
      <c r="J777" s="255" t="str">
        <f>IF(ISBLANK(INDEX('Policy Characteristics'!D:D,MATCH($C777,'Policy Characteristics'!$C:$C,0))),"",INDEX('Policy Characteristics'!D:D,MATCH($C777,'Policy Characteristics'!$C:$C,0)))</f>
        <v>Electrification</v>
      </c>
      <c r="K777" s="254" t="str">
        <f>IF(ISBLANK(INDEX('Policy Characteristics'!E:E,MATCH($C777,'Policy Characteristics'!$C:$C,0))),"",INDEX('Policy Characteristics'!E:E,MATCH($C777,'Policy Characteristics'!$C:$C,0)))</f>
        <v>indst shift to electricity</v>
      </c>
      <c r="L777" s="261">
        <f>IF(ISBLANK(INDEX('Policy Characteristics'!F:F,MATCH($C777,'Policy Characteristics'!$C:$C,0))),"",INDEX('Policy Characteristics'!F:F,MATCH($C777,'Policy Characteristics'!$C:$C,0)))</f>
        <v>0</v>
      </c>
      <c r="M777" s="261">
        <f>IF(ISBLANK(INDEX('Policy Characteristics'!G:G,MATCH($C777,'Policy Characteristics'!$C:$C,0))),"",INDEX('Policy Characteristics'!G:G,MATCH($C777,'Policy Characteristics'!$C:$C,0)))</f>
        <v>1</v>
      </c>
      <c r="N777" s="261">
        <f>IF(ISBLANK(INDEX('Policy Characteristics'!H:H,MATCH($C777,'Policy Characteristics'!$C:$C,0))),"",INDEX('Policy Characteristics'!H:H,MATCH($C777,'Policy Characteristics'!$C:$C,0)))</f>
        <v>0.01</v>
      </c>
      <c r="O777" s="254" t="str">
        <f>IF(ISBLANK(INDEX('Policy Characteristics'!I:I,MATCH($C777,'Policy Characteristics'!$C:$C,0))),"",INDEX('Policy Characteristics'!I:I,MATCH($C777,'Policy Characteristics'!$C:$C,0)))</f>
        <v>% of fuel shifted</v>
      </c>
      <c r="P777" s="254" t="str">
        <f>IF(ISBLANK(INDEX('Policy Characteristics'!J:J,MATCH($C777,'Policy Characteristics'!$C:$C,0))),"",INDEX('Policy Characteristics'!J:J,MATCH($C777,'Policy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7" s="254" t="str">
        <f>IF(ISBLANK(INDEX('Policy Characteristics'!K:K,MATCH($C777,'Policy Characteristics'!$C:$C,0))),"",INDEX('Policy Characteristics'!K:K,MATCH($C777,'Policy Characteristics'!$C:$C,0)))</f>
        <v>industry-ag-main.html#fuel-switching</v>
      </c>
      <c r="R777" s="254" t="str">
        <f>IF(ISBLANK(INDEX('Policy Characteristics'!L:L,MATCH($C777,'Policy Characteristics'!$C:$C,0))),"",INDEX('Policy Characteristics'!L:L,MATCH($C777,'Policy Characteristics'!$C:$C,0)))</f>
        <v>industry-elec-and-hydrogen.html</v>
      </c>
    </row>
    <row r="778" spans="1:18">
      <c r="A778" s="254" t="str">
        <f>IF(ISBLANK(INDEX('Policy Characteristics'!A:A,MATCH($C778,'Policy Characteristics'!$C:$C,0))),"",INDEX('Policy Characteristics'!A:A,MATCH($C778,'Policy Characteristics'!$C:$C,0)))</f>
        <v>Industry</v>
      </c>
      <c r="B778" s="262" t="str">
        <f>IF(ISBLANK(INDEX('Policy Characteristics'!B:B,MATCH($C778,'Policy Characteristics'!$C:$C,0))),"",INDEX('Policy Characteristics'!B:B,MATCH($C778,'Policy Characteristics'!$C:$C,0)))</f>
        <v>Electrification</v>
      </c>
      <c r="C778" s="254" t="str">
        <f t="shared" si="37"/>
        <v>Fraction of Eligible Industrial Energy Use Shifted to Electricity</v>
      </c>
      <c r="D778" s="6" t="s">
        <v>3081</v>
      </c>
      <c r="E778" s="1" t="s">
        <v>3517</v>
      </c>
      <c r="F778" t="s">
        <v>3043</v>
      </c>
      <c r="G778" s="45" t="s">
        <v>3524</v>
      </c>
      <c r="H778" s="43">
        <v>1994</v>
      </c>
      <c r="I778" s="324" t="s">
        <v>43</v>
      </c>
      <c r="J778" s="255" t="str">
        <f>IF(ISBLANK(INDEX('Policy Characteristics'!D:D,MATCH($C778,'Policy Characteristics'!$C:$C,0))),"",INDEX('Policy Characteristics'!D:D,MATCH($C778,'Policy Characteristics'!$C:$C,0)))</f>
        <v>Electrification</v>
      </c>
      <c r="K778" s="254" t="str">
        <f>IF(ISBLANK(INDEX('Policy Characteristics'!E:E,MATCH($C778,'Policy Characteristics'!$C:$C,0))),"",INDEX('Policy Characteristics'!E:E,MATCH($C778,'Policy Characteristics'!$C:$C,0)))</f>
        <v>indst shift to electricity</v>
      </c>
      <c r="L778" s="261">
        <f>IF(ISBLANK(INDEX('Policy Characteristics'!F:F,MATCH($C778,'Policy Characteristics'!$C:$C,0))),"",INDEX('Policy Characteristics'!F:F,MATCH($C778,'Policy Characteristics'!$C:$C,0)))</f>
        <v>0</v>
      </c>
      <c r="M778" s="261">
        <f>IF(ISBLANK(INDEX('Policy Characteristics'!G:G,MATCH($C778,'Policy Characteristics'!$C:$C,0))),"",INDEX('Policy Characteristics'!G:G,MATCH($C778,'Policy Characteristics'!$C:$C,0)))</f>
        <v>1</v>
      </c>
      <c r="N778" s="261">
        <f>IF(ISBLANK(INDEX('Policy Characteristics'!H:H,MATCH($C778,'Policy Characteristics'!$C:$C,0))),"",INDEX('Policy Characteristics'!H:H,MATCH($C778,'Policy Characteristics'!$C:$C,0)))</f>
        <v>0.01</v>
      </c>
      <c r="O778" s="254" t="str">
        <f>IF(ISBLANK(INDEX('Policy Characteristics'!I:I,MATCH($C778,'Policy Characteristics'!$C:$C,0))),"",INDEX('Policy Characteristics'!I:I,MATCH($C778,'Policy Characteristics'!$C:$C,0)))</f>
        <v>% of fuel shifted</v>
      </c>
      <c r="P778" s="254" t="str">
        <f>IF(ISBLANK(INDEX('Policy Characteristics'!J:J,MATCH($C778,'Policy Characteristics'!$C:$C,0))),"",INDEX('Policy Characteristics'!J:J,MATCH($C778,'Policy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8" s="254" t="str">
        <f>IF(ISBLANK(INDEX('Policy Characteristics'!K:K,MATCH($C778,'Policy Characteristics'!$C:$C,0))),"",INDEX('Policy Characteristics'!K:K,MATCH($C778,'Policy Characteristics'!$C:$C,0)))</f>
        <v>industry-ag-main.html#fuel-switching</v>
      </c>
      <c r="R778" s="254" t="str">
        <f>IF(ISBLANK(INDEX('Policy Characteristics'!L:L,MATCH($C778,'Policy Characteristics'!$C:$C,0))),"",INDEX('Policy Characteristics'!L:L,MATCH($C778,'Policy Characteristics'!$C:$C,0)))</f>
        <v>industry-elec-and-hydrogen.html</v>
      </c>
    </row>
    <row r="779" spans="1:18">
      <c r="A779" s="254" t="str">
        <f>IF(ISBLANK(INDEX('Policy Characteristics'!A:A,MATCH($C779,'Policy Characteristics'!$C:$C,0))),"",INDEX('Policy Characteristics'!A:A,MATCH($C779,'Policy Characteristics'!$C:$C,0)))</f>
        <v>Industry</v>
      </c>
      <c r="B779" s="262" t="str">
        <f>IF(ISBLANK(INDEX('Policy Characteristics'!B:B,MATCH($C779,'Policy Characteristics'!$C:$C,0))),"",INDEX('Policy Characteristics'!B:B,MATCH($C779,'Policy Characteristics'!$C:$C,0)))</f>
        <v>Electrification</v>
      </c>
      <c r="C779" s="254" t="str">
        <f t="shared" si="37"/>
        <v>Fraction of Eligible Industrial Energy Use Shifted to Electricity</v>
      </c>
      <c r="D779" s="6" t="s">
        <v>3081</v>
      </c>
      <c r="E779" s="1" t="s">
        <v>3518</v>
      </c>
      <c r="F779" t="s">
        <v>3043</v>
      </c>
      <c r="G779" s="45" t="s">
        <v>3525</v>
      </c>
      <c r="H779" s="43">
        <v>1995</v>
      </c>
      <c r="I779" s="324" t="s">
        <v>43</v>
      </c>
      <c r="J779" s="255" t="str">
        <f>IF(ISBLANK(INDEX('Policy Characteristics'!D:D,MATCH($C779,'Policy Characteristics'!$C:$C,0))),"",INDEX('Policy Characteristics'!D:D,MATCH($C779,'Policy Characteristics'!$C:$C,0)))</f>
        <v>Electrification</v>
      </c>
      <c r="K779" s="254" t="str">
        <f>IF(ISBLANK(INDEX('Policy Characteristics'!E:E,MATCH($C779,'Policy Characteristics'!$C:$C,0))),"",INDEX('Policy Characteristics'!E:E,MATCH($C779,'Policy Characteristics'!$C:$C,0)))</f>
        <v>indst shift to electricity</v>
      </c>
      <c r="L779" s="261">
        <f>IF(ISBLANK(INDEX('Policy Characteristics'!F:F,MATCH($C779,'Policy Characteristics'!$C:$C,0))),"",INDEX('Policy Characteristics'!F:F,MATCH($C779,'Policy Characteristics'!$C:$C,0)))</f>
        <v>0</v>
      </c>
      <c r="M779" s="261">
        <f>IF(ISBLANK(INDEX('Policy Characteristics'!G:G,MATCH($C779,'Policy Characteristics'!$C:$C,0))),"",INDEX('Policy Characteristics'!G:G,MATCH($C779,'Policy Characteristics'!$C:$C,0)))</f>
        <v>1</v>
      </c>
      <c r="N779" s="261">
        <f>IF(ISBLANK(INDEX('Policy Characteristics'!H:H,MATCH($C779,'Policy Characteristics'!$C:$C,0))),"",INDEX('Policy Characteristics'!H:H,MATCH($C779,'Policy Characteristics'!$C:$C,0)))</f>
        <v>0.01</v>
      </c>
      <c r="O779" s="254" t="str">
        <f>IF(ISBLANK(INDEX('Policy Characteristics'!I:I,MATCH($C779,'Policy Characteristics'!$C:$C,0))),"",INDEX('Policy Characteristics'!I:I,MATCH($C779,'Policy Characteristics'!$C:$C,0)))</f>
        <v>% of fuel shifted</v>
      </c>
      <c r="P779" s="254" t="str">
        <f>IF(ISBLANK(INDEX('Policy Characteristics'!J:J,MATCH($C779,'Policy Characteristics'!$C:$C,0))),"",INDEX('Policy Characteristics'!J:J,MATCH($C779,'Policy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9" s="254" t="str">
        <f>IF(ISBLANK(INDEX('Policy Characteristics'!K:K,MATCH($C779,'Policy Characteristics'!$C:$C,0))),"",INDEX('Policy Characteristics'!K:K,MATCH($C779,'Policy Characteristics'!$C:$C,0)))</f>
        <v>industry-ag-main.html#fuel-switching</v>
      </c>
      <c r="R779" s="254" t="str">
        <f>IF(ISBLANK(INDEX('Policy Characteristics'!L:L,MATCH($C779,'Policy Characteristics'!$C:$C,0))),"",INDEX('Policy Characteristics'!L:L,MATCH($C779,'Policy Characteristics'!$C:$C,0)))</f>
        <v>industry-elec-and-hydrogen.html</v>
      </c>
    </row>
    <row r="780" spans="1:18">
      <c r="A780" s="254" t="str">
        <f>IF(ISBLANK(INDEX('Policy Characteristics'!A:A,MATCH($C780,'Policy Characteristics'!$C:$C,0))),"",INDEX('Policy Characteristics'!A:A,MATCH($C780,'Policy Characteristics'!$C:$C,0)))</f>
        <v>Industry</v>
      </c>
      <c r="B780" s="262" t="str">
        <f>IF(ISBLANK(INDEX('Policy Characteristics'!B:B,MATCH($C780,'Policy Characteristics'!$C:$C,0))),"",INDEX('Policy Characteristics'!B:B,MATCH($C780,'Policy Characteristics'!$C:$C,0)))</f>
        <v>Electrification</v>
      </c>
      <c r="C780" s="254" t="str">
        <f t="shared" si="37"/>
        <v>Fraction of Eligible Industrial Energy Use Shifted to Electricity</v>
      </c>
      <c r="D780" s="6" t="s">
        <v>3081</v>
      </c>
      <c r="E780" s="1" t="s">
        <v>3519</v>
      </c>
      <c r="F780" t="s">
        <v>3043</v>
      </c>
      <c r="G780" s="45" t="s">
        <v>3526</v>
      </c>
      <c r="H780" s="43">
        <v>1996</v>
      </c>
      <c r="I780" s="324" t="s">
        <v>43</v>
      </c>
      <c r="J780" s="255" t="str">
        <f>IF(ISBLANK(INDEX('Policy Characteristics'!D:D,MATCH($C780,'Policy Characteristics'!$C:$C,0))),"",INDEX('Policy Characteristics'!D:D,MATCH($C780,'Policy Characteristics'!$C:$C,0)))</f>
        <v>Electrification</v>
      </c>
      <c r="K780" s="254" t="str">
        <f>IF(ISBLANK(INDEX('Policy Characteristics'!E:E,MATCH($C780,'Policy Characteristics'!$C:$C,0))),"",INDEX('Policy Characteristics'!E:E,MATCH($C780,'Policy Characteristics'!$C:$C,0)))</f>
        <v>indst shift to electricity</v>
      </c>
      <c r="L780" s="261">
        <f>IF(ISBLANK(INDEX('Policy Characteristics'!F:F,MATCH($C780,'Policy Characteristics'!$C:$C,0))),"",INDEX('Policy Characteristics'!F:F,MATCH($C780,'Policy Characteristics'!$C:$C,0)))</f>
        <v>0</v>
      </c>
      <c r="M780" s="261">
        <f>IF(ISBLANK(INDEX('Policy Characteristics'!G:G,MATCH($C780,'Policy Characteristics'!$C:$C,0))),"",INDEX('Policy Characteristics'!G:G,MATCH($C780,'Policy Characteristics'!$C:$C,0)))</f>
        <v>1</v>
      </c>
      <c r="N780" s="261">
        <f>IF(ISBLANK(INDEX('Policy Characteristics'!H:H,MATCH($C780,'Policy Characteristics'!$C:$C,0))),"",INDEX('Policy Characteristics'!H:H,MATCH($C780,'Policy Characteristics'!$C:$C,0)))</f>
        <v>0.01</v>
      </c>
      <c r="O780" s="254" t="str">
        <f>IF(ISBLANK(INDEX('Policy Characteristics'!I:I,MATCH($C780,'Policy Characteristics'!$C:$C,0))),"",INDEX('Policy Characteristics'!I:I,MATCH($C780,'Policy Characteristics'!$C:$C,0)))</f>
        <v>% of fuel shifted</v>
      </c>
      <c r="P780" s="254" t="str">
        <f>IF(ISBLANK(INDEX('Policy Characteristics'!J:J,MATCH($C780,'Policy Characteristics'!$C:$C,0))),"",INDEX('Policy Characteristics'!J:J,MATCH($C780,'Policy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0" s="254" t="str">
        <f>IF(ISBLANK(INDEX('Policy Characteristics'!K:K,MATCH($C780,'Policy Characteristics'!$C:$C,0))),"",INDEX('Policy Characteristics'!K:K,MATCH($C780,'Policy Characteristics'!$C:$C,0)))</f>
        <v>industry-ag-main.html#fuel-switching</v>
      </c>
      <c r="R780" s="254" t="str">
        <f>IF(ISBLANK(INDEX('Policy Characteristics'!L:L,MATCH($C780,'Policy Characteristics'!$C:$C,0))),"",INDEX('Policy Characteristics'!L:L,MATCH($C780,'Policy Characteristics'!$C:$C,0)))</f>
        <v>industry-elec-and-hydrogen.html</v>
      </c>
    </row>
    <row r="781" spans="1:18">
      <c r="A781" s="254" t="str">
        <f>IF(ISBLANK(INDEX('Policy Characteristics'!A:A,MATCH($C781,'Policy Characteristics'!$C:$C,0))),"",INDEX('Policy Characteristics'!A:A,MATCH($C781,'Policy Characteristics'!$C:$C,0)))</f>
        <v>Industry</v>
      </c>
      <c r="B781" s="262" t="str">
        <f>IF(ISBLANK(INDEX('Policy Characteristics'!B:B,MATCH($C781,'Policy Characteristics'!$C:$C,0))),"",INDEX('Policy Characteristics'!B:B,MATCH($C781,'Policy Characteristics'!$C:$C,0)))</f>
        <v>Electrification</v>
      </c>
      <c r="C781" s="254" t="str">
        <f t="shared" si="37"/>
        <v>Fraction of Eligible Industrial Energy Use Shifted to Electricity</v>
      </c>
      <c r="D781" s="6" t="s">
        <v>3081</v>
      </c>
      <c r="E781" s="1" t="s">
        <v>3520</v>
      </c>
      <c r="F781" t="s">
        <v>3043</v>
      </c>
      <c r="G781" s="45" t="s">
        <v>3527</v>
      </c>
      <c r="H781" s="43">
        <v>1997</v>
      </c>
      <c r="I781" s="324" t="s">
        <v>43</v>
      </c>
      <c r="J781" s="255" t="str">
        <f>IF(ISBLANK(INDEX('Policy Characteristics'!D:D,MATCH($C781,'Policy Characteristics'!$C:$C,0))),"",INDEX('Policy Characteristics'!D:D,MATCH($C781,'Policy Characteristics'!$C:$C,0)))</f>
        <v>Electrification</v>
      </c>
      <c r="K781" s="254" t="str">
        <f>IF(ISBLANK(INDEX('Policy Characteristics'!E:E,MATCH($C781,'Policy Characteristics'!$C:$C,0))),"",INDEX('Policy Characteristics'!E:E,MATCH($C781,'Policy Characteristics'!$C:$C,0)))</f>
        <v>indst shift to electricity</v>
      </c>
      <c r="L781" s="261">
        <f>IF(ISBLANK(INDEX('Policy Characteristics'!F:F,MATCH($C781,'Policy Characteristics'!$C:$C,0))),"",INDEX('Policy Characteristics'!F:F,MATCH($C781,'Policy Characteristics'!$C:$C,0)))</f>
        <v>0</v>
      </c>
      <c r="M781" s="261">
        <f>IF(ISBLANK(INDEX('Policy Characteristics'!G:G,MATCH($C781,'Policy Characteristics'!$C:$C,0))),"",INDEX('Policy Characteristics'!G:G,MATCH($C781,'Policy Characteristics'!$C:$C,0)))</f>
        <v>1</v>
      </c>
      <c r="N781" s="261">
        <f>IF(ISBLANK(INDEX('Policy Characteristics'!H:H,MATCH($C781,'Policy Characteristics'!$C:$C,0))),"",INDEX('Policy Characteristics'!H:H,MATCH($C781,'Policy Characteristics'!$C:$C,0)))</f>
        <v>0.01</v>
      </c>
      <c r="O781" s="254" t="str">
        <f>IF(ISBLANK(INDEX('Policy Characteristics'!I:I,MATCH($C781,'Policy Characteristics'!$C:$C,0))),"",INDEX('Policy Characteristics'!I:I,MATCH($C781,'Policy Characteristics'!$C:$C,0)))</f>
        <v>% of fuel shifted</v>
      </c>
      <c r="P781" s="254" t="str">
        <f>IF(ISBLANK(INDEX('Policy Characteristics'!J:J,MATCH($C781,'Policy Characteristics'!$C:$C,0))),"",INDEX('Policy Characteristics'!J:J,MATCH($C781,'Policy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1" s="254" t="str">
        <f>IF(ISBLANK(INDEX('Policy Characteristics'!K:K,MATCH($C781,'Policy Characteristics'!$C:$C,0))),"",INDEX('Policy Characteristics'!K:K,MATCH($C781,'Policy Characteristics'!$C:$C,0)))</f>
        <v>industry-ag-main.html#fuel-switching</v>
      </c>
      <c r="R781" s="254" t="str">
        <f>IF(ISBLANK(INDEX('Policy Characteristics'!L:L,MATCH($C781,'Policy Characteristics'!$C:$C,0))),"",INDEX('Policy Characteristics'!L:L,MATCH($C781,'Policy Characteristics'!$C:$C,0)))</f>
        <v>industry-elec-and-hydrogen.html</v>
      </c>
    </row>
    <row r="782" spans="1:18">
      <c r="A782" s="254" t="str">
        <f>IF(ISBLANK(INDEX('Policy Characteristics'!A:A,MATCH($C782,'Policy Characteristics'!$C:$C,0))),"",INDEX('Policy Characteristics'!A:A,MATCH($C782,'Policy Characteristics'!$C:$C,0)))</f>
        <v>Industry</v>
      </c>
      <c r="B782" s="262" t="str">
        <f>IF(ISBLANK(INDEX('Policy Characteristics'!B:B,MATCH($C782,'Policy Characteristics'!$C:$C,0))),"",INDEX('Policy Characteristics'!B:B,MATCH($C782,'Policy Characteristics'!$C:$C,0)))</f>
        <v>Electrification</v>
      </c>
      <c r="C782" s="254" t="str">
        <f t="shared" si="37"/>
        <v>Fraction of Eligible Industrial Energy Use Shifted to Electricity</v>
      </c>
      <c r="D782" s="6" t="s">
        <v>3081</v>
      </c>
      <c r="E782" s="1" t="s">
        <v>3521</v>
      </c>
      <c r="F782" t="s">
        <v>3043</v>
      </c>
      <c r="G782" s="45" t="s">
        <v>3528</v>
      </c>
      <c r="H782" s="43">
        <v>1998</v>
      </c>
      <c r="I782" s="324" t="s">
        <v>43</v>
      </c>
      <c r="J782" s="255" t="str">
        <f>IF(ISBLANK(INDEX('Policy Characteristics'!D:D,MATCH($C782,'Policy Characteristics'!$C:$C,0))),"",INDEX('Policy Characteristics'!D:D,MATCH($C782,'Policy Characteristics'!$C:$C,0)))</f>
        <v>Electrification</v>
      </c>
      <c r="K782" s="254" t="str">
        <f>IF(ISBLANK(INDEX('Policy Characteristics'!E:E,MATCH($C782,'Policy Characteristics'!$C:$C,0))),"",INDEX('Policy Characteristics'!E:E,MATCH($C782,'Policy Characteristics'!$C:$C,0)))</f>
        <v>indst shift to electricity</v>
      </c>
      <c r="L782" s="261">
        <f>IF(ISBLANK(INDEX('Policy Characteristics'!F:F,MATCH($C782,'Policy Characteristics'!$C:$C,0))),"",INDEX('Policy Characteristics'!F:F,MATCH($C782,'Policy Characteristics'!$C:$C,0)))</f>
        <v>0</v>
      </c>
      <c r="M782" s="261">
        <f>IF(ISBLANK(INDEX('Policy Characteristics'!G:G,MATCH($C782,'Policy Characteristics'!$C:$C,0))),"",INDEX('Policy Characteristics'!G:G,MATCH($C782,'Policy Characteristics'!$C:$C,0)))</f>
        <v>1</v>
      </c>
      <c r="N782" s="261">
        <f>IF(ISBLANK(INDEX('Policy Characteristics'!H:H,MATCH($C782,'Policy Characteristics'!$C:$C,0))),"",INDEX('Policy Characteristics'!H:H,MATCH($C782,'Policy Characteristics'!$C:$C,0)))</f>
        <v>0.01</v>
      </c>
      <c r="O782" s="254" t="str">
        <f>IF(ISBLANK(INDEX('Policy Characteristics'!I:I,MATCH($C782,'Policy Characteristics'!$C:$C,0))),"",INDEX('Policy Characteristics'!I:I,MATCH($C782,'Policy Characteristics'!$C:$C,0)))</f>
        <v>% of fuel shifted</v>
      </c>
      <c r="P782" s="254" t="str">
        <f>IF(ISBLANK(INDEX('Policy Characteristics'!J:J,MATCH($C782,'Policy Characteristics'!$C:$C,0))),"",INDEX('Policy Characteristics'!J:J,MATCH($C782,'Policy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2" s="254" t="str">
        <f>IF(ISBLANK(INDEX('Policy Characteristics'!K:K,MATCH($C782,'Policy Characteristics'!$C:$C,0))),"",INDEX('Policy Characteristics'!K:K,MATCH($C782,'Policy Characteristics'!$C:$C,0)))</f>
        <v>industry-ag-main.html#fuel-switching</v>
      </c>
      <c r="R782" s="254" t="str">
        <f>IF(ISBLANK(INDEX('Policy Characteristics'!L:L,MATCH($C782,'Policy Characteristics'!$C:$C,0))),"",INDEX('Policy Characteristics'!L:L,MATCH($C782,'Policy Characteristics'!$C:$C,0)))</f>
        <v>industry-elec-and-hydrogen.html</v>
      </c>
    </row>
    <row r="783" spans="1:18">
      <c r="A783" s="254" t="str">
        <f>IF(ISBLANK(INDEX('Policy Characteristics'!A:A,MATCH($C783,'Policy Characteristics'!$C:$C,0))),"",INDEX('Policy Characteristics'!A:A,MATCH($C783,'Policy Characteristics'!$C:$C,0)))</f>
        <v>Industry</v>
      </c>
      <c r="B783" s="262" t="str">
        <f>IF(ISBLANK(INDEX('Policy Characteristics'!B:B,MATCH($C783,'Policy Characteristics'!$C:$C,0))),"",INDEX('Policy Characteristics'!B:B,MATCH($C783,'Policy Characteristics'!$C:$C,0)))</f>
        <v>Electrification</v>
      </c>
      <c r="C783" s="254" t="str">
        <f t="shared" si="37"/>
        <v>Fraction of Eligible Industrial Energy Use Shifted to Electricity</v>
      </c>
      <c r="D783" s="6" t="s">
        <v>3081</v>
      </c>
      <c r="E783" s="1" t="s">
        <v>3522</v>
      </c>
      <c r="F783" t="s">
        <v>3043</v>
      </c>
      <c r="G783" s="45" t="s">
        <v>3529</v>
      </c>
      <c r="H783" s="43">
        <v>1999</v>
      </c>
      <c r="I783" s="324" t="s">
        <v>43</v>
      </c>
      <c r="J783" s="255" t="str">
        <f>IF(ISBLANK(INDEX('Policy Characteristics'!D:D,MATCH($C783,'Policy Characteristics'!$C:$C,0))),"",INDEX('Policy Characteristics'!D:D,MATCH($C783,'Policy Characteristics'!$C:$C,0)))</f>
        <v>Electrification</v>
      </c>
      <c r="K783" s="254" t="str">
        <f>IF(ISBLANK(INDEX('Policy Characteristics'!E:E,MATCH($C783,'Policy Characteristics'!$C:$C,0))),"",INDEX('Policy Characteristics'!E:E,MATCH($C783,'Policy Characteristics'!$C:$C,0)))</f>
        <v>indst shift to electricity</v>
      </c>
      <c r="L783" s="261">
        <f>IF(ISBLANK(INDEX('Policy Characteristics'!F:F,MATCH($C783,'Policy Characteristics'!$C:$C,0))),"",INDEX('Policy Characteristics'!F:F,MATCH($C783,'Policy Characteristics'!$C:$C,0)))</f>
        <v>0</v>
      </c>
      <c r="M783" s="261">
        <f>IF(ISBLANK(INDEX('Policy Characteristics'!G:G,MATCH($C783,'Policy Characteristics'!$C:$C,0))),"",INDEX('Policy Characteristics'!G:G,MATCH($C783,'Policy Characteristics'!$C:$C,0)))</f>
        <v>1</v>
      </c>
      <c r="N783" s="261">
        <f>IF(ISBLANK(INDEX('Policy Characteristics'!H:H,MATCH($C783,'Policy Characteristics'!$C:$C,0))),"",INDEX('Policy Characteristics'!H:H,MATCH($C783,'Policy Characteristics'!$C:$C,0)))</f>
        <v>0.01</v>
      </c>
      <c r="O783" s="254" t="str">
        <f>IF(ISBLANK(INDEX('Policy Characteristics'!I:I,MATCH($C783,'Policy Characteristics'!$C:$C,0))),"",INDEX('Policy Characteristics'!I:I,MATCH($C783,'Policy Characteristics'!$C:$C,0)))</f>
        <v>% of fuel shifted</v>
      </c>
      <c r="P783" s="254" t="str">
        <f>IF(ISBLANK(INDEX('Policy Characteristics'!J:J,MATCH($C783,'Policy Characteristics'!$C:$C,0))),"",INDEX('Policy Characteristics'!J:J,MATCH($C783,'Policy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3" s="254" t="str">
        <f>IF(ISBLANK(INDEX('Policy Characteristics'!K:K,MATCH($C783,'Policy Characteristics'!$C:$C,0))),"",INDEX('Policy Characteristics'!K:K,MATCH($C783,'Policy Characteristics'!$C:$C,0)))</f>
        <v>industry-ag-main.html#fuel-switching</v>
      </c>
      <c r="R783" s="254" t="str">
        <f>IF(ISBLANK(INDEX('Policy Characteristics'!L:L,MATCH($C783,'Policy Characteristics'!$C:$C,0))),"",INDEX('Policy Characteristics'!L:L,MATCH($C783,'Policy Characteristics'!$C:$C,0)))</f>
        <v>industry-elec-and-hydrogen.html</v>
      </c>
    </row>
    <row r="784" spans="1:18">
      <c r="A784" s="254" t="str">
        <f>IF(ISBLANK(INDEX('Policy Characteristics'!A:A,MATCH($C784,'Policy Characteristics'!$C:$C,0))),"",INDEX('Policy Characteristics'!A:A,MATCH($C784,'Policy Characteristics'!$C:$C,0)))</f>
        <v>Industry</v>
      </c>
      <c r="B784" s="262" t="str">
        <f>IF(ISBLANK(INDEX('Policy Characteristics'!B:B,MATCH($C784,'Policy Characteristics'!$C:$C,0))),"",INDEX('Policy Characteristics'!B:B,MATCH($C784,'Policy Characteristics'!$C:$C,0)))</f>
        <v>Electrification</v>
      </c>
      <c r="C784" s="254" t="str">
        <f t="shared" si="37"/>
        <v>Fraction of Eligible Industrial Energy Use Shifted to Electricity</v>
      </c>
      <c r="D784" s="6" t="s">
        <v>3081</v>
      </c>
      <c r="E784" s="1" t="s">
        <v>3523</v>
      </c>
      <c r="F784" t="s">
        <v>3043</v>
      </c>
      <c r="G784" s="45" t="s">
        <v>3530</v>
      </c>
      <c r="H784" s="43">
        <v>2000</v>
      </c>
      <c r="I784" s="324" t="s">
        <v>43</v>
      </c>
      <c r="J784" s="255" t="str">
        <f>IF(ISBLANK(INDEX('Policy Characteristics'!D:D,MATCH($C784,'Policy Characteristics'!$C:$C,0))),"",INDEX('Policy Characteristics'!D:D,MATCH($C784,'Policy Characteristics'!$C:$C,0)))</f>
        <v>Electrification</v>
      </c>
      <c r="K784" s="254" t="str">
        <f>IF(ISBLANK(INDEX('Policy Characteristics'!E:E,MATCH($C784,'Policy Characteristics'!$C:$C,0))),"",INDEX('Policy Characteristics'!E:E,MATCH($C784,'Policy Characteristics'!$C:$C,0)))</f>
        <v>indst shift to electricity</v>
      </c>
      <c r="L784" s="261">
        <f>IF(ISBLANK(INDEX('Policy Characteristics'!F:F,MATCH($C784,'Policy Characteristics'!$C:$C,0))),"",INDEX('Policy Characteristics'!F:F,MATCH($C784,'Policy Characteristics'!$C:$C,0)))</f>
        <v>0</v>
      </c>
      <c r="M784" s="261">
        <f>IF(ISBLANK(INDEX('Policy Characteristics'!G:G,MATCH($C784,'Policy Characteristics'!$C:$C,0))),"",INDEX('Policy Characteristics'!G:G,MATCH($C784,'Policy Characteristics'!$C:$C,0)))</f>
        <v>1</v>
      </c>
      <c r="N784" s="261">
        <f>IF(ISBLANK(INDEX('Policy Characteristics'!H:H,MATCH($C784,'Policy Characteristics'!$C:$C,0))),"",INDEX('Policy Characteristics'!H:H,MATCH($C784,'Policy Characteristics'!$C:$C,0)))</f>
        <v>0.01</v>
      </c>
      <c r="O784" s="254" t="str">
        <f>IF(ISBLANK(INDEX('Policy Characteristics'!I:I,MATCH($C784,'Policy Characteristics'!$C:$C,0))),"",INDEX('Policy Characteristics'!I:I,MATCH($C784,'Policy Characteristics'!$C:$C,0)))</f>
        <v>% of fuel shifted</v>
      </c>
      <c r="P784" s="254" t="str">
        <f>IF(ISBLANK(INDEX('Policy Characteristics'!J:J,MATCH($C784,'Policy Characteristics'!$C:$C,0))),"",INDEX('Policy Characteristics'!J:J,MATCH($C784,'Policy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4" s="254" t="str">
        <f>IF(ISBLANK(INDEX('Policy Characteristics'!K:K,MATCH($C784,'Policy Characteristics'!$C:$C,0))),"",INDEX('Policy Characteristics'!K:K,MATCH($C784,'Policy Characteristics'!$C:$C,0)))</f>
        <v>industry-ag-main.html#fuel-switching</v>
      </c>
      <c r="R784" s="254" t="str">
        <f>IF(ISBLANK(INDEX('Policy Characteristics'!L:L,MATCH($C784,'Policy Characteristics'!$C:$C,0))),"",INDEX('Policy Characteristics'!L:L,MATCH($C784,'Policy Characteristics'!$C:$C,0)))</f>
        <v>industry-elec-and-hydrogen.html</v>
      </c>
    </row>
    <row r="785" spans="1:18">
      <c r="A785" s="254" t="str">
        <f>IF(ISBLANK(INDEX('Policy Characteristics'!A:A,MATCH($C785,'Policy Characteristics'!$C:$C,0))),"",INDEX('Policy Characteristics'!A:A,MATCH($C785,'Policy Characteristics'!$C:$C,0)))</f>
        <v>Industry</v>
      </c>
      <c r="B785" s="262" t="str">
        <f>IF(ISBLANK(INDEX('Policy Characteristics'!B:B,MATCH($C785,'Policy Characteristics'!$C:$C,0))),"",INDEX('Policy Characteristics'!B:B,MATCH($C785,'Policy Characteristics'!$C:$C,0)))</f>
        <v>Electrification</v>
      </c>
      <c r="C785" s="254" t="str">
        <f t="shared" si="37"/>
        <v>Fraction of Eligible Industrial Energy Use Shifted to Electricity</v>
      </c>
      <c r="D785" s="6" t="s">
        <v>3081</v>
      </c>
      <c r="E785" s="1" t="s">
        <v>3674</v>
      </c>
      <c r="F785" t="s">
        <v>3043</v>
      </c>
      <c r="G785" s="45" t="s">
        <v>3674</v>
      </c>
      <c r="H785" s="43">
        <v>2001</v>
      </c>
      <c r="I785" s="324" t="s">
        <v>43</v>
      </c>
      <c r="J785" s="255" t="str">
        <f>IF(ISBLANK(INDEX('Policy Characteristics'!D:D,MATCH($C785,'Policy Characteristics'!$C:$C,0))),"",INDEX('Policy Characteristics'!D:D,MATCH($C785,'Policy Characteristics'!$C:$C,0)))</f>
        <v>Electrification</v>
      </c>
      <c r="K785" s="254" t="str">
        <f>IF(ISBLANK(INDEX('Policy Characteristics'!E:E,MATCH($C785,'Policy Characteristics'!$C:$C,0))),"",INDEX('Policy Characteristics'!E:E,MATCH($C785,'Policy Characteristics'!$C:$C,0)))</f>
        <v>indst shift to electricity</v>
      </c>
      <c r="L785" s="261">
        <f>IF(ISBLANK(INDEX('Policy Characteristics'!F:F,MATCH($C785,'Policy Characteristics'!$C:$C,0))),"",INDEX('Policy Characteristics'!F:F,MATCH($C785,'Policy Characteristics'!$C:$C,0)))</f>
        <v>0</v>
      </c>
      <c r="M785" s="261">
        <f>IF(ISBLANK(INDEX('Policy Characteristics'!G:G,MATCH($C785,'Policy Characteristics'!$C:$C,0))),"",INDEX('Policy Characteristics'!G:G,MATCH($C785,'Policy Characteristics'!$C:$C,0)))</f>
        <v>1</v>
      </c>
      <c r="N785" s="261">
        <f>IF(ISBLANK(INDEX('Policy Characteristics'!H:H,MATCH($C785,'Policy Characteristics'!$C:$C,0))),"",INDEX('Policy Characteristics'!H:H,MATCH($C785,'Policy Characteristics'!$C:$C,0)))</f>
        <v>0.01</v>
      </c>
      <c r="O785" s="254" t="str">
        <f>IF(ISBLANK(INDEX('Policy Characteristics'!I:I,MATCH($C785,'Policy Characteristics'!$C:$C,0))),"",INDEX('Policy Characteristics'!I:I,MATCH($C785,'Policy Characteristics'!$C:$C,0)))</f>
        <v>% of fuel shifted</v>
      </c>
      <c r="P785" s="254" t="str">
        <f>IF(ISBLANK(INDEX('Policy Characteristics'!J:J,MATCH($C785,'Policy Characteristics'!$C:$C,0))),"",INDEX('Policy Characteristics'!J:J,MATCH($C785,'Policy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5" s="254" t="str">
        <f>IF(ISBLANK(INDEX('Policy Characteristics'!K:K,MATCH($C785,'Policy Characteristics'!$C:$C,0))),"",INDEX('Policy Characteristics'!K:K,MATCH($C785,'Policy Characteristics'!$C:$C,0)))</f>
        <v>industry-ag-main.html#fuel-switching</v>
      </c>
      <c r="R785" s="254" t="str">
        <f>IF(ISBLANK(INDEX('Policy Characteristics'!L:L,MATCH($C785,'Policy Characteristics'!$C:$C,0))),"",INDEX('Policy Characteristics'!L:L,MATCH($C785,'Policy Characteristics'!$C:$C,0)))</f>
        <v>industry-elec-and-hydrogen.html</v>
      </c>
    </row>
    <row r="786" spans="1:18">
      <c r="A786" s="254" t="str">
        <f>IF(ISBLANK(INDEX('Policy Characteristics'!A:A,MATCH($C786,'Policy Characteristics'!$C:$C,0))),"",INDEX('Policy Characteristics'!A:A,MATCH($C786,'Policy Characteristics'!$C:$C,0)))</f>
        <v>Industry</v>
      </c>
      <c r="B786" s="262" t="str">
        <f>IF(ISBLANK(INDEX('Policy Characteristics'!B:B,MATCH($C786,'Policy Characteristics'!$C:$C,0))),"",INDEX('Policy Characteristics'!B:B,MATCH($C786,'Policy Characteristics'!$C:$C,0)))</f>
        <v>Electrification</v>
      </c>
      <c r="C786" s="254" t="str">
        <f t="shared" ref="C786:C817" si="38">C$618</f>
        <v>Fraction of Eligible Industrial Energy Use Shifted to Electricity</v>
      </c>
      <c r="D786" s="6" t="s">
        <v>3082</v>
      </c>
      <c r="E786" s="1" t="s">
        <v>3517</v>
      </c>
      <c r="F786" t="s">
        <v>3044</v>
      </c>
      <c r="G786" s="45" t="s">
        <v>3524</v>
      </c>
      <c r="H786" s="43">
        <v>2002</v>
      </c>
      <c r="I786" s="324" t="s">
        <v>43</v>
      </c>
      <c r="J786" s="255" t="str">
        <f>IF(ISBLANK(INDEX('Policy Characteristics'!D:D,MATCH($C786,'Policy Characteristics'!$C:$C,0))),"",INDEX('Policy Characteristics'!D:D,MATCH($C786,'Policy Characteristics'!$C:$C,0)))</f>
        <v>Electrification</v>
      </c>
      <c r="K786" s="254" t="str">
        <f>IF(ISBLANK(INDEX('Policy Characteristics'!E:E,MATCH($C786,'Policy Characteristics'!$C:$C,0))),"",INDEX('Policy Characteristics'!E:E,MATCH($C786,'Policy Characteristics'!$C:$C,0)))</f>
        <v>indst shift to electricity</v>
      </c>
      <c r="L786" s="261">
        <f>IF(ISBLANK(INDEX('Policy Characteristics'!F:F,MATCH($C786,'Policy Characteristics'!$C:$C,0))),"",INDEX('Policy Characteristics'!F:F,MATCH($C786,'Policy Characteristics'!$C:$C,0)))</f>
        <v>0</v>
      </c>
      <c r="M786" s="261">
        <f>IF(ISBLANK(INDEX('Policy Characteristics'!G:G,MATCH($C786,'Policy Characteristics'!$C:$C,0))),"",INDEX('Policy Characteristics'!G:G,MATCH($C786,'Policy Characteristics'!$C:$C,0)))</f>
        <v>1</v>
      </c>
      <c r="N786" s="261">
        <f>IF(ISBLANK(INDEX('Policy Characteristics'!H:H,MATCH($C786,'Policy Characteristics'!$C:$C,0))),"",INDEX('Policy Characteristics'!H:H,MATCH($C786,'Policy Characteristics'!$C:$C,0)))</f>
        <v>0.01</v>
      </c>
      <c r="O786" s="254" t="str">
        <f>IF(ISBLANK(INDEX('Policy Characteristics'!I:I,MATCH($C786,'Policy Characteristics'!$C:$C,0))),"",INDEX('Policy Characteristics'!I:I,MATCH($C786,'Policy Characteristics'!$C:$C,0)))</f>
        <v>% of fuel shifted</v>
      </c>
      <c r="P786" s="254" t="str">
        <f>IF(ISBLANK(INDEX('Policy Characteristics'!J:J,MATCH($C786,'Policy Characteristics'!$C:$C,0))),"",INDEX('Policy Characteristics'!J:J,MATCH($C786,'Policy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6" s="254" t="str">
        <f>IF(ISBLANK(INDEX('Policy Characteristics'!K:K,MATCH($C786,'Policy Characteristics'!$C:$C,0))),"",INDEX('Policy Characteristics'!K:K,MATCH($C786,'Policy Characteristics'!$C:$C,0)))</f>
        <v>industry-ag-main.html#fuel-switching</v>
      </c>
      <c r="R786" s="254" t="str">
        <f>IF(ISBLANK(INDEX('Policy Characteristics'!L:L,MATCH($C786,'Policy Characteristics'!$C:$C,0))),"",INDEX('Policy Characteristics'!L:L,MATCH($C786,'Policy Characteristics'!$C:$C,0)))</f>
        <v>industry-elec-and-hydrogen.html</v>
      </c>
    </row>
    <row r="787" spans="1:18">
      <c r="A787" s="254" t="str">
        <f>IF(ISBLANK(INDEX('Policy Characteristics'!A:A,MATCH($C787,'Policy Characteristics'!$C:$C,0))),"",INDEX('Policy Characteristics'!A:A,MATCH($C787,'Policy Characteristics'!$C:$C,0)))</f>
        <v>Industry</v>
      </c>
      <c r="B787" s="262" t="str">
        <f>IF(ISBLANK(INDEX('Policy Characteristics'!B:B,MATCH($C787,'Policy Characteristics'!$C:$C,0))),"",INDEX('Policy Characteristics'!B:B,MATCH($C787,'Policy Characteristics'!$C:$C,0)))</f>
        <v>Electrification</v>
      </c>
      <c r="C787" s="254" t="str">
        <f t="shared" si="38"/>
        <v>Fraction of Eligible Industrial Energy Use Shifted to Electricity</v>
      </c>
      <c r="D787" s="6" t="s">
        <v>3082</v>
      </c>
      <c r="E787" s="1" t="s">
        <v>3518</v>
      </c>
      <c r="F787" t="s">
        <v>3044</v>
      </c>
      <c r="G787" s="45" t="s">
        <v>3525</v>
      </c>
      <c r="H787" s="43">
        <v>2003</v>
      </c>
      <c r="I787" s="324" t="s">
        <v>43</v>
      </c>
      <c r="J787" s="255" t="str">
        <f>IF(ISBLANK(INDEX('Policy Characteristics'!D:D,MATCH($C787,'Policy Characteristics'!$C:$C,0))),"",INDEX('Policy Characteristics'!D:D,MATCH($C787,'Policy Characteristics'!$C:$C,0)))</f>
        <v>Electrification</v>
      </c>
      <c r="K787" s="254" t="str">
        <f>IF(ISBLANK(INDEX('Policy Characteristics'!E:E,MATCH($C787,'Policy Characteristics'!$C:$C,0))),"",INDEX('Policy Characteristics'!E:E,MATCH($C787,'Policy Characteristics'!$C:$C,0)))</f>
        <v>indst shift to electricity</v>
      </c>
      <c r="L787" s="261">
        <f>IF(ISBLANK(INDEX('Policy Characteristics'!F:F,MATCH($C787,'Policy Characteristics'!$C:$C,0))),"",INDEX('Policy Characteristics'!F:F,MATCH($C787,'Policy Characteristics'!$C:$C,0)))</f>
        <v>0</v>
      </c>
      <c r="M787" s="261">
        <f>IF(ISBLANK(INDEX('Policy Characteristics'!G:G,MATCH($C787,'Policy Characteristics'!$C:$C,0))),"",INDEX('Policy Characteristics'!G:G,MATCH($C787,'Policy Characteristics'!$C:$C,0)))</f>
        <v>1</v>
      </c>
      <c r="N787" s="261">
        <f>IF(ISBLANK(INDEX('Policy Characteristics'!H:H,MATCH($C787,'Policy Characteristics'!$C:$C,0))),"",INDEX('Policy Characteristics'!H:H,MATCH($C787,'Policy Characteristics'!$C:$C,0)))</f>
        <v>0.01</v>
      </c>
      <c r="O787" s="254" t="str">
        <f>IF(ISBLANK(INDEX('Policy Characteristics'!I:I,MATCH($C787,'Policy Characteristics'!$C:$C,0))),"",INDEX('Policy Characteristics'!I:I,MATCH($C787,'Policy Characteristics'!$C:$C,0)))</f>
        <v>% of fuel shifted</v>
      </c>
      <c r="P787" s="254" t="str">
        <f>IF(ISBLANK(INDEX('Policy Characteristics'!J:J,MATCH($C787,'Policy Characteristics'!$C:$C,0))),"",INDEX('Policy Characteristics'!J:J,MATCH($C787,'Policy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7" s="254" t="str">
        <f>IF(ISBLANK(INDEX('Policy Characteristics'!K:K,MATCH($C787,'Policy Characteristics'!$C:$C,0))),"",INDEX('Policy Characteristics'!K:K,MATCH($C787,'Policy Characteristics'!$C:$C,0)))</f>
        <v>industry-ag-main.html#fuel-switching</v>
      </c>
      <c r="R787" s="254" t="str">
        <f>IF(ISBLANK(INDEX('Policy Characteristics'!L:L,MATCH($C787,'Policy Characteristics'!$C:$C,0))),"",INDEX('Policy Characteristics'!L:L,MATCH($C787,'Policy Characteristics'!$C:$C,0)))</f>
        <v>industry-elec-and-hydrogen.html</v>
      </c>
    </row>
    <row r="788" spans="1:18">
      <c r="A788" s="254" t="str">
        <f>IF(ISBLANK(INDEX('Policy Characteristics'!A:A,MATCH($C788,'Policy Characteristics'!$C:$C,0))),"",INDEX('Policy Characteristics'!A:A,MATCH($C788,'Policy Characteristics'!$C:$C,0)))</f>
        <v>Industry</v>
      </c>
      <c r="B788" s="262" t="str">
        <f>IF(ISBLANK(INDEX('Policy Characteristics'!B:B,MATCH($C788,'Policy Characteristics'!$C:$C,0))),"",INDEX('Policy Characteristics'!B:B,MATCH($C788,'Policy Characteristics'!$C:$C,0)))</f>
        <v>Electrification</v>
      </c>
      <c r="C788" s="254" t="str">
        <f t="shared" si="38"/>
        <v>Fraction of Eligible Industrial Energy Use Shifted to Electricity</v>
      </c>
      <c r="D788" s="6" t="s">
        <v>3082</v>
      </c>
      <c r="E788" s="1" t="s">
        <v>3519</v>
      </c>
      <c r="F788" t="s">
        <v>3044</v>
      </c>
      <c r="G788" s="45" t="s">
        <v>3526</v>
      </c>
      <c r="H788" s="43">
        <v>2004</v>
      </c>
      <c r="I788" s="324" t="s">
        <v>43</v>
      </c>
      <c r="J788" s="255" t="str">
        <f>IF(ISBLANK(INDEX('Policy Characteristics'!D:D,MATCH($C788,'Policy Characteristics'!$C:$C,0))),"",INDEX('Policy Characteristics'!D:D,MATCH($C788,'Policy Characteristics'!$C:$C,0)))</f>
        <v>Electrification</v>
      </c>
      <c r="K788" s="254" t="str">
        <f>IF(ISBLANK(INDEX('Policy Characteristics'!E:E,MATCH($C788,'Policy Characteristics'!$C:$C,0))),"",INDEX('Policy Characteristics'!E:E,MATCH($C788,'Policy Characteristics'!$C:$C,0)))</f>
        <v>indst shift to electricity</v>
      </c>
      <c r="L788" s="261">
        <f>IF(ISBLANK(INDEX('Policy Characteristics'!F:F,MATCH($C788,'Policy Characteristics'!$C:$C,0))),"",INDEX('Policy Characteristics'!F:F,MATCH($C788,'Policy Characteristics'!$C:$C,0)))</f>
        <v>0</v>
      </c>
      <c r="M788" s="261">
        <f>IF(ISBLANK(INDEX('Policy Characteristics'!G:G,MATCH($C788,'Policy Characteristics'!$C:$C,0))),"",INDEX('Policy Characteristics'!G:G,MATCH($C788,'Policy Characteristics'!$C:$C,0)))</f>
        <v>1</v>
      </c>
      <c r="N788" s="261">
        <f>IF(ISBLANK(INDEX('Policy Characteristics'!H:H,MATCH($C788,'Policy Characteristics'!$C:$C,0))),"",INDEX('Policy Characteristics'!H:H,MATCH($C788,'Policy Characteristics'!$C:$C,0)))</f>
        <v>0.01</v>
      </c>
      <c r="O788" s="254" t="str">
        <f>IF(ISBLANK(INDEX('Policy Characteristics'!I:I,MATCH($C788,'Policy Characteristics'!$C:$C,0))),"",INDEX('Policy Characteristics'!I:I,MATCH($C788,'Policy Characteristics'!$C:$C,0)))</f>
        <v>% of fuel shifted</v>
      </c>
      <c r="P788" s="254" t="str">
        <f>IF(ISBLANK(INDEX('Policy Characteristics'!J:J,MATCH($C788,'Policy Characteristics'!$C:$C,0))),"",INDEX('Policy Characteristics'!J:J,MATCH($C788,'Policy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8" s="254" t="str">
        <f>IF(ISBLANK(INDEX('Policy Characteristics'!K:K,MATCH($C788,'Policy Characteristics'!$C:$C,0))),"",INDEX('Policy Characteristics'!K:K,MATCH($C788,'Policy Characteristics'!$C:$C,0)))</f>
        <v>industry-ag-main.html#fuel-switching</v>
      </c>
      <c r="R788" s="254" t="str">
        <f>IF(ISBLANK(INDEX('Policy Characteristics'!L:L,MATCH($C788,'Policy Characteristics'!$C:$C,0))),"",INDEX('Policy Characteristics'!L:L,MATCH($C788,'Policy Characteristics'!$C:$C,0)))</f>
        <v>industry-elec-and-hydrogen.html</v>
      </c>
    </row>
    <row r="789" spans="1:18">
      <c r="A789" s="254" t="str">
        <f>IF(ISBLANK(INDEX('Policy Characteristics'!A:A,MATCH($C789,'Policy Characteristics'!$C:$C,0))),"",INDEX('Policy Characteristics'!A:A,MATCH($C789,'Policy Characteristics'!$C:$C,0)))</f>
        <v>Industry</v>
      </c>
      <c r="B789" s="262" t="str">
        <f>IF(ISBLANK(INDEX('Policy Characteristics'!B:B,MATCH($C789,'Policy Characteristics'!$C:$C,0))),"",INDEX('Policy Characteristics'!B:B,MATCH($C789,'Policy Characteristics'!$C:$C,0)))</f>
        <v>Electrification</v>
      </c>
      <c r="C789" s="254" t="str">
        <f t="shared" si="38"/>
        <v>Fraction of Eligible Industrial Energy Use Shifted to Electricity</v>
      </c>
      <c r="D789" s="6" t="s">
        <v>3082</v>
      </c>
      <c r="E789" s="1" t="s">
        <v>3520</v>
      </c>
      <c r="F789" t="s">
        <v>3044</v>
      </c>
      <c r="G789" s="45" t="s">
        <v>3527</v>
      </c>
      <c r="H789" s="43">
        <v>2005</v>
      </c>
      <c r="I789" s="324" t="s">
        <v>43</v>
      </c>
      <c r="J789" s="255" t="str">
        <f>IF(ISBLANK(INDEX('Policy Characteristics'!D:D,MATCH($C789,'Policy Characteristics'!$C:$C,0))),"",INDEX('Policy Characteristics'!D:D,MATCH($C789,'Policy Characteristics'!$C:$C,0)))</f>
        <v>Electrification</v>
      </c>
      <c r="K789" s="254" t="str">
        <f>IF(ISBLANK(INDEX('Policy Characteristics'!E:E,MATCH($C789,'Policy Characteristics'!$C:$C,0))),"",INDEX('Policy Characteristics'!E:E,MATCH($C789,'Policy Characteristics'!$C:$C,0)))</f>
        <v>indst shift to electricity</v>
      </c>
      <c r="L789" s="261">
        <f>IF(ISBLANK(INDEX('Policy Characteristics'!F:F,MATCH($C789,'Policy Characteristics'!$C:$C,0))),"",INDEX('Policy Characteristics'!F:F,MATCH($C789,'Policy Characteristics'!$C:$C,0)))</f>
        <v>0</v>
      </c>
      <c r="M789" s="261">
        <f>IF(ISBLANK(INDEX('Policy Characteristics'!G:G,MATCH($C789,'Policy Characteristics'!$C:$C,0))),"",INDEX('Policy Characteristics'!G:G,MATCH($C789,'Policy Characteristics'!$C:$C,0)))</f>
        <v>1</v>
      </c>
      <c r="N789" s="261">
        <f>IF(ISBLANK(INDEX('Policy Characteristics'!H:H,MATCH($C789,'Policy Characteristics'!$C:$C,0))),"",INDEX('Policy Characteristics'!H:H,MATCH($C789,'Policy Characteristics'!$C:$C,0)))</f>
        <v>0.01</v>
      </c>
      <c r="O789" s="254" t="str">
        <f>IF(ISBLANK(INDEX('Policy Characteristics'!I:I,MATCH($C789,'Policy Characteristics'!$C:$C,0))),"",INDEX('Policy Characteristics'!I:I,MATCH($C789,'Policy Characteristics'!$C:$C,0)))</f>
        <v>% of fuel shifted</v>
      </c>
      <c r="P789" s="254" t="str">
        <f>IF(ISBLANK(INDEX('Policy Characteristics'!J:J,MATCH($C789,'Policy Characteristics'!$C:$C,0))),"",INDEX('Policy Characteristics'!J:J,MATCH($C789,'Policy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9" s="254" t="str">
        <f>IF(ISBLANK(INDEX('Policy Characteristics'!K:K,MATCH($C789,'Policy Characteristics'!$C:$C,0))),"",INDEX('Policy Characteristics'!K:K,MATCH($C789,'Policy Characteristics'!$C:$C,0)))</f>
        <v>industry-ag-main.html#fuel-switching</v>
      </c>
      <c r="R789" s="254" t="str">
        <f>IF(ISBLANK(INDEX('Policy Characteristics'!L:L,MATCH($C789,'Policy Characteristics'!$C:$C,0))),"",INDEX('Policy Characteristics'!L:L,MATCH($C789,'Policy Characteristics'!$C:$C,0)))</f>
        <v>industry-elec-and-hydrogen.html</v>
      </c>
    </row>
    <row r="790" spans="1:18">
      <c r="A790" s="254" t="str">
        <f>IF(ISBLANK(INDEX('Policy Characteristics'!A:A,MATCH($C790,'Policy Characteristics'!$C:$C,0))),"",INDEX('Policy Characteristics'!A:A,MATCH($C790,'Policy Characteristics'!$C:$C,0)))</f>
        <v>Industry</v>
      </c>
      <c r="B790" s="262" t="str">
        <f>IF(ISBLANK(INDEX('Policy Characteristics'!B:B,MATCH($C790,'Policy Characteristics'!$C:$C,0))),"",INDEX('Policy Characteristics'!B:B,MATCH($C790,'Policy Characteristics'!$C:$C,0)))</f>
        <v>Electrification</v>
      </c>
      <c r="C790" s="254" t="str">
        <f t="shared" si="38"/>
        <v>Fraction of Eligible Industrial Energy Use Shifted to Electricity</v>
      </c>
      <c r="D790" s="6" t="s">
        <v>3082</v>
      </c>
      <c r="E790" s="1" t="s">
        <v>3521</v>
      </c>
      <c r="F790" t="s">
        <v>3044</v>
      </c>
      <c r="G790" s="45" t="s">
        <v>3528</v>
      </c>
      <c r="H790" s="43">
        <v>2006</v>
      </c>
      <c r="I790" s="324" t="s">
        <v>43</v>
      </c>
      <c r="J790" s="255" t="str">
        <f>IF(ISBLANK(INDEX('Policy Characteristics'!D:D,MATCH($C790,'Policy Characteristics'!$C:$C,0))),"",INDEX('Policy Characteristics'!D:D,MATCH($C790,'Policy Characteristics'!$C:$C,0)))</f>
        <v>Electrification</v>
      </c>
      <c r="K790" s="254" t="str">
        <f>IF(ISBLANK(INDEX('Policy Characteristics'!E:E,MATCH($C790,'Policy Characteristics'!$C:$C,0))),"",INDEX('Policy Characteristics'!E:E,MATCH($C790,'Policy Characteristics'!$C:$C,0)))</f>
        <v>indst shift to electricity</v>
      </c>
      <c r="L790" s="261">
        <f>IF(ISBLANK(INDEX('Policy Characteristics'!F:F,MATCH($C790,'Policy Characteristics'!$C:$C,0))),"",INDEX('Policy Characteristics'!F:F,MATCH($C790,'Policy Characteristics'!$C:$C,0)))</f>
        <v>0</v>
      </c>
      <c r="M790" s="261">
        <f>IF(ISBLANK(INDEX('Policy Characteristics'!G:G,MATCH($C790,'Policy Characteristics'!$C:$C,0))),"",INDEX('Policy Characteristics'!G:G,MATCH($C790,'Policy Characteristics'!$C:$C,0)))</f>
        <v>1</v>
      </c>
      <c r="N790" s="261">
        <f>IF(ISBLANK(INDEX('Policy Characteristics'!H:H,MATCH($C790,'Policy Characteristics'!$C:$C,0))),"",INDEX('Policy Characteristics'!H:H,MATCH($C790,'Policy Characteristics'!$C:$C,0)))</f>
        <v>0.01</v>
      </c>
      <c r="O790" s="254" t="str">
        <f>IF(ISBLANK(INDEX('Policy Characteristics'!I:I,MATCH($C790,'Policy Characteristics'!$C:$C,0))),"",INDEX('Policy Characteristics'!I:I,MATCH($C790,'Policy Characteristics'!$C:$C,0)))</f>
        <v>% of fuel shifted</v>
      </c>
      <c r="P790" s="254" t="str">
        <f>IF(ISBLANK(INDEX('Policy Characteristics'!J:J,MATCH($C790,'Policy Characteristics'!$C:$C,0))),"",INDEX('Policy Characteristics'!J:J,MATCH($C790,'Policy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0" s="254" t="str">
        <f>IF(ISBLANK(INDEX('Policy Characteristics'!K:K,MATCH($C790,'Policy Characteristics'!$C:$C,0))),"",INDEX('Policy Characteristics'!K:K,MATCH($C790,'Policy Characteristics'!$C:$C,0)))</f>
        <v>industry-ag-main.html#fuel-switching</v>
      </c>
      <c r="R790" s="254" t="str">
        <f>IF(ISBLANK(INDEX('Policy Characteristics'!L:L,MATCH($C790,'Policy Characteristics'!$C:$C,0))),"",INDEX('Policy Characteristics'!L:L,MATCH($C790,'Policy Characteristics'!$C:$C,0)))</f>
        <v>industry-elec-and-hydrogen.html</v>
      </c>
    </row>
    <row r="791" spans="1:18">
      <c r="A791" s="254" t="str">
        <f>IF(ISBLANK(INDEX('Policy Characteristics'!A:A,MATCH($C791,'Policy Characteristics'!$C:$C,0))),"",INDEX('Policy Characteristics'!A:A,MATCH($C791,'Policy Characteristics'!$C:$C,0)))</f>
        <v>Industry</v>
      </c>
      <c r="B791" s="262" t="str">
        <f>IF(ISBLANK(INDEX('Policy Characteristics'!B:B,MATCH($C791,'Policy Characteristics'!$C:$C,0))),"",INDEX('Policy Characteristics'!B:B,MATCH($C791,'Policy Characteristics'!$C:$C,0)))</f>
        <v>Electrification</v>
      </c>
      <c r="C791" s="254" t="str">
        <f t="shared" si="38"/>
        <v>Fraction of Eligible Industrial Energy Use Shifted to Electricity</v>
      </c>
      <c r="D791" s="6" t="s">
        <v>3082</v>
      </c>
      <c r="E791" s="1" t="s">
        <v>3522</v>
      </c>
      <c r="F791" t="s">
        <v>3044</v>
      </c>
      <c r="G791" s="45" t="s">
        <v>3529</v>
      </c>
      <c r="H791" s="43">
        <v>2007</v>
      </c>
      <c r="I791" s="324" t="s">
        <v>43</v>
      </c>
      <c r="J791" s="255" t="str">
        <f>IF(ISBLANK(INDEX('Policy Characteristics'!D:D,MATCH($C791,'Policy Characteristics'!$C:$C,0))),"",INDEX('Policy Characteristics'!D:D,MATCH($C791,'Policy Characteristics'!$C:$C,0)))</f>
        <v>Electrification</v>
      </c>
      <c r="K791" s="254" t="str">
        <f>IF(ISBLANK(INDEX('Policy Characteristics'!E:E,MATCH($C791,'Policy Characteristics'!$C:$C,0))),"",INDEX('Policy Characteristics'!E:E,MATCH($C791,'Policy Characteristics'!$C:$C,0)))</f>
        <v>indst shift to electricity</v>
      </c>
      <c r="L791" s="261">
        <f>IF(ISBLANK(INDEX('Policy Characteristics'!F:F,MATCH($C791,'Policy Characteristics'!$C:$C,0))),"",INDEX('Policy Characteristics'!F:F,MATCH($C791,'Policy Characteristics'!$C:$C,0)))</f>
        <v>0</v>
      </c>
      <c r="M791" s="261">
        <f>IF(ISBLANK(INDEX('Policy Characteristics'!G:G,MATCH($C791,'Policy Characteristics'!$C:$C,0))),"",INDEX('Policy Characteristics'!G:G,MATCH($C791,'Policy Characteristics'!$C:$C,0)))</f>
        <v>1</v>
      </c>
      <c r="N791" s="261">
        <f>IF(ISBLANK(INDEX('Policy Characteristics'!H:H,MATCH($C791,'Policy Characteristics'!$C:$C,0))),"",INDEX('Policy Characteristics'!H:H,MATCH($C791,'Policy Characteristics'!$C:$C,0)))</f>
        <v>0.01</v>
      </c>
      <c r="O791" s="254" t="str">
        <f>IF(ISBLANK(INDEX('Policy Characteristics'!I:I,MATCH($C791,'Policy Characteristics'!$C:$C,0))),"",INDEX('Policy Characteristics'!I:I,MATCH($C791,'Policy Characteristics'!$C:$C,0)))</f>
        <v>% of fuel shifted</v>
      </c>
      <c r="P791" s="254" t="str">
        <f>IF(ISBLANK(INDEX('Policy Characteristics'!J:J,MATCH($C791,'Policy Characteristics'!$C:$C,0))),"",INDEX('Policy Characteristics'!J:J,MATCH($C791,'Policy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1" s="254" t="str">
        <f>IF(ISBLANK(INDEX('Policy Characteristics'!K:K,MATCH($C791,'Policy Characteristics'!$C:$C,0))),"",INDEX('Policy Characteristics'!K:K,MATCH($C791,'Policy Characteristics'!$C:$C,0)))</f>
        <v>industry-ag-main.html#fuel-switching</v>
      </c>
      <c r="R791" s="254" t="str">
        <f>IF(ISBLANK(INDEX('Policy Characteristics'!L:L,MATCH($C791,'Policy Characteristics'!$C:$C,0))),"",INDEX('Policy Characteristics'!L:L,MATCH($C791,'Policy Characteristics'!$C:$C,0)))</f>
        <v>industry-elec-and-hydrogen.html</v>
      </c>
    </row>
    <row r="792" spans="1:18">
      <c r="A792" s="254" t="str">
        <f>IF(ISBLANK(INDEX('Policy Characteristics'!A:A,MATCH($C792,'Policy Characteristics'!$C:$C,0))),"",INDEX('Policy Characteristics'!A:A,MATCH($C792,'Policy Characteristics'!$C:$C,0)))</f>
        <v>Industry</v>
      </c>
      <c r="B792" s="262" t="str">
        <f>IF(ISBLANK(INDEX('Policy Characteristics'!B:B,MATCH($C792,'Policy Characteristics'!$C:$C,0))),"",INDEX('Policy Characteristics'!B:B,MATCH($C792,'Policy Characteristics'!$C:$C,0)))</f>
        <v>Electrification</v>
      </c>
      <c r="C792" s="254" t="str">
        <f t="shared" si="38"/>
        <v>Fraction of Eligible Industrial Energy Use Shifted to Electricity</v>
      </c>
      <c r="D792" s="6" t="s">
        <v>3082</v>
      </c>
      <c r="E792" s="1" t="s">
        <v>3523</v>
      </c>
      <c r="F792" t="s">
        <v>3044</v>
      </c>
      <c r="G792" s="45" t="s">
        <v>3530</v>
      </c>
      <c r="H792" s="43">
        <v>2008</v>
      </c>
      <c r="I792" s="324" t="s">
        <v>43</v>
      </c>
      <c r="J792" s="255" t="str">
        <f>IF(ISBLANK(INDEX('Policy Characteristics'!D:D,MATCH($C792,'Policy Characteristics'!$C:$C,0))),"",INDEX('Policy Characteristics'!D:D,MATCH($C792,'Policy Characteristics'!$C:$C,0)))</f>
        <v>Electrification</v>
      </c>
      <c r="K792" s="254" t="str">
        <f>IF(ISBLANK(INDEX('Policy Characteristics'!E:E,MATCH($C792,'Policy Characteristics'!$C:$C,0))),"",INDEX('Policy Characteristics'!E:E,MATCH($C792,'Policy Characteristics'!$C:$C,0)))</f>
        <v>indst shift to electricity</v>
      </c>
      <c r="L792" s="261">
        <f>IF(ISBLANK(INDEX('Policy Characteristics'!F:F,MATCH($C792,'Policy Characteristics'!$C:$C,0))),"",INDEX('Policy Characteristics'!F:F,MATCH($C792,'Policy Characteristics'!$C:$C,0)))</f>
        <v>0</v>
      </c>
      <c r="M792" s="261">
        <f>IF(ISBLANK(INDEX('Policy Characteristics'!G:G,MATCH($C792,'Policy Characteristics'!$C:$C,0))),"",INDEX('Policy Characteristics'!G:G,MATCH($C792,'Policy Characteristics'!$C:$C,0)))</f>
        <v>1</v>
      </c>
      <c r="N792" s="261">
        <f>IF(ISBLANK(INDEX('Policy Characteristics'!H:H,MATCH($C792,'Policy Characteristics'!$C:$C,0))),"",INDEX('Policy Characteristics'!H:H,MATCH($C792,'Policy Characteristics'!$C:$C,0)))</f>
        <v>0.01</v>
      </c>
      <c r="O792" s="254" t="str">
        <f>IF(ISBLANK(INDEX('Policy Characteristics'!I:I,MATCH($C792,'Policy Characteristics'!$C:$C,0))),"",INDEX('Policy Characteristics'!I:I,MATCH($C792,'Policy Characteristics'!$C:$C,0)))</f>
        <v>% of fuel shifted</v>
      </c>
      <c r="P792" s="254" t="str">
        <f>IF(ISBLANK(INDEX('Policy Characteristics'!J:J,MATCH($C792,'Policy Characteristics'!$C:$C,0))),"",INDEX('Policy Characteristics'!J:J,MATCH($C792,'Policy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2" s="254" t="str">
        <f>IF(ISBLANK(INDEX('Policy Characteristics'!K:K,MATCH($C792,'Policy Characteristics'!$C:$C,0))),"",INDEX('Policy Characteristics'!K:K,MATCH($C792,'Policy Characteristics'!$C:$C,0)))</f>
        <v>industry-ag-main.html#fuel-switching</v>
      </c>
      <c r="R792" s="254" t="str">
        <f>IF(ISBLANK(INDEX('Policy Characteristics'!L:L,MATCH($C792,'Policy Characteristics'!$C:$C,0))),"",INDEX('Policy Characteristics'!L:L,MATCH($C792,'Policy Characteristics'!$C:$C,0)))</f>
        <v>industry-elec-and-hydrogen.html</v>
      </c>
    </row>
    <row r="793" spans="1:18">
      <c r="A793" s="254" t="str">
        <f>IF(ISBLANK(INDEX('Policy Characteristics'!A:A,MATCH($C793,'Policy Characteristics'!$C:$C,0))),"",INDEX('Policy Characteristics'!A:A,MATCH($C793,'Policy Characteristics'!$C:$C,0)))</f>
        <v>Industry</v>
      </c>
      <c r="B793" s="262" t="str">
        <f>IF(ISBLANK(INDEX('Policy Characteristics'!B:B,MATCH($C793,'Policy Characteristics'!$C:$C,0))),"",INDEX('Policy Characteristics'!B:B,MATCH($C793,'Policy Characteristics'!$C:$C,0)))</f>
        <v>Electrification</v>
      </c>
      <c r="C793" s="254" t="str">
        <f t="shared" si="38"/>
        <v>Fraction of Eligible Industrial Energy Use Shifted to Electricity</v>
      </c>
      <c r="D793" s="6" t="s">
        <v>3082</v>
      </c>
      <c r="E793" s="1" t="s">
        <v>3674</v>
      </c>
      <c r="F793" t="s">
        <v>3044</v>
      </c>
      <c r="G793" s="45" t="s">
        <v>3674</v>
      </c>
      <c r="H793" s="43">
        <v>2009</v>
      </c>
      <c r="I793" s="324" t="s">
        <v>43</v>
      </c>
      <c r="J793" s="255" t="str">
        <f>IF(ISBLANK(INDEX('Policy Characteristics'!D:D,MATCH($C793,'Policy Characteristics'!$C:$C,0))),"",INDEX('Policy Characteristics'!D:D,MATCH($C793,'Policy Characteristics'!$C:$C,0)))</f>
        <v>Electrification</v>
      </c>
      <c r="K793" s="254" t="str">
        <f>IF(ISBLANK(INDEX('Policy Characteristics'!E:E,MATCH($C793,'Policy Characteristics'!$C:$C,0))),"",INDEX('Policy Characteristics'!E:E,MATCH($C793,'Policy Characteristics'!$C:$C,0)))</f>
        <v>indst shift to electricity</v>
      </c>
      <c r="L793" s="261">
        <f>IF(ISBLANK(INDEX('Policy Characteristics'!F:F,MATCH($C793,'Policy Characteristics'!$C:$C,0))),"",INDEX('Policy Characteristics'!F:F,MATCH($C793,'Policy Characteristics'!$C:$C,0)))</f>
        <v>0</v>
      </c>
      <c r="M793" s="261">
        <f>IF(ISBLANK(INDEX('Policy Characteristics'!G:G,MATCH($C793,'Policy Characteristics'!$C:$C,0))),"",INDEX('Policy Characteristics'!G:G,MATCH($C793,'Policy Characteristics'!$C:$C,0)))</f>
        <v>1</v>
      </c>
      <c r="N793" s="261">
        <f>IF(ISBLANK(INDEX('Policy Characteristics'!H:H,MATCH($C793,'Policy Characteristics'!$C:$C,0))),"",INDEX('Policy Characteristics'!H:H,MATCH($C793,'Policy Characteristics'!$C:$C,0)))</f>
        <v>0.01</v>
      </c>
      <c r="O793" s="254" t="str">
        <f>IF(ISBLANK(INDEX('Policy Characteristics'!I:I,MATCH($C793,'Policy Characteristics'!$C:$C,0))),"",INDEX('Policy Characteristics'!I:I,MATCH($C793,'Policy Characteristics'!$C:$C,0)))</f>
        <v>% of fuel shifted</v>
      </c>
      <c r="P793" s="254" t="str">
        <f>IF(ISBLANK(INDEX('Policy Characteristics'!J:J,MATCH($C793,'Policy Characteristics'!$C:$C,0))),"",INDEX('Policy Characteristics'!J:J,MATCH($C793,'Policy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3" s="254" t="str">
        <f>IF(ISBLANK(INDEX('Policy Characteristics'!K:K,MATCH($C793,'Policy Characteristics'!$C:$C,0))),"",INDEX('Policy Characteristics'!K:K,MATCH($C793,'Policy Characteristics'!$C:$C,0)))</f>
        <v>industry-ag-main.html#fuel-switching</v>
      </c>
      <c r="R793" s="254" t="str">
        <f>IF(ISBLANK(INDEX('Policy Characteristics'!L:L,MATCH($C793,'Policy Characteristics'!$C:$C,0))),"",INDEX('Policy Characteristics'!L:L,MATCH($C793,'Policy Characteristics'!$C:$C,0)))</f>
        <v>industry-elec-and-hydrogen.html</v>
      </c>
    </row>
    <row r="794" spans="1:18">
      <c r="A794" s="254" t="str">
        <f>IF(ISBLANK(INDEX('Policy Characteristics'!A:A,MATCH($C794,'Policy Characteristics'!$C:$C,0))),"",INDEX('Policy Characteristics'!A:A,MATCH($C794,'Policy Characteristics'!$C:$C,0)))</f>
        <v>Industry</v>
      </c>
      <c r="B794" s="262" t="str">
        <f>IF(ISBLANK(INDEX('Policy Characteristics'!B:B,MATCH($C794,'Policy Characteristics'!$C:$C,0))),"",INDEX('Policy Characteristics'!B:B,MATCH($C794,'Policy Characteristics'!$C:$C,0)))</f>
        <v>Electrification</v>
      </c>
      <c r="C794" s="254" t="str">
        <f t="shared" si="38"/>
        <v>Fraction of Eligible Industrial Energy Use Shifted to Electricity</v>
      </c>
      <c r="D794" s="6" t="s">
        <v>3083</v>
      </c>
      <c r="E794" s="1" t="s">
        <v>3517</v>
      </c>
      <c r="F794" t="s">
        <v>3045</v>
      </c>
      <c r="G794" s="45" t="s">
        <v>3524</v>
      </c>
      <c r="H794" s="43">
        <v>2010</v>
      </c>
      <c r="I794" s="324" t="s">
        <v>43</v>
      </c>
      <c r="J794" s="255" t="str">
        <f>IF(ISBLANK(INDEX('Policy Characteristics'!D:D,MATCH($C794,'Policy Characteristics'!$C:$C,0))),"",INDEX('Policy Characteristics'!D:D,MATCH($C794,'Policy Characteristics'!$C:$C,0)))</f>
        <v>Electrification</v>
      </c>
      <c r="K794" s="254" t="str">
        <f>IF(ISBLANK(INDEX('Policy Characteristics'!E:E,MATCH($C794,'Policy Characteristics'!$C:$C,0))),"",INDEX('Policy Characteristics'!E:E,MATCH($C794,'Policy Characteristics'!$C:$C,0)))</f>
        <v>indst shift to electricity</v>
      </c>
      <c r="L794" s="261">
        <f>IF(ISBLANK(INDEX('Policy Characteristics'!F:F,MATCH($C794,'Policy Characteristics'!$C:$C,0))),"",INDEX('Policy Characteristics'!F:F,MATCH($C794,'Policy Characteristics'!$C:$C,0)))</f>
        <v>0</v>
      </c>
      <c r="M794" s="261">
        <f>IF(ISBLANK(INDEX('Policy Characteristics'!G:G,MATCH($C794,'Policy Characteristics'!$C:$C,0))),"",INDEX('Policy Characteristics'!G:G,MATCH($C794,'Policy Characteristics'!$C:$C,0)))</f>
        <v>1</v>
      </c>
      <c r="N794" s="261">
        <f>IF(ISBLANK(INDEX('Policy Characteristics'!H:H,MATCH($C794,'Policy Characteristics'!$C:$C,0))),"",INDEX('Policy Characteristics'!H:H,MATCH($C794,'Policy Characteristics'!$C:$C,0)))</f>
        <v>0.01</v>
      </c>
      <c r="O794" s="254" t="str">
        <f>IF(ISBLANK(INDEX('Policy Characteristics'!I:I,MATCH($C794,'Policy Characteristics'!$C:$C,0))),"",INDEX('Policy Characteristics'!I:I,MATCH($C794,'Policy Characteristics'!$C:$C,0)))</f>
        <v>% of fuel shifted</v>
      </c>
      <c r="P794" s="254" t="str">
        <f>IF(ISBLANK(INDEX('Policy Characteristics'!J:J,MATCH($C794,'Policy Characteristics'!$C:$C,0))),"",INDEX('Policy Characteristics'!J:J,MATCH($C794,'Policy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4" s="254" t="str">
        <f>IF(ISBLANK(INDEX('Policy Characteristics'!K:K,MATCH($C794,'Policy Characteristics'!$C:$C,0))),"",INDEX('Policy Characteristics'!K:K,MATCH($C794,'Policy Characteristics'!$C:$C,0)))</f>
        <v>industry-ag-main.html#fuel-switching</v>
      </c>
      <c r="R794" s="254" t="str">
        <f>IF(ISBLANK(INDEX('Policy Characteristics'!L:L,MATCH($C794,'Policy Characteristics'!$C:$C,0))),"",INDEX('Policy Characteristics'!L:L,MATCH($C794,'Policy Characteristics'!$C:$C,0)))</f>
        <v>industry-elec-and-hydrogen.html</v>
      </c>
    </row>
    <row r="795" spans="1:18">
      <c r="A795" s="254" t="str">
        <f>IF(ISBLANK(INDEX('Policy Characteristics'!A:A,MATCH($C795,'Policy Characteristics'!$C:$C,0))),"",INDEX('Policy Characteristics'!A:A,MATCH($C795,'Policy Characteristics'!$C:$C,0)))</f>
        <v>Industry</v>
      </c>
      <c r="B795" s="262" t="str">
        <f>IF(ISBLANK(INDEX('Policy Characteristics'!B:B,MATCH($C795,'Policy Characteristics'!$C:$C,0))),"",INDEX('Policy Characteristics'!B:B,MATCH($C795,'Policy Characteristics'!$C:$C,0)))</f>
        <v>Electrification</v>
      </c>
      <c r="C795" s="254" t="str">
        <f t="shared" si="38"/>
        <v>Fraction of Eligible Industrial Energy Use Shifted to Electricity</v>
      </c>
      <c r="D795" s="6" t="s">
        <v>3083</v>
      </c>
      <c r="E795" s="1" t="s">
        <v>3518</v>
      </c>
      <c r="F795" t="s">
        <v>3045</v>
      </c>
      <c r="G795" s="45" t="s">
        <v>3525</v>
      </c>
      <c r="H795" s="43">
        <v>2011</v>
      </c>
      <c r="I795" s="324" t="s">
        <v>43</v>
      </c>
      <c r="J795" s="255" t="str">
        <f>IF(ISBLANK(INDEX('Policy Characteristics'!D:D,MATCH($C795,'Policy Characteristics'!$C:$C,0))),"",INDEX('Policy Characteristics'!D:D,MATCH($C795,'Policy Characteristics'!$C:$C,0)))</f>
        <v>Electrification</v>
      </c>
      <c r="K795" s="254" t="str">
        <f>IF(ISBLANK(INDEX('Policy Characteristics'!E:E,MATCH($C795,'Policy Characteristics'!$C:$C,0))),"",INDEX('Policy Characteristics'!E:E,MATCH($C795,'Policy Characteristics'!$C:$C,0)))</f>
        <v>indst shift to electricity</v>
      </c>
      <c r="L795" s="261">
        <f>IF(ISBLANK(INDEX('Policy Characteristics'!F:F,MATCH($C795,'Policy Characteristics'!$C:$C,0))),"",INDEX('Policy Characteristics'!F:F,MATCH($C795,'Policy Characteristics'!$C:$C,0)))</f>
        <v>0</v>
      </c>
      <c r="M795" s="261">
        <f>IF(ISBLANK(INDEX('Policy Characteristics'!G:G,MATCH($C795,'Policy Characteristics'!$C:$C,0))),"",INDEX('Policy Characteristics'!G:G,MATCH($C795,'Policy Characteristics'!$C:$C,0)))</f>
        <v>1</v>
      </c>
      <c r="N795" s="261">
        <f>IF(ISBLANK(INDEX('Policy Characteristics'!H:H,MATCH($C795,'Policy Characteristics'!$C:$C,0))),"",INDEX('Policy Characteristics'!H:H,MATCH($C795,'Policy Characteristics'!$C:$C,0)))</f>
        <v>0.01</v>
      </c>
      <c r="O795" s="254" t="str">
        <f>IF(ISBLANK(INDEX('Policy Characteristics'!I:I,MATCH($C795,'Policy Characteristics'!$C:$C,0))),"",INDEX('Policy Characteristics'!I:I,MATCH($C795,'Policy Characteristics'!$C:$C,0)))</f>
        <v>% of fuel shifted</v>
      </c>
      <c r="P795" s="254" t="str">
        <f>IF(ISBLANK(INDEX('Policy Characteristics'!J:J,MATCH($C795,'Policy Characteristics'!$C:$C,0))),"",INDEX('Policy Characteristics'!J:J,MATCH($C795,'Policy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5" s="254" t="str">
        <f>IF(ISBLANK(INDEX('Policy Characteristics'!K:K,MATCH($C795,'Policy Characteristics'!$C:$C,0))),"",INDEX('Policy Characteristics'!K:K,MATCH($C795,'Policy Characteristics'!$C:$C,0)))</f>
        <v>industry-ag-main.html#fuel-switching</v>
      </c>
      <c r="R795" s="254" t="str">
        <f>IF(ISBLANK(INDEX('Policy Characteristics'!L:L,MATCH($C795,'Policy Characteristics'!$C:$C,0))),"",INDEX('Policy Characteristics'!L:L,MATCH($C795,'Policy Characteristics'!$C:$C,0)))</f>
        <v>industry-elec-and-hydrogen.html</v>
      </c>
    </row>
    <row r="796" spans="1:18">
      <c r="A796" s="254" t="str">
        <f>IF(ISBLANK(INDEX('Policy Characteristics'!A:A,MATCH($C796,'Policy Characteristics'!$C:$C,0))),"",INDEX('Policy Characteristics'!A:A,MATCH($C796,'Policy Characteristics'!$C:$C,0)))</f>
        <v>Industry</v>
      </c>
      <c r="B796" s="262" t="str">
        <f>IF(ISBLANK(INDEX('Policy Characteristics'!B:B,MATCH($C796,'Policy Characteristics'!$C:$C,0))),"",INDEX('Policy Characteristics'!B:B,MATCH($C796,'Policy Characteristics'!$C:$C,0)))</f>
        <v>Electrification</v>
      </c>
      <c r="C796" s="254" t="str">
        <f t="shared" si="38"/>
        <v>Fraction of Eligible Industrial Energy Use Shifted to Electricity</v>
      </c>
      <c r="D796" s="6" t="s">
        <v>3083</v>
      </c>
      <c r="E796" s="1" t="s">
        <v>3519</v>
      </c>
      <c r="F796" t="s">
        <v>3045</v>
      </c>
      <c r="G796" s="45" t="s">
        <v>3526</v>
      </c>
      <c r="H796" s="43">
        <v>2012</v>
      </c>
      <c r="I796" s="324" t="s">
        <v>43</v>
      </c>
      <c r="J796" s="255" t="str">
        <f>IF(ISBLANK(INDEX('Policy Characteristics'!D:D,MATCH($C796,'Policy Characteristics'!$C:$C,0))),"",INDEX('Policy Characteristics'!D:D,MATCH($C796,'Policy Characteristics'!$C:$C,0)))</f>
        <v>Electrification</v>
      </c>
      <c r="K796" s="254" t="str">
        <f>IF(ISBLANK(INDEX('Policy Characteristics'!E:E,MATCH($C796,'Policy Characteristics'!$C:$C,0))),"",INDEX('Policy Characteristics'!E:E,MATCH($C796,'Policy Characteristics'!$C:$C,0)))</f>
        <v>indst shift to electricity</v>
      </c>
      <c r="L796" s="261">
        <f>IF(ISBLANK(INDEX('Policy Characteristics'!F:F,MATCH($C796,'Policy Characteristics'!$C:$C,0))),"",INDEX('Policy Characteristics'!F:F,MATCH($C796,'Policy Characteristics'!$C:$C,0)))</f>
        <v>0</v>
      </c>
      <c r="M796" s="261">
        <f>IF(ISBLANK(INDEX('Policy Characteristics'!G:G,MATCH($C796,'Policy Characteristics'!$C:$C,0))),"",INDEX('Policy Characteristics'!G:G,MATCH($C796,'Policy Characteristics'!$C:$C,0)))</f>
        <v>1</v>
      </c>
      <c r="N796" s="261">
        <f>IF(ISBLANK(INDEX('Policy Characteristics'!H:H,MATCH($C796,'Policy Characteristics'!$C:$C,0))),"",INDEX('Policy Characteristics'!H:H,MATCH($C796,'Policy Characteristics'!$C:$C,0)))</f>
        <v>0.01</v>
      </c>
      <c r="O796" s="254" t="str">
        <f>IF(ISBLANK(INDEX('Policy Characteristics'!I:I,MATCH($C796,'Policy Characteristics'!$C:$C,0))),"",INDEX('Policy Characteristics'!I:I,MATCH($C796,'Policy Characteristics'!$C:$C,0)))</f>
        <v>% of fuel shifted</v>
      </c>
      <c r="P796" s="254" t="str">
        <f>IF(ISBLANK(INDEX('Policy Characteristics'!J:J,MATCH($C796,'Policy Characteristics'!$C:$C,0))),"",INDEX('Policy Characteristics'!J:J,MATCH($C796,'Policy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6" s="254" t="str">
        <f>IF(ISBLANK(INDEX('Policy Characteristics'!K:K,MATCH($C796,'Policy Characteristics'!$C:$C,0))),"",INDEX('Policy Characteristics'!K:K,MATCH($C796,'Policy Characteristics'!$C:$C,0)))</f>
        <v>industry-ag-main.html#fuel-switching</v>
      </c>
      <c r="R796" s="254" t="str">
        <f>IF(ISBLANK(INDEX('Policy Characteristics'!L:L,MATCH($C796,'Policy Characteristics'!$C:$C,0))),"",INDEX('Policy Characteristics'!L:L,MATCH($C796,'Policy Characteristics'!$C:$C,0)))</f>
        <v>industry-elec-and-hydrogen.html</v>
      </c>
    </row>
    <row r="797" spans="1:18">
      <c r="A797" s="254" t="str">
        <f>IF(ISBLANK(INDEX('Policy Characteristics'!A:A,MATCH($C797,'Policy Characteristics'!$C:$C,0))),"",INDEX('Policy Characteristics'!A:A,MATCH($C797,'Policy Characteristics'!$C:$C,0)))</f>
        <v>Industry</v>
      </c>
      <c r="B797" s="262" t="str">
        <f>IF(ISBLANK(INDEX('Policy Characteristics'!B:B,MATCH($C797,'Policy Characteristics'!$C:$C,0))),"",INDEX('Policy Characteristics'!B:B,MATCH($C797,'Policy Characteristics'!$C:$C,0)))</f>
        <v>Electrification</v>
      </c>
      <c r="C797" s="254" t="str">
        <f t="shared" si="38"/>
        <v>Fraction of Eligible Industrial Energy Use Shifted to Electricity</v>
      </c>
      <c r="D797" s="6" t="s">
        <v>3083</v>
      </c>
      <c r="E797" s="1" t="s">
        <v>3520</v>
      </c>
      <c r="F797" t="s">
        <v>3045</v>
      </c>
      <c r="G797" s="45" t="s">
        <v>3527</v>
      </c>
      <c r="H797" s="43">
        <v>2013</v>
      </c>
      <c r="I797" s="324" t="s">
        <v>43</v>
      </c>
      <c r="J797" s="255" t="str">
        <f>IF(ISBLANK(INDEX('Policy Characteristics'!D:D,MATCH($C797,'Policy Characteristics'!$C:$C,0))),"",INDEX('Policy Characteristics'!D:D,MATCH($C797,'Policy Characteristics'!$C:$C,0)))</f>
        <v>Electrification</v>
      </c>
      <c r="K797" s="254" t="str">
        <f>IF(ISBLANK(INDEX('Policy Characteristics'!E:E,MATCH($C797,'Policy Characteristics'!$C:$C,0))),"",INDEX('Policy Characteristics'!E:E,MATCH($C797,'Policy Characteristics'!$C:$C,0)))</f>
        <v>indst shift to electricity</v>
      </c>
      <c r="L797" s="261">
        <f>IF(ISBLANK(INDEX('Policy Characteristics'!F:F,MATCH($C797,'Policy Characteristics'!$C:$C,0))),"",INDEX('Policy Characteristics'!F:F,MATCH($C797,'Policy Characteristics'!$C:$C,0)))</f>
        <v>0</v>
      </c>
      <c r="M797" s="261">
        <f>IF(ISBLANK(INDEX('Policy Characteristics'!G:G,MATCH($C797,'Policy Characteristics'!$C:$C,0))),"",INDEX('Policy Characteristics'!G:G,MATCH($C797,'Policy Characteristics'!$C:$C,0)))</f>
        <v>1</v>
      </c>
      <c r="N797" s="261">
        <f>IF(ISBLANK(INDEX('Policy Characteristics'!H:H,MATCH($C797,'Policy Characteristics'!$C:$C,0))),"",INDEX('Policy Characteristics'!H:H,MATCH($C797,'Policy Characteristics'!$C:$C,0)))</f>
        <v>0.01</v>
      </c>
      <c r="O797" s="254" t="str">
        <f>IF(ISBLANK(INDEX('Policy Characteristics'!I:I,MATCH($C797,'Policy Characteristics'!$C:$C,0))),"",INDEX('Policy Characteristics'!I:I,MATCH($C797,'Policy Characteristics'!$C:$C,0)))</f>
        <v>% of fuel shifted</v>
      </c>
      <c r="P797" s="254" t="str">
        <f>IF(ISBLANK(INDEX('Policy Characteristics'!J:J,MATCH($C797,'Policy Characteristics'!$C:$C,0))),"",INDEX('Policy Characteristics'!J:J,MATCH($C797,'Policy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7" s="254" t="str">
        <f>IF(ISBLANK(INDEX('Policy Characteristics'!K:K,MATCH($C797,'Policy Characteristics'!$C:$C,0))),"",INDEX('Policy Characteristics'!K:K,MATCH($C797,'Policy Characteristics'!$C:$C,0)))</f>
        <v>industry-ag-main.html#fuel-switching</v>
      </c>
      <c r="R797" s="254" t="str">
        <f>IF(ISBLANK(INDEX('Policy Characteristics'!L:L,MATCH($C797,'Policy Characteristics'!$C:$C,0))),"",INDEX('Policy Characteristics'!L:L,MATCH($C797,'Policy Characteristics'!$C:$C,0)))</f>
        <v>industry-elec-and-hydrogen.html</v>
      </c>
    </row>
    <row r="798" spans="1:18">
      <c r="A798" s="254" t="str">
        <f>IF(ISBLANK(INDEX('Policy Characteristics'!A:A,MATCH($C798,'Policy Characteristics'!$C:$C,0))),"",INDEX('Policy Characteristics'!A:A,MATCH($C798,'Policy Characteristics'!$C:$C,0)))</f>
        <v>Industry</v>
      </c>
      <c r="B798" s="262" t="str">
        <f>IF(ISBLANK(INDEX('Policy Characteristics'!B:B,MATCH($C798,'Policy Characteristics'!$C:$C,0))),"",INDEX('Policy Characteristics'!B:B,MATCH($C798,'Policy Characteristics'!$C:$C,0)))</f>
        <v>Electrification</v>
      </c>
      <c r="C798" s="254" t="str">
        <f t="shared" si="38"/>
        <v>Fraction of Eligible Industrial Energy Use Shifted to Electricity</v>
      </c>
      <c r="D798" s="6" t="s">
        <v>3083</v>
      </c>
      <c r="E798" s="1" t="s">
        <v>3521</v>
      </c>
      <c r="F798" t="s">
        <v>3045</v>
      </c>
      <c r="G798" s="45" t="s">
        <v>3528</v>
      </c>
      <c r="H798" s="43">
        <v>2014</v>
      </c>
      <c r="I798" s="324" t="s">
        <v>43</v>
      </c>
      <c r="J798" s="255" t="str">
        <f>IF(ISBLANK(INDEX('Policy Characteristics'!D:D,MATCH($C798,'Policy Characteristics'!$C:$C,0))),"",INDEX('Policy Characteristics'!D:D,MATCH($C798,'Policy Characteristics'!$C:$C,0)))</f>
        <v>Electrification</v>
      </c>
      <c r="K798" s="254" t="str">
        <f>IF(ISBLANK(INDEX('Policy Characteristics'!E:E,MATCH($C798,'Policy Characteristics'!$C:$C,0))),"",INDEX('Policy Characteristics'!E:E,MATCH($C798,'Policy Characteristics'!$C:$C,0)))</f>
        <v>indst shift to electricity</v>
      </c>
      <c r="L798" s="261">
        <f>IF(ISBLANK(INDEX('Policy Characteristics'!F:F,MATCH($C798,'Policy Characteristics'!$C:$C,0))),"",INDEX('Policy Characteristics'!F:F,MATCH($C798,'Policy Characteristics'!$C:$C,0)))</f>
        <v>0</v>
      </c>
      <c r="M798" s="261">
        <f>IF(ISBLANK(INDEX('Policy Characteristics'!G:G,MATCH($C798,'Policy Characteristics'!$C:$C,0))),"",INDEX('Policy Characteristics'!G:G,MATCH($C798,'Policy Characteristics'!$C:$C,0)))</f>
        <v>1</v>
      </c>
      <c r="N798" s="261">
        <f>IF(ISBLANK(INDEX('Policy Characteristics'!H:H,MATCH($C798,'Policy Characteristics'!$C:$C,0))),"",INDEX('Policy Characteristics'!H:H,MATCH($C798,'Policy Characteristics'!$C:$C,0)))</f>
        <v>0.01</v>
      </c>
      <c r="O798" s="254" t="str">
        <f>IF(ISBLANK(INDEX('Policy Characteristics'!I:I,MATCH($C798,'Policy Characteristics'!$C:$C,0))),"",INDEX('Policy Characteristics'!I:I,MATCH($C798,'Policy Characteristics'!$C:$C,0)))</f>
        <v>% of fuel shifted</v>
      </c>
      <c r="P798" s="254" t="str">
        <f>IF(ISBLANK(INDEX('Policy Characteristics'!J:J,MATCH($C798,'Policy Characteristics'!$C:$C,0))),"",INDEX('Policy Characteristics'!J:J,MATCH($C798,'Policy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8" s="254" t="str">
        <f>IF(ISBLANK(INDEX('Policy Characteristics'!K:K,MATCH($C798,'Policy Characteristics'!$C:$C,0))),"",INDEX('Policy Characteristics'!K:K,MATCH($C798,'Policy Characteristics'!$C:$C,0)))</f>
        <v>industry-ag-main.html#fuel-switching</v>
      </c>
      <c r="R798" s="254" t="str">
        <f>IF(ISBLANK(INDEX('Policy Characteristics'!L:L,MATCH($C798,'Policy Characteristics'!$C:$C,0))),"",INDEX('Policy Characteristics'!L:L,MATCH($C798,'Policy Characteristics'!$C:$C,0)))</f>
        <v>industry-elec-and-hydrogen.html</v>
      </c>
    </row>
    <row r="799" spans="1:18">
      <c r="A799" s="254" t="str">
        <f>IF(ISBLANK(INDEX('Policy Characteristics'!A:A,MATCH($C799,'Policy Characteristics'!$C:$C,0))),"",INDEX('Policy Characteristics'!A:A,MATCH($C799,'Policy Characteristics'!$C:$C,0)))</f>
        <v>Industry</v>
      </c>
      <c r="B799" s="262" t="str">
        <f>IF(ISBLANK(INDEX('Policy Characteristics'!B:B,MATCH($C799,'Policy Characteristics'!$C:$C,0))),"",INDEX('Policy Characteristics'!B:B,MATCH($C799,'Policy Characteristics'!$C:$C,0)))</f>
        <v>Electrification</v>
      </c>
      <c r="C799" s="254" t="str">
        <f t="shared" si="38"/>
        <v>Fraction of Eligible Industrial Energy Use Shifted to Electricity</v>
      </c>
      <c r="D799" s="6" t="s">
        <v>3083</v>
      </c>
      <c r="E799" s="1" t="s">
        <v>3522</v>
      </c>
      <c r="F799" t="s">
        <v>3045</v>
      </c>
      <c r="G799" s="45" t="s">
        <v>3529</v>
      </c>
      <c r="H799" s="43">
        <v>2015</v>
      </c>
      <c r="I799" s="324" t="s">
        <v>43</v>
      </c>
      <c r="J799" s="255" t="str">
        <f>IF(ISBLANK(INDEX('Policy Characteristics'!D:D,MATCH($C799,'Policy Characteristics'!$C:$C,0))),"",INDEX('Policy Characteristics'!D:D,MATCH($C799,'Policy Characteristics'!$C:$C,0)))</f>
        <v>Electrification</v>
      </c>
      <c r="K799" s="254" t="str">
        <f>IF(ISBLANK(INDEX('Policy Characteristics'!E:E,MATCH($C799,'Policy Characteristics'!$C:$C,0))),"",INDEX('Policy Characteristics'!E:E,MATCH($C799,'Policy Characteristics'!$C:$C,0)))</f>
        <v>indst shift to electricity</v>
      </c>
      <c r="L799" s="261">
        <f>IF(ISBLANK(INDEX('Policy Characteristics'!F:F,MATCH($C799,'Policy Characteristics'!$C:$C,0))),"",INDEX('Policy Characteristics'!F:F,MATCH($C799,'Policy Characteristics'!$C:$C,0)))</f>
        <v>0</v>
      </c>
      <c r="M799" s="261">
        <f>IF(ISBLANK(INDEX('Policy Characteristics'!G:G,MATCH($C799,'Policy Characteristics'!$C:$C,0))),"",INDEX('Policy Characteristics'!G:G,MATCH($C799,'Policy Characteristics'!$C:$C,0)))</f>
        <v>1</v>
      </c>
      <c r="N799" s="261">
        <f>IF(ISBLANK(INDEX('Policy Characteristics'!H:H,MATCH($C799,'Policy Characteristics'!$C:$C,0))),"",INDEX('Policy Characteristics'!H:H,MATCH($C799,'Policy Characteristics'!$C:$C,0)))</f>
        <v>0.01</v>
      </c>
      <c r="O799" s="254" t="str">
        <f>IF(ISBLANK(INDEX('Policy Characteristics'!I:I,MATCH($C799,'Policy Characteristics'!$C:$C,0))),"",INDEX('Policy Characteristics'!I:I,MATCH($C799,'Policy Characteristics'!$C:$C,0)))</f>
        <v>% of fuel shifted</v>
      </c>
      <c r="P799" s="254" t="str">
        <f>IF(ISBLANK(INDEX('Policy Characteristics'!J:J,MATCH($C799,'Policy Characteristics'!$C:$C,0))),"",INDEX('Policy Characteristics'!J:J,MATCH($C799,'Policy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9" s="254" t="str">
        <f>IF(ISBLANK(INDEX('Policy Characteristics'!K:K,MATCH($C799,'Policy Characteristics'!$C:$C,0))),"",INDEX('Policy Characteristics'!K:K,MATCH($C799,'Policy Characteristics'!$C:$C,0)))</f>
        <v>industry-ag-main.html#fuel-switching</v>
      </c>
      <c r="R799" s="254" t="str">
        <f>IF(ISBLANK(INDEX('Policy Characteristics'!L:L,MATCH($C799,'Policy Characteristics'!$C:$C,0))),"",INDEX('Policy Characteristics'!L:L,MATCH($C799,'Policy Characteristics'!$C:$C,0)))</f>
        <v>industry-elec-and-hydrogen.html</v>
      </c>
    </row>
    <row r="800" spans="1:18">
      <c r="A800" s="254" t="str">
        <f>IF(ISBLANK(INDEX('Policy Characteristics'!A:A,MATCH($C800,'Policy Characteristics'!$C:$C,0))),"",INDEX('Policy Characteristics'!A:A,MATCH($C800,'Policy Characteristics'!$C:$C,0)))</f>
        <v>Industry</v>
      </c>
      <c r="B800" s="262" t="str">
        <f>IF(ISBLANK(INDEX('Policy Characteristics'!B:B,MATCH($C800,'Policy Characteristics'!$C:$C,0))),"",INDEX('Policy Characteristics'!B:B,MATCH($C800,'Policy Characteristics'!$C:$C,0)))</f>
        <v>Electrification</v>
      </c>
      <c r="C800" s="254" t="str">
        <f t="shared" si="38"/>
        <v>Fraction of Eligible Industrial Energy Use Shifted to Electricity</v>
      </c>
      <c r="D800" s="6" t="s">
        <v>3083</v>
      </c>
      <c r="E800" s="1" t="s">
        <v>3523</v>
      </c>
      <c r="F800" t="s">
        <v>3045</v>
      </c>
      <c r="G800" s="45" t="s">
        <v>3530</v>
      </c>
      <c r="H800" s="43">
        <v>2016</v>
      </c>
      <c r="I800" s="324" t="s">
        <v>43</v>
      </c>
      <c r="J800" s="255" t="str">
        <f>IF(ISBLANK(INDEX('Policy Characteristics'!D:D,MATCH($C800,'Policy Characteristics'!$C:$C,0))),"",INDEX('Policy Characteristics'!D:D,MATCH($C800,'Policy Characteristics'!$C:$C,0)))</f>
        <v>Electrification</v>
      </c>
      <c r="K800" s="254" t="str">
        <f>IF(ISBLANK(INDEX('Policy Characteristics'!E:E,MATCH($C800,'Policy Characteristics'!$C:$C,0))),"",INDEX('Policy Characteristics'!E:E,MATCH($C800,'Policy Characteristics'!$C:$C,0)))</f>
        <v>indst shift to electricity</v>
      </c>
      <c r="L800" s="261">
        <f>IF(ISBLANK(INDEX('Policy Characteristics'!F:F,MATCH($C800,'Policy Characteristics'!$C:$C,0))),"",INDEX('Policy Characteristics'!F:F,MATCH($C800,'Policy Characteristics'!$C:$C,0)))</f>
        <v>0</v>
      </c>
      <c r="M800" s="261">
        <f>IF(ISBLANK(INDEX('Policy Characteristics'!G:G,MATCH($C800,'Policy Characteristics'!$C:$C,0))),"",INDEX('Policy Characteristics'!G:G,MATCH($C800,'Policy Characteristics'!$C:$C,0)))</f>
        <v>1</v>
      </c>
      <c r="N800" s="261">
        <f>IF(ISBLANK(INDEX('Policy Characteristics'!H:H,MATCH($C800,'Policy Characteristics'!$C:$C,0))),"",INDEX('Policy Characteristics'!H:H,MATCH($C800,'Policy Characteristics'!$C:$C,0)))</f>
        <v>0.01</v>
      </c>
      <c r="O800" s="254" t="str">
        <f>IF(ISBLANK(INDEX('Policy Characteristics'!I:I,MATCH($C800,'Policy Characteristics'!$C:$C,0))),"",INDEX('Policy Characteristics'!I:I,MATCH($C800,'Policy Characteristics'!$C:$C,0)))</f>
        <v>% of fuel shifted</v>
      </c>
      <c r="P800" s="254" t="str">
        <f>IF(ISBLANK(INDEX('Policy Characteristics'!J:J,MATCH($C800,'Policy Characteristics'!$C:$C,0))),"",INDEX('Policy Characteristics'!J:J,MATCH($C800,'Policy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0" s="254" t="str">
        <f>IF(ISBLANK(INDEX('Policy Characteristics'!K:K,MATCH($C800,'Policy Characteristics'!$C:$C,0))),"",INDEX('Policy Characteristics'!K:K,MATCH($C800,'Policy Characteristics'!$C:$C,0)))</f>
        <v>industry-ag-main.html#fuel-switching</v>
      </c>
      <c r="R800" s="254" t="str">
        <f>IF(ISBLANK(INDEX('Policy Characteristics'!L:L,MATCH($C800,'Policy Characteristics'!$C:$C,0))),"",INDEX('Policy Characteristics'!L:L,MATCH($C800,'Policy Characteristics'!$C:$C,0)))</f>
        <v>industry-elec-and-hydrogen.html</v>
      </c>
    </row>
    <row r="801" spans="1:18">
      <c r="A801" s="254" t="str">
        <f>IF(ISBLANK(INDEX('Policy Characteristics'!A:A,MATCH($C801,'Policy Characteristics'!$C:$C,0))),"",INDEX('Policy Characteristics'!A:A,MATCH($C801,'Policy Characteristics'!$C:$C,0)))</f>
        <v>Industry</v>
      </c>
      <c r="B801" s="262" t="str">
        <f>IF(ISBLANK(INDEX('Policy Characteristics'!B:B,MATCH($C801,'Policy Characteristics'!$C:$C,0))),"",INDEX('Policy Characteristics'!B:B,MATCH($C801,'Policy Characteristics'!$C:$C,0)))</f>
        <v>Electrification</v>
      </c>
      <c r="C801" s="254" t="str">
        <f t="shared" si="38"/>
        <v>Fraction of Eligible Industrial Energy Use Shifted to Electricity</v>
      </c>
      <c r="D801" s="6" t="s">
        <v>3083</v>
      </c>
      <c r="E801" s="1" t="s">
        <v>3674</v>
      </c>
      <c r="F801" t="s">
        <v>3045</v>
      </c>
      <c r="G801" s="45" t="s">
        <v>3674</v>
      </c>
      <c r="H801" s="43">
        <v>2017</v>
      </c>
      <c r="I801" s="324" t="s">
        <v>43</v>
      </c>
      <c r="J801" s="255" t="str">
        <f>IF(ISBLANK(INDEX('Policy Characteristics'!D:D,MATCH($C801,'Policy Characteristics'!$C:$C,0))),"",INDEX('Policy Characteristics'!D:D,MATCH($C801,'Policy Characteristics'!$C:$C,0)))</f>
        <v>Electrification</v>
      </c>
      <c r="K801" s="254" t="str">
        <f>IF(ISBLANK(INDEX('Policy Characteristics'!E:E,MATCH($C801,'Policy Characteristics'!$C:$C,0))),"",INDEX('Policy Characteristics'!E:E,MATCH($C801,'Policy Characteristics'!$C:$C,0)))</f>
        <v>indst shift to electricity</v>
      </c>
      <c r="L801" s="261">
        <f>IF(ISBLANK(INDEX('Policy Characteristics'!F:F,MATCH($C801,'Policy Characteristics'!$C:$C,0))),"",INDEX('Policy Characteristics'!F:F,MATCH($C801,'Policy Characteristics'!$C:$C,0)))</f>
        <v>0</v>
      </c>
      <c r="M801" s="261">
        <f>IF(ISBLANK(INDEX('Policy Characteristics'!G:G,MATCH($C801,'Policy Characteristics'!$C:$C,0))),"",INDEX('Policy Characteristics'!G:G,MATCH($C801,'Policy Characteristics'!$C:$C,0)))</f>
        <v>1</v>
      </c>
      <c r="N801" s="261">
        <f>IF(ISBLANK(INDEX('Policy Characteristics'!H:H,MATCH($C801,'Policy Characteristics'!$C:$C,0))),"",INDEX('Policy Characteristics'!H:H,MATCH($C801,'Policy Characteristics'!$C:$C,0)))</f>
        <v>0.01</v>
      </c>
      <c r="O801" s="254" t="str">
        <f>IF(ISBLANK(INDEX('Policy Characteristics'!I:I,MATCH($C801,'Policy Characteristics'!$C:$C,0))),"",INDEX('Policy Characteristics'!I:I,MATCH($C801,'Policy Characteristics'!$C:$C,0)))</f>
        <v>% of fuel shifted</v>
      </c>
      <c r="P801" s="254" t="str">
        <f>IF(ISBLANK(INDEX('Policy Characteristics'!J:J,MATCH($C801,'Policy Characteristics'!$C:$C,0))),"",INDEX('Policy Characteristics'!J:J,MATCH($C801,'Policy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1" s="254" t="str">
        <f>IF(ISBLANK(INDEX('Policy Characteristics'!K:K,MATCH($C801,'Policy Characteristics'!$C:$C,0))),"",INDEX('Policy Characteristics'!K:K,MATCH($C801,'Policy Characteristics'!$C:$C,0)))</f>
        <v>industry-ag-main.html#fuel-switching</v>
      </c>
      <c r="R801" s="254" t="str">
        <f>IF(ISBLANK(INDEX('Policy Characteristics'!L:L,MATCH($C801,'Policy Characteristics'!$C:$C,0))),"",INDEX('Policy Characteristics'!L:L,MATCH($C801,'Policy Characteristics'!$C:$C,0)))</f>
        <v>industry-elec-and-hydrogen.html</v>
      </c>
    </row>
    <row r="802" spans="1:18">
      <c r="A802" s="254" t="str">
        <f>IF(ISBLANK(INDEX('Policy Characteristics'!A:A,MATCH($C802,'Policy Characteristics'!$C:$C,0))),"",INDEX('Policy Characteristics'!A:A,MATCH($C802,'Policy Characteristics'!$C:$C,0)))</f>
        <v>Industry</v>
      </c>
      <c r="B802" s="262" t="str">
        <f>IF(ISBLANK(INDEX('Policy Characteristics'!B:B,MATCH($C802,'Policy Characteristics'!$C:$C,0))),"",INDEX('Policy Characteristics'!B:B,MATCH($C802,'Policy Characteristics'!$C:$C,0)))</f>
        <v>Electrification</v>
      </c>
      <c r="C802" s="254" t="str">
        <f t="shared" si="38"/>
        <v>Fraction of Eligible Industrial Energy Use Shifted to Electricity</v>
      </c>
      <c r="D802" s="6" t="s">
        <v>3084</v>
      </c>
      <c r="E802" s="1" t="s">
        <v>3517</v>
      </c>
      <c r="F802" t="s">
        <v>3087</v>
      </c>
      <c r="G802" s="45" t="s">
        <v>3524</v>
      </c>
      <c r="H802" s="43">
        <v>2018</v>
      </c>
      <c r="I802" s="324" t="s">
        <v>43</v>
      </c>
      <c r="J802" s="255" t="str">
        <f>IF(ISBLANK(INDEX('Policy Characteristics'!D:D,MATCH($C802,'Policy Characteristics'!$C:$C,0))),"",INDEX('Policy Characteristics'!D:D,MATCH($C802,'Policy Characteristics'!$C:$C,0)))</f>
        <v>Electrification</v>
      </c>
      <c r="K802" s="254" t="str">
        <f>IF(ISBLANK(INDEX('Policy Characteristics'!E:E,MATCH($C802,'Policy Characteristics'!$C:$C,0))),"",INDEX('Policy Characteristics'!E:E,MATCH($C802,'Policy Characteristics'!$C:$C,0)))</f>
        <v>indst shift to electricity</v>
      </c>
      <c r="L802" s="261">
        <f>IF(ISBLANK(INDEX('Policy Characteristics'!F:F,MATCH($C802,'Policy Characteristics'!$C:$C,0))),"",INDEX('Policy Characteristics'!F:F,MATCH($C802,'Policy Characteristics'!$C:$C,0)))</f>
        <v>0</v>
      </c>
      <c r="M802" s="261">
        <f>IF(ISBLANK(INDEX('Policy Characteristics'!G:G,MATCH($C802,'Policy Characteristics'!$C:$C,0))),"",INDEX('Policy Characteristics'!G:G,MATCH($C802,'Policy Characteristics'!$C:$C,0)))</f>
        <v>1</v>
      </c>
      <c r="N802" s="261">
        <f>IF(ISBLANK(INDEX('Policy Characteristics'!H:H,MATCH($C802,'Policy Characteristics'!$C:$C,0))),"",INDEX('Policy Characteristics'!H:H,MATCH($C802,'Policy Characteristics'!$C:$C,0)))</f>
        <v>0.01</v>
      </c>
      <c r="O802" s="254" t="str">
        <f>IF(ISBLANK(INDEX('Policy Characteristics'!I:I,MATCH($C802,'Policy Characteristics'!$C:$C,0))),"",INDEX('Policy Characteristics'!I:I,MATCH($C802,'Policy Characteristics'!$C:$C,0)))</f>
        <v>% of fuel shifted</v>
      </c>
      <c r="P802" s="254" t="str">
        <f>IF(ISBLANK(INDEX('Policy Characteristics'!J:J,MATCH($C802,'Policy Characteristics'!$C:$C,0))),"",INDEX('Policy Characteristics'!J:J,MATCH($C802,'Policy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2" s="254" t="str">
        <f>IF(ISBLANK(INDEX('Policy Characteristics'!K:K,MATCH($C802,'Policy Characteristics'!$C:$C,0))),"",INDEX('Policy Characteristics'!K:K,MATCH($C802,'Policy Characteristics'!$C:$C,0)))</f>
        <v>industry-ag-main.html#fuel-switching</v>
      </c>
      <c r="R802" s="254" t="str">
        <f>IF(ISBLANK(INDEX('Policy Characteristics'!L:L,MATCH($C802,'Policy Characteristics'!$C:$C,0))),"",INDEX('Policy Characteristics'!L:L,MATCH($C802,'Policy Characteristics'!$C:$C,0)))</f>
        <v>industry-elec-and-hydrogen.html</v>
      </c>
    </row>
    <row r="803" spans="1:18">
      <c r="A803" s="254" t="str">
        <f>IF(ISBLANK(INDEX('Policy Characteristics'!A:A,MATCH($C803,'Policy Characteristics'!$C:$C,0))),"",INDEX('Policy Characteristics'!A:A,MATCH($C803,'Policy Characteristics'!$C:$C,0)))</f>
        <v>Industry</v>
      </c>
      <c r="B803" s="262" t="str">
        <f>IF(ISBLANK(INDEX('Policy Characteristics'!B:B,MATCH($C803,'Policy Characteristics'!$C:$C,0))),"",INDEX('Policy Characteristics'!B:B,MATCH($C803,'Policy Characteristics'!$C:$C,0)))</f>
        <v>Electrification</v>
      </c>
      <c r="C803" s="254" t="str">
        <f t="shared" si="38"/>
        <v>Fraction of Eligible Industrial Energy Use Shifted to Electricity</v>
      </c>
      <c r="D803" s="6" t="s">
        <v>3084</v>
      </c>
      <c r="E803" s="1" t="s">
        <v>3518</v>
      </c>
      <c r="F803" t="s">
        <v>3087</v>
      </c>
      <c r="G803" s="45" t="s">
        <v>3525</v>
      </c>
      <c r="H803" s="43">
        <v>2019</v>
      </c>
      <c r="I803" s="324" t="s">
        <v>43</v>
      </c>
      <c r="J803" s="255" t="str">
        <f>IF(ISBLANK(INDEX('Policy Characteristics'!D:D,MATCH($C803,'Policy Characteristics'!$C:$C,0))),"",INDEX('Policy Characteristics'!D:D,MATCH($C803,'Policy Characteristics'!$C:$C,0)))</f>
        <v>Electrification</v>
      </c>
      <c r="K803" s="254" t="str">
        <f>IF(ISBLANK(INDEX('Policy Characteristics'!E:E,MATCH($C803,'Policy Characteristics'!$C:$C,0))),"",INDEX('Policy Characteristics'!E:E,MATCH($C803,'Policy Characteristics'!$C:$C,0)))</f>
        <v>indst shift to electricity</v>
      </c>
      <c r="L803" s="261">
        <f>IF(ISBLANK(INDEX('Policy Characteristics'!F:F,MATCH($C803,'Policy Characteristics'!$C:$C,0))),"",INDEX('Policy Characteristics'!F:F,MATCH($C803,'Policy Characteristics'!$C:$C,0)))</f>
        <v>0</v>
      </c>
      <c r="M803" s="261">
        <f>IF(ISBLANK(INDEX('Policy Characteristics'!G:G,MATCH($C803,'Policy Characteristics'!$C:$C,0))),"",INDEX('Policy Characteristics'!G:G,MATCH($C803,'Policy Characteristics'!$C:$C,0)))</f>
        <v>1</v>
      </c>
      <c r="N803" s="261">
        <f>IF(ISBLANK(INDEX('Policy Characteristics'!H:H,MATCH($C803,'Policy Characteristics'!$C:$C,0))),"",INDEX('Policy Characteristics'!H:H,MATCH($C803,'Policy Characteristics'!$C:$C,0)))</f>
        <v>0.01</v>
      </c>
      <c r="O803" s="254" t="str">
        <f>IF(ISBLANK(INDEX('Policy Characteristics'!I:I,MATCH($C803,'Policy Characteristics'!$C:$C,0))),"",INDEX('Policy Characteristics'!I:I,MATCH($C803,'Policy Characteristics'!$C:$C,0)))</f>
        <v>% of fuel shifted</v>
      </c>
      <c r="P803" s="254" t="str">
        <f>IF(ISBLANK(INDEX('Policy Characteristics'!J:J,MATCH($C803,'Policy Characteristics'!$C:$C,0))),"",INDEX('Policy Characteristics'!J:J,MATCH($C803,'Policy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3" s="254" t="str">
        <f>IF(ISBLANK(INDEX('Policy Characteristics'!K:K,MATCH($C803,'Policy Characteristics'!$C:$C,0))),"",INDEX('Policy Characteristics'!K:K,MATCH($C803,'Policy Characteristics'!$C:$C,0)))</f>
        <v>industry-ag-main.html#fuel-switching</v>
      </c>
      <c r="R803" s="254" t="str">
        <f>IF(ISBLANK(INDEX('Policy Characteristics'!L:L,MATCH($C803,'Policy Characteristics'!$C:$C,0))),"",INDEX('Policy Characteristics'!L:L,MATCH($C803,'Policy Characteristics'!$C:$C,0)))</f>
        <v>industry-elec-and-hydrogen.html</v>
      </c>
    </row>
    <row r="804" spans="1:18">
      <c r="A804" s="254" t="str">
        <f>IF(ISBLANK(INDEX('Policy Characteristics'!A:A,MATCH($C804,'Policy Characteristics'!$C:$C,0))),"",INDEX('Policy Characteristics'!A:A,MATCH($C804,'Policy Characteristics'!$C:$C,0)))</f>
        <v>Industry</v>
      </c>
      <c r="B804" s="262" t="str">
        <f>IF(ISBLANK(INDEX('Policy Characteristics'!B:B,MATCH($C804,'Policy Characteristics'!$C:$C,0))),"",INDEX('Policy Characteristics'!B:B,MATCH($C804,'Policy Characteristics'!$C:$C,0)))</f>
        <v>Electrification</v>
      </c>
      <c r="C804" s="254" t="str">
        <f t="shared" si="38"/>
        <v>Fraction of Eligible Industrial Energy Use Shifted to Electricity</v>
      </c>
      <c r="D804" s="6" t="s">
        <v>3084</v>
      </c>
      <c r="E804" s="1" t="s">
        <v>3519</v>
      </c>
      <c r="F804" t="s">
        <v>3087</v>
      </c>
      <c r="G804" s="45" t="s">
        <v>3526</v>
      </c>
      <c r="H804" s="43">
        <v>2020</v>
      </c>
      <c r="I804" s="324" t="s">
        <v>43</v>
      </c>
      <c r="J804" s="255" t="str">
        <f>IF(ISBLANK(INDEX('Policy Characteristics'!D:D,MATCH($C804,'Policy Characteristics'!$C:$C,0))),"",INDEX('Policy Characteristics'!D:D,MATCH($C804,'Policy Characteristics'!$C:$C,0)))</f>
        <v>Electrification</v>
      </c>
      <c r="K804" s="254" t="str">
        <f>IF(ISBLANK(INDEX('Policy Characteristics'!E:E,MATCH($C804,'Policy Characteristics'!$C:$C,0))),"",INDEX('Policy Characteristics'!E:E,MATCH($C804,'Policy Characteristics'!$C:$C,0)))</f>
        <v>indst shift to electricity</v>
      </c>
      <c r="L804" s="261">
        <f>IF(ISBLANK(INDEX('Policy Characteristics'!F:F,MATCH($C804,'Policy Characteristics'!$C:$C,0))),"",INDEX('Policy Characteristics'!F:F,MATCH($C804,'Policy Characteristics'!$C:$C,0)))</f>
        <v>0</v>
      </c>
      <c r="M804" s="261">
        <f>IF(ISBLANK(INDEX('Policy Characteristics'!G:G,MATCH($C804,'Policy Characteristics'!$C:$C,0))),"",INDEX('Policy Characteristics'!G:G,MATCH($C804,'Policy Characteristics'!$C:$C,0)))</f>
        <v>1</v>
      </c>
      <c r="N804" s="261">
        <f>IF(ISBLANK(INDEX('Policy Characteristics'!H:H,MATCH($C804,'Policy Characteristics'!$C:$C,0))),"",INDEX('Policy Characteristics'!H:H,MATCH($C804,'Policy Characteristics'!$C:$C,0)))</f>
        <v>0.01</v>
      </c>
      <c r="O804" s="254" t="str">
        <f>IF(ISBLANK(INDEX('Policy Characteristics'!I:I,MATCH($C804,'Policy Characteristics'!$C:$C,0))),"",INDEX('Policy Characteristics'!I:I,MATCH($C804,'Policy Characteristics'!$C:$C,0)))</f>
        <v>% of fuel shifted</v>
      </c>
      <c r="P804" s="254" t="str">
        <f>IF(ISBLANK(INDEX('Policy Characteristics'!J:J,MATCH($C804,'Policy Characteristics'!$C:$C,0))),"",INDEX('Policy Characteristics'!J:J,MATCH($C804,'Policy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4" s="254" t="str">
        <f>IF(ISBLANK(INDEX('Policy Characteristics'!K:K,MATCH($C804,'Policy Characteristics'!$C:$C,0))),"",INDEX('Policy Characteristics'!K:K,MATCH($C804,'Policy Characteristics'!$C:$C,0)))</f>
        <v>industry-ag-main.html#fuel-switching</v>
      </c>
      <c r="R804" s="254" t="str">
        <f>IF(ISBLANK(INDEX('Policy Characteristics'!L:L,MATCH($C804,'Policy Characteristics'!$C:$C,0))),"",INDEX('Policy Characteristics'!L:L,MATCH($C804,'Policy Characteristics'!$C:$C,0)))</f>
        <v>industry-elec-and-hydrogen.html</v>
      </c>
    </row>
    <row r="805" spans="1:18">
      <c r="A805" s="254" t="str">
        <f>IF(ISBLANK(INDEX('Policy Characteristics'!A:A,MATCH($C805,'Policy Characteristics'!$C:$C,0))),"",INDEX('Policy Characteristics'!A:A,MATCH($C805,'Policy Characteristics'!$C:$C,0)))</f>
        <v>Industry</v>
      </c>
      <c r="B805" s="262" t="str">
        <f>IF(ISBLANK(INDEX('Policy Characteristics'!B:B,MATCH($C805,'Policy Characteristics'!$C:$C,0))),"",INDEX('Policy Characteristics'!B:B,MATCH($C805,'Policy Characteristics'!$C:$C,0)))</f>
        <v>Electrification</v>
      </c>
      <c r="C805" s="254" t="str">
        <f t="shared" si="38"/>
        <v>Fraction of Eligible Industrial Energy Use Shifted to Electricity</v>
      </c>
      <c r="D805" s="6" t="s">
        <v>3084</v>
      </c>
      <c r="E805" s="1" t="s">
        <v>3520</v>
      </c>
      <c r="F805" t="s">
        <v>3087</v>
      </c>
      <c r="G805" s="45" t="s">
        <v>3527</v>
      </c>
      <c r="H805" s="43">
        <v>2021</v>
      </c>
      <c r="I805" s="324" t="s">
        <v>43</v>
      </c>
      <c r="J805" s="255" t="str">
        <f>IF(ISBLANK(INDEX('Policy Characteristics'!D:D,MATCH($C805,'Policy Characteristics'!$C:$C,0))),"",INDEX('Policy Characteristics'!D:D,MATCH($C805,'Policy Characteristics'!$C:$C,0)))</f>
        <v>Electrification</v>
      </c>
      <c r="K805" s="254" t="str">
        <f>IF(ISBLANK(INDEX('Policy Characteristics'!E:E,MATCH($C805,'Policy Characteristics'!$C:$C,0))),"",INDEX('Policy Characteristics'!E:E,MATCH($C805,'Policy Characteristics'!$C:$C,0)))</f>
        <v>indst shift to electricity</v>
      </c>
      <c r="L805" s="261">
        <f>IF(ISBLANK(INDEX('Policy Characteristics'!F:F,MATCH($C805,'Policy Characteristics'!$C:$C,0))),"",INDEX('Policy Characteristics'!F:F,MATCH($C805,'Policy Characteristics'!$C:$C,0)))</f>
        <v>0</v>
      </c>
      <c r="M805" s="261">
        <f>IF(ISBLANK(INDEX('Policy Characteristics'!G:G,MATCH($C805,'Policy Characteristics'!$C:$C,0))),"",INDEX('Policy Characteristics'!G:G,MATCH($C805,'Policy Characteristics'!$C:$C,0)))</f>
        <v>1</v>
      </c>
      <c r="N805" s="261">
        <f>IF(ISBLANK(INDEX('Policy Characteristics'!H:H,MATCH($C805,'Policy Characteristics'!$C:$C,0))),"",INDEX('Policy Characteristics'!H:H,MATCH($C805,'Policy Characteristics'!$C:$C,0)))</f>
        <v>0.01</v>
      </c>
      <c r="O805" s="254" t="str">
        <f>IF(ISBLANK(INDEX('Policy Characteristics'!I:I,MATCH($C805,'Policy Characteristics'!$C:$C,0))),"",INDEX('Policy Characteristics'!I:I,MATCH($C805,'Policy Characteristics'!$C:$C,0)))</f>
        <v>% of fuel shifted</v>
      </c>
      <c r="P805" s="254" t="str">
        <f>IF(ISBLANK(INDEX('Policy Characteristics'!J:J,MATCH($C805,'Policy Characteristics'!$C:$C,0))),"",INDEX('Policy Characteristics'!J:J,MATCH($C805,'Policy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5" s="254" t="str">
        <f>IF(ISBLANK(INDEX('Policy Characteristics'!K:K,MATCH($C805,'Policy Characteristics'!$C:$C,0))),"",INDEX('Policy Characteristics'!K:K,MATCH($C805,'Policy Characteristics'!$C:$C,0)))</f>
        <v>industry-ag-main.html#fuel-switching</v>
      </c>
      <c r="R805" s="254" t="str">
        <f>IF(ISBLANK(INDEX('Policy Characteristics'!L:L,MATCH($C805,'Policy Characteristics'!$C:$C,0))),"",INDEX('Policy Characteristics'!L:L,MATCH($C805,'Policy Characteristics'!$C:$C,0)))</f>
        <v>industry-elec-and-hydrogen.html</v>
      </c>
    </row>
    <row r="806" spans="1:18">
      <c r="A806" s="254" t="str">
        <f>IF(ISBLANK(INDEX('Policy Characteristics'!A:A,MATCH($C806,'Policy Characteristics'!$C:$C,0))),"",INDEX('Policy Characteristics'!A:A,MATCH($C806,'Policy Characteristics'!$C:$C,0)))</f>
        <v>Industry</v>
      </c>
      <c r="B806" s="262" t="str">
        <f>IF(ISBLANK(INDEX('Policy Characteristics'!B:B,MATCH($C806,'Policy Characteristics'!$C:$C,0))),"",INDEX('Policy Characteristics'!B:B,MATCH($C806,'Policy Characteristics'!$C:$C,0)))</f>
        <v>Electrification</v>
      </c>
      <c r="C806" s="254" t="str">
        <f t="shared" si="38"/>
        <v>Fraction of Eligible Industrial Energy Use Shifted to Electricity</v>
      </c>
      <c r="D806" s="6" t="s">
        <v>3084</v>
      </c>
      <c r="E806" s="1" t="s">
        <v>3521</v>
      </c>
      <c r="F806" t="s">
        <v>3087</v>
      </c>
      <c r="G806" s="45" t="s">
        <v>3528</v>
      </c>
      <c r="H806" s="43">
        <v>2022</v>
      </c>
      <c r="I806" s="324" t="s">
        <v>43</v>
      </c>
      <c r="J806" s="255" t="str">
        <f>IF(ISBLANK(INDEX('Policy Characteristics'!D:D,MATCH($C806,'Policy Characteristics'!$C:$C,0))),"",INDEX('Policy Characteristics'!D:D,MATCH($C806,'Policy Characteristics'!$C:$C,0)))</f>
        <v>Electrification</v>
      </c>
      <c r="K806" s="254" t="str">
        <f>IF(ISBLANK(INDEX('Policy Characteristics'!E:E,MATCH($C806,'Policy Characteristics'!$C:$C,0))),"",INDEX('Policy Characteristics'!E:E,MATCH($C806,'Policy Characteristics'!$C:$C,0)))</f>
        <v>indst shift to electricity</v>
      </c>
      <c r="L806" s="261">
        <f>IF(ISBLANK(INDEX('Policy Characteristics'!F:F,MATCH($C806,'Policy Characteristics'!$C:$C,0))),"",INDEX('Policy Characteristics'!F:F,MATCH($C806,'Policy Characteristics'!$C:$C,0)))</f>
        <v>0</v>
      </c>
      <c r="M806" s="261">
        <f>IF(ISBLANK(INDEX('Policy Characteristics'!G:G,MATCH($C806,'Policy Characteristics'!$C:$C,0))),"",INDEX('Policy Characteristics'!G:G,MATCH($C806,'Policy Characteristics'!$C:$C,0)))</f>
        <v>1</v>
      </c>
      <c r="N806" s="261">
        <f>IF(ISBLANK(INDEX('Policy Characteristics'!H:H,MATCH($C806,'Policy Characteristics'!$C:$C,0))),"",INDEX('Policy Characteristics'!H:H,MATCH($C806,'Policy Characteristics'!$C:$C,0)))</f>
        <v>0.01</v>
      </c>
      <c r="O806" s="254" t="str">
        <f>IF(ISBLANK(INDEX('Policy Characteristics'!I:I,MATCH($C806,'Policy Characteristics'!$C:$C,0))),"",INDEX('Policy Characteristics'!I:I,MATCH($C806,'Policy Characteristics'!$C:$C,0)))</f>
        <v>% of fuel shifted</v>
      </c>
      <c r="P806" s="254" t="str">
        <f>IF(ISBLANK(INDEX('Policy Characteristics'!J:J,MATCH($C806,'Policy Characteristics'!$C:$C,0))),"",INDEX('Policy Characteristics'!J:J,MATCH($C806,'Policy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6" s="254" t="str">
        <f>IF(ISBLANK(INDEX('Policy Characteristics'!K:K,MATCH($C806,'Policy Characteristics'!$C:$C,0))),"",INDEX('Policy Characteristics'!K:K,MATCH($C806,'Policy Characteristics'!$C:$C,0)))</f>
        <v>industry-ag-main.html#fuel-switching</v>
      </c>
      <c r="R806" s="254" t="str">
        <f>IF(ISBLANK(INDEX('Policy Characteristics'!L:L,MATCH($C806,'Policy Characteristics'!$C:$C,0))),"",INDEX('Policy Characteristics'!L:L,MATCH($C806,'Policy Characteristics'!$C:$C,0)))</f>
        <v>industry-elec-and-hydrogen.html</v>
      </c>
    </row>
    <row r="807" spans="1:18">
      <c r="A807" s="254" t="str">
        <f>IF(ISBLANK(INDEX('Policy Characteristics'!A:A,MATCH($C807,'Policy Characteristics'!$C:$C,0))),"",INDEX('Policy Characteristics'!A:A,MATCH($C807,'Policy Characteristics'!$C:$C,0)))</f>
        <v>Industry</v>
      </c>
      <c r="B807" s="262" t="str">
        <f>IF(ISBLANK(INDEX('Policy Characteristics'!B:B,MATCH($C807,'Policy Characteristics'!$C:$C,0))),"",INDEX('Policy Characteristics'!B:B,MATCH($C807,'Policy Characteristics'!$C:$C,0)))</f>
        <v>Electrification</v>
      </c>
      <c r="C807" s="254" t="str">
        <f t="shared" si="38"/>
        <v>Fraction of Eligible Industrial Energy Use Shifted to Electricity</v>
      </c>
      <c r="D807" s="6" t="s">
        <v>3084</v>
      </c>
      <c r="E807" s="1" t="s">
        <v>3522</v>
      </c>
      <c r="F807" t="s">
        <v>3087</v>
      </c>
      <c r="G807" s="45" t="s">
        <v>3529</v>
      </c>
      <c r="H807" s="43">
        <v>2023</v>
      </c>
      <c r="I807" s="324" t="s">
        <v>43</v>
      </c>
      <c r="J807" s="255" t="str">
        <f>IF(ISBLANK(INDEX('Policy Characteristics'!D:D,MATCH($C807,'Policy Characteristics'!$C:$C,0))),"",INDEX('Policy Characteristics'!D:D,MATCH($C807,'Policy Characteristics'!$C:$C,0)))</f>
        <v>Electrification</v>
      </c>
      <c r="K807" s="254" t="str">
        <f>IF(ISBLANK(INDEX('Policy Characteristics'!E:E,MATCH($C807,'Policy Characteristics'!$C:$C,0))),"",INDEX('Policy Characteristics'!E:E,MATCH($C807,'Policy Characteristics'!$C:$C,0)))</f>
        <v>indst shift to electricity</v>
      </c>
      <c r="L807" s="261">
        <f>IF(ISBLANK(INDEX('Policy Characteristics'!F:F,MATCH($C807,'Policy Characteristics'!$C:$C,0))),"",INDEX('Policy Characteristics'!F:F,MATCH($C807,'Policy Characteristics'!$C:$C,0)))</f>
        <v>0</v>
      </c>
      <c r="M807" s="261">
        <f>IF(ISBLANK(INDEX('Policy Characteristics'!G:G,MATCH($C807,'Policy Characteristics'!$C:$C,0))),"",INDEX('Policy Characteristics'!G:G,MATCH($C807,'Policy Characteristics'!$C:$C,0)))</f>
        <v>1</v>
      </c>
      <c r="N807" s="261">
        <f>IF(ISBLANK(INDEX('Policy Characteristics'!H:H,MATCH($C807,'Policy Characteristics'!$C:$C,0))),"",INDEX('Policy Characteristics'!H:H,MATCH($C807,'Policy Characteristics'!$C:$C,0)))</f>
        <v>0.01</v>
      </c>
      <c r="O807" s="254" t="str">
        <f>IF(ISBLANK(INDEX('Policy Characteristics'!I:I,MATCH($C807,'Policy Characteristics'!$C:$C,0))),"",INDEX('Policy Characteristics'!I:I,MATCH($C807,'Policy Characteristics'!$C:$C,0)))</f>
        <v>% of fuel shifted</v>
      </c>
      <c r="P807" s="254" t="str">
        <f>IF(ISBLANK(INDEX('Policy Characteristics'!J:J,MATCH($C807,'Policy Characteristics'!$C:$C,0))),"",INDEX('Policy Characteristics'!J:J,MATCH($C807,'Policy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7" s="254" t="str">
        <f>IF(ISBLANK(INDEX('Policy Characteristics'!K:K,MATCH($C807,'Policy Characteristics'!$C:$C,0))),"",INDEX('Policy Characteristics'!K:K,MATCH($C807,'Policy Characteristics'!$C:$C,0)))</f>
        <v>industry-ag-main.html#fuel-switching</v>
      </c>
      <c r="R807" s="254" t="str">
        <f>IF(ISBLANK(INDEX('Policy Characteristics'!L:L,MATCH($C807,'Policy Characteristics'!$C:$C,0))),"",INDEX('Policy Characteristics'!L:L,MATCH($C807,'Policy Characteristics'!$C:$C,0)))</f>
        <v>industry-elec-and-hydrogen.html</v>
      </c>
    </row>
    <row r="808" spans="1:18">
      <c r="A808" s="254" t="str">
        <f>IF(ISBLANK(INDEX('Policy Characteristics'!A:A,MATCH($C808,'Policy Characteristics'!$C:$C,0))),"",INDEX('Policy Characteristics'!A:A,MATCH($C808,'Policy Characteristics'!$C:$C,0)))</f>
        <v>Industry</v>
      </c>
      <c r="B808" s="262" t="str">
        <f>IF(ISBLANK(INDEX('Policy Characteristics'!B:B,MATCH($C808,'Policy Characteristics'!$C:$C,0))),"",INDEX('Policy Characteristics'!B:B,MATCH($C808,'Policy Characteristics'!$C:$C,0)))</f>
        <v>Electrification</v>
      </c>
      <c r="C808" s="254" t="str">
        <f t="shared" si="38"/>
        <v>Fraction of Eligible Industrial Energy Use Shifted to Electricity</v>
      </c>
      <c r="D808" s="6" t="s">
        <v>3084</v>
      </c>
      <c r="E808" s="1" t="s">
        <v>3523</v>
      </c>
      <c r="F808" t="s">
        <v>3087</v>
      </c>
      <c r="G808" s="45" t="s">
        <v>3530</v>
      </c>
      <c r="H808" s="43">
        <v>2024</v>
      </c>
      <c r="I808" s="324" t="s">
        <v>43</v>
      </c>
      <c r="J808" s="255" t="str">
        <f>IF(ISBLANK(INDEX('Policy Characteristics'!D:D,MATCH($C808,'Policy Characteristics'!$C:$C,0))),"",INDEX('Policy Characteristics'!D:D,MATCH($C808,'Policy Characteristics'!$C:$C,0)))</f>
        <v>Electrification</v>
      </c>
      <c r="K808" s="254" t="str">
        <f>IF(ISBLANK(INDEX('Policy Characteristics'!E:E,MATCH($C808,'Policy Characteristics'!$C:$C,0))),"",INDEX('Policy Characteristics'!E:E,MATCH($C808,'Policy Characteristics'!$C:$C,0)))</f>
        <v>indst shift to electricity</v>
      </c>
      <c r="L808" s="261">
        <f>IF(ISBLANK(INDEX('Policy Characteristics'!F:F,MATCH($C808,'Policy Characteristics'!$C:$C,0))),"",INDEX('Policy Characteristics'!F:F,MATCH($C808,'Policy Characteristics'!$C:$C,0)))</f>
        <v>0</v>
      </c>
      <c r="M808" s="261">
        <f>IF(ISBLANK(INDEX('Policy Characteristics'!G:G,MATCH($C808,'Policy Characteristics'!$C:$C,0))),"",INDEX('Policy Characteristics'!G:G,MATCH($C808,'Policy Characteristics'!$C:$C,0)))</f>
        <v>1</v>
      </c>
      <c r="N808" s="261">
        <f>IF(ISBLANK(INDEX('Policy Characteristics'!H:H,MATCH($C808,'Policy Characteristics'!$C:$C,0))),"",INDEX('Policy Characteristics'!H:H,MATCH($C808,'Policy Characteristics'!$C:$C,0)))</f>
        <v>0.01</v>
      </c>
      <c r="O808" s="254" t="str">
        <f>IF(ISBLANK(INDEX('Policy Characteristics'!I:I,MATCH($C808,'Policy Characteristics'!$C:$C,0))),"",INDEX('Policy Characteristics'!I:I,MATCH($C808,'Policy Characteristics'!$C:$C,0)))</f>
        <v>% of fuel shifted</v>
      </c>
      <c r="P808" s="254" t="str">
        <f>IF(ISBLANK(INDEX('Policy Characteristics'!J:J,MATCH($C808,'Policy Characteristics'!$C:$C,0))),"",INDEX('Policy Characteristics'!J:J,MATCH($C808,'Policy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8" s="254" t="str">
        <f>IF(ISBLANK(INDEX('Policy Characteristics'!K:K,MATCH($C808,'Policy Characteristics'!$C:$C,0))),"",INDEX('Policy Characteristics'!K:K,MATCH($C808,'Policy Characteristics'!$C:$C,0)))</f>
        <v>industry-ag-main.html#fuel-switching</v>
      </c>
      <c r="R808" s="254" t="str">
        <f>IF(ISBLANK(INDEX('Policy Characteristics'!L:L,MATCH($C808,'Policy Characteristics'!$C:$C,0))),"",INDEX('Policy Characteristics'!L:L,MATCH($C808,'Policy Characteristics'!$C:$C,0)))</f>
        <v>industry-elec-and-hydrogen.html</v>
      </c>
    </row>
    <row r="809" spans="1:18">
      <c r="A809" s="254" t="str">
        <f>IF(ISBLANK(INDEX('Policy Characteristics'!A:A,MATCH($C809,'Policy Characteristics'!$C:$C,0))),"",INDEX('Policy Characteristics'!A:A,MATCH($C809,'Policy Characteristics'!$C:$C,0)))</f>
        <v>Industry</v>
      </c>
      <c r="B809" s="262" t="str">
        <f>IF(ISBLANK(INDEX('Policy Characteristics'!B:B,MATCH($C809,'Policy Characteristics'!$C:$C,0))),"",INDEX('Policy Characteristics'!B:B,MATCH($C809,'Policy Characteristics'!$C:$C,0)))</f>
        <v>Electrification</v>
      </c>
      <c r="C809" s="254" t="str">
        <f t="shared" si="38"/>
        <v>Fraction of Eligible Industrial Energy Use Shifted to Electricity</v>
      </c>
      <c r="D809" s="6" t="s">
        <v>3084</v>
      </c>
      <c r="E809" s="1" t="s">
        <v>3674</v>
      </c>
      <c r="F809" t="s">
        <v>3087</v>
      </c>
      <c r="G809" s="45" t="s">
        <v>3674</v>
      </c>
      <c r="H809" s="43">
        <v>2025</v>
      </c>
      <c r="I809" s="324" t="s">
        <v>43</v>
      </c>
      <c r="J809" s="255" t="str">
        <f>IF(ISBLANK(INDEX('Policy Characteristics'!D:D,MATCH($C809,'Policy Characteristics'!$C:$C,0))),"",INDEX('Policy Characteristics'!D:D,MATCH($C809,'Policy Characteristics'!$C:$C,0)))</f>
        <v>Electrification</v>
      </c>
      <c r="K809" s="254" t="str">
        <f>IF(ISBLANK(INDEX('Policy Characteristics'!E:E,MATCH($C809,'Policy Characteristics'!$C:$C,0))),"",INDEX('Policy Characteristics'!E:E,MATCH($C809,'Policy Characteristics'!$C:$C,0)))</f>
        <v>indst shift to electricity</v>
      </c>
      <c r="L809" s="261">
        <f>IF(ISBLANK(INDEX('Policy Characteristics'!F:F,MATCH($C809,'Policy Characteristics'!$C:$C,0))),"",INDEX('Policy Characteristics'!F:F,MATCH($C809,'Policy Characteristics'!$C:$C,0)))</f>
        <v>0</v>
      </c>
      <c r="M809" s="261">
        <f>IF(ISBLANK(INDEX('Policy Characteristics'!G:G,MATCH($C809,'Policy Characteristics'!$C:$C,0))),"",INDEX('Policy Characteristics'!G:G,MATCH($C809,'Policy Characteristics'!$C:$C,0)))</f>
        <v>1</v>
      </c>
      <c r="N809" s="261">
        <f>IF(ISBLANK(INDEX('Policy Characteristics'!H:H,MATCH($C809,'Policy Characteristics'!$C:$C,0))),"",INDEX('Policy Characteristics'!H:H,MATCH($C809,'Policy Characteristics'!$C:$C,0)))</f>
        <v>0.01</v>
      </c>
      <c r="O809" s="254" t="str">
        <f>IF(ISBLANK(INDEX('Policy Characteristics'!I:I,MATCH($C809,'Policy Characteristics'!$C:$C,0))),"",INDEX('Policy Characteristics'!I:I,MATCH($C809,'Policy Characteristics'!$C:$C,0)))</f>
        <v>% of fuel shifted</v>
      </c>
      <c r="P809" s="254" t="str">
        <f>IF(ISBLANK(INDEX('Policy Characteristics'!J:J,MATCH($C809,'Policy Characteristics'!$C:$C,0))),"",INDEX('Policy Characteristics'!J:J,MATCH($C809,'Policy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9" s="254" t="str">
        <f>IF(ISBLANK(INDEX('Policy Characteristics'!K:K,MATCH($C809,'Policy Characteristics'!$C:$C,0))),"",INDEX('Policy Characteristics'!K:K,MATCH($C809,'Policy Characteristics'!$C:$C,0)))</f>
        <v>industry-ag-main.html#fuel-switching</v>
      </c>
      <c r="R809" s="254" t="str">
        <f>IF(ISBLANK(INDEX('Policy Characteristics'!L:L,MATCH($C809,'Policy Characteristics'!$C:$C,0))),"",INDEX('Policy Characteristics'!L:L,MATCH($C809,'Policy Characteristics'!$C:$C,0)))</f>
        <v>industry-elec-and-hydrogen.html</v>
      </c>
    </row>
    <row r="810" spans="1:18">
      <c r="A810" s="254" t="str">
        <f>IF(ISBLANK(INDEX('Policy Characteristics'!A:A,MATCH($C810,'Policy Characteristics'!$C:$C,0))),"",INDEX('Policy Characteristics'!A:A,MATCH($C810,'Policy Characteristics'!$C:$C,0)))</f>
        <v>Industry</v>
      </c>
      <c r="B810" s="262" t="str">
        <f>IF(ISBLANK(INDEX('Policy Characteristics'!B:B,MATCH($C810,'Policy Characteristics'!$C:$C,0))),"",INDEX('Policy Characteristics'!B:B,MATCH($C810,'Policy Characteristics'!$C:$C,0)))</f>
        <v>Electrification</v>
      </c>
      <c r="C810" s="254" t="str">
        <f t="shared" si="38"/>
        <v>Fraction of Eligible Industrial Energy Use Shifted to Electricity</v>
      </c>
      <c r="D810" s="6" t="s">
        <v>3085</v>
      </c>
      <c r="E810" s="1" t="s">
        <v>3517</v>
      </c>
      <c r="F810" t="s">
        <v>3046</v>
      </c>
      <c r="G810" s="45" t="s">
        <v>3524</v>
      </c>
      <c r="H810" s="43">
        <v>2026</v>
      </c>
      <c r="I810" s="324" t="s">
        <v>43</v>
      </c>
      <c r="J810" s="255" t="str">
        <f>IF(ISBLANK(INDEX('Policy Characteristics'!D:D,MATCH($C810,'Policy Characteristics'!$C:$C,0))),"",INDEX('Policy Characteristics'!D:D,MATCH($C810,'Policy Characteristics'!$C:$C,0)))</f>
        <v>Electrification</v>
      </c>
      <c r="K810" s="254" t="str">
        <f>IF(ISBLANK(INDEX('Policy Characteristics'!E:E,MATCH($C810,'Policy Characteristics'!$C:$C,0))),"",INDEX('Policy Characteristics'!E:E,MATCH($C810,'Policy Characteristics'!$C:$C,0)))</f>
        <v>indst shift to electricity</v>
      </c>
      <c r="L810" s="261">
        <f>IF(ISBLANK(INDEX('Policy Characteristics'!F:F,MATCH($C810,'Policy Characteristics'!$C:$C,0))),"",INDEX('Policy Characteristics'!F:F,MATCH($C810,'Policy Characteristics'!$C:$C,0)))</f>
        <v>0</v>
      </c>
      <c r="M810" s="261">
        <f>IF(ISBLANK(INDEX('Policy Characteristics'!G:G,MATCH($C810,'Policy Characteristics'!$C:$C,0))),"",INDEX('Policy Characteristics'!G:G,MATCH($C810,'Policy Characteristics'!$C:$C,0)))</f>
        <v>1</v>
      </c>
      <c r="N810" s="261">
        <f>IF(ISBLANK(INDEX('Policy Characteristics'!H:H,MATCH($C810,'Policy Characteristics'!$C:$C,0))),"",INDEX('Policy Characteristics'!H:H,MATCH($C810,'Policy Characteristics'!$C:$C,0)))</f>
        <v>0.01</v>
      </c>
      <c r="O810" s="254" t="str">
        <f>IF(ISBLANK(INDEX('Policy Characteristics'!I:I,MATCH($C810,'Policy Characteristics'!$C:$C,0))),"",INDEX('Policy Characteristics'!I:I,MATCH($C810,'Policy Characteristics'!$C:$C,0)))</f>
        <v>% of fuel shifted</v>
      </c>
      <c r="P810" s="254" t="str">
        <f>IF(ISBLANK(INDEX('Policy Characteristics'!J:J,MATCH($C810,'Policy Characteristics'!$C:$C,0))),"",INDEX('Policy Characteristics'!J:J,MATCH($C810,'Policy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10" s="254" t="str">
        <f>IF(ISBLANK(INDEX('Policy Characteristics'!K:K,MATCH($C810,'Policy Characteristics'!$C:$C,0))),"",INDEX('Policy Characteristics'!K:K,MATCH($C810,'Policy Characteristics'!$C:$C,0)))</f>
        <v>industry-ag-main.html#fuel-switching</v>
      </c>
      <c r="R810" s="254" t="str">
        <f>IF(ISBLANK(INDEX('Policy Characteristics'!L:L,MATCH($C810,'Policy Characteristics'!$C:$C,0))),"",INDEX('Policy Characteristics'!L:L,MATCH($C810,'Policy Characteristics'!$C:$C,0)))</f>
        <v>industry-elec-and-hydrogen.html</v>
      </c>
    </row>
    <row r="811" spans="1:18">
      <c r="A811" s="254" t="str">
        <f>IF(ISBLANK(INDEX('Policy Characteristics'!A:A,MATCH($C811,'Policy Characteristics'!$C:$C,0))),"",INDEX('Policy Characteristics'!A:A,MATCH($C811,'Policy Characteristics'!$C:$C,0)))</f>
        <v>Industry</v>
      </c>
      <c r="B811" s="262" t="str">
        <f>IF(ISBLANK(INDEX('Policy Characteristics'!B:B,MATCH($C811,'Policy Characteristics'!$C:$C,0))),"",INDEX('Policy Characteristics'!B:B,MATCH($C811,'Policy Characteristics'!$C:$C,0)))</f>
        <v>Electrification</v>
      </c>
      <c r="C811" s="254" t="str">
        <f t="shared" si="38"/>
        <v>Fraction of Eligible Industrial Energy Use Shifted to Electricity</v>
      </c>
      <c r="D811" s="6" t="s">
        <v>3085</v>
      </c>
      <c r="E811" s="1" t="s">
        <v>3518</v>
      </c>
      <c r="F811" t="s">
        <v>3046</v>
      </c>
      <c r="G811" s="45" t="s">
        <v>3525</v>
      </c>
      <c r="H811" s="43">
        <v>2027</v>
      </c>
      <c r="I811" s="324" t="s">
        <v>43</v>
      </c>
      <c r="J811" s="255" t="str">
        <f>IF(ISBLANK(INDEX('Policy Characteristics'!D:D,MATCH($C811,'Policy Characteristics'!$C:$C,0))),"",INDEX('Policy Characteristics'!D:D,MATCH($C811,'Policy Characteristics'!$C:$C,0)))</f>
        <v>Electrification</v>
      </c>
      <c r="K811" s="254" t="str">
        <f>IF(ISBLANK(INDEX('Policy Characteristics'!E:E,MATCH($C811,'Policy Characteristics'!$C:$C,0))),"",INDEX('Policy Characteristics'!E:E,MATCH($C811,'Policy Characteristics'!$C:$C,0)))</f>
        <v>indst shift to electricity</v>
      </c>
      <c r="L811" s="261">
        <f>IF(ISBLANK(INDEX('Policy Characteristics'!F:F,MATCH($C811,'Policy Characteristics'!$C:$C,0))),"",INDEX('Policy Characteristics'!F:F,MATCH($C811,'Policy Characteristics'!$C:$C,0)))</f>
        <v>0</v>
      </c>
      <c r="M811" s="261">
        <f>IF(ISBLANK(INDEX('Policy Characteristics'!G:G,MATCH($C811,'Policy Characteristics'!$C:$C,0))),"",INDEX('Policy Characteristics'!G:G,MATCH($C811,'Policy Characteristics'!$C:$C,0)))</f>
        <v>1</v>
      </c>
      <c r="N811" s="261">
        <f>IF(ISBLANK(INDEX('Policy Characteristics'!H:H,MATCH($C811,'Policy Characteristics'!$C:$C,0))),"",INDEX('Policy Characteristics'!H:H,MATCH($C811,'Policy Characteristics'!$C:$C,0)))</f>
        <v>0.01</v>
      </c>
      <c r="O811" s="254" t="str">
        <f>IF(ISBLANK(INDEX('Policy Characteristics'!I:I,MATCH($C811,'Policy Characteristics'!$C:$C,0))),"",INDEX('Policy Characteristics'!I:I,MATCH($C811,'Policy Characteristics'!$C:$C,0)))</f>
        <v>% of fuel shifted</v>
      </c>
      <c r="P811" s="254" t="str">
        <f>IF(ISBLANK(INDEX('Policy Characteristics'!J:J,MATCH($C811,'Policy Characteristics'!$C:$C,0))),"",INDEX('Policy Characteristics'!J:J,MATCH($C811,'Policy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11" s="254" t="str">
        <f>IF(ISBLANK(INDEX('Policy Characteristics'!K:K,MATCH($C811,'Policy Characteristics'!$C:$C,0))),"",INDEX('Policy Characteristics'!K:K,MATCH($C811,'Policy Characteristics'!$C:$C,0)))</f>
        <v>industry-ag-main.html#fuel-switching</v>
      </c>
      <c r="R811" s="254" t="str">
        <f>IF(ISBLANK(INDEX('Policy Characteristics'!L:L,MATCH($C811,'Policy Characteristics'!$C:$C,0))),"",INDEX('Policy Characteristics'!L:L,MATCH($C811,'Policy Characteristics'!$C:$C,0)))</f>
        <v>industry-elec-and-hydrogen.html</v>
      </c>
    </row>
    <row r="812" spans="1:18">
      <c r="A812" s="254" t="str">
        <f>IF(ISBLANK(INDEX('Policy Characteristics'!A:A,MATCH($C812,'Policy Characteristics'!$C:$C,0))),"",INDEX('Policy Characteristics'!A:A,MATCH($C812,'Policy Characteristics'!$C:$C,0)))</f>
        <v>Industry</v>
      </c>
      <c r="B812" s="262" t="str">
        <f>IF(ISBLANK(INDEX('Policy Characteristics'!B:B,MATCH($C812,'Policy Characteristics'!$C:$C,0))),"",INDEX('Policy Characteristics'!B:B,MATCH($C812,'Policy Characteristics'!$C:$C,0)))</f>
        <v>Electrification</v>
      </c>
      <c r="C812" s="254" t="str">
        <f t="shared" si="38"/>
        <v>Fraction of Eligible Industrial Energy Use Shifted to Electricity</v>
      </c>
      <c r="D812" s="6" t="s">
        <v>3085</v>
      </c>
      <c r="E812" s="1" t="s">
        <v>3519</v>
      </c>
      <c r="F812" t="s">
        <v>3046</v>
      </c>
      <c r="G812" s="45" t="s">
        <v>3526</v>
      </c>
      <c r="H812" s="43">
        <v>2028</v>
      </c>
      <c r="I812" s="324" t="s">
        <v>43</v>
      </c>
      <c r="J812" s="255" t="str">
        <f>IF(ISBLANK(INDEX('Policy Characteristics'!D:D,MATCH($C812,'Policy Characteristics'!$C:$C,0))),"",INDEX('Policy Characteristics'!D:D,MATCH($C812,'Policy Characteristics'!$C:$C,0)))</f>
        <v>Electrification</v>
      </c>
      <c r="K812" s="254" t="str">
        <f>IF(ISBLANK(INDEX('Policy Characteristics'!E:E,MATCH($C812,'Policy Characteristics'!$C:$C,0))),"",INDEX('Policy Characteristics'!E:E,MATCH($C812,'Policy Characteristics'!$C:$C,0)))</f>
        <v>indst shift to electricity</v>
      </c>
      <c r="L812" s="261">
        <f>IF(ISBLANK(INDEX('Policy Characteristics'!F:F,MATCH($C812,'Policy Characteristics'!$C:$C,0))),"",INDEX('Policy Characteristics'!F:F,MATCH($C812,'Policy Characteristics'!$C:$C,0)))</f>
        <v>0</v>
      </c>
      <c r="M812" s="261">
        <f>IF(ISBLANK(INDEX('Policy Characteristics'!G:G,MATCH($C812,'Policy Characteristics'!$C:$C,0))),"",INDEX('Policy Characteristics'!G:G,MATCH($C812,'Policy Characteristics'!$C:$C,0)))</f>
        <v>1</v>
      </c>
      <c r="N812" s="261">
        <f>IF(ISBLANK(INDEX('Policy Characteristics'!H:H,MATCH($C812,'Policy Characteristics'!$C:$C,0))),"",INDEX('Policy Characteristics'!H:H,MATCH($C812,'Policy Characteristics'!$C:$C,0)))</f>
        <v>0.01</v>
      </c>
      <c r="O812" s="254" t="str">
        <f>IF(ISBLANK(INDEX('Policy Characteristics'!I:I,MATCH($C812,'Policy Characteristics'!$C:$C,0))),"",INDEX('Policy Characteristics'!I:I,MATCH($C812,'Policy Characteristics'!$C:$C,0)))</f>
        <v>% of fuel shifted</v>
      </c>
      <c r="P812" s="254" t="str">
        <f>IF(ISBLANK(INDEX('Policy Characteristics'!J:J,MATCH($C812,'Policy Characteristics'!$C:$C,0))),"",INDEX('Policy Characteristics'!J:J,MATCH($C812,'Policy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12" s="254" t="str">
        <f>IF(ISBLANK(INDEX('Policy Characteristics'!K:K,MATCH($C812,'Policy Characteristics'!$C:$C,0))),"",INDEX('Policy Characteristics'!K:K,MATCH($C812,'Policy Characteristics'!$C:$C,0)))</f>
        <v>industry-ag-main.html#fuel-switching</v>
      </c>
      <c r="R812" s="254" t="str">
        <f>IF(ISBLANK(INDEX('Policy Characteristics'!L:L,MATCH($C812,'Policy Characteristics'!$C:$C,0))),"",INDEX('Policy Characteristics'!L:L,MATCH($C812,'Policy Characteristics'!$C:$C,0)))</f>
        <v>industry-elec-and-hydrogen.html</v>
      </c>
    </row>
    <row r="813" spans="1:18">
      <c r="A813" s="254" t="str">
        <f>IF(ISBLANK(INDEX('Policy Characteristics'!A:A,MATCH($C813,'Policy Characteristics'!$C:$C,0))),"",INDEX('Policy Characteristics'!A:A,MATCH($C813,'Policy Characteristics'!$C:$C,0)))</f>
        <v>Industry</v>
      </c>
      <c r="B813" s="262" t="str">
        <f>IF(ISBLANK(INDEX('Policy Characteristics'!B:B,MATCH($C813,'Policy Characteristics'!$C:$C,0))),"",INDEX('Policy Characteristics'!B:B,MATCH($C813,'Policy Characteristics'!$C:$C,0)))</f>
        <v>Electrification</v>
      </c>
      <c r="C813" s="254" t="str">
        <f t="shared" si="38"/>
        <v>Fraction of Eligible Industrial Energy Use Shifted to Electricity</v>
      </c>
      <c r="D813" s="6" t="s">
        <v>3085</v>
      </c>
      <c r="E813" s="1" t="s">
        <v>3520</v>
      </c>
      <c r="F813" t="s">
        <v>3046</v>
      </c>
      <c r="G813" s="45" t="s">
        <v>3527</v>
      </c>
      <c r="H813" s="43">
        <v>2029</v>
      </c>
      <c r="I813" s="324" t="s">
        <v>43</v>
      </c>
      <c r="J813" s="255" t="str">
        <f>IF(ISBLANK(INDEX('Policy Characteristics'!D:D,MATCH($C813,'Policy Characteristics'!$C:$C,0))),"",INDEX('Policy Characteristics'!D:D,MATCH($C813,'Policy Characteristics'!$C:$C,0)))</f>
        <v>Electrification</v>
      </c>
      <c r="K813" s="254" t="str">
        <f>IF(ISBLANK(INDEX('Policy Characteristics'!E:E,MATCH($C813,'Policy Characteristics'!$C:$C,0))),"",INDEX('Policy Characteristics'!E:E,MATCH($C813,'Policy Characteristics'!$C:$C,0)))</f>
        <v>indst shift to electricity</v>
      </c>
      <c r="L813" s="261">
        <f>IF(ISBLANK(INDEX('Policy Characteristics'!F:F,MATCH($C813,'Policy Characteristics'!$C:$C,0))),"",INDEX('Policy Characteristics'!F:F,MATCH($C813,'Policy Characteristics'!$C:$C,0)))</f>
        <v>0</v>
      </c>
      <c r="M813" s="261">
        <f>IF(ISBLANK(INDEX('Policy Characteristics'!G:G,MATCH($C813,'Policy Characteristics'!$C:$C,0))),"",INDEX('Policy Characteristics'!G:G,MATCH($C813,'Policy Characteristics'!$C:$C,0)))</f>
        <v>1</v>
      </c>
      <c r="N813" s="261">
        <f>IF(ISBLANK(INDEX('Policy Characteristics'!H:H,MATCH($C813,'Policy Characteristics'!$C:$C,0))),"",INDEX('Policy Characteristics'!H:H,MATCH($C813,'Policy Characteristics'!$C:$C,0)))</f>
        <v>0.01</v>
      </c>
      <c r="O813" s="254" t="str">
        <f>IF(ISBLANK(INDEX('Policy Characteristics'!I:I,MATCH($C813,'Policy Characteristics'!$C:$C,0))),"",INDEX('Policy Characteristics'!I:I,MATCH($C813,'Policy Characteristics'!$C:$C,0)))</f>
        <v>% of fuel shifted</v>
      </c>
      <c r="P813" s="254" t="str">
        <f>IF(ISBLANK(INDEX('Policy Characteristics'!J:J,MATCH($C813,'Policy Characteristics'!$C:$C,0))),"",INDEX('Policy Characteristics'!J:J,MATCH($C813,'Policy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13" s="254" t="str">
        <f>IF(ISBLANK(INDEX('Policy Characteristics'!K:K,MATCH($C813,'Policy Characteristics'!$C:$C,0))),"",INDEX('Policy Characteristics'!K:K,MATCH($C813,'Policy Characteristics'!$C:$C,0)))</f>
        <v>industry-ag-main.html#fuel-switching</v>
      </c>
      <c r="R813" s="254" t="str">
        <f>IF(ISBLANK(INDEX('Policy Characteristics'!L:L,MATCH($C813,'Policy Characteristics'!$C:$C,0))),"",INDEX('Policy Characteristics'!L:L,MATCH($C813,'Policy Characteristics'!$C:$C,0)))</f>
        <v>industry-elec-and-hydrogen.html</v>
      </c>
    </row>
    <row r="814" spans="1:18">
      <c r="A814" s="254" t="str">
        <f>IF(ISBLANK(INDEX('Policy Characteristics'!A:A,MATCH($C814,'Policy Characteristics'!$C:$C,0))),"",INDEX('Policy Characteristics'!A:A,MATCH($C814,'Policy Characteristics'!$C:$C,0)))</f>
        <v>Industry</v>
      </c>
      <c r="B814" s="262" t="str">
        <f>IF(ISBLANK(INDEX('Policy Characteristics'!B:B,MATCH($C814,'Policy Characteristics'!$C:$C,0))),"",INDEX('Policy Characteristics'!B:B,MATCH($C814,'Policy Characteristics'!$C:$C,0)))</f>
        <v>Electrification</v>
      </c>
      <c r="C814" s="254" t="str">
        <f t="shared" si="38"/>
        <v>Fraction of Eligible Industrial Energy Use Shifted to Electricity</v>
      </c>
      <c r="D814" s="6" t="s">
        <v>3085</v>
      </c>
      <c r="E814" s="1" t="s">
        <v>3521</v>
      </c>
      <c r="F814" t="s">
        <v>3046</v>
      </c>
      <c r="G814" s="45" t="s">
        <v>3528</v>
      </c>
      <c r="H814" s="43">
        <v>2030</v>
      </c>
      <c r="I814" s="324" t="s">
        <v>43</v>
      </c>
      <c r="J814" s="255" t="str">
        <f>IF(ISBLANK(INDEX('Policy Characteristics'!D:D,MATCH($C814,'Policy Characteristics'!$C:$C,0))),"",INDEX('Policy Characteristics'!D:D,MATCH($C814,'Policy Characteristics'!$C:$C,0)))</f>
        <v>Electrification</v>
      </c>
      <c r="K814" s="254" t="str">
        <f>IF(ISBLANK(INDEX('Policy Characteristics'!E:E,MATCH($C814,'Policy Characteristics'!$C:$C,0))),"",INDEX('Policy Characteristics'!E:E,MATCH($C814,'Policy Characteristics'!$C:$C,0)))</f>
        <v>indst shift to electricity</v>
      </c>
      <c r="L814" s="261">
        <f>IF(ISBLANK(INDEX('Policy Characteristics'!F:F,MATCH($C814,'Policy Characteristics'!$C:$C,0))),"",INDEX('Policy Characteristics'!F:F,MATCH($C814,'Policy Characteristics'!$C:$C,0)))</f>
        <v>0</v>
      </c>
      <c r="M814" s="261">
        <f>IF(ISBLANK(INDEX('Policy Characteristics'!G:G,MATCH($C814,'Policy Characteristics'!$C:$C,0))),"",INDEX('Policy Characteristics'!G:G,MATCH($C814,'Policy Characteristics'!$C:$C,0)))</f>
        <v>1</v>
      </c>
      <c r="N814" s="261">
        <f>IF(ISBLANK(INDEX('Policy Characteristics'!H:H,MATCH($C814,'Policy Characteristics'!$C:$C,0))),"",INDEX('Policy Characteristics'!H:H,MATCH($C814,'Policy Characteristics'!$C:$C,0)))</f>
        <v>0.01</v>
      </c>
      <c r="O814" s="254" t="str">
        <f>IF(ISBLANK(INDEX('Policy Characteristics'!I:I,MATCH($C814,'Policy Characteristics'!$C:$C,0))),"",INDEX('Policy Characteristics'!I:I,MATCH($C814,'Policy Characteristics'!$C:$C,0)))</f>
        <v>% of fuel shifted</v>
      </c>
      <c r="P814" s="254" t="str">
        <f>IF(ISBLANK(INDEX('Policy Characteristics'!J:J,MATCH($C814,'Policy Characteristics'!$C:$C,0))),"",INDEX('Policy Characteristics'!J:J,MATCH($C814,'Policy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14" s="254" t="str">
        <f>IF(ISBLANK(INDEX('Policy Characteristics'!K:K,MATCH($C814,'Policy Characteristics'!$C:$C,0))),"",INDEX('Policy Characteristics'!K:K,MATCH($C814,'Policy Characteristics'!$C:$C,0)))</f>
        <v>industry-ag-main.html#fuel-switching</v>
      </c>
      <c r="R814" s="254" t="str">
        <f>IF(ISBLANK(INDEX('Policy Characteristics'!L:L,MATCH($C814,'Policy Characteristics'!$C:$C,0))),"",INDEX('Policy Characteristics'!L:L,MATCH($C814,'Policy Characteristics'!$C:$C,0)))</f>
        <v>industry-elec-and-hydrogen.html</v>
      </c>
    </row>
    <row r="815" spans="1:18">
      <c r="A815" s="254" t="str">
        <f>IF(ISBLANK(INDEX('Policy Characteristics'!A:A,MATCH($C815,'Policy Characteristics'!$C:$C,0))),"",INDEX('Policy Characteristics'!A:A,MATCH($C815,'Policy Characteristics'!$C:$C,0)))</f>
        <v>Industry</v>
      </c>
      <c r="B815" s="262" t="str">
        <f>IF(ISBLANK(INDEX('Policy Characteristics'!B:B,MATCH($C815,'Policy Characteristics'!$C:$C,0))),"",INDEX('Policy Characteristics'!B:B,MATCH($C815,'Policy Characteristics'!$C:$C,0)))</f>
        <v>Electrification</v>
      </c>
      <c r="C815" s="254" t="str">
        <f t="shared" si="38"/>
        <v>Fraction of Eligible Industrial Energy Use Shifted to Electricity</v>
      </c>
      <c r="D815" s="6" t="s">
        <v>3085</v>
      </c>
      <c r="E815" s="1" t="s">
        <v>3522</v>
      </c>
      <c r="F815" t="s">
        <v>3046</v>
      </c>
      <c r="G815" s="45" t="s">
        <v>3529</v>
      </c>
      <c r="H815" s="43">
        <v>2031</v>
      </c>
      <c r="I815" s="324" t="s">
        <v>43</v>
      </c>
      <c r="J815" s="255" t="str">
        <f>IF(ISBLANK(INDEX('Policy Characteristics'!D:D,MATCH($C815,'Policy Characteristics'!$C:$C,0))),"",INDEX('Policy Characteristics'!D:D,MATCH($C815,'Policy Characteristics'!$C:$C,0)))</f>
        <v>Electrification</v>
      </c>
      <c r="K815" s="254" t="str">
        <f>IF(ISBLANK(INDEX('Policy Characteristics'!E:E,MATCH($C815,'Policy Characteristics'!$C:$C,0))),"",INDEX('Policy Characteristics'!E:E,MATCH($C815,'Policy Characteristics'!$C:$C,0)))</f>
        <v>indst shift to electricity</v>
      </c>
      <c r="L815" s="261">
        <f>IF(ISBLANK(INDEX('Policy Characteristics'!F:F,MATCH($C815,'Policy Characteristics'!$C:$C,0))),"",INDEX('Policy Characteristics'!F:F,MATCH($C815,'Policy Characteristics'!$C:$C,0)))</f>
        <v>0</v>
      </c>
      <c r="M815" s="261">
        <f>IF(ISBLANK(INDEX('Policy Characteristics'!G:G,MATCH($C815,'Policy Characteristics'!$C:$C,0))),"",INDEX('Policy Characteristics'!G:G,MATCH($C815,'Policy Characteristics'!$C:$C,0)))</f>
        <v>1</v>
      </c>
      <c r="N815" s="261">
        <f>IF(ISBLANK(INDEX('Policy Characteristics'!H:H,MATCH($C815,'Policy Characteristics'!$C:$C,0))),"",INDEX('Policy Characteristics'!H:H,MATCH($C815,'Policy Characteristics'!$C:$C,0)))</f>
        <v>0.01</v>
      </c>
      <c r="O815" s="254" t="str">
        <f>IF(ISBLANK(INDEX('Policy Characteristics'!I:I,MATCH($C815,'Policy Characteristics'!$C:$C,0))),"",INDEX('Policy Characteristics'!I:I,MATCH($C815,'Policy Characteristics'!$C:$C,0)))</f>
        <v>% of fuel shifted</v>
      </c>
      <c r="P815" s="254" t="str">
        <f>IF(ISBLANK(INDEX('Policy Characteristics'!J:J,MATCH($C815,'Policy Characteristics'!$C:$C,0))),"",INDEX('Policy Characteristics'!J:J,MATCH($C815,'Policy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15" s="254" t="str">
        <f>IF(ISBLANK(INDEX('Policy Characteristics'!K:K,MATCH($C815,'Policy Characteristics'!$C:$C,0))),"",INDEX('Policy Characteristics'!K:K,MATCH($C815,'Policy Characteristics'!$C:$C,0)))</f>
        <v>industry-ag-main.html#fuel-switching</v>
      </c>
      <c r="R815" s="254" t="str">
        <f>IF(ISBLANK(INDEX('Policy Characteristics'!L:L,MATCH($C815,'Policy Characteristics'!$C:$C,0))),"",INDEX('Policy Characteristics'!L:L,MATCH($C815,'Policy Characteristics'!$C:$C,0)))</f>
        <v>industry-elec-and-hydrogen.html</v>
      </c>
    </row>
    <row r="816" spans="1:18">
      <c r="A816" s="254" t="str">
        <f>IF(ISBLANK(INDEX('Policy Characteristics'!A:A,MATCH($C816,'Policy Characteristics'!$C:$C,0))),"",INDEX('Policy Characteristics'!A:A,MATCH($C816,'Policy Characteristics'!$C:$C,0)))</f>
        <v>Industry</v>
      </c>
      <c r="B816" s="262" t="str">
        <f>IF(ISBLANK(INDEX('Policy Characteristics'!B:B,MATCH($C816,'Policy Characteristics'!$C:$C,0))),"",INDEX('Policy Characteristics'!B:B,MATCH($C816,'Policy Characteristics'!$C:$C,0)))</f>
        <v>Electrification</v>
      </c>
      <c r="C816" s="254" t="str">
        <f t="shared" si="38"/>
        <v>Fraction of Eligible Industrial Energy Use Shifted to Electricity</v>
      </c>
      <c r="D816" s="6" t="s">
        <v>3085</v>
      </c>
      <c r="E816" s="1" t="s">
        <v>3523</v>
      </c>
      <c r="F816" t="s">
        <v>3046</v>
      </c>
      <c r="G816" s="45" t="s">
        <v>3530</v>
      </c>
      <c r="H816" s="43">
        <v>2032</v>
      </c>
      <c r="I816" s="324" t="s">
        <v>43</v>
      </c>
      <c r="J816" s="255" t="str">
        <f>IF(ISBLANK(INDEX('Policy Characteristics'!D:D,MATCH($C816,'Policy Characteristics'!$C:$C,0))),"",INDEX('Policy Characteristics'!D:D,MATCH($C816,'Policy Characteristics'!$C:$C,0)))</f>
        <v>Electrification</v>
      </c>
      <c r="K816" s="254" t="str">
        <f>IF(ISBLANK(INDEX('Policy Characteristics'!E:E,MATCH($C816,'Policy Characteristics'!$C:$C,0))),"",INDEX('Policy Characteristics'!E:E,MATCH($C816,'Policy Characteristics'!$C:$C,0)))</f>
        <v>indst shift to electricity</v>
      </c>
      <c r="L816" s="261">
        <f>IF(ISBLANK(INDEX('Policy Characteristics'!F:F,MATCH($C816,'Policy Characteristics'!$C:$C,0))),"",INDEX('Policy Characteristics'!F:F,MATCH($C816,'Policy Characteristics'!$C:$C,0)))</f>
        <v>0</v>
      </c>
      <c r="M816" s="261">
        <f>IF(ISBLANK(INDEX('Policy Characteristics'!G:G,MATCH($C816,'Policy Characteristics'!$C:$C,0))),"",INDEX('Policy Characteristics'!G:G,MATCH($C816,'Policy Characteristics'!$C:$C,0)))</f>
        <v>1</v>
      </c>
      <c r="N816" s="261">
        <f>IF(ISBLANK(INDEX('Policy Characteristics'!H:H,MATCH($C816,'Policy Characteristics'!$C:$C,0))),"",INDEX('Policy Characteristics'!H:H,MATCH($C816,'Policy Characteristics'!$C:$C,0)))</f>
        <v>0.01</v>
      </c>
      <c r="O816" s="254" t="str">
        <f>IF(ISBLANK(INDEX('Policy Characteristics'!I:I,MATCH($C816,'Policy Characteristics'!$C:$C,0))),"",INDEX('Policy Characteristics'!I:I,MATCH($C816,'Policy Characteristics'!$C:$C,0)))</f>
        <v>% of fuel shifted</v>
      </c>
      <c r="P816" s="254" t="str">
        <f>IF(ISBLANK(INDEX('Policy Characteristics'!J:J,MATCH($C816,'Policy Characteristics'!$C:$C,0))),"",INDEX('Policy Characteristics'!J:J,MATCH($C816,'Policy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16" s="254" t="str">
        <f>IF(ISBLANK(INDEX('Policy Characteristics'!K:K,MATCH($C816,'Policy Characteristics'!$C:$C,0))),"",INDEX('Policy Characteristics'!K:K,MATCH($C816,'Policy Characteristics'!$C:$C,0)))</f>
        <v>industry-ag-main.html#fuel-switching</v>
      </c>
      <c r="R816" s="254" t="str">
        <f>IF(ISBLANK(INDEX('Policy Characteristics'!L:L,MATCH($C816,'Policy Characteristics'!$C:$C,0))),"",INDEX('Policy Characteristics'!L:L,MATCH($C816,'Policy Characteristics'!$C:$C,0)))</f>
        <v>industry-elec-and-hydrogen.html</v>
      </c>
    </row>
    <row r="817" spans="1:18">
      <c r="A817" s="254" t="str">
        <f>IF(ISBLANK(INDEX('Policy Characteristics'!A:A,MATCH($C817,'Policy Characteristics'!$C:$C,0))),"",INDEX('Policy Characteristics'!A:A,MATCH($C817,'Policy Characteristics'!$C:$C,0)))</f>
        <v>Industry</v>
      </c>
      <c r="B817" s="262" t="str">
        <f>IF(ISBLANK(INDEX('Policy Characteristics'!B:B,MATCH($C817,'Policy Characteristics'!$C:$C,0))),"",INDEX('Policy Characteristics'!B:B,MATCH($C817,'Policy Characteristics'!$C:$C,0)))</f>
        <v>Electrification</v>
      </c>
      <c r="C817" s="254" t="str">
        <f t="shared" si="38"/>
        <v>Fraction of Eligible Industrial Energy Use Shifted to Electricity</v>
      </c>
      <c r="D817" s="6" t="s">
        <v>3085</v>
      </c>
      <c r="E817" s="1" t="s">
        <v>3674</v>
      </c>
      <c r="F817" t="s">
        <v>3046</v>
      </c>
      <c r="G817" s="45" t="s">
        <v>3674</v>
      </c>
      <c r="H817" s="43">
        <v>2033</v>
      </c>
      <c r="I817" s="324" t="s">
        <v>43</v>
      </c>
      <c r="J817" s="255" t="str">
        <f>IF(ISBLANK(INDEX('Policy Characteristics'!D:D,MATCH($C817,'Policy Characteristics'!$C:$C,0))),"",INDEX('Policy Characteristics'!D:D,MATCH($C817,'Policy Characteristics'!$C:$C,0)))</f>
        <v>Electrification</v>
      </c>
      <c r="K817" s="254" t="str">
        <f>IF(ISBLANK(INDEX('Policy Characteristics'!E:E,MATCH($C817,'Policy Characteristics'!$C:$C,0))),"",INDEX('Policy Characteristics'!E:E,MATCH($C817,'Policy Characteristics'!$C:$C,0)))</f>
        <v>indst shift to electricity</v>
      </c>
      <c r="L817" s="261">
        <f>IF(ISBLANK(INDEX('Policy Characteristics'!F:F,MATCH($C817,'Policy Characteristics'!$C:$C,0))),"",INDEX('Policy Characteristics'!F:F,MATCH($C817,'Policy Characteristics'!$C:$C,0)))</f>
        <v>0</v>
      </c>
      <c r="M817" s="261">
        <f>IF(ISBLANK(INDEX('Policy Characteristics'!G:G,MATCH($C817,'Policy Characteristics'!$C:$C,0))),"",INDEX('Policy Characteristics'!G:G,MATCH($C817,'Policy Characteristics'!$C:$C,0)))</f>
        <v>1</v>
      </c>
      <c r="N817" s="261">
        <f>IF(ISBLANK(INDEX('Policy Characteristics'!H:H,MATCH($C817,'Policy Characteristics'!$C:$C,0))),"",INDEX('Policy Characteristics'!H:H,MATCH($C817,'Policy Characteristics'!$C:$C,0)))</f>
        <v>0.01</v>
      </c>
      <c r="O817" s="254" t="str">
        <f>IF(ISBLANK(INDEX('Policy Characteristics'!I:I,MATCH($C817,'Policy Characteristics'!$C:$C,0))),"",INDEX('Policy Characteristics'!I:I,MATCH($C817,'Policy Characteristics'!$C:$C,0)))</f>
        <v>% of fuel shifted</v>
      </c>
      <c r="P817" s="254" t="str">
        <f>IF(ISBLANK(INDEX('Policy Characteristics'!J:J,MATCH($C817,'Policy Characteristics'!$C:$C,0))),"",INDEX('Policy Characteristics'!J:J,MATCH($C817,'Policy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17" s="254" t="str">
        <f>IF(ISBLANK(INDEX('Policy Characteristics'!K:K,MATCH($C817,'Policy Characteristics'!$C:$C,0))),"",INDEX('Policy Characteristics'!K:K,MATCH($C817,'Policy Characteristics'!$C:$C,0)))</f>
        <v>industry-ag-main.html#fuel-switching</v>
      </c>
      <c r="R817" s="254" t="str">
        <f>IF(ISBLANK(INDEX('Policy Characteristics'!L:L,MATCH($C817,'Policy Characteristics'!$C:$C,0))),"",INDEX('Policy Characteristics'!L:L,MATCH($C817,'Policy Characteristics'!$C:$C,0)))</f>
        <v>industry-elec-and-hydrogen.html</v>
      </c>
    </row>
    <row r="818" spans="1:18" s="2" customFormat="1">
      <c r="A818" s="254" t="str">
        <f>IF(ISBLANK(INDEX('Policy Characteristics'!A:A,MATCH($C818,'Policy Characteristics'!$C:$C,0))),"",INDEX('Policy Characteristics'!A:A,MATCH($C818,'Policy Characteristics'!$C:$C,0)))</f>
        <v>Industry</v>
      </c>
      <c r="B818" s="262" t="str">
        <f>IF(ISBLANK(INDEX('Policy Characteristics'!B:B,MATCH($C818,'Policy Characteristics'!$C:$C,0))),"",INDEX('Policy Characteristics'!B:B,MATCH($C818,'Policy Characteristics'!$C:$C,0)))</f>
        <v>F-Gas Substitution</v>
      </c>
      <c r="C818" s="317" t="s">
        <v>2776</v>
      </c>
      <c r="D818" s="6"/>
      <c r="E818" s="6"/>
      <c r="F818" s="6"/>
      <c r="G818" s="6"/>
      <c r="H818" s="47">
        <v>58</v>
      </c>
      <c r="I818" s="324" t="s">
        <v>43</v>
      </c>
      <c r="J818" s="255" t="str">
        <f>IF(ISBLANK(INDEX('Policy Characteristics'!D:D,MATCH($C818,'Policy Characteristics'!$C:$C,0))),"",INDEX('Policy Characteristics'!D:D,MATCH($C818,'Policy Characteristics'!$C:$C,0)))</f>
        <v>F-gas Measures</v>
      </c>
      <c r="K818" s="254" t="str">
        <f>IF(ISBLANK(INDEX('Policy Characteristics'!E:E,MATCH($C818,'Policy Characteristics'!$C:$C,0))),"",INDEX('Policy Characteristics'!E:E,MATCH($C818,'Policy Characteristics'!$C:$C,0)))</f>
        <v>indst f gas substitution</v>
      </c>
      <c r="L818" s="261">
        <f>IF(ISBLANK(INDEX('Policy Characteristics'!F:F,MATCH($C818,'Policy Characteristics'!$C:$C,0))),"",INDEX('Policy Characteristics'!F:F,MATCH($C818,'Policy Characteristics'!$C:$C,0)))</f>
        <v>0</v>
      </c>
      <c r="M818" s="261">
        <f>IF(ISBLANK(INDEX('Policy Characteristics'!G:G,MATCH($C818,'Policy Characteristics'!$C:$C,0))),"",INDEX('Policy Characteristics'!G:G,MATCH($C818,'Policy Characteristics'!$C:$C,0)))</f>
        <v>1</v>
      </c>
      <c r="N818" s="261">
        <f>IF(ISBLANK(INDEX('Policy Characteristics'!H:H,MATCH($C818,'Policy Characteristics'!$C:$C,0))),"",INDEX('Policy Characteristics'!H:H,MATCH($C818,'Policy Characteristics'!$C:$C,0)))</f>
        <v>0.01</v>
      </c>
      <c r="O818" s="254" t="str">
        <f>IF(ISBLANK(INDEX('Policy Characteristics'!I:I,MATCH($C818,'Policy Characteristics'!$C:$C,0))),"",INDEX('Policy Characteristics'!I:I,MATCH($C818,'Policy Characteristics'!$C:$C,0)))</f>
        <v>% of potential achieved</v>
      </c>
      <c r="P818" s="254" t="str">
        <f>IF(ISBLANK(INDEX('Policy Characteristics'!J:J,MATCH($C818,'Policy Characteristics'!$C:$C,0))),"",INDEX('Policy Characteristics'!J:J,MATCH($C818,'Policy Characteristics'!$C:$C,0)))</f>
        <v>**Description:** This policy reduces emissions of high-GWP, fluorinated gases (F-gases) from the industry sector by substituting less-harmful chemicals.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27%.</v>
      </c>
      <c r="Q818" s="254" t="str">
        <f>IF(ISBLANK(INDEX('Policy Characteristics'!K:K,MATCH($C818,'Policy Characteristics'!$C:$C,0))),"",INDEX('Policy Characteristics'!K:K,MATCH($C818,'Policy Characteristics'!$C:$C,0)))</f>
        <v>industry-ag-main.html#avoid-f-gases</v>
      </c>
      <c r="R818" s="254" t="str">
        <f>IF(ISBLANK(INDEX('Policy Characteristics'!L:L,MATCH($C818,'Policy Characteristics'!$C:$C,0))),"",INDEX('Policy Characteristics'!L:L,MATCH($C818,'Policy Characteristics'!$C:$C,0)))</f>
        <v>avoid-f-gases.html</v>
      </c>
    </row>
    <row r="819" spans="1:18" s="2" customFormat="1">
      <c r="A819" s="254" t="str">
        <f>IF(ISBLANK(INDEX('Policy Characteristics'!A:A,MATCH($C819,'Policy Characteristics'!$C:$C,0))),"",INDEX('Policy Characteristics'!A:A,MATCH($C819,'Policy Characteristics'!$C:$C,0)))</f>
        <v>Industry</v>
      </c>
      <c r="B819" s="262" t="str">
        <f>IF(ISBLANK(INDEX('Policy Characteristics'!B:B,MATCH($C819,'Policy Characteristics'!$C:$C,0))),"",INDEX('Policy Characteristics'!B:B,MATCH($C819,'Policy Characteristics'!$C:$C,0)))</f>
        <v>F-Gas Destruction</v>
      </c>
      <c r="C819" s="317" t="s">
        <v>2777</v>
      </c>
      <c r="D819" s="6"/>
      <c r="E819" s="6"/>
      <c r="F819" s="6"/>
      <c r="G819" s="6"/>
      <c r="H819" s="47">
        <v>510</v>
      </c>
      <c r="I819" s="324" t="s">
        <v>43</v>
      </c>
      <c r="J819" s="255" t="str">
        <f>IF(ISBLANK(INDEX('Policy Characteristics'!D:D,MATCH($C819,'Policy Characteristics'!$C:$C,0))),"",INDEX('Policy Characteristics'!D:D,MATCH($C819,'Policy Characteristics'!$C:$C,0)))</f>
        <v>F-gas Measures</v>
      </c>
      <c r="K819" s="254" t="str">
        <f>IF(ISBLANK(INDEX('Policy Characteristics'!E:E,MATCH($C819,'Policy Characteristics'!$C:$C,0))),"",INDEX('Policy Characteristics'!E:E,MATCH($C819,'Policy Characteristics'!$C:$C,0)))</f>
        <v>indst f gas destruction</v>
      </c>
      <c r="L819" s="261">
        <f>IF(ISBLANK(INDEX('Policy Characteristics'!F:F,MATCH($C819,'Policy Characteristics'!$C:$C,0))),"",INDEX('Policy Characteristics'!F:F,MATCH($C819,'Policy Characteristics'!$C:$C,0)))</f>
        <v>0</v>
      </c>
      <c r="M819" s="261">
        <f>IF(ISBLANK(INDEX('Policy Characteristics'!G:G,MATCH($C819,'Policy Characteristics'!$C:$C,0))),"",INDEX('Policy Characteristics'!G:G,MATCH($C819,'Policy Characteristics'!$C:$C,0)))</f>
        <v>1</v>
      </c>
      <c r="N819" s="261">
        <f>IF(ISBLANK(INDEX('Policy Characteristics'!H:H,MATCH($C819,'Policy Characteristics'!$C:$C,0))),"",INDEX('Policy Characteristics'!H:H,MATCH($C819,'Policy Characteristics'!$C:$C,0)))</f>
        <v>0.01</v>
      </c>
      <c r="O819" s="254" t="str">
        <f>IF(ISBLANK(INDEX('Policy Characteristics'!I:I,MATCH($C819,'Policy Characteristics'!$C:$C,0))),"",INDEX('Policy Characteristics'!I:I,MATCH($C819,'Policy Characteristics'!$C:$C,0)))</f>
        <v>% of potential achieved</v>
      </c>
      <c r="P819" s="254" t="str">
        <f>IF(ISBLANK(INDEX('Policy Characteristics'!J:J,MATCH($C819,'Policy Characteristics'!$C:$C,0))),"",INDEX('Policy Characteristics'!J:J,MATCH($C819,'Policy Characteristics'!$C:$C,0)))</f>
        <v>**Description:** This policy reduces emissions of high-GWP, fluorinated gases (F-gases) from the industry sector by destroying F-gases created as byproducts during the creation of desired products.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1%.</v>
      </c>
      <c r="Q819" s="254" t="str">
        <f>IF(ISBLANK(INDEX('Policy Characteristics'!K:K,MATCH($C819,'Policy Characteristics'!$C:$C,0))),"",INDEX('Policy Characteristics'!K:K,MATCH($C819,'Policy Characteristics'!$C:$C,0)))</f>
        <v>industry-ag-main.html#avoid-f-gases</v>
      </c>
      <c r="R819" s="254" t="str">
        <f>IF(ISBLANK(INDEX('Policy Characteristics'!L:L,MATCH($C819,'Policy Characteristics'!$C:$C,0))),"",INDEX('Policy Characteristics'!L:L,MATCH($C819,'Policy Characteristics'!$C:$C,0)))</f>
        <v>avoid-f-gases.html</v>
      </c>
    </row>
    <row r="820" spans="1:18" s="2" customFormat="1">
      <c r="A820" s="254" t="str">
        <f>IF(ISBLANK(INDEX('Policy Characteristics'!A:A,MATCH($C820,'Policy Characteristics'!$C:$C,0))),"",INDEX('Policy Characteristics'!A:A,MATCH($C820,'Policy Characteristics'!$C:$C,0)))</f>
        <v>Industry</v>
      </c>
      <c r="B820" s="262" t="str">
        <f>IF(ISBLANK(INDEX('Policy Characteristics'!B:B,MATCH($C820,'Policy Characteristics'!$C:$C,0))),"",INDEX('Policy Characteristics'!B:B,MATCH($C820,'Policy Characteristics'!$C:$C,0)))</f>
        <v>F-Gas Recovery</v>
      </c>
      <c r="C820" s="317" t="s">
        <v>2778</v>
      </c>
      <c r="D820" s="6"/>
      <c r="E820" s="6"/>
      <c r="F820" s="6"/>
      <c r="G820" s="6"/>
      <c r="H820" s="47">
        <v>511</v>
      </c>
      <c r="I820" s="324" t="s">
        <v>43</v>
      </c>
      <c r="J820" s="255" t="str">
        <f>IF(ISBLANK(INDEX('Policy Characteristics'!D:D,MATCH($C820,'Policy Characteristics'!$C:$C,0))),"",INDEX('Policy Characteristics'!D:D,MATCH($C820,'Policy Characteristics'!$C:$C,0)))</f>
        <v>F-gas Measures</v>
      </c>
      <c r="K820" s="254" t="str">
        <f>IF(ISBLANK(INDEX('Policy Characteristics'!E:E,MATCH($C820,'Policy Characteristics'!$C:$C,0))),"",INDEX('Policy Characteristics'!E:E,MATCH($C820,'Policy Characteristics'!$C:$C,0)))</f>
        <v>indst f gas recovery</v>
      </c>
      <c r="L820" s="261">
        <f>IF(ISBLANK(INDEX('Policy Characteristics'!F:F,MATCH($C820,'Policy Characteristics'!$C:$C,0))),"",INDEX('Policy Characteristics'!F:F,MATCH($C820,'Policy Characteristics'!$C:$C,0)))</f>
        <v>0</v>
      </c>
      <c r="M820" s="261">
        <f>IF(ISBLANK(INDEX('Policy Characteristics'!G:G,MATCH($C820,'Policy Characteristics'!$C:$C,0))),"",INDEX('Policy Characteristics'!G:G,MATCH($C820,'Policy Characteristics'!$C:$C,0)))</f>
        <v>1</v>
      </c>
      <c r="N820" s="261">
        <f>IF(ISBLANK(INDEX('Policy Characteristics'!H:H,MATCH($C820,'Policy Characteristics'!$C:$C,0))),"",INDEX('Policy Characteristics'!H:H,MATCH($C820,'Policy Characteristics'!$C:$C,0)))</f>
        <v>0.01</v>
      </c>
      <c r="O820" s="254" t="str">
        <f>IF(ISBLANK(INDEX('Policy Characteristics'!I:I,MATCH($C820,'Policy Characteristics'!$C:$C,0))),"",INDEX('Policy Characteristics'!I:I,MATCH($C820,'Policy Characteristics'!$C:$C,0)))</f>
        <v>% of potential achieved</v>
      </c>
      <c r="P820" s="254" t="str">
        <f>IF(ISBLANK(INDEX('Policy Characteristics'!J:J,MATCH($C820,'Policy Characteristics'!$C:$C,0))),"",INDEX('Policy Characteristics'!J:J,MATCH($C820,'Policy Characteristics'!$C:$C,0)))</f>
        <v>**Description:** This policy reduces emissions of high-GWP, fluorinated gases (F-gases) by recovering F-gases from equipment at the end of its service life and destroying or recycling those F-gases.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v>
      </c>
      <c r="Q820" s="254" t="str">
        <f>IF(ISBLANK(INDEX('Policy Characteristics'!K:K,MATCH($C820,'Policy Characteristics'!$C:$C,0))),"",INDEX('Policy Characteristics'!K:K,MATCH($C820,'Policy Characteristics'!$C:$C,0)))</f>
        <v>industry-ag-main.html#avoid-f-gases</v>
      </c>
      <c r="R820" s="254" t="str">
        <f>IF(ISBLANK(INDEX('Policy Characteristics'!L:L,MATCH($C820,'Policy Characteristics'!$C:$C,0))),"",INDEX('Policy Characteristics'!L:L,MATCH($C820,'Policy Characteristics'!$C:$C,0)))</f>
        <v>avoid-f-gases.html</v>
      </c>
    </row>
    <row r="821" spans="1:18" s="2" customFormat="1">
      <c r="A821" s="254" t="str">
        <f>IF(ISBLANK(INDEX('Policy Characteristics'!A:A,MATCH($C821,'Policy Characteristics'!$C:$C,0))),"",INDEX('Policy Characteristics'!A:A,MATCH($C821,'Policy Characteristics'!$C:$C,0)))</f>
        <v>Industry</v>
      </c>
      <c r="B821" s="262" t="str">
        <f>IF(ISBLANK(INDEX('Policy Characteristics'!B:B,MATCH($C821,'Policy Characteristics'!$C:$C,0))),"",INDEX('Policy Characteristics'!B:B,MATCH($C821,'Policy Characteristics'!$C:$C,0)))</f>
        <v>F-Gas Eqpt. Maintenance &amp; Retrofits</v>
      </c>
      <c r="C821" s="317" t="s">
        <v>2779</v>
      </c>
      <c r="D821" s="6" t="s">
        <v>3070</v>
      </c>
      <c r="E821" s="6"/>
      <c r="F821" t="s">
        <v>2579</v>
      </c>
      <c r="G821" s="6"/>
      <c r="H821" s="47">
        <v>512</v>
      </c>
      <c r="I821" s="324" t="s">
        <v>43</v>
      </c>
      <c r="J821" s="255" t="str">
        <f>IF(ISBLANK(INDEX('Policy Characteristics'!D:D,MATCH($C821,'Policy Characteristics'!$C:$C,0))),"",INDEX('Policy Characteristics'!D:D,MATCH($C821,'Policy Characteristics'!$C:$C,0)))</f>
        <v>F-gas Measures</v>
      </c>
      <c r="K821" s="254" t="str">
        <f>IF(ISBLANK(INDEX('Policy Characteristics'!E:E,MATCH($C821,'Policy Characteristics'!$C:$C,0))),"",INDEX('Policy Characteristics'!E:E,MATCH($C821,'Policy Characteristics'!$C:$C,0)))</f>
        <v>indst f gas inspct maint retrofit</v>
      </c>
      <c r="L821" s="261">
        <f>IF(ISBLANK(INDEX('Policy Characteristics'!F:F,MATCH($C821,'Policy Characteristics'!$C:$C,0))),"",INDEX('Policy Characteristics'!F:F,MATCH($C821,'Policy Characteristics'!$C:$C,0)))</f>
        <v>0</v>
      </c>
      <c r="M821" s="261">
        <f>IF(ISBLANK(INDEX('Policy Characteristics'!G:G,MATCH($C821,'Policy Characteristics'!$C:$C,0))),"",INDEX('Policy Characteristics'!G:G,MATCH($C821,'Policy Characteristics'!$C:$C,0)))</f>
        <v>1</v>
      </c>
      <c r="N821" s="261">
        <f>IF(ISBLANK(INDEX('Policy Characteristics'!H:H,MATCH($C821,'Policy Characteristics'!$C:$C,0))),"",INDEX('Policy Characteristics'!H:H,MATCH($C821,'Policy Characteristics'!$C:$C,0)))</f>
        <v>0.01</v>
      </c>
      <c r="O821" s="254" t="str">
        <f>IF(ISBLANK(INDEX('Policy Characteristics'!I:I,MATCH($C821,'Policy Characteristics'!$C:$C,0))),"",INDEX('Policy Characteristics'!I:I,MATCH($C821,'Policy Characteristics'!$C:$C,0)))</f>
        <v>% of potential achieved</v>
      </c>
      <c r="P821" s="254" t="str">
        <f>IF(ISBLANK(INDEX('Policy Characteristics'!J:J,MATCH($C821,'Policy Characteristics'!$C:$C,0))),"",INDEX('Policy Characteristics'!J:J,MATCH($C821,'Policy Characteristics'!$C:$C,0)))</f>
        <v>**Description:**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v>
      </c>
      <c r="Q821" s="254" t="str">
        <f>IF(ISBLANK(INDEX('Policy Characteristics'!K:K,MATCH($C821,'Policy Characteristics'!$C:$C,0))),"",INDEX('Policy Characteristics'!K:K,MATCH($C821,'Policy Characteristics'!$C:$C,0)))</f>
        <v>industry-ag-main.html#avoid-f-gases</v>
      </c>
      <c r="R821" s="254" t="str">
        <f>IF(ISBLANK(INDEX('Policy Characteristics'!L:L,MATCH($C821,'Policy Characteristics'!$C:$C,0))),"",INDEX('Policy Characteristics'!L:L,MATCH($C821,'Policy Characteristics'!$C:$C,0)))</f>
        <v>avoid-f-gases.html</v>
      </c>
    </row>
    <row r="822" spans="1:18" s="2" customFormat="1">
      <c r="A822" s="254" t="str">
        <f>IF(ISBLANK(INDEX('Policy Characteristics'!A:A,MATCH($C822,'Policy Characteristics'!$C:$C,0))),"",INDEX('Policy Characteristics'!A:A,MATCH($C822,'Policy Characteristics'!$C:$C,0)))</f>
        <v>Industry</v>
      </c>
      <c r="B822" s="262" t="str">
        <f>IF(ISBLANK(INDEX('Policy Characteristics'!B:B,MATCH($C822,'Policy Characteristics'!$C:$C,0))),"",INDEX('Policy Characteristics'!B:B,MATCH($C822,'Policy Characteristics'!$C:$C,0)))</f>
        <v>F-Gas Eqpt. Maintenance &amp; Retrofits</v>
      </c>
      <c r="C822" s="317" t="s">
        <v>2779</v>
      </c>
      <c r="D822" s="6" t="s">
        <v>3075</v>
      </c>
      <c r="E822" s="6"/>
      <c r="F822" t="s">
        <v>3037</v>
      </c>
      <c r="G822" s="6"/>
      <c r="H822" s="47">
        <v>1653</v>
      </c>
      <c r="I822" s="324" t="s">
        <v>43</v>
      </c>
      <c r="J822" s="255" t="str">
        <f>IF(ISBLANK(INDEX('Policy Characteristics'!D:D,MATCH($C822,'Policy Characteristics'!$C:$C,0))),"",INDEX('Policy Characteristics'!D:D,MATCH($C822,'Policy Characteristics'!$C:$C,0)))</f>
        <v>F-gas Measures</v>
      </c>
      <c r="K822" s="254" t="str">
        <f>IF(ISBLANK(INDEX('Policy Characteristics'!E:E,MATCH($C822,'Policy Characteristics'!$C:$C,0))),"",INDEX('Policy Characteristics'!E:E,MATCH($C822,'Policy Characteristics'!$C:$C,0)))</f>
        <v>indst f gas inspct maint retrofit</v>
      </c>
      <c r="L822" s="261">
        <f>IF(ISBLANK(INDEX('Policy Characteristics'!F:F,MATCH($C822,'Policy Characteristics'!$C:$C,0))),"",INDEX('Policy Characteristics'!F:F,MATCH($C822,'Policy Characteristics'!$C:$C,0)))</f>
        <v>0</v>
      </c>
      <c r="M822" s="261">
        <f>IF(ISBLANK(INDEX('Policy Characteristics'!G:G,MATCH($C822,'Policy Characteristics'!$C:$C,0))),"",INDEX('Policy Characteristics'!G:G,MATCH($C822,'Policy Characteristics'!$C:$C,0)))</f>
        <v>1</v>
      </c>
      <c r="N822" s="261">
        <f>IF(ISBLANK(INDEX('Policy Characteristics'!H:H,MATCH($C822,'Policy Characteristics'!$C:$C,0))),"",INDEX('Policy Characteristics'!H:H,MATCH($C822,'Policy Characteristics'!$C:$C,0)))</f>
        <v>0.01</v>
      </c>
      <c r="O822" s="254" t="str">
        <f>IF(ISBLANK(INDEX('Policy Characteristics'!I:I,MATCH($C822,'Policy Characteristics'!$C:$C,0))),"",INDEX('Policy Characteristics'!I:I,MATCH($C822,'Policy Characteristics'!$C:$C,0)))</f>
        <v>% of potential achieved</v>
      </c>
      <c r="P822" s="254" t="str">
        <f>IF(ISBLANK(INDEX('Policy Characteristics'!J:J,MATCH($C822,'Policy Characteristics'!$C:$C,0))),"",INDEX('Policy Characteristics'!J:J,MATCH($C822,'Policy Characteristics'!$C:$C,0)))</f>
        <v>**Description:**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v>
      </c>
      <c r="Q822" s="254" t="str">
        <f>IF(ISBLANK(INDEX('Policy Characteristics'!K:K,MATCH($C822,'Policy Characteristics'!$C:$C,0))),"",INDEX('Policy Characteristics'!K:K,MATCH($C822,'Policy Characteristics'!$C:$C,0)))</f>
        <v>industry-ag-main.html#avoid-f-gases</v>
      </c>
      <c r="R822" s="254" t="str">
        <f>IF(ISBLANK(INDEX('Policy Characteristics'!L:L,MATCH($C822,'Policy Characteristics'!$C:$C,0))),"",INDEX('Policy Characteristics'!L:L,MATCH($C822,'Policy Characteristics'!$C:$C,0)))</f>
        <v>avoid-f-gases.html</v>
      </c>
    </row>
    <row r="823" spans="1:18" s="2" customFormat="1">
      <c r="A823" s="254" t="str">
        <f>IF(ISBLANK(INDEX('Policy Characteristics'!A:A,MATCH($C823,'Policy Characteristics'!$C:$C,0))),"",INDEX('Policy Characteristics'!A:A,MATCH($C823,'Policy Characteristics'!$C:$C,0)))</f>
        <v>Industry</v>
      </c>
      <c r="B823" s="262" t="str">
        <f>IF(ISBLANK(INDEX('Policy Characteristics'!B:B,MATCH($C823,'Policy Characteristics'!$C:$C,0))),"",INDEX('Policy Characteristics'!B:B,MATCH($C823,'Policy Characteristics'!$C:$C,0)))</f>
        <v>Feedstock Shifting</v>
      </c>
      <c r="C823" t="s">
        <v>3825</v>
      </c>
      <c r="D823" s="45" t="s">
        <v>3061</v>
      </c>
      <c r="E823" s="45" t="s">
        <v>2399</v>
      </c>
      <c r="F823" t="s">
        <v>3086</v>
      </c>
      <c r="G823" s="45" t="s">
        <v>2405</v>
      </c>
      <c r="H823" s="47">
        <v>2460</v>
      </c>
      <c r="I823" s="324" t="s">
        <v>44</v>
      </c>
      <c r="J823" s="255" t="str">
        <f>IF(ISBLANK(INDEX('Policy Characteristics'!D:D,MATCH($C823,'Policy Characteristics'!$C:$C,0))),"",INDEX('Policy Characteristics'!D:D,MATCH($C823,'Policy Characteristics'!$C:$C,0)))</f>
        <v>Feedstock Shifting</v>
      </c>
      <c r="K823" s="254" t="str">
        <f>IF(ISBLANK(INDEX('Policy Characteristics'!E:E,MATCH($C823,'Policy Characteristics'!$C:$C,0))),"",INDEX('Policy Characteristics'!E:E,MATCH($C823,'Policy Characteristics'!$C:$C,0)))</f>
        <v>indst feedstock shifting</v>
      </c>
      <c r="L823" s="261">
        <f>IF(ISBLANK(INDEX('Policy Characteristics'!F:F,MATCH($C823,'Policy Characteristics'!$C:$C,0))),"",INDEX('Policy Characteristics'!F:F,MATCH($C823,'Policy Characteristics'!$C:$C,0)))</f>
        <v>0</v>
      </c>
      <c r="M823" s="261">
        <f>IF(ISBLANK(INDEX('Policy Characteristics'!G:G,MATCH($C823,'Policy Characteristics'!$C:$C,0))),"",INDEX('Policy Characteristics'!G:G,MATCH($C823,'Policy Characteristics'!$C:$C,0)))</f>
        <v>1</v>
      </c>
      <c r="N823" s="261">
        <f>IF(ISBLANK(INDEX('Policy Characteristics'!H:H,MATCH($C823,'Policy Characteristics'!$C:$C,0))),"",INDEX('Policy Characteristics'!H:H,MATCH($C823,'Policy Characteristics'!$C:$C,0)))</f>
        <v>0.01</v>
      </c>
      <c r="O823" s="254" t="str">
        <f>IF(ISBLANK(INDEX('Policy Characteristics'!I:I,MATCH($C823,'Policy Characteristics'!$C:$C,0))),"",INDEX('Policy Characteristics'!I:I,MATCH($C823,'Policy Characteristics'!$C:$C,0)))</f>
        <v>% of potential achieved</v>
      </c>
      <c r="P823" s="254" t="str">
        <f>IF(ISBLANK(INDEX('Policy Characteristics'!J:J,MATCH($C823,'Policy Characteristics'!$C:$C,0))),"",INDEX('Policy Characteristics'!J:J,MATCH($C823,'Policy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23" s="254" t="str">
        <f>IF(ISBLANK(INDEX('Policy Characteristics'!K:K,MATCH($C823,'Policy Characteristics'!$C:$C,0))),"",INDEX('Policy Characteristics'!K:K,MATCH($C823,'Policy Characteristics'!$C:$C,0)))</f>
        <v/>
      </c>
      <c r="R823" s="254" t="str">
        <f>IF(ISBLANK(INDEX('Policy Characteristics'!L:L,MATCH($C823,'Policy Characteristics'!$C:$C,0))),"",INDEX('Policy Characteristics'!L:L,MATCH($C823,'Policy Characteristics'!$C:$C,0)))</f>
        <v/>
      </c>
    </row>
    <row r="824" spans="1:18" s="2" customFormat="1">
      <c r="A824" s="254" t="str">
        <f>IF(ISBLANK(INDEX('Policy Characteristics'!A:A,MATCH($C824,'Policy Characteristics'!$C:$C,0))),"",INDEX('Policy Characteristics'!A:A,MATCH($C824,'Policy Characteristics'!$C:$C,0)))</f>
        <v>Industry</v>
      </c>
      <c r="B824" s="262" t="str">
        <f>IF(ISBLANK(INDEX('Policy Characteristics'!B:B,MATCH($C824,'Policy Characteristics'!$C:$C,0))),"",INDEX('Policy Characteristics'!B:B,MATCH($C824,'Policy Characteristics'!$C:$C,0)))</f>
        <v>Feedstock Shifting</v>
      </c>
      <c r="C824" s="254" t="str">
        <f>C$823</f>
        <v>Fraction of Feedstock Shifted</v>
      </c>
      <c r="D824" s="45" t="s">
        <v>3061</v>
      </c>
      <c r="E824" s="45" t="s">
        <v>2400</v>
      </c>
      <c r="F824" t="s">
        <v>3086</v>
      </c>
      <c r="G824" s="45" t="s">
        <v>2408</v>
      </c>
      <c r="H824" s="47">
        <v>2461</v>
      </c>
      <c r="I824" s="324" t="s">
        <v>44</v>
      </c>
      <c r="J824" s="255" t="str">
        <f>IF(ISBLANK(INDEX('Policy Characteristics'!D:D,MATCH($C824,'Policy Characteristics'!$C:$C,0))),"",INDEX('Policy Characteristics'!D:D,MATCH($C824,'Policy Characteristics'!$C:$C,0)))</f>
        <v>Feedstock Shifting</v>
      </c>
      <c r="K824" s="254" t="str">
        <f>IF(ISBLANK(INDEX('Policy Characteristics'!E:E,MATCH($C824,'Policy Characteristics'!$C:$C,0))),"",INDEX('Policy Characteristics'!E:E,MATCH($C824,'Policy Characteristics'!$C:$C,0)))</f>
        <v>indst feedstock shifting</v>
      </c>
      <c r="L824" s="261">
        <f>IF(ISBLANK(INDEX('Policy Characteristics'!F:F,MATCH($C824,'Policy Characteristics'!$C:$C,0))),"",INDEX('Policy Characteristics'!F:F,MATCH($C824,'Policy Characteristics'!$C:$C,0)))</f>
        <v>0</v>
      </c>
      <c r="M824" s="261">
        <f>IF(ISBLANK(INDEX('Policy Characteristics'!G:G,MATCH($C824,'Policy Characteristics'!$C:$C,0))),"",INDEX('Policy Characteristics'!G:G,MATCH($C824,'Policy Characteristics'!$C:$C,0)))</f>
        <v>1</v>
      </c>
      <c r="N824" s="261">
        <f>IF(ISBLANK(INDEX('Policy Characteristics'!H:H,MATCH($C824,'Policy Characteristics'!$C:$C,0))),"",INDEX('Policy Characteristics'!H:H,MATCH($C824,'Policy Characteristics'!$C:$C,0)))</f>
        <v>0.01</v>
      </c>
      <c r="O824" s="254" t="str">
        <f>IF(ISBLANK(INDEX('Policy Characteristics'!I:I,MATCH($C824,'Policy Characteristics'!$C:$C,0))),"",INDEX('Policy Characteristics'!I:I,MATCH($C824,'Policy Characteristics'!$C:$C,0)))</f>
        <v>% of potential achieved</v>
      </c>
      <c r="P824" s="254" t="str">
        <f>IF(ISBLANK(INDEX('Policy Characteristics'!J:J,MATCH($C824,'Policy Characteristics'!$C:$C,0))),"",INDEX('Policy Characteristics'!J:J,MATCH($C824,'Policy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24" s="254" t="str">
        <f>IF(ISBLANK(INDEX('Policy Characteristics'!K:K,MATCH($C824,'Policy Characteristics'!$C:$C,0))),"",INDEX('Policy Characteristics'!K:K,MATCH($C824,'Policy Characteristics'!$C:$C,0)))</f>
        <v/>
      </c>
      <c r="R824" s="254" t="str">
        <f>IF(ISBLANK(INDEX('Policy Characteristics'!L:L,MATCH($C824,'Policy Characteristics'!$C:$C,0))),"",INDEX('Policy Characteristics'!L:L,MATCH($C824,'Policy Characteristics'!$C:$C,0)))</f>
        <v/>
      </c>
    </row>
    <row r="825" spans="1:18" s="2" customFormat="1">
      <c r="A825" s="254" t="str">
        <f>IF(ISBLANK(INDEX('Policy Characteristics'!A:A,MATCH($C825,'Policy Characteristics'!$C:$C,0))),"",INDEX('Policy Characteristics'!A:A,MATCH($C825,'Policy Characteristics'!$C:$C,0)))</f>
        <v>Industry</v>
      </c>
      <c r="B825" s="262" t="str">
        <f>IF(ISBLANK(INDEX('Policy Characteristics'!B:B,MATCH($C825,'Policy Characteristics'!$C:$C,0))),"",INDEX('Policy Characteristics'!B:B,MATCH($C825,'Policy Characteristics'!$C:$C,0)))</f>
        <v>Feedstock Shifting</v>
      </c>
      <c r="C825" s="254" t="str">
        <f t="shared" ref="C825:C888" si="39">C$823</f>
        <v>Fraction of Feedstock Shifted</v>
      </c>
      <c r="D825" s="45" t="s">
        <v>3061</v>
      </c>
      <c r="E825" s="45" t="s">
        <v>2401</v>
      </c>
      <c r="F825" t="s">
        <v>3086</v>
      </c>
      <c r="G825" s="45" t="s">
        <v>2409</v>
      </c>
      <c r="H825" s="47">
        <v>2462</v>
      </c>
      <c r="I825" s="324" t="s">
        <v>44</v>
      </c>
      <c r="J825" s="255" t="str">
        <f>IF(ISBLANK(INDEX('Policy Characteristics'!D:D,MATCH($C825,'Policy Characteristics'!$C:$C,0))),"",INDEX('Policy Characteristics'!D:D,MATCH($C825,'Policy Characteristics'!$C:$C,0)))</f>
        <v>Feedstock Shifting</v>
      </c>
      <c r="K825" s="254" t="str">
        <f>IF(ISBLANK(INDEX('Policy Characteristics'!E:E,MATCH($C825,'Policy Characteristics'!$C:$C,0))),"",INDEX('Policy Characteristics'!E:E,MATCH($C825,'Policy Characteristics'!$C:$C,0)))</f>
        <v>indst feedstock shifting</v>
      </c>
      <c r="L825" s="261">
        <f>IF(ISBLANK(INDEX('Policy Characteristics'!F:F,MATCH($C825,'Policy Characteristics'!$C:$C,0))),"",INDEX('Policy Characteristics'!F:F,MATCH($C825,'Policy Characteristics'!$C:$C,0)))</f>
        <v>0</v>
      </c>
      <c r="M825" s="261">
        <f>IF(ISBLANK(INDEX('Policy Characteristics'!G:G,MATCH($C825,'Policy Characteristics'!$C:$C,0))),"",INDEX('Policy Characteristics'!G:G,MATCH($C825,'Policy Characteristics'!$C:$C,0)))</f>
        <v>1</v>
      </c>
      <c r="N825" s="261">
        <f>IF(ISBLANK(INDEX('Policy Characteristics'!H:H,MATCH($C825,'Policy Characteristics'!$C:$C,0))),"",INDEX('Policy Characteristics'!H:H,MATCH($C825,'Policy Characteristics'!$C:$C,0)))</f>
        <v>0.01</v>
      </c>
      <c r="O825" s="254" t="str">
        <f>IF(ISBLANK(INDEX('Policy Characteristics'!I:I,MATCH($C825,'Policy Characteristics'!$C:$C,0))),"",INDEX('Policy Characteristics'!I:I,MATCH($C825,'Policy Characteristics'!$C:$C,0)))</f>
        <v>% of potential achieved</v>
      </c>
      <c r="P825" s="254" t="str">
        <f>IF(ISBLANK(INDEX('Policy Characteristics'!J:J,MATCH($C825,'Policy Characteristics'!$C:$C,0))),"",INDEX('Policy Characteristics'!J:J,MATCH($C825,'Policy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25" s="254" t="str">
        <f>IF(ISBLANK(INDEX('Policy Characteristics'!K:K,MATCH($C825,'Policy Characteristics'!$C:$C,0))),"",INDEX('Policy Characteristics'!K:K,MATCH($C825,'Policy Characteristics'!$C:$C,0)))</f>
        <v/>
      </c>
      <c r="R825" s="254" t="str">
        <f>IF(ISBLANK(INDEX('Policy Characteristics'!L:L,MATCH($C825,'Policy Characteristics'!$C:$C,0))),"",INDEX('Policy Characteristics'!L:L,MATCH($C825,'Policy Characteristics'!$C:$C,0)))</f>
        <v/>
      </c>
    </row>
    <row r="826" spans="1:18" s="2" customFormat="1">
      <c r="A826" s="254" t="str">
        <f>IF(ISBLANK(INDEX('Policy Characteristics'!A:A,MATCH($C826,'Policy Characteristics'!$C:$C,0))),"",INDEX('Policy Characteristics'!A:A,MATCH($C826,'Policy Characteristics'!$C:$C,0)))</f>
        <v>Industry</v>
      </c>
      <c r="B826" s="262" t="str">
        <f>IF(ISBLANK(INDEX('Policy Characteristics'!B:B,MATCH($C826,'Policy Characteristics'!$C:$C,0))),"",INDEX('Policy Characteristics'!B:B,MATCH($C826,'Policy Characteristics'!$C:$C,0)))</f>
        <v>Feedstock Shifting</v>
      </c>
      <c r="C826" s="254" t="str">
        <f t="shared" si="39"/>
        <v>Fraction of Feedstock Shifted</v>
      </c>
      <c r="D826" s="45" t="s">
        <v>3061</v>
      </c>
      <c r="E826" s="45" t="s">
        <v>2402</v>
      </c>
      <c r="F826" t="s">
        <v>3086</v>
      </c>
      <c r="G826" s="45" t="s">
        <v>2406</v>
      </c>
      <c r="H826" s="47">
        <v>2463</v>
      </c>
      <c r="I826" s="324" t="s">
        <v>44</v>
      </c>
      <c r="J826" s="255" t="str">
        <f>IF(ISBLANK(INDEX('Policy Characteristics'!D:D,MATCH($C826,'Policy Characteristics'!$C:$C,0))),"",INDEX('Policy Characteristics'!D:D,MATCH($C826,'Policy Characteristics'!$C:$C,0)))</f>
        <v>Feedstock Shifting</v>
      </c>
      <c r="K826" s="254" t="str">
        <f>IF(ISBLANK(INDEX('Policy Characteristics'!E:E,MATCH($C826,'Policy Characteristics'!$C:$C,0))),"",INDEX('Policy Characteristics'!E:E,MATCH($C826,'Policy Characteristics'!$C:$C,0)))</f>
        <v>indst feedstock shifting</v>
      </c>
      <c r="L826" s="261">
        <f>IF(ISBLANK(INDEX('Policy Characteristics'!F:F,MATCH($C826,'Policy Characteristics'!$C:$C,0))),"",INDEX('Policy Characteristics'!F:F,MATCH($C826,'Policy Characteristics'!$C:$C,0)))</f>
        <v>0</v>
      </c>
      <c r="M826" s="261">
        <f>IF(ISBLANK(INDEX('Policy Characteristics'!G:G,MATCH($C826,'Policy Characteristics'!$C:$C,0))),"",INDEX('Policy Characteristics'!G:G,MATCH($C826,'Policy Characteristics'!$C:$C,0)))</f>
        <v>1</v>
      </c>
      <c r="N826" s="261">
        <f>IF(ISBLANK(INDEX('Policy Characteristics'!H:H,MATCH($C826,'Policy Characteristics'!$C:$C,0))),"",INDEX('Policy Characteristics'!H:H,MATCH($C826,'Policy Characteristics'!$C:$C,0)))</f>
        <v>0.01</v>
      </c>
      <c r="O826" s="254" t="str">
        <f>IF(ISBLANK(INDEX('Policy Characteristics'!I:I,MATCH($C826,'Policy Characteristics'!$C:$C,0))),"",INDEX('Policy Characteristics'!I:I,MATCH($C826,'Policy Characteristics'!$C:$C,0)))</f>
        <v>% of potential achieved</v>
      </c>
      <c r="P826" s="254" t="str">
        <f>IF(ISBLANK(INDEX('Policy Characteristics'!J:J,MATCH($C826,'Policy Characteristics'!$C:$C,0))),"",INDEX('Policy Characteristics'!J:J,MATCH($C826,'Policy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26" s="254" t="str">
        <f>IF(ISBLANK(INDEX('Policy Characteristics'!K:K,MATCH($C826,'Policy Characteristics'!$C:$C,0))),"",INDEX('Policy Characteristics'!K:K,MATCH($C826,'Policy Characteristics'!$C:$C,0)))</f>
        <v/>
      </c>
      <c r="R826" s="254" t="str">
        <f>IF(ISBLANK(INDEX('Policy Characteristics'!L:L,MATCH($C826,'Policy Characteristics'!$C:$C,0))),"",INDEX('Policy Characteristics'!L:L,MATCH($C826,'Policy Characteristics'!$C:$C,0)))</f>
        <v/>
      </c>
    </row>
    <row r="827" spans="1:18" s="2" customFormat="1">
      <c r="A827" s="254" t="str">
        <f>IF(ISBLANK(INDEX('Policy Characteristics'!A:A,MATCH($C827,'Policy Characteristics'!$C:$C,0))),"",INDEX('Policy Characteristics'!A:A,MATCH($C827,'Policy Characteristics'!$C:$C,0)))</f>
        <v>Industry</v>
      </c>
      <c r="B827" s="262" t="str">
        <f>IF(ISBLANK(INDEX('Policy Characteristics'!B:B,MATCH($C827,'Policy Characteristics'!$C:$C,0))),"",INDEX('Policy Characteristics'!B:B,MATCH($C827,'Policy Characteristics'!$C:$C,0)))</f>
        <v>Feedstock Shifting</v>
      </c>
      <c r="C827" s="254" t="str">
        <f t="shared" si="39"/>
        <v>Fraction of Feedstock Shifted</v>
      </c>
      <c r="D827" s="45" t="s">
        <v>3061</v>
      </c>
      <c r="E827" s="45" t="s">
        <v>2403</v>
      </c>
      <c r="F827" t="s">
        <v>3086</v>
      </c>
      <c r="G827" s="45" t="s">
        <v>2407</v>
      </c>
      <c r="H827" s="47">
        <v>2464</v>
      </c>
      <c r="I827" s="324" t="s">
        <v>44</v>
      </c>
      <c r="J827" s="255" t="str">
        <f>IF(ISBLANK(INDEX('Policy Characteristics'!D:D,MATCH($C827,'Policy Characteristics'!$C:$C,0))),"",INDEX('Policy Characteristics'!D:D,MATCH($C827,'Policy Characteristics'!$C:$C,0)))</f>
        <v>Feedstock Shifting</v>
      </c>
      <c r="K827" s="254" t="str">
        <f>IF(ISBLANK(INDEX('Policy Characteristics'!E:E,MATCH($C827,'Policy Characteristics'!$C:$C,0))),"",INDEX('Policy Characteristics'!E:E,MATCH($C827,'Policy Characteristics'!$C:$C,0)))</f>
        <v>indst feedstock shifting</v>
      </c>
      <c r="L827" s="261">
        <f>IF(ISBLANK(INDEX('Policy Characteristics'!F:F,MATCH($C827,'Policy Characteristics'!$C:$C,0))),"",INDEX('Policy Characteristics'!F:F,MATCH($C827,'Policy Characteristics'!$C:$C,0)))</f>
        <v>0</v>
      </c>
      <c r="M827" s="261">
        <f>IF(ISBLANK(INDEX('Policy Characteristics'!G:G,MATCH($C827,'Policy Characteristics'!$C:$C,0))),"",INDEX('Policy Characteristics'!G:G,MATCH($C827,'Policy Characteristics'!$C:$C,0)))</f>
        <v>1</v>
      </c>
      <c r="N827" s="261">
        <f>IF(ISBLANK(INDEX('Policy Characteristics'!H:H,MATCH($C827,'Policy Characteristics'!$C:$C,0))),"",INDEX('Policy Characteristics'!H:H,MATCH($C827,'Policy Characteristics'!$C:$C,0)))</f>
        <v>0.01</v>
      </c>
      <c r="O827" s="254" t="str">
        <f>IF(ISBLANK(INDEX('Policy Characteristics'!I:I,MATCH($C827,'Policy Characteristics'!$C:$C,0))),"",INDEX('Policy Characteristics'!I:I,MATCH($C827,'Policy Characteristics'!$C:$C,0)))</f>
        <v>% of potential achieved</v>
      </c>
      <c r="P827" s="254" t="str">
        <f>IF(ISBLANK(INDEX('Policy Characteristics'!J:J,MATCH($C827,'Policy Characteristics'!$C:$C,0))),"",INDEX('Policy Characteristics'!J:J,MATCH($C827,'Policy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27" s="254" t="str">
        <f>IF(ISBLANK(INDEX('Policy Characteristics'!K:K,MATCH($C827,'Policy Characteristics'!$C:$C,0))),"",INDEX('Policy Characteristics'!K:K,MATCH($C827,'Policy Characteristics'!$C:$C,0)))</f>
        <v/>
      </c>
      <c r="R827" s="254" t="str">
        <f>IF(ISBLANK(INDEX('Policy Characteristics'!L:L,MATCH($C827,'Policy Characteristics'!$C:$C,0))),"",INDEX('Policy Characteristics'!L:L,MATCH($C827,'Policy Characteristics'!$C:$C,0)))</f>
        <v/>
      </c>
    </row>
    <row r="828" spans="1:18" s="2" customFormat="1">
      <c r="A828" s="254" t="str">
        <f>IF(ISBLANK(INDEX('Policy Characteristics'!A:A,MATCH($C828,'Policy Characteristics'!$C:$C,0))),"",INDEX('Policy Characteristics'!A:A,MATCH($C828,'Policy Characteristics'!$C:$C,0)))</f>
        <v>Industry</v>
      </c>
      <c r="B828" s="262" t="str">
        <f>IF(ISBLANK(INDEX('Policy Characteristics'!B:B,MATCH($C828,'Policy Characteristics'!$C:$C,0))),"",INDEX('Policy Characteristics'!B:B,MATCH($C828,'Policy Characteristics'!$C:$C,0)))</f>
        <v>Feedstock Shifting</v>
      </c>
      <c r="C828" s="254" t="str">
        <f t="shared" si="39"/>
        <v>Fraction of Feedstock Shifted</v>
      </c>
      <c r="D828" s="45" t="s">
        <v>3061</v>
      </c>
      <c r="E828" s="45" t="s">
        <v>2404</v>
      </c>
      <c r="F828" t="s">
        <v>3086</v>
      </c>
      <c r="G828" s="45" t="s">
        <v>2410</v>
      </c>
      <c r="H828" s="47">
        <v>2465</v>
      </c>
      <c r="I828" s="324" t="s">
        <v>44</v>
      </c>
      <c r="J828" s="255" t="str">
        <f>IF(ISBLANK(INDEX('Policy Characteristics'!D:D,MATCH($C828,'Policy Characteristics'!$C:$C,0))),"",INDEX('Policy Characteristics'!D:D,MATCH($C828,'Policy Characteristics'!$C:$C,0)))</f>
        <v>Feedstock Shifting</v>
      </c>
      <c r="K828" s="254" t="str">
        <f>IF(ISBLANK(INDEX('Policy Characteristics'!E:E,MATCH($C828,'Policy Characteristics'!$C:$C,0))),"",INDEX('Policy Characteristics'!E:E,MATCH($C828,'Policy Characteristics'!$C:$C,0)))</f>
        <v>indst feedstock shifting</v>
      </c>
      <c r="L828" s="261">
        <f>IF(ISBLANK(INDEX('Policy Characteristics'!F:F,MATCH($C828,'Policy Characteristics'!$C:$C,0))),"",INDEX('Policy Characteristics'!F:F,MATCH($C828,'Policy Characteristics'!$C:$C,0)))</f>
        <v>0</v>
      </c>
      <c r="M828" s="261">
        <f>IF(ISBLANK(INDEX('Policy Characteristics'!G:G,MATCH($C828,'Policy Characteristics'!$C:$C,0))),"",INDEX('Policy Characteristics'!G:G,MATCH($C828,'Policy Characteristics'!$C:$C,0)))</f>
        <v>1</v>
      </c>
      <c r="N828" s="261">
        <f>IF(ISBLANK(INDEX('Policy Characteristics'!H:H,MATCH($C828,'Policy Characteristics'!$C:$C,0))),"",INDEX('Policy Characteristics'!H:H,MATCH($C828,'Policy Characteristics'!$C:$C,0)))</f>
        <v>0.01</v>
      </c>
      <c r="O828" s="254" t="str">
        <f>IF(ISBLANK(INDEX('Policy Characteristics'!I:I,MATCH($C828,'Policy Characteristics'!$C:$C,0))),"",INDEX('Policy Characteristics'!I:I,MATCH($C828,'Policy Characteristics'!$C:$C,0)))</f>
        <v>% of potential achieved</v>
      </c>
      <c r="P828" s="254" t="str">
        <f>IF(ISBLANK(INDEX('Policy Characteristics'!J:J,MATCH($C828,'Policy Characteristics'!$C:$C,0))),"",INDEX('Policy Characteristics'!J:J,MATCH($C828,'Policy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28" s="254" t="str">
        <f>IF(ISBLANK(INDEX('Policy Characteristics'!K:K,MATCH($C828,'Policy Characteristics'!$C:$C,0))),"",INDEX('Policy Characteristics'!K:K,MATCH($C828,'Policy Characteristics'!$C:$C,0)))</f>
        <v/>
      </c>
      <c r="R828" s="254" t="str">
        <f>IF(ISBLANK(INDEX('Policy Characteristics'!L:L,MATCH($C828,'Policy Characteristics'!$C:$C,0))),"",INDEX('Policy Characteristics'!L:L,MATCH($C828,'Policy Characteristics'!$C:$C,0)))</f>
        <v/>
      </c>
    </row>
    <row r="829" spans="1:18" s="2" customFormat="1">
      <c r="A829" s="254" t="str">
        <f>IF(ISBLANK(INDEX('Policy Characteristics'!A:A,MATCH($C829,'Policy Characteristics'!$C:$C,0))),"",INDEX('Policy Characteristics'!A:A,MATCH($C829,'Policy Characteristics'!$C:$C,0)))</f>
        <v>Industry</v>
      </c>
      <c r="B829" s="262" t="str">
        <f>IF(ISBLANK(INDEX('Policy Characteristics'!B:B,MATCH($C829,'Policy Characteristics'!$C:$C,0))),"",INDEX('Policy Characteristics'!B:B,MATCH($C829,'Policy Characteristics'!$C:$C,0)))</f>
        <v>Feedstock Shifting</v>
      </c>
      <c r="C829" s="254" t="str">
        <f t="shared" si="39"/>
        <v>Fraction of Feedstock Shifted</v>
      </c>
      <c r="D829" s="45" t="s">
        <v>3061</v>
      </c>
      <c r="E829" s="45" t="s">
        <v>2706</v>
      </c>
      <c r="F829" t="s">
        <v>3086</v>
      </c>
      <c r="G829" s="45" t="s">
        <v>2709</v>
      </c>
      <c r="H829" s="47">
        <v>2466</v>
      </c>
      <c r="I829" s="324" t="s">
        <v>44</v>
      </c>
      <c r="J829" s="255" t="str">
        <f>IF(ISBLANK(INDEX('Policy Characteristics'!D:D,MATCH($C829,'Policy Characteristics'!$C:$C,0))),"",INDEX('Policy Characteristics'!D:D,MATCH($C829,'Policy Characteristics'!$C:$C,0)))</f>
        <v>Feedstock Shifting</v>
      </c>
      <c r="K829" s="254" t="str">
        <f>IF(ISBLANK(INDEX('Policy Characteristics'!E:E,MATCH($C829,'Policy Characteristics'!$C:$C,0))),"",INDEX('Policy Characteristics'!E:E,MATCH($C829,'Policy Characteristics'!$C:$C,0)))</f>
        <v>indst feedstock shifting</v>
      </c>
      <c r="L829" s="261">
        <f>IF(ISBLANK(INDEX('Policy Characteristics'!F:F,MATCH($C829,'Policy Characteristics'!$C:$C,0))),"",INDEX('Policy Characteristics'!F:F,MATCH($C829,'Policy Characteristics'!$C:$C,0)))</f>
        <v>0</v>
      </c>
      <c r="M829" s="261">
        <f>IF(ISBLANK(INDEX('Policy Characteristics'!G:G,MATCH($C829,'Policy Characteristics'!$C:$C,0))),"",INDEX('Policy Characteristics'!G:G,MATCH($C829,'Policy Characteristics'!$C:$C,0)))</f>
        <v>1</v>
      </c>
      <c r="N829" s="261">
        <f>IF(ISBLANK(INDEX('Policy Characteristics'!H:H,MATCH($C829,'Policy Characteristics'!$C:$C,0))),"",INDEX('Policy Characteristics'!H:H,MATCH($C829,'Policy Characteristics'!$C:$C,0)))</f>
        <v>0.01</v>
      </c>
      <c r="O829" s="254" t="str">
        <f>IF(ISBLANK(INDEX('Policy Characteristics'!I:I,MATCH($C829,'Policy Characteristics'!$C:$C,0))),"",INDEX('Policy Characteristics'!I:I,MATCH($C829,'Policy Characteristics'!$C:$C,0)))</f>
        <v>% of potential achieved</v>
      </c>
      <c r="P829" s="254" t="str">
        <f>IF(ISBLANK(INDEX('Policy Characteristics'!J:J,MATCH($C829,'Policy Characteristics'!$C:$C,0))),"",INDEX('Policy Characteristics'!J:J,MATCH($C829,'Policy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29" s="254" t="str">
        <f>IF(ISBLANK(INDEX('Policy Characteristics'!K:K,MATCH($C829,'Policy Characteristics'!$C:$C,0))),"",INDEX('Policy Characteristics'!K:K,MATCH($C829,'Policy Characteristics'!$C:$C,0)))</f>
        <v/>
      </c>
      <c r="R829" s="254" t="str">
        <f>IF(ISBLANK(INDEX('Policy Characteristics'!L:L,MATCH($C829,'Policy Characteristics'!$C:$C,0))),"",INDEX('Policy Characteristics'!L:L,MATCH($C829,'Policy Characteristics'!$C:$C,0)))</f>
        <v/>
      </c>
    </row>
    <row r="830" spans="1:18" s="2" customFormat="1">
      <c r="A830" s="254" t="str">
        <f>IF(ISBLANK(INDEX('Policy Characteristics'!A:A,MATCH($C830,'Policy Characteristics'!$C:$C,0))),"",INDEX('Policy Characteristics'!A:A,MATCH($C830,'Policy Characteristics'!$C:$C,0)))</f>
        <v>Industry</v>
      </c>
      <c r="B830" s="262" t="str">
        <f>IF(ISBLANK(INDEX('Policy Characteristics'!B:B,MATCH($C830,'Policy Characteristics'!$C:$C,0))),"",INDEX('Policy Characteristics'!B:B,MATCH($C830,'Policy Characteristics'!$C:$C,0)))</f>
        <v>Feedstock Shifting</v>
      </c>
      <c r="C830" s="254" t="str">
        <f t="shared" si="39"/>
        <v>Fraction of Feedstock Shifted</v>
      </c>
      <c r="D830" s="45" t="s">
        <v>3061</v>
      </c>
      <c r="E830" s="45" t="s">
        <v>2707</v>
      </c>
      <c r="F830" t="s">
        <v>3086</v>
      </c>
      <c r="G830" s="45" t="s">
        <v>2711</v>
      </c>
      <c r="H830" s="47">
        <v>2467</v>
      </c>
      <c r="I830" s="324" t="s">
        <v>44</v>
      </c>
      <c r="J830" s="255" t="str">
        <f>IF(ISBLANK(INDEX('Policy Characteristics'!D:D,MATCH($C830,'Policy Characteristics'!$C:$C,0))),"",INDEX('Policy Characteristics'!D:D,MATCH($C830,'Policy Characteristics'!$C:$C,0)))</f>
        <v>Feedstock Shifting</v>
      </c>
      <c r="K830" s="254" t="str">
        <f>IF(ISBLANK(INDEX('Policy Characteristics'!E:E,MATCH($C830,'Policy Characteristics'!$C:$C,0))),"",INDEX('Policy Characteristics'!E:E,MATCH($C830,'Policy Characteristics'!$C:$C,0)))</f>
        <v>indst feedstock shifting</v>
      </c>
      <c r="L830" s="261">
        <f>IF(ISBLANK(INDEX('Policy Characteristics'!F:F,MATCH($C830,'Policy Characteristics'!$C:$C,0))),"",INDEX('Policy Characteristics'!F:F,MATCH($C830,'Policy Characteristics'!$C:$C,0)))</f>
        <v>0</v>
      </c>
      <c r="M830" s="261">
        <f>IF(ISBLANK(INDEX('Policy Characteristics'!G:G,MATCH($C830,'Policy Characteristics'!$C:$C,0))),"",INDEX('Policy Characteristics'!G:G,MATCH($C830,'Policy Characteristics'!$C:$C,0)))</f>
        <v>1</v>
      </c>
      <c r="N830" s="261">
        <f>IF(ISBLANK(INDEX('Policy Characteristics'!H:H,MATCH($C830,'Policy Characteristics'!$C:$C,0))),"",INDEX('Policy Characteristics'!H:H,MATCH($C830,'Policy Characteristics'!$C:$C,0)))</f>
        <v>0.01</v>
      </c>
      <c r="O830" s="254" t="str">
        <f>IF(ISBLANK(INDEX('Policy Characteristics'!I:I,MATCH($C830,'Policy Characteristics'!$C:$C,0))),"",INDEX('Policy Characteristics'!I:I,MATCH($C830,'Policy Characteristics'!$C:$C,0)))</f>
        <v>% of potential achieved</v>
      </c>
      <c r="P830" s="254" t="str">
        <f>IF(ISBLANK(INDEX('Policy Characteristics'!J:J,MATCH($C830,'Policy Characteristics'!$C:$C,0))),"",INDEX('Policy Characteristics'!J:J,MATCH($C830,'Policy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0" s="254" t="str">
        <f>IF(ISBLANK(INDEX('Policy Characteristics'!K:K,MATCH($C830,'Policy Characteristics'!$C:$C,0))),"",INDEX('Policy Characteristics'!K:K,MATCH($C830,'Policy Characteristics'!$C:$C,0)))</f>
        <v/>
      </c>
      <c r="R830" s="254" t="str">
        <f>IF(ISBLANK(INDEX('Policy Characteristics'!L:L,MATCH($C830,'Policy Characteristics'!$C:$C,0))),"",INDEX('Policy Characteristics'!L:L,MATCH($C830,'Policy Characteristics'!$C:$C,0)))</f>
        <v/>
      </c>
    </row>
    <row r="831" spans="1:18" s="2" customFormat="1">
      <c r="A831" s="254" t="str">
        <f>IF(ISBLANK(INDEX('Policy Characteristics'!A:A,MATCH($C831,'Policy Characteristics'!$C:$C,0))),"",INDEX('Policy Characteristics'!A:A,MATCH($C831,'Policy Characteristics'!$C:$C,0)))</f>
        <v>Industry</v>
      </c>
      <c r="B831" s="262" t="str">
        <f>IF(ISBLANK(INDEX('Policy Characteristics'!B:B,MATCH($C831,'Policy Characteristics'!$C:$C,0))),"",INDEX('Policy Characteristics'!B:B,MATCH($C831,'Policy Characteristics'!$C:$C,0)))</f>
        <v>Feedstock Shifting</v>
      </c>
      <c r="C831" s="254" t="str">
        <f t="shared" si="39"/>
        <v>Fraction of Feedstock Shifted</v>
      </c>
      <c r="D831" s="45" t="s">
        <v>3061</v>
      </c>
      <c r="E831" s="45" t="s">
        <v>2708</v>
      </c>
      <c r="F831" t="s">
        <v>3086</v>
      </c>
      <c r="G831" s="45" t="s">
        <v>2712</v>
      </c>
      <c r="H831" s="47">
        <v>2468</v>
      </c>
      <c r="I831" s="324" t="s">
        <v>44</v>
      </c>
      <c r="J831" s="255" t="str">
        <f>IF(ISBLANK(INDEX('Policy Characteristics'!D:D,MATCH($C831,'Policy Characteristics'!$C:$C,0))),"",INDEX('Policy Characteristics'!D:D,MATCH($C831,'Policy Characteristics'!$C:$C,0)))</f>
        <v>Feedstock Shifting</v>
      </c>
      <c r="K831" s="254" t="str">
        <f>IF(ISBLANK(INDEX('Policy Characteristics'!E:E,MATCH($C831,'Policy Characteristics'!$C:$C,0))),"",INDEX('Policy Characteristics'!E:E,MATCH($C831,'Policy Characteristics'!$C:$C,0)))</f>
        <v>indst feedstock shifting</v>
      </c>
      <c r="L831" s="261">
        <f>IF(ISBLANK(INDEX('Policy Characteristics'!F:F,MATCH($C831,'Policy Characteristics'!$C:$C,0))),"",INDEX('Policy Characteristics'!F:F,MATCH($C831,'Policy Characteristics'!$C:$C,0)))</f>
        <v>0</v>
      </c>
      <c r="M831" s="261">
        <f>IF(ISBLANK(INDEX('Policy Characteristics'!G:G,MATCH($C831,'Policy Characteristics'!$C:$C,0))),"",INDEX('Policy Characteristics'!G:G,MATCH($C831,'Policy Characteristics'!$C:$C,0)))</f>
        <v>1</v>
      </c>
      <c r="N831" s="261">
        <f>IF(ISBLANK(INDEX('Policy Characteristics'!H:H,MATCH($C831,'Policy Characteristics'!$C:$C,0))),"",INDEX('Policy Characteristics'!H:H,MATCH($C831,'Policy Characteristics'!$C:$C,0)))</f>
        <v>0.01</v>
      </c>
      <c r="O831" s="254" t="str">
        <f>IF(ISBLANK(INDEX('Policy Characteristics'!I:I,MATCH($C831,'Policy Characteristics'!$C:$C,0))),"",INDEX('Policy Characteristics'!I:I,MATCH($C831,'Policy Characteristics'!$C:$C,0)))</f>
        <v>% of potential achieved</v>
      </c>
      <c r="P831" s="254" t="str">
        <f>IF(ISBLANK(INDEX('Policy Characteristics'!J:J,MATCH($C831,'Policy Characteristics'!$C:$C,0))),"",INDEX('Policy Characteristics'!J:J,MATCH($C831,'Policy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1" s="254" t="str">
        <f>IF(ISBLANK(INDEX('Policy Characteristics'!K:K,MATCH($C831,'Policy Characteristics'!$C:$C,0))),"",INDEX('Policy Characteristics'!K:K,MATCH($C831,'Policy Characteristics'!$C:$C,0)))</f>
        <v/>
      </c>
      <c r="R831" s="254" t="str">
        <f>IF(ISBLANK(INDEX('Policy Characteristics'!L:L,MATCH($C831,'Policy Characteristics'!$C:$C,0))),"",INDEX('Policy Characteristics'!L:L,MATCH($C831,'Policy Characteristics'!$C:$C,0)))</f>
        <v/>
      </c>
    </row>
    <row r="832" spans="1:18" s="2" customFormat="1">
      <c r="A832" s="254" t="str">
        <f>IF(ISBLANK(INDEX('Policy Characteristics'!A:A,MATCH($C832,'Policy Characteristics'!$C:$C,0))),"",INDEX('Policy Characteristics'!A:A,MATCH($C832,'Policy Characteristics'!$C:$C,0)))</f>
        <v>Industry</v>
      </c>
      <c r="B832" s="262" t="str">
        <f>IF(ISBLANK(INDEX('Policy Characteristics'!B:B,MATCH($C832,'Policy Characteristics'!$C:$C,0))),"",INDEX('Policy Characteristics'!B:B,MATCH($C832,'Policy Characteristics'!$C:$C,0)))</f>
        <v>Feedstock Shifting</v>
      </c>
      <c r="C832" s="254" t="str">
        <f t="shared" si="39"/>
        <v>Fraction of Feedstock Shifted</v>
      </c>
      <c r="D832" s="45" t="s">
        <v>3061</v>
      </c>
      <c r="E832" s="45" t="s">
        <v>2705</v>
      </c>
      <c r="F832" t="s">
        <v>3086</v>
      </c>
      <c r="G832" s="45" t="s">
        <v>2710</v>
      </c>
      <c r="H832" s="47">
        <v>2469</v>
      </c>
      <c r="I832" s="324" t="s">
        <v>44</v>
      </c>
      <c r="J832" s="255" t="str">
        <f>IF(ISBLANK(INDEX('Policy Characteristics'!D:D,MATCH($C832,'Policy Characteristics'!$C:$C,0))),"",INDEX('Policy Characteristics'!D:D,MATCH($C832,'Policy Characteristics'!$C:$C,0)))</f>
        <v>Feedstock Shifting</v>
      </c>
      <c r="K832" s="254" t="str">
        <f>IF(ISBLANK(INDEX('Policy Characteristics'!E:E,MATCH($C832,'Policy Characteristics'!$C:$C,0))),"",INDEX('Policy Characteristics'!E:E,MATCH($C832,'Policy Characteristics'!$C:$C,0)))</f>
        <v>indst feedstock shifting</v>
      </c>
      <c r="L832" s="261">
        <f>IF(ISBLANK(INDEX('Policy Characteristics'!F:F,MATCH($C832,'Policy Characteristics'!$C:$C,0))),"",INDEX('Policy Characteristics'!F:F,MATCH($C832,'Policy Characteristics'!$C:$C,0)))</f>
        <v>0</v>
      </c>
      <c r="M832" s="261">
        <f>IF(ISBLANK(INDEX('Policy Characteristics'!G:G,MATCH($C832,'Policy Characteristics'!$C:$C,0))),"",INDEX('Policy Characteristics'!G:G,MATCH($C832,'Policy Characteristics'!$C:$C,0)))</f>
        <v>1</v>
      </c>
      <c r="N832" s="261">
        <f>IF(ISBLANK(INDEX('Policy Characteristics'!H:H,MATCH($C832,'Policy Characteristics'!$C:$C,0))),"",INDEX('Policy Characteristics'!H:H,MATCH($C832,'Policy Characteristics'!$C:$C,0)))</f>
        <v>0.01</v>
      </c>
      <c r="O832" s="254" t="str">
        <f>IF(ISBLANK(INDEX('Policy Characteristics'!I:I,MATCH($C832,'Policy Characteristics'!$C:$C,0))),"",INDEX('Policy Characteristics'!I:I,MATCH($C832,'Policy Characteristics'!$C:$C,0)))</f>
        <v>% of potential achieved</v>
      </c>
      <c r="P832" s="254" t="str">
        <f>IF(ISBLANK(INDEX('Policy Characteristics'!J:J,MATCH($C832,'Policy Characteristics'!$C:$C,0))),"",INDEX('Policy Characteristics'!J:J,MATCH($C832,'Policy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2" s="254" t="str">
        <f>IF(ISBLANK(INDEX('Policy Characteristics'!K:K,MATCH($C832,'Policy Characteristics'!$C:$C,0))),"",INDEX('Policy Characteristics'!K:K,MATCH($C832,'Policy Characteristics'!$C:$C,0)))</f>
        <v/>
      </c>
      <c r="R832" s="254" t="str">
        <f>IF(ISBLANK(INDEX('Policy Characteristics'!L:L,MATCH($C832,'Policy Characteristics'!$C:$C,0))),"",INDEX('Policy Characteristics'!L:L,MATCH($C832,'Policy Characteristics'!$C:$C,0)))</f>
        <v/>
      </c>
    </row>
    <row r="833" spans="1:18" s="2" customFormat="1">
      <c r="A833" s="254" t="str">
        <f>IF(ISBLANK(INDEX('Policy Characteristics'!A:A,MATCH($C833,'Policy Characteristics'!$C:$C,0))),"",INDEX('Policy Characteristics'!A:A,MATCH($C833,'Policy Characteristics'!$C:$C,0)))</f>
        <v>Industry</v>
      </c>
      <c r="B833" s="262" t="str">
        <f>IF(ISBLANK(INDEX('Policy Characteristics'!B:B,MATCH($C833,'Policy Characteristics'!$C:$C,0))),"",INDEX('Policy Characteristics'!B:B,MATCH($C833,'Policy Characteristics'!$C:$C,0)))</f>
        <v>Feedstock Shifting</v>
      </c>
      <c r="C833" s="254" t="str">
        <f t="shared" si="39"/>
        <v>Fraction of Feedstock Shifted</v>
      </c>
      <c r="D833" s="6" t="s">
        <v>3062</v>
      </c>
      <c r="E833" s="45" t="s">
        <v>2399</v>
      </c>
      <c r="F833" t="s">
        <v>2759</v>
      </c>
      <c r="G833" s="45" t="s">
        <v>2405</v>
      </c>
      <c r="H833" s="47">
        <v>2470</v>
      </c>
      <c r="I833" s="324" t="s">
        <v>44</v>
      </c>
      <c r="J833" s="255" t="str">
        <f>IF(ISBLANK(INDEX('Policy Characteristics'!D:D,MATCH($C833,'Policy Characteristics'!$C:$C,0))),"",INDEX('Policy Characteristics'!D:D,MATCH($C833,'Policy Characteristics'!$C:$C,0)))</f>
        <v>Feedstock Shifting</v>
      </c>
      <c r="K833" s="254" t="str">
        <f>IF(ISBLANK(INDEX('Policy Characteristics'!E:E,MATCH($C833,'Policy Characteristics'!$C:$C,0))),"",INDEX('Policy Characteristics'!E:E,MATCH($C833,'Policy Characteristics'!$C:$C,0)))</f>
        <v>indst feedstock shifting</v>
      </c>
      <c r="L833" s="261">
        <f>IF(ISBLANK(INDEX('Policy Characteristics'!F:F,MATCH($C833,'Policy Characteristics'!$C:$C,0))),"",INDEX('Policy Characteristics'!F:F,MATCH($C833,'Policy Characteristics'!$C:$C,0)))</f>
        <v>0</v>
      </c>
      <c r="M833" s="261">
        <f>IF(ISBLANK(INDEX('Policy Characteristics'!G:G,MATCH($C833,'Policy Characteristics'!$C:$C,0))),"",INDEX('Policy Characteristics'!G:G,MATCH($C833,'Policy Characteristics'!$C:$C,0)))</f>
        <v>1</v>
      </c>
      <c r="N833" s="261">
        <f>IF(ISBLANK(INDEX('Policy Characteristics'!H:H,MATCH($C833,'Policy Characteristics'!$C:$C,0))),"",INDEX('Policy Characteristics'!H:H,MATCH($C833,'Policy Characteristics'!$C:$C,0)))</f>
        <v>0.01</v>
      </c>
      <c r="O833" s="254" t="str">
        <f>IF(ISBLANK(INDEX('Policy Characteristics'!I:I,MATCH($C833,'Policy Characteristics'!$C:$C,0))),"",INDEX('Policy Characteristics'!I:I,MATCH($C833,'Policy Characteristics'!$C:$C,0)))</f>
        <v>% of potential achieved</v>
      </c>
      <c r="P833" s="254" t="str">
        <f>IF(ISBLANK(INDEX('Policy Characteristics'!J:J,MATCH($C833,'Policy Characteristics'!$C:$C,0))),"",INDEX('Policy Characteristics'!J:J,MATCH($C833,'Policy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3" s="254" t="str">
        <f>IF(ISBLANK(INDEX('Policy Characteristics'!K:K,MATCH($C833,'Policy Characteristics'!$C:$C,0))),"",INDEX('Policy Characteristics'!K:K,MATCH($C833,'Policy Characteristics'!$C:$C,0)))</f>
        <v/>
      </c>
      <c r="R833" s="254" t="str">
        <f>IF(ISBLANK(INDEX('Policy Characteristics'!L:L,MATCH($C833,'Policy Characteristics'!$C:$C,0))),"",INDEX('Policy Characteristics'!L:L,MATCH($C833,'Policy Characteristics'!$C:$C,0)))</f>
        <v/>
      </c>
    </row>
    <row r="834" spans="1:18" s="2" customFormat="1">
      <c r="A834" s="254" t="str">
        <f>IF(ISBLANK(INDEX('Policy Characteristics'!A:A,MATCH($C834,'Policy Characteristics'!$C:$C,0))),"",INDEX('Policy Characteristics'!A:A,MATCH($C834,'Policy Characteristics'!$C:$C,0)))</f>
        <v>Industry</v>
      </c>
      <c r="B834" s="262" t="str">
        <f>IF(ISBLANK(INDEX('Policy Characteristics'!B:B,MATCH($C834,'Policy Characteristics'!$C:$C,0))),"",INDEX('Policy Characteristics'!B:B,MATCH($C834,'Policy Characteristics'!$C:$C,0)))</f>
        <v>Feedstock Shifting</v>
      </c>
      <c r="C834" s="254" t="str">
        <f t="shared" si="39"/>
        <v>Fraction of Feedstock Shifted</v>
      </c>
      <c r="D834" s="6" t="s">
        <v>3062</v>
      </c>
      <c r="E834" s="45" t="s">
        <v>2400</v>
      </c>
      <c r="F834" t="s">
        <v>2759</v>
      </c>
      <c r="G834" s="45" t="s">
        <v>2408</v>
      </c>
      <c r="H834" s="47">
        <v>2471</v>
      </c>
      <c r="I834" s="324" t="s">
        <v>44</v>
      </c>
      <c r="J834" s="255" t="str">
        <f>IF(ISBLANK(INDEX('Policy Characteristics'!D:D,MATCH($C834,'Policy Characteristics'!$C:$C,0))),"",INDEX('Policy Characteristics'!D:D,MATCH($C834,'Policy Characteristics'!$C:$C,0)))</f>
        <v>Feedstock Shifting</v>
      </c>
      <c r="K834" s="254" t="str">
        <f>IF(ISBLANK(INDEX('Policy Characteristics'!E:E,MATCH($C834,'Policy Characteristics'!$C:$C,0))),"",INDEX('Policy Characteristics'!E:E,MATCH($C834,'Policy Characteristics'!$C:$C,0)))</f>
        <v>indst feedstock shifting</v>
      </c>
      <c r="L834" s="261">
        <f>IF(ISBLANK(INDEX('Policy Characteristics'!F:F,MATCH($C834,'Policy Characteristics'!$C:$C,0))),"",INDEX('Policy Characteristics'!F:F,MATCH($C834,'Policy Characteristics'!$C:$C,0)))</f>
        <v>0</v>
      </c>
      <c r="M834" s="261">
        <f>IF(ISBLANK(INDEX('Policy Characteristics'!G:G,MATCH($C834,'Policy Characteristics'!$C:$C,0))),"",INDEX('Policy Characteristics'!G:G,MATCH($C834,'Policy Characteristics'!$C:$C,0)))</f>
        <v>1</v>
      </c>
      <c r="N834" s="261">
        <f>IF(ISBLANK(INDEX('Policy Characteristics'!H:H,MATCH($C834,'Policy Characteristics'!$C:$C,0))),"",INDEX('Policy Characteristics'!H:H,MATCH($C834,'Policy Characteristics'!$C:$C,0)))</f>
        <v>0.01</v>
      </c>
      <c r="O834" s="254" t="str">
        <f>IF(ISBLANK(INDEX('Policy Characteristics'!I:I,MATCH($C834,'Policy Characteristics'!$C:$C,0))),"",INDEX('Policy Characteristics'!I:I,MATCH($C834,'Policy Characteristics'!$C:$C,0)))</f>
        <v>% of potential achieved</v>
      </c>
      <c r="P834" s="254" t="str">
        <f>IF(ISBLANK(INDEX('Policy Characteristics'!J:J,MATCH($C834,'Policy Characteristics'!$C:$C,0))),"",INDEX('Policy Characteristics'!J:J,MATCH($C834,'Policy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4" s="254" t="str">
        <f>IF(ISBLANK(INDEX('Policy Characteristics'!K:K,MATCH($C834,'Policy Characteristics'!$C:$C,0))),"",INDEX('Policy Characteristics'!K:K,MATCH($C834,'Policy Characteristics'!$C:$C,0)))</f>
        <v/>
      </c>
      <c r="R834" s="254" t="str">
        <f>IF(ISBLANK(INDEX('Policy Characteristics'!L:L,MATCH($C834,'Policy Characteristics'!$C:$C,0))),"",INDEX('Policy Characteristics'!L:L,MATCH($C834,'Policy Characteristics'!$C:$C,0)))</f>
        <v/>
      </c>
    </row>
    <row r="835" spans="1:18" s="2" customFormat="1">
      <c r="A835" s="254" t="str">
        <f>IF(ISBLANK(INDEX('Policy Characteristics'!A:A,MATCH($C835,'Policy Characteristics'!$C:$C,0))),"",INDEX('Policy Characteristics'!A:A,MATCH($C835,'Policy Characteristics'!$C:$C,0)))</f>
        <v>Industry</v>
      </c>
      <c r="B835" s="262" t="str">
        <f>IF(ISBLANK(INDEX('Policy Characteristics'!B:B,MATCH($C835,'Policy Characteristics'!$C:$C,0))),"",INDEX('Policy Characteristics'!B:B,MATCH($C835,'Policy Characteristics'!$C:$C,0)))</f>
        <v>Feedstock Shifting</v>
      </c>
      <c r="C835" s="254" t="str">
        <f t="shared" si="39"/>
        <v>Fraction of Feedstock Shifted</v>
      </c>
      <c r="D835" s="6" t="s">
        <v>3062</v>
      </c>
      <c r="E835" s="45" t="s">
        <v>2401</v>
      </c>
      <c r="F835" t="s">
        <v>2759</v>
      </c>
      <c r="G835" s="45" t="s">
        <v>2409</v>
      </c>
      <c r="H835" s="47">
        <v>2472</v>
      </c>
      <c r="I835" s="324" t="s">
        <v>44</v>
      </c>
      <c r="J835" s="255" t="str">
        <f>IF(ISBLANK(INDEX('Policy Characteristics'!D:D,MATCH($C835,'Policy Characteristics'!$C:$C,0))),"",INDEX('Policy Characteristics'!D:D,MATCH($C835,'Policy Characteristics'!$C:$C,0)))</f>
        <v>Feedstock Shifting</v>
      </c>
      <c r="K835" s="254" t="str">
        <f>IF(ISBLANK(INDEX('Policy Characteristics'!E:E,MATCH($C835,'Policy Characteristics'!$C:$C,0))),"",INDEX('Policy Characteristics'!E:E,MATCH($C835,'Policy Characteristics'!$C:$C,0)))</f>
        <v>indst feedstock shifting</v>
      </c>
      <c r="L835" s="261">
        <f>IF(ISBLANK(INDEX('Policy Characteristics'!F:F,MATCH($C835,'Policy Characteristics'!$C:$C,0))),"",INDEX('Policy Characteristics'!F:F,MATCH($C835,'Policy Characteristics'!$C:$C,0)))</f>
        <v>0</v>
      </c>
      <c r="M835" s="261">
        <f>IF(ISBLANK(INDEX('Policy Characteristics'!G:G,MATCH($C835,'Policy Characteristics'!$C:$C,0))),"",INDEX('Policy Characteristics'!G:G,MATCH($C835,'Policy Characteristics'!$C:$C,0)))</f>
        <v>1</v>
      </c>
      <c r="N835" s="261">
        <f>IF(ISBLANK(INDEX('Policy Characteristics'!H:H,MATCH($C835,'Policy Characteristics'!$C:$C,0))),"",INDEX('Policy Characteristics'!H:H,MATCH($C835,'Policy Characteristics'!$C:$C,0)))</f>
        <v>0.01</v>
      </c>
      <c r="O835" s="254" t="str">
        <f>IF(ISBLANK(INDEX('Policy Characteristics'!I:I,MATCH($C835,'Policy Characteristics'!$C:$C,0))),"",INDEX('Policy Characteristics'!I:I,MATCH($C835,'Policy Characteristics'!$C:$C,0)))</f>
        <v>% of potential achieved</v>
      </c>
      <c r="P835" s="254" t="str">
        <f>IF(ISBLANK(INDEX('Policy Characteristics'!J:J,MATCH($C835,'Policy Characteristics'!$C:$C,0))),"",INDEX('Policy Characteristics'!J:J,MATCH($C835,'Policy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5" s="254" t="str">
        <f>IF(ISBLANK(INDEX('Policy Characteristics'!K:K,MATCH($C835,'Policy Characteristics'!$C:$C,0))),"",INDEX('Policy Characteristics'!K:K,MATCH($C835,'Policy Characteristics'!$C:$C,0)))</f>
        <v/>
      </c>
      <c r="R835" s="254" t="str">
        <f>IF(ISBLANK(INDEX('Policy Characteristics'!L:L,MATCH($C835,'Policy Characteristics'!$C:$C,0))),"",INDEX('Policy Characteristics'!L:L,MATCH($C835,'Policy Characteristics'!$C:$C,0)))</f>
        <v/>
      </c>
    </row>
    <row r="836" spans="1:18" s="2" customFormat="1">
      <c r="A836" s="254" t="str">
        <f>IF(ISBLANK(INDEX('Policy Characteristics'!A:A,MATCH($C836,'Policy Characteristics'!$C:$C,0))),"",INDEX('Policy Characteristics'!A:A,MATCH($C836,'Policy Characteristics'!$C:$C,0)))</f>
        <v>Industry</v>
      </c>
      <c r="B836" s="262" t="str">
        <f>IF(ISBLANK(INDEX('Policy Characteristics'!B:B,MATCH($C836,'Policy Characteristics'!$C:$C,0))),"",INDEX('Policy Characteristics'!B:B,MATCH($C836,'Policy Characteristics'!$C:$C,0)))</f>
        <v>Feedstock Shifting</v>
      </c>
      <c r="C836" s="254" t="str">
        <f t="shared" si="39"/>
        <v>Fraction of Feedstock Shifted</v>
      </c>
      <c r="D836" s="6" t="s">
        <v>3062</v>
      </c>
      <c r="E836" s="45" t="s">
        <v>2402</v>
      </c>
      <c r="F836" t="s">
        <v>2759</v>
      </c>
      <c r="G836" s="45" t="s">
        <v>2406</v>
      </c>
      <c r="H836" s="47">
        <v>2473</v>
      </c>
      <c r="I836" s="324" t="s">
        <v>44</v>
      </c>
      <c r="J836" s="255" t="str">
        <f>IF(ISBLANK(INDEX('Policy Characteristics'!D:D,MATCH($C836,'Policy Characteristics'!$C:$C,0))),"",INDEX('Policy Characteristics'!D:D,MATCH($C836,'Policy Characteristics'!$C:$C,0)))</f>
        <v>Feedstock Shifting</v>
      </c>
      <c r="K836" s="254" t="str">
        <f>IF(ISBLANK(INDEX('Policy Characteristics'!E:E,MATCH($C836,'Policy Characteristics'!$C:$C,0))),"",INDEX('Policy Characteristics'!E:E,MATCH($C836,'Policy Characteristics'!$C:$C,0)))</f>
        <v>indst feedstock shifting</v>
      </c>
      <c r="L836" s="261">
        <f>IF(ISBLANK(INDEX('Policy Characteristics'!F:F,MATCH($C836,'Policy Characteristics'!$C:$C,0))),"",INDEX('Policy Characteristics'!F:F,MATCH($C836,'Policy Characteristics'!$C:$C,0)))</f>
        <v>0</v>
      </c>
      <c r="M836" s="261">
        <f>IF(ISBLANK(INDEX('Policy Characteristics'!G:G,MATCH($C836,'Policy Characteristics'!$C:$C,0))),"",INDEX('Policy Characteristics'!G:G,MATCH($C836,'Policy Characteristics'!$C:$C,0)))</f>
        <v>1</v>
      </c>
      <c r="N836" s="261">
        <f>IF(ISBLANK(INDEX('Policy Characteristics'!H:H,MATCH($C836,'Policy Characteristics'!$C:$C,0))),"",INDEX('Policy Characteristics'!H:H,MATCH($C836,'Policy Characteristics'!$C:$C,0)))</f>
        <v>0.01</v>
      </c>
      <c r="O836" s="254" t="str">
        <f>IF(ISBLANK(INDEX('Policy Characteristics'!I:I,MATCH($C836,'Policy Characteristics'!$C:$C,0))),"",INDEX('Policy Characteristics'!I:I,MATCH($C836,'Policy Characteristics'!$C:$C,0)))</f>
        <v>% of potential achieved</v>
      </c>
      <c r="P836" s="254" t="str">
        <f>IF(ISBLANK(INDEX('Policy Characteristics'!J:J,MATCH($C836,'Policy Characteristics'!$C:$C,0))),"",INDEX('Policy Characteristics'!J:J,MATCH($C836,'Policy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6" s="254" t="str">
        <f>IF(ISBLANK(INDEX('Policy Characteristics'!K:K,MATCH($C836,'Policy Characteristics'!$C:$C,0))),"",INDEX('Policy Characteristics'!K:K,MATCH($C836,'Policy Characteristics'!$C:$C,0)))</f>
        <v/>
      </c>
      <c r="R836" s="254" t="str">
        <f>IF(ISBLANK(INDEX('Policy Characteristics'!L:L,MATCH($C836,'Policy Characteristics'!$C:$C,0))),"",INDEX('Policy Characteristics'!L:L,MATCH($C836,'Policy Characteristics'!$C:$C,0)))</f>
        <v/>
      </c>
    </row>
    <row r="837" spans="1:18" s="2" customFormat="1">
      <c r="A837" s="254" t="str">
        <f>IF(ISBLANK(INDEX('Policy Characteristics'!A:A,MATCH($C837,'Policy Characteristics'!$C:$C,0))),"",INDEX('Policy Characteristics'!A:A,MATCH($C837,'Policy Characteristics'!$C:$C,0)))</f>
        <v>Industry</v>
      </c>
      <c r="B837" s="262" t="str">
        <f>IF(ISBLANK(INDEX('Policy Characteristics'!B:B,MATCH($C837,'Policy Characteristics'!$C:$C,0))),"",INDEX('Policy Characteristics'!B:B,MATCH($C837,'Policy Characteristics'!$C:$C,0)))</f>
        <v>Feedstock Shifting</v>
      </c>
      <c r="C837" s="254" t="str">
        <f t="shared" si="39"/>
        <v>Fraction of Feedstock Shifted</v>
      </c>
      <c r="D837" s="6" t="s">
        <v>3062</v>
      </c>
      <c r="E837" s="45" t="s">
        <v>2403</v>
      </c>
      <c r="F837" t="s">
        <v>2759</v>
      </c>
      <c r="G837" s="45" t="s">
        <v>2407</v>
      </c>
      <c r="H837" s="47">
        <v>2474</v>
      </c>
      <c r="I837" s="324" t="s">
        <v>44</v>
      </c>
      <c r="J837" s="255" t="str">
        <f>IF(ISBLANK(INDEX('Policy Characteristics'!D:D,MATCH($C837,'Policy Characteristics'!$C:$C,0))),"",INDEX('Policy Characteristics'!D:D,MATCH($C837,'Policy Characteristics'!$C:$C,0)))</f>
        <v>Feedstock Shifting</v>
      </c>
      <c r="K837" s="254" t="str">
        <f>IF(ISBLANK(INDEX('Policy Characteristics'!E:E,MATCH($C837,'Policy Characteristics'!$C:$C,0))),"",INDEX('Policy Characteristics'!E:E,MATCH($C837,'Policy Characteristics'!$C:$C,0)))</f>
        <v>indst feedstock shifting</v>
      </c>
      <c r="L837" s="261">
        <f>IF(ISBLANK(INDEX('Policy Characteristics'!F:F,MATCH($C837,'Policy Characteristics'!$C:$C,0))),"",INDEX('Policy Characteristics'!F:F,MATCH($C837,'Policy Characteristics'!$C:$C,0)))</f>
        <v>0</v>
      </c>
      <c r="M837" s="261">
        <f>IF(ISBLANK(INDEX('Policy Characteristics'!G:G,MATCH($C837,'Policy Characteristics'!$C:$C,0))),"",INDEX('Policy Characteristics'!G:G,MATCH($C837,'Policy Characteristics'!$C:$C,0)))</f>
        <v>1</v>
      </c>
      <c r="N837" s="261">
        <f>IF(ISBLANK(INDEX('Policy Characteristics'!H:H,MATCH($C837,'Policy Characteristics'!$C:$C,0))),"",INDEX('Policy Characteristics'!H:H,MATCH($C837,'Policy Characteristics'!$C:$C,0)))</f>
        <v>0.01</v>
      </c>
      <c r="O837" s="254" t="str">
        <f>IF(ISBLANK(INDEX('Policy Characteristics'!I:I,MATCH($C837,'Policy Characteristics'!$C:$C,0))),"",INDEX('Policy Characteristics'!I:I,MATCH($C837,'Policy Characteristics'!$C:$C,0)))</f>
        <v>% of potential achieved</v>
      </c>
      <c r="P837" s="254" t="str">
        <f>IF(ISBLANK(INDEX('Policy Characteristics'!J:J,MATCH($C837,'Policy Characteristics'!$C:$C,0))),"",INDEX('Policy Characteristics'!J:J,MATCH($C837,'Policy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7" s="254" t="str">
        <f>IF(ISBLANK(INDEX('Policy Characteristics'!K:K,MATCH($C837,'Policy Characteristics'!$C:$C,0))),"",INDEX('Policy Characteristics'!K:K,MATCH($C837,'Policy Characteristics'!$C:$C,0)))</f>
        <v/>
      </c>
      <c r="R837" s="254" t="str">
        <f>IF(ISBLANK(INDEX('Policy Characteristics'!L:L,MATCH($C837,'Policy Characteristics'!$C:$C,0))),"",INDEX('Policy Characteristics'!L:L,MATCH($C837,'Policy Characteristics'!$C:$C,0)))</f>
        <v/>
      </c>
    </row>
    <row r="838" spans="1:18" s="2" customFormat="1">
      <c r="A838" s="254" t="str">
        <f>IF(ISBLANK(INDEX('Policy Characteristics'!A:A,MATCH($C838,'Policy Characteristics'!$C:$C,0))),"",INDEX('Policy Characteristics'!A:A,MATCH($C838,'Policy Characteristics'!$C:$C,0)))</f>
        <v>Industry</v>
      </c>
      <c r="B838" s="262" t="str">
        <f>IF(ISBLANK(INDEX('Policy Characteristics'!B:B,MATCH($C838,'Policy Characteristics'!$C:$C,0))),"",INDEX('Policy Characteristics'!B:B,MATCH($C838,'Policy Characteristics'!$C:$C,0)))</f>
        <v>Feedstock Shifting</v>
      </c>
      <c r="C838" s="254" t="str">
        <f t="shared" si="39"/>
        <v>Fraction of Feedstock Shifted</v>
      </c>
      <c r="D838" s="6" t="s">
        <v>3062</v>
      </c>
      <c r="E838" s="45" t="s">
        <v>2404</v>
      </c>
      <c r="F838" t="s">
        <v>2759</v>
      </c>
      <c r="G838" s="45" t="s">
        <v>2410</v>
      </c>
      <c r="H838" s="47">
        <v>2475</v>
      </c>
      <c r="I838" s="324" t="s">
        <v>44</v>
      </c>
      <c r="J838" s="255" t="str">
        <f>IF(ISBLANK(INDEX('Policy Characteristics'!D:D,MATCH($C838,'Policy Characteristics'!$C:$C,0))),"",INDEX('Policy Characteristics'!D:D,MATCH($C838,'Policy Characteristics'!$C:$C,0)))</f>
        <v>Feedstock Shifting</v>
      </c>
      <c r="K838" s="254" t="str">
        <f>IF(ISBLANK(INDEX('Policy Characteristics'!E:E,MATCH($C838,'Policy Characteristics'!$C:$C,0))),"",INDEX('Policy Characteristics'!E:E,MATCH($C838,'Policy Characteristics'!$C:$C,0)))</f>
        <v>indst feedstock shifting</v>
      </c>
      <c r="L838" s="261">
        <f>IF(ISBLANK(INDEX('Policy Characteristics'!F:F,MATCH($C838,'Policy Characteristics'!$C:$C,0))),"",INDEX('Policy Characteristics'!F:F,MATCH($C838,'Policy Characteristics'!$C:$C,0)))</f>
        <v>0</v>
      </c>
      <c r="M838" s="261">
        <f>IF(ISBLANK(INDEX('Policy Characteristics'!G:G,MATCH($C838,'Policy Characteristics'!$C:$C,0))),"",INDEX('Policy Characteristics'!G:G,MATCH($C838,'Policy Characteristics'!$C:$C,0)))</f>
        <v>1</v>
      </c>
      <c r="N838" s="261">
        <f>IF(ISBLANK(INDEX('Policy Characteristics'!H:H,MATCH($C838,'Policy Characteristics'!$C:$C,0))),"",INDEX('Policy Characteristics'!H:H,MATCH($C838,'Policy Characteristics'!$C:$C,0)))</f>
        <v>0.01</v>
      </c>
      <c r="O838" s="254" t="str">
        <f>IF(ISBLANK(INDEX('Policy Characteristics'!I:I,MATCH($C838,'Policy Characteristics'!$C:$C,0))),"",INDEX('Policy Characteristics'!I:I,MATCH($C838,'Policy Characteristics'!$C:$C,0)))</f>
        <v>% of potential achieved</v>
      </c>
      <c r="P838" s="254" t="str">
        <f>IF(ISBLANK(INDEX('Policy Characteristics'!J:J,MATCH($C838,'Policy Characteristics'!$C:$C,0))),"",INDEX('Policy Characteristics'!J:J,MATCH($C838,'Policy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8" s="254" t="str">
        <f>IF(ISBLANK(INDEX('Policy Characteristics'!K:K,MATCH($C838,'Policy Characteristics'!$C:$C,0))),"",INDEX('Policy Characteristics'!K:K,MATCH($C838,'Policy Characteristics'!$C:$C,0)))</f>
        <v/>
      </c>
      <c r="R838" s="254" t="str">
        <f>IF(ISBLANK(INDEX('Policy Characteristics'!L:L,MATCH($C838,'Policy Characteristics'!$C:$C,0))),"",INDEX('Policy Characteristics'!L:L,MATCH($C838,'Policy Characteristics'!$C:$C,0)))</f>
        <v/>
      </c>
    </row>
    <row r="839" spans="1:18" s="2" customFormat="1">
      <c r="A839" s="254" t="str">
        <f>IF(ISBLANK(INDEX('Policy Characteristics'!A:A,MATCH($C839,'Policy Characteristics'!$C:$C,0))),"",INDEX('Policy Characteristics'!A:A,MATCH($C839,'Policy Characteristics'!$C:$C,0)))</f>
        <v>Industry</v>
      </c>
      <c r="B839" s="262" t="str">
        <f>IF(ISBLANK(INDEX('Policy Characteristics'!B:B,MATCH($C839,'Policy Characteristics'!$C:$C,0))),"",INDEX('Policy Characteristics'!B:B,MATCH($C839,'Policy Characteristics'!$C:$C,0)))</f>
        <v>Feedstock Shifting</v>
      </c>
      <c r="C839" s="254" t="str">
        <f t="shared" si="39"/>
        <v>Fraction of Feedstock Shifted</v>
      </c>
      <c r="D839" s="6" t="s">
        <v>3062</v>
      </c>
      <c r="E839" s="45" t="s">
        <v>2706</v>
      </c>
      <c r="F839" t="s">
        <v>2759</v>
      </c>
      <c r="G839" s="45" t="s">
        <v>2709</v>
      </c>
      <c r="H839" s="47">
        <v>2476</v>
      </c>
      <c r="I839" s="324" t="s">
        <v>44</v>
      </c>
      <c r="J839" s="255" t="str">
        <f>IF(ISBLANK(INDEX('Policy Characteristics'!D:D,MATCH($C839,'Policy Characteristics'!$C:$C,0))),"",INDEX('Policy Characteristics'!D:D,MATCH($C839,'Policy Characteristics'!$C:$C,0)))</f>
        <v>Feedstock Shifting</v>
      </c>
      <c r="K839" s="254" t="str">
        <f>IF(ISBLANK(INDEX('Policy Characteristics'!E:E,MATCH($C839,'Policy Characteristics'!$C:$C,0))),"",INDEX('Policy Characteristics'!E:E,MATCH($C839,'Policy Characteristics'!$C:$C,0)))</f>
        <v>indst feedstock shifting</v>
      </c>
      <c r="L839" s="261">
        <f>IF(ISBLANK(INDEX('Policy Characteristics'!F:F,MATCH($C839,'Policy Characteristics'!$C:$C,0))),"",INDEX('Policy Characteristics'!F:F,MATCH($C839,'Policy Characteristics'!$C:$C,0)))</f>
        <v>0</v>
      </c>
      <c r="M839" s="261">
        <f>IF(ISBLANK(INDEX('Policy Characteristics'!G:G,MATCH($C839,'Policy Characteristics'!$C:$C,0))),"",INDEX('Policy Characteristics'!G:G,MATCH($C839,'Policy Characteristics'!$C:$C,0)))</f>
        <v>1</v>
      </c>
      <c r="N839" s="261">
        <f>IF(ISBLANK(INDEX('Policy Characteristics'!H:H,MATCH($C839,'Policy Characteristics'!$C:$C,0))),"",INDEX('Policy Characteristics'!H:H,MATCH($C839,'Policy Characteristics'!$C:$C,0)))</f>
        <v>0.01</v>
      </c>
      <c r="O839" s="254" t="str">
        <f>IF(ISBLANK(INDEX('Policy Characteristics'!I:I,MATCH($C839,'Policy Characteristics'!$C:$C,0))),"",INDEX('Policy Characteristics'!I:I,MATCH($C839,'Policy Characteristics'!$C:$C,0)))</f>
        <v>% of potential achieved</v>
      </c>
      <c r="P839" s="254" t="str">
        <f>IF(ISBLANK(INDEX('Policy Characteristics'!J:J,MATCH($C839,'Policy Characteristics'!$C:$C,0))),"",INDEX('Policy Characteristics'!J:J,MATCH($C839,'Policy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9" s="254" t="str">
        <f>IF(ISBLANK(INDEX('Policy Characteristics'!K:K,MATCH($C839,'Policy Characteristics'!$C:$C,0))),"",INDEX('Policy Characteristics'!K:K,MATCH($C839,'Policy Characteristics'!$C:$C,0)))</f>
        <v/>
      </c>
      <c r="R839" s="254" t="str">
        <f>IF(ISBLANK(INDEX('Policy Characteristics'!L:L,MATCH($C839,'Policy Characteristics'!$C:$C,0))),"",INDEX('Policy Characteristics'!L:L,MATCH($C839,'Policy Characteristics'!$C:$C,0)))</f>
        <v/>
      </c>
    </row>
    <row r="840" spans="1:18" s="2" customFormat="1">
      <c r="A840" s="254" t="str">
        <f>IF(ISBLANK(INDEX('Policy Characteristics'!A:A,MATCH($C840,'Policy Characteristics'!$C:$C,0))),"",INDEX('Policy Characteristics'!A:A,MATCH($C840,'Policy Characteristics'!$C:$C,0)))</f>
        <v>Industry</v>
      </c>
      <c r="B840" s="262" t="str">
        <f>IF(ISBLANK(INDEX('Policy Characteristics'!B:B,MATCH($C840,'Policy Characteristics'!$C:$C,0))),"",INDEX('Policy Characteristics'!B:B,MATCH($C840,'Policy Characteristics'!$C:$C,0)))</f>
        <v>Feedstock Shifting</v>
      </c>
      <c r="C840" s="254" t="str">
        <f t="shared" si="39"/>
        <v>Fraction of Feedstock Shifted</v>
      </c>
      <c r="D840" s="6" t="s">
        <v>3062</v>
      </c>
      <c r="E840" s="45" t="s">
        <v>2707</v>
      </c>
      <c r="F840" t="s">
        <v>2759</v>
      </c>
      <c r="G840" s="45" t="s">
        <v>2711</v>
      </c>
      <c r="H840" s="47">
        <v>2477</v>
      </c>
      <c r="I840" s="324" t="s">
        <v>44</v>
      </c>
      <c r="J840" s="255" t="str">
        <f>IF(ISBLANK(INDEX('Policy Characteristics'!D:D,MATCH($C840,'Policy Characteristics'!$C:$C,0))),"",INDEX('Policy Characteristics'!D:D,MATCH($C840,'Policy Characteristics'!$C:$C,0)))</f>
        <v>Feedstock Shifting</v>
      </c>
      <c r="K840" s="254" t="str">
        <f>IF(ISBLANK(INDEX('Policy Characteristics'!E:E,MATCH($C840,'Policy Characteristics'!$C:$C,0))),"",INDEX('Policy Characteristics'!E:E,MATCH($C840,'Policy Characteristics'!$C:$C,0)))</f>
        <v>indst feedstock shifting</v>
      </c>
      <c r="L840" s="261">
        <f>IF(ISBLANK(INDEX('Policy Characteristics'!F:F,MATCH($C840,'Policy Characteristics'!$C:$C,0))),"",INDEX('Policy Characteristics'!F:F,MATCH($C840,'Policy Characteristics'!$C:$C,0)))</f>
        <v>0</v>
      </c>
      <c r="M840" s="261">
        <f>IF(ISBLANK(INDEX('Policy Characteristics'!G:G,MATCH($C840,'Policy Characteristics'!$C:$C,0))),"",INDEX('Policy Characteristics'!G:G,MATCH($C840,'Policy Characteristics'!$C:$C,0)))</f>
        <v>1</v>
      </c>
      <c r="N840" s="261">
        <f>IF(ISBLANK(INDEX('Policy Characteristics'!H:H,MATCH($C840,'Policy Characteristics'!$C:$C,0))),"",INDEX('Policy Characteristics'!H:H,MATCH($C840,'Policy Characteristics'!$C:$C,0)))</f>
        <v>0.01</v>
      </c>
      <c r="O840" s="254" t="str">
        <f>IF(ISBLANK(INDEX('Policy Characteristics'!I:I,MATCH($C840,'Policy Characteristics'!$C:$C,0))),"",INDEX('Policy Characteristics'!I:I,MATCH($C840,'Policy Characteristics'!$C:$C,0)))</f>
        <v>% of potential achieved</v>
      </c>
      <c r="P840" s="254" t="str">
        <f>IF(ISBLANK(INDEX('Policy Characteristics'!J:J,MATCH($C840,'Policy Characteristics'!$C:$C,0))),"",INDEX('Policy Characteristics'!J:J,MATCH($C840,'Policy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0" s="254" t="str">
        <f>IF(ISBLANK(INDEX('Policy Characteristics'!K:K,MATCH($C840,'Policy Characteristics'!$C:$C,0))),"",INDEX('Policy Characteristics'!K:K,MATCH($C840,'Policy Characteristics'!$C:$C,0)))</f>
        <v/>
      </c>
      <c r="R840" s="254" t="str">
        <f>IF(ISBLANK(INDEX('Policy Characteristics'!L:L,MATCH($C840,'Policy Characteristics'!$C:$C,0))),"",INDEX('Policy Characteristics'!L:L,MATCH($C840,'Policy Characteristics'!$C:$C,0)))</f>
        <v/>
      </c>
    </row>
    <row r="841" spans="1:18" s="2" customFormat="1">
      <c r="A841" s="254" t="str">
        <f>IF(ISBLANK(INDEX('Policy Characteristics'!A:A,MATCH($C841,'Policy Characteristics'!$C:$C,0))),"",INDEX('Policy Characteristics'!A:A,MATCH($C841,'Policy Characteristics'!$C:$C,0)))</f>
        <v>Industry</v>
      </c>
      <c r="B841" s="262" t="str">
        <f>IF(ISBLANK(INDEX('Policy Characteristics'!B:B,MATCH($C841,'Policy Characteristics'!$C:$C,0))),"",INDEX('Policy Characteristics'!B:B,MATCH($C841,'Policy Characteristics'!$C:$C,0)))</f>
        <v>Feedstock Shifting</v>
      </c>
      <c r="C841" s="254" t="str">
        <f t="shared" si="39"/>
        <v>Fraction of Feedstock Shifted</v>
      </c>
      <c r="D841" s="6" t="s">
        <v>3062</v>
      </c>
      <c r="E841" s="45" t="s">
        <v>2708</v>
      </c>
      <c r="F841" t="s">
        <v>2759</v>
      </c>
      <c r="G841" s="45" t="s">
        <v>2712</v>
      </c>
      <c r="H841" s="47">
        <v>2478</v>
      </c>
      <c r="I841" s="324" t="s">
        <v>44</v>
      </c>
      <c r="J841" s="255" t="str">
        <f>IF(ISBLANK(INDEX('Policy Characteristics'!D:D,MATCH($C841,'Policy Characteristics'!$C:$C,0))),"",INDEX('Policy Characteristics'!D:D,MATCH($C841,'Policy Characteristics'!$C:$C,0)))</f>
        <v>Feedstock Shifting</v>
      </c>
      <c r="K841" s="254" t="str">
        <f>IF(ISBLANK(INDEX('Policy Characteristics'!E:E,MATCH($C841,'Policy Characteristics'!$C:$C,0))),"",INDEX('Policy Characteristics'!E:E,MATCH($C841,'Policy Characteristics'!$C:$C,0)))</f>
        <v>indst feedstock shifting</v>
      </c>
      <c r="L841" s="261">
        <f>IF(ISBLANK(INDEX('Policy Characteristics'!F:F,MATCH($C841,'Policy Characteristics'!$C:$C,0))),"",INDEX('Policy Characteristics'!F:F,MATCH($C841,'Policy Characteristics'!$C:$C,0)))</f>
        <v>0</v>
      </c>
      <c r="M841" s="261">
        <f>IF(ISBLANK(INDEX('Policy Characteristics'!G:G,MATCH($C841,'Policy Characteristics'!$C:$C,0))),"",INDEX('Policy Characteristics'!G:G,MATCH($C841,'Policy Characteristics'!$C:$C,0)))</f>
        <v>1</v>
      </c>
      <c r="N841" s="261">
        <f>IF(ISBLANK(INDEX('Policy Characteristics'!H:H,MATCH($C841,'Policy Characteristics'!$C:$C,0))),"",INDEX('Policy Characteristics'!H:H,MATCH($C841,'Policy Characteristics'!$C:$C,0)))</f>
        <v>0.01</v>
      </c>
      <c r="O841" s="254" t="str">
        <f>IF(ISBLANK(INDEX('Policy Characteristics'!I:I,MATCH($C841,'Policy Characteristics'!$C:$C,0))),"",INDEX('Policy Characteristics'!I:I,MATCH($C841,'Policy Characteristics'!$C:$C,0)))</f>
        <v>% of potential achieved</v>
      </c>
      <c r="P841" s="254" t="str">
        <f>IF(ISBLANK(INDEX('Policy Characteristics'!J:J,MATCH($C841,'Policy Characteristics'!$C:$C,0))),"",INDEX('Policy Characteristics'!J:J,MATCH($C841,'Policy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1" s="254" t="str">
        <f>IF(ISBLANK(INDEX('Policy Characteristics'!K:K,MATCH($C841,'Policy Characteristics'!$C:$C,0))),"",INDEX('Policy Characteristics'!K:K,MATCH($C841,'Policy Characteristics'!$C:$C,0)))</f>
        <v/>
      </c>
      <c r="R841" s="254" t="str">
        <f>IF(ISBLANK(INDEX('Policy Characteristics'!L:L,MATCH($C841,'Policy Characteristics'!$C:$C,0))),"",INDEX('Policy Characteristics'!L:L,MATCH($C841,'Policy Characteristics'!$C:$C,0)))</f>
        <v/>
      </c>
    </row>
    <row r="842" spans="1:18" s="2" customFormat="1">
      <c r="A842" s="254" t="str">
        <f>IF(ISBLANK(INDEX('Policy Characteristics'!A:A,MATCH($C842,'Policy Characteristics'!$C:$C,0))),"",INDEX('Policy Characteristics'!A:A,MATCH($C842,'Policy Characteristics'!$C:$C,0)))</f>
        <v>Industry</v>
      </c>
      <c r="B842" s="262" t="str">
        <f>IF(ISBLANK(INDEX('Policy Characteristics'!B:B,MATCH($C842,'Policy Characteristics'!$C:$C,0))),"",INDEX('Policy Characteristics'!B:B,MATCH($C842,'Policy Characteristics'!$C:$C,0)))</f>
        <v>Feedstock Shifting</v>
      </c>
      <c r="C842" s="254" t="str">
        <f t="shared" si="39"/>
        <v>Fraction of Feedstock Shifted</v>
      </c>
      <c r="D842" s="6" t="s">
        <v>3062</v>
      </c>
      <c r="E842" s="45" t="s">
        <v>2705</v>
      </c>
      <c r="F842" t="s">
        <v>2759</v>
      </c>
      <c r="G842" s="45" t="s">
        <v>2710</v>
      </c>
      <c r="H842" s="47">
        <v>2479</v>
      </c>
      <c r="I842" s="324" t="s">
        <v>44</v>
      </c>
      <c r="J842" s="255" t="str">
        <f>IF(ISBLANK(INDEX('Policy Characteristics'!D:D,MATCH($C842,'Policy Characteristics'!$C:$C,0))),"",INDEX('Policy Characteristics'!D:D,MATCH($C842,'Policy Characteristics'!$C:$C,0)))</f>
        <v>Feedstock Shifting</v>
      </c>
      <c r="K842" s="254" t="str">
        <f>IF(ISBLANK(INDEX('Policy Characteristics'!E:E,MATCH($C842,'Policy Characteristics'!$C:$C,0))),"",INDEX('Policy Characteristics'!E:E,MATCH($C842,'Policy Characteristics'!$C:$C,0)))</f>
        <v>indst feedstock shifting</v>
      </c>
      <c r="L842" s="261">
        <f>IF(ISBLANK(INDEX('Policy Characteristics'!F:F,MATCH($C842,'Policy Characteristics'!$C:$C,0))),"",INDEX('Policy Characteristics'!F:F,MATCH($C842,'Policy Characteristics'!$C:$C,0)))</f>
        <v>0</v>
      </c>
      <c r="M842" s="261">
        <f>IF(ISBLANK(INDEX('Policy Characteristics'!G:G,MATCH($C842,'Policy Characteristics'!$C:$C,0))),"",INDEX('Policy Characteristics'!G:G,MATCH($C842,'Policy Characteristics'!$C:$C,0)))</f>
        <v>1</v>
      </c>
      <c r="N842" s="261">
        <f>IF(ISBLANK(INDEX('Policy Characteristics'!H:H,MATCH($C842,'Policy Characteristics'!$C:$C,0))),"",INDEX('Policy Characteristics'!H:H,MATCH($C842,'Policy Characteristics'!$C:$C,0)))</f>
        <v>0.01</v>
      </c>
      <c r="O842" s="254" t="str">
        <f>IF(ISBLANK(INDEX('Policy Characteristics'!I:I,MATCH($C842,'Policy Characteristics'!$C:$C,0))),"",INDEX('Policy Characteristics'!I:I,MATCH($C842,'Policy Characteristics'!$C:$C,0)))</f>
        <v>% of potential achieved</v>
      </c>
      <c r="P842" s="254" t="str">
        <f>IF(ISBLANK(INDEX('Policy Characteristics'!J:J,MATCH($C842,'Policy Characteristics'!$C:$C,0))),"",INDEX('Policy Characteristics'!J:J,MATCH($C842,'Policy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2" s="254" t="str">
        <f>IF(ISBLANK(INDEX('Policy Characteristics'!K:K,MATCH($C842,'Policy Characteristics'!$C:$C,0))),"",INDEX('Policy Characteristics'!K:K,MATCH($C842,'Policy Characteristics'!$C:$C,0)))</f>
        <v/>
      </c>
      <c r="R842" s="254" t="str">
        <f>IF(ISBLANK(INDEX('Policy Characteristics'!L:L,MATCH($C842,'Policy Characteristics'!$C:$C,0))),"",INDEX('Policy Characteristics'!L:L,MATCH($C842,'Policy Characteristics'!$C:$C,0)))</f>
        <v/>
      </c>
    </row>
    <row r="843" spans="1:18" s="2" customFormat="1">
      <c r="A843" s="254" t="str">
        <f>IF(ISBLANK(INDEX('Policy Characteristics'!A:A,MATCH($C843,'Policy Characteristics'!$C:$C,0))),"",INDEX('Policy Characteristics'!A:A,MATCH($C843,'Policy Characteristics'!$C:$C,0)))</f>
        <v>Industry</v>
      </c>
      <c r="B843" s="262" t="str">
        <f>IF(ISBLANK(INDEX('Policy Characteristics'!B:B,MATCH($C843,'Policy Characteristics'!$C:$C,0))),"",INDEX('Policy Characteristics'!B:B,MATCH($C843,'Policy Characteristics'!$C:$C,0)))</f>
        <v>Feedstock Shifting</v>
      </c>
      <c r="C843" s="254" t="str">
        <f t="shared" si="39"/>
        <v>Fraction of Feedstock Shifted</v>
      </c>
      <c r="D843" s="6" t="s">
        <v>3063</v>
      </c>
      <c r="E843" s="45" t="s">
        <v>2399</v>
      </c>
      <c r="F843" t="s">
        <v>3027</v>
      </c>
      <c r="G843" s="45" t="s">
        <v>2405</v>
      </c>
      <c r="H843" s="47">
        <v>2480</v>
      </c>
      <c r="I843" s="324" t="s">
        <v>44</v>
      </c>
      <c r="J843" s="255" t="str">
        <f>IF(ISBLANK(INDEX('Policy Characteristics'!D:D,MATCH($C843,'Policy Characteristics'!$C:$C,0))),"",INDEX('Policy Characteristics'!D:D,MATCH($C843,'Policy Characteristics'!$C:$C,0)))</f>
        <v>Feedstock Shifting</v>
      </c>
      <c r="K843" s="254" t="str">
        <f>IF(ISBLANK(INDEX('Policy Characteristics'!E:E,MATCH($C843,'Policy Characteristics'!$C:$C,0))),"",INDEX('Policy Characteristics'!E:E,MATCH($C843,'Policy Characteristics'!$C:$C,0)))</f>
        <v>indst feedstock shifting</v>
      </c>
      <c r="L843" s="261">
        <f>IF(ISBLANK(INDEX('Policy Characteristics'!F:F,MATCH($C843,'Policy Characteristics'!$C:$C,0))),"",INDEX('Policy Characteristics'!F:F,MATCH($C843,'Policy Characteristics'!$C:$C,0)))</f>
        <v>0</v>
      </c>
      <c r="M843" s="261">
        <f>IF(ISBLANK(INDEX('Policy Characteristics'!G:G,MATCH($C843,'Policy Characteristics'!$C:$C,0))),"",INDEX('Policy Characteristics'!G:G,MATCH($C843,'Policy Characteristics'!$C:$C,0)))</f>
        <v>1</v>
      </c>
      <c r="N843" s="261">
        <f>IF(ISBLANK(INDEX('Policy Characteristics'!H:H,MATCH($C843,'Policy Characteristics'!$C:$C,0))),"",INDEX('Policy Characteristics'!H:H,MATCH($C843,'Policy Characteristics'!$C:$C,0)))</f>
        <v>0.01</v>
      </c>
      <c r="O843" s="254" t="str">
        <f>IF(ISBLANK(INDEX('Policy Characteristics'!I:I,MATCH($C843,'Policy Characteristics'!$C:$C,0))),"",INDEX('Policy Characteristics'!I:I,MATCH($C843,'Policy Characteristics'!$C:$C,0)))</f>
        <v>% of potential achieved</v>
      </c>
      <c r="P843" s="254" t="str">
        <f>IF(ISBLANK(INDEX('Policy Characteristics'!J:J,MATCH($C843,'Policy Characteristics'!$C:$C,0))),"",INDEX('Policy Characteristics'!J:J,MATCH($C843,'Policy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3" s="254" t="str">
        <f>IF(ISBLANK(INDEX('Policy Characteristics'!K:K,MATCH($C843,'Policy Characteristics'!$C:$C,0))),"",INDEX('Policy Characteristics'!K:K,MATCH($C843,'Policy Characteristics'!$C:$C,0)))</f>
        <v/>
      </c>
      <c r="R843" s="254" t="str">
        <f>IF(ISBLANK(INDEX('Policy Characteristics'!L:L,MATCH($C843,'Policy Characteristics'!$C:$C,0))),"",INDEX('Policy Characteristics'!L:L,MATCH($C843,'Policy Characteristics'!$C:$C,0)))</f>
        <v/>
      </c>
    </row>
    <row r="844" spans="1:18" s="2" customFormat="1">
      <c r="A844" s="254" t="str">
        <f>IF(ISBLANK(INDEX('Policy Characteristics'!A:A,MATCH($C844,'Policy Characteristics'!$C:$C,0))),"",INDEX('Policy Characteristics'!A:A,MATCH($C844,'Policy Characteristics'!$C:$C,0)))</f>
        <v>Industry</v>
      </c>
      <c r="B844" s="262" t="str">
        <f>IF(ISBLANK(INDEX('Policy Characteristics'!B:B,MATCH($C844,'Policy Characteristics'!$C:$C,0))),"",INDEX('Policy Characteristics'!B:B,MATCH($C844,'Policy Characteristics'!$C:$C,0)))</f>
        <v>Feedstock Shifting</v>
      </c>
      <c r="C844" s="254" t="str">
        <f t="shared" si="39"/>
        <v>Fraction of Feedstock Shifted</v>
      </c>
      <c r="D844" s="6" t="s">
        <v>3063</v>
      </c>
      <c r="E844" s="45" t="s">
        <v>2400</v>
      </c>
      <c r="F844" t="s">
        <v>3027</v>
      </c>
      <c r="G844" s="45" t="s">
        <v>2408</v>
      </c>
      <c r="H844" s="47">
        <v>2481</v>
      </c>
      <c r="I844" s="324" t="s">
        <v>44</v>
      </c>
      <c r="J844" s="255" t="str">
        <f>IF(ISBLANK(INDEX('Policy Characteristics'!D:D,MATCH($C844,'Policy Characteristics'!$C:$C,0))),"",INDEX('Policy Characteristics'!D:D,MATCH($C844,'Policy Characteristics'!$C:$C,0)))</f>
        <v>Feedstock Shifting</v>
      </c>
      <c r="K844" s="254" t="str">
        <f>IF(ISBLANK(INDEX('Policy Characteristics'!E:E,MATCH($C844,'Policy Characteristics'!$C:$C,0))),"",INDEX('Policy Characteristics'!E:E,MATCH($C844,'Policy Characteristics'!$C:$C,0)))</f>
        <v>indst feedstock shifting</v>
      </c>
      <c r="L844" s="261">
        <f>IF(ISBLANK(INDEX('Policy Characteristics'!F:F,MATCH($C844,'Policy Characteristics'!$C:$C,0))),"",INDEX('Policy Characteristics'!F:F,MATCH($C844,'Policy Characteristics'!$C:$C,0)))</f>
        <v>0</v>
      </c>
      <c r="M844" s="261">
        <f>IF(ISBLANK(INDEX('Policy Characteristics'!G:G,MATCH($C844,'Policy Characteristics'!$C:$C,0))),"",INDEX('Policy Characteristics'!G:G,MATCH($C844,'Policy Characteristics'!$C:$C,0)))</f>
        <v>1</v>
      </c>
      <c r="N844" s="261">
        <f>IF(ISBLANK(INDEX('Policy Characteristics'!H:H,MATCH($C844,'Policy Characteristics'!$C:$C,0))),"",INDEX('Policy Characteristics'!H:H,MATCH($C844,'Policy Characteristics'!$C:$C,0)))</f>
        <v>0.01</v>
      </c>
      <c r="O844" s="254" t="str">
        <f>IF(ISBLANK(INDEX('Policy Characteristics'!I:I,MATCH($C844,'Policy Characteristics'!$C:$C,0))),"",INDEX('Policy Characteristics'!I:I,MATCH($C844,'Policy Characteristics'!$C:$C,0)))</f>
        <v>% of potential achieved</v>
      </c>
      <c r="P844" s="254" t="str">
        <f>IF(ISBLANK(INDEX('Policy Characteristics'!J:J,MATCH($C844,'Policy Characteristics'!$C:$C,0))),"",INDEX('Policy Characteristics'!J:J,MATCH($C844,'Policy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4" s="254" t="str">
        <f>IF(ISBLANK(INDEX('Policy Characteristics'!K:K,MATCH($C844,'Policy Characteristics'!$C:$C,0))),"",INDEX('Policy Characteristics'!K:K,MATCH($C844,'Policy Characteristics'!$C:$C,0)))</f>
        <v/>
      </c>
      <c r="R844" s="254" t="str">
        <f>IF(ISBLANK(INDEX('Policy Characteristics'!L:L,MATCH($C844,'Policy Characteristics'!$C:$C,0))),"",INDEX('Policy Characteristics'!L:L,MATCH($C844,'Policy Characteristics'!$C:$C,0)))</f>
        <v/>
      </c>
    </row>
    <row r="845" spans="1:18" s="2" customFormat="1">
      <c r="A845" s="254" t="str">
        <f>IF(ISBLANK(INDEX('Policy Characteristics'!A:A,MATCH($C845,'Policy Characteristics'!$C:$C,0))),"",INDEX('Policy Characteristics'!A:A,MATCH($C845,'Policy Characteristics'!$C:$C,0)))</f>
        <v>Industry</v>
      </c>
      <c r="B845" s="262" t="str">
        <f>IF(ISBLANK(INDEX('Policy Characteristics'!B:B,MATCH($C845,'Policy Characteristics'!$C:$C,0))),"",INDEX('Policy Characteristics'!B:B,MATCH($C845,'Policy Characteristics'!$C:$C,0)))</f>
        <v>Feedstock Shifting</v>
      </c>
      <c r="C845" s="254" t="str">
        <f t="shared" si="39"/>
        <v>Fraction of Feedstock Shifted</v>
      </c>
      <c r="D845" s="6" t="s">
        <v>3063</v>
      </c>
      <c r="E845" s="45" t="s">
        <v>2401</v>
      </c>
      <c r="F845" t="s">
        <v>3027</v>
      </c>
      <c r="G845" s="45" t="s">
        <v>2409</v>
      </c>
      <c r="H845" s="47">
        <v>2482</v>
      </c>
      <c r="I845" s="324" t="s">
        <v>44</v>
      </c>
      <c r="J845" s="255" t="str">
        <f>IF(ISBLANK(INDEX('Policy Characteristics'!D:D,MATCH($C845,'Policy Characteristics'!$C:$C,0))),"",INDEX('Policy Characteristics'!D:D,MATCH($C845,'Policy Characteristics'!$C:$C,0)))</f>
        <v>Feedstock Shifting</v>
      </c>
      <c r="K845" s="254" t="str">
        <f>IF(ISBLANK(INDEX('Policy Characteristics'!E:E,MATCH($C845,'Policy Characteristics'!$C:$C,0))),"",INDEX('Policy Characteristics'!E:E,MATCH($C845,'Policy Characteristics'!$C:$C,0)))</f>
        <v>indst feedstock shifting</v>
      </c>
      <c r="L845" s="261">
        <f>IF(ISBLANK(INDEX('Policy Characteristics'!F:F,MATCH($C845,'Policy Characteristics'!$C:$C,0))),"",INDEX('Policy Characteristics'!F:F,MATCH($C845,'Policy Characteristics'!$C:$C,0)))</f>
        <v>0</v>
      </c>
      <c r="M845" s="261">
        <f>IF(ISBLANK(INDEX('Policy Characteristics'!G:G,MATCH($C845,'Policy Characteristics'!$C:$C,0))),"",INDEX('Policy Characteristics'!G:G,MATCH($C845,'Policy Characteristics'!$C:$C,0)))</f>
        <v>1</v>
      </c>
      <c r="N845" s="261">
        <f>IF(ISBLANK(INDEX('Policy Characteristics'!H:H,MATCH($C845,'Policy Characteristics'!$C:$C,0))),"",INDEX('Policy Characteristics'!H:H,MATCH($C845,'Policy Characteristics'!$C:$C,0)))</f>
        <v>0.01</v>
      </c>
      <c r="O845" s="254" t="str">
        <f>IF(ISBLANK(INDEX('Policy Characteristics'!I:I,MATCH($C845,'Policy Characteristics'!$C:$C,0))),"",INDEX('Policy Characteristics'!I:I,MATCH($C845,'Policy Characteristics'!$C:$C,0)))</f>
        <v>% of potential achieved</v>
      </c>
      <c r="P845" s="254" t="str">
        <f>IF(ISBLANK(INDEX('Policy Characteristics'!J:J,MATCH($C845,'Policy Characteristics'!$C:$C,0))),"",INDEX('Policy Characteristics'!J:J,MATCH($C845,'Policy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5" s="254" t="str">
        <f>IF(ISBLANK(INDEX('Policy Characteristics'!K:K,MATCH($C845,'Policy Characteristics'!$C:$C,0))),"",INDEX('Policy Characteristics'!K:K,MATCH($C845,'Policy Characteristics'!$C:$C,0)))</f>
        <v/>
      </c>
      <c r="R845" s="254" t="str">
        <f>IF(ISBLANK(INDEX('Policy Characteristics'!L:L,MATCH($C845,'Policy Characteristics'!$C:$C,0))),"",INDEX('Policy Characteristics'!L:L,MATCH($C845,'Policy Characteristics'!$C:$C,0)))</f>
        <v/>
      </c>
    </row>
    <row r="846" spans="1:18" s="2" customFormat="1">
      <c r="A846" s="254" t="str">
        <f>IF(ISBLANK(INDEX('Policy Characteristics'!A:A,MATCH($C846,'Policy Characteristics'!$C:$C,0))),"",INDEX('Policy Characteristics'!A:A,MATCH($C846,'Policy Characteristics'!$C:$C,0)))</f>
        <v>Industry</v>
      </c>
      <c r="B846" s="262" t="str">
        <f>IF(ISBLANK(INDEX('Policy Characteristics'!B:B,MATCH($C846,'Policy Characteristics'!$C:$C,0))),"",INDEX('Policy Characteristics'!B:B,MATCH($C846,'Policy Characteristics'!$C:$C,0)))</f>
        <v>Feedstock Shifting</v>
      </c>
      <c r="C846" s="254" t="str">
        <f t="shared" si="39"/>
        <v>Fraction of Feedstock Shifted</v>
      </c>
      <c r="D846" s="6" t="s">
        <v>3063</v>
      </c>
      <c r="E846" s="45" t="s">
        <v>2402</v>
      </c>
      <c r="F846" t="s">
        <v>3027</v>
      </c>
      <c r="G846" s="45" t="s">
        <v>2406</v>
      </c>
      <c r="H846" s="47">
        <v>2483</v>
      </c>
      <c r="I846" s="324" t="s">
        <v>44</v>
      </c>
      <c r="J846" s="255" t="str">
        <f>IF(ISBLANK(INDEX('Policy Characteristics'!D:D,MATCH($C846,'Policy Characteristics'!$C:$C,0))),"",INDEX('Policy Characteristics'!D:D,MATCH($C846,'Policy Characteristics'!$C:$C,0)))</f>
        <v>Feedstock Shifting</v>
      </c>
      <c r="K846" s="254" t="str">
        <f>IF(ISBLANK(INDEX('Policy Characteristics'!E:E,MATCH($C846,'Policy Characteristics'!$C:$C,0))),"",INDEX('Policy Characteristics'!E:E,MATCH($C846,'Policy Characteristics'!$C:$C,0)))</f>
        <v>indst feedstock shifting</v>
      </c>
      <c r="L846" s="261">
        <f>IF(ISBLANK(INDEX('Policy Characteristics'!F:F,MATCH($C846,'Policy Characteristics'!$C:$C,0))),"",INDEX('Policy Characteristics'!F:F,MATCH($C846,'Policy Characteristics'!$C:$C,0)))</f>
        <v>0</v>
      </c>
      <c r="M846" s="261">
        <f>IF(ISBLANK(INDEX('Policy Characteristics'!G:G,MATCH($C846,'Policy Characteristics'!$C:$C,0))),"",INDEX('Policy Characteristics'!G:G,MATCH($C846,'Policy Characteristics'!$C:$C,0)))</f>
        <v>1</v>
      </c>
      <c r="N846" s="261">
        <f>IF(ISBLANK(INDEX('Policy Characteristics'!H:H,MATCH($C846,'Policy Characteristics'!$C:$C,0))),"",INDEX('Policy Characteristics'!H:H,MATCH($C846,'Policy Characteristics'!$C:$C,0)))</f>
        <v>0.01</v>
      </c>
      <c r="O846" s="254" t="str">
        <f>IF(ISBLANK(INDEX('Policy Characteristics'!I:I,MATCH($C846,'Policy Characteristics'!$C:$C,0))),"",INDEX('Policy Characteristics'!I:I,MATCH($C846,'Policy Characteristics'!$C:$C,0)))</f>
        <v>% of potential achieved</v>
      </c>
      <c r="P846" s="254" t="str">
        <f>IF(ISBLANK(INDEX('Policy Characteristics'!J:J,MATCH($C846,'Policy Characteristics'!$C:$C,0))),"",INDEX('Policy Characteristics'!J:J,MATCH($C846,'Policy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6" s="254" t="str">
        <f>IF(ISBLANK(INDEX('Policy Characteristics'!K:K,MATCH($C846,'Policy Characteristics'!$C:$C,0))),"",INDEX('Policy Characteristics'!K:K,MATCH($C846,'Policy Characteristics'!$C:$C,0)))</f>
        <v/>
      </c>
      <c r="R846" s="254" t="str">
        <f>IF(ISBLANK(INDEX('Policy Characteristics'!L:L,MATCH($C846,'Policy Characteristics'!$C:$C,0))),"",INDEX('Policy Characteristics'!L:L,MATCH($C846,'Policy Characteristics'!$C:$C,0)))</f>
        <v/>
      </c>
    </row>
    <row r="847" spans="1:18" s="2" customFormat="1">
      <c r="A847" s="254" t="str">
        <f>IF(ISBLANK(INDEX('Policy Characteristics'!A:A,MATCH($C847,'Policy Characteristics'!$C:$C,0))),"",INDEX('Policy Characteristics'!A:A,MATCH($C847,'Policy Characteristics'!$C:$C,0)))</f>
        <v>Industry</v>
      </c>
      <c r="B847" s="262" t="str">
        <f>IF(ISBLANK(INDEX('Policy Characteristics'!B:B,MATCH($C847,'Policy Characteristics'!$C:$C,0))),"",INDEX('Policy Characteristics'!B:B,MATCH($C847,'Policy Characteristics'!$C:$C,0)))</f>
        <v>Feedstock Shifting</v>
      </c>
      <c r="C847" s="254" t="str">
        <f t="shared" si="39"/>
        <v>Fraction of Feedstock Shifted</v>
      </c>
      <c r="D847" s="6" t="s">
        <v>3063</v>
      </c>
      <c r="E847" s="45" t="s">
        <v>2403</v>
      </c>
      <c r="F847" t="s">
        <v>3027</v>
      </c>
      <c r="G847" s="45" t="s">
        <v>2407</v>
      </c>
      <c r="H847" s="47">
        <v>2484</v>
      </c>
      <c r="I847" s="324" t="s">
        <v>44</v>
      </c>
      <c r="J847" s="255" t="str">
        <f>IF(ISBLANK(INDEX('Policy Characteristics'!D:D,MATCH($C847,'Policy Characteristics'!$C:$C,0))),"",INDEX('Policy Characteristics'!D:D,MATCH($C847,'Policy Characteristics'!$C:$C,0)))</f>
        <v>Feedstock Shifting</v>
      </c>
      <c r="K847" s="254" t="str">
        <f>IF(ISBLANK(INDEX('Policy Characteristics'!E:E,MATCH($C847,'Policy Characteristics'!$C:$C,0))),"",INDEX('Policy Characteristics'!E:E,MATCH($C847,'Policy Characteristics'!$C:$C,0)))</f>
        <v>indst feedstock shifting</v>
      </c>
      <c r="L847" s="261">
        <f>IF(ISBLANK(INDEX('Policy Characteristics'!F:F,MATCH($C847,'Policy Characteristics'!$C:$C,0))),"",INDEX('Policy Characteristics'!F:F,MATCH($C847,'Policy Characteristics'!$C:$C,0)))</f>
        <v>0</v>
      </c>
      <c r="M847" s="261">
        <f>IF(ISBLANK(INDEX('Policy Characteristics'!G:G,MATCH($C847,'Policy Characteristics'!$C:$C,0))),"",INDEX('Policy Characteristics'!G:G,MATCH($C847,'Policy Characteristics'!$C:$C,0)))</f>
        <v>1</v>
      </c>
      <c r="N847" s="261">
        <f>IF(ISBLANK(INDEX('Policy Characteristics'!H:H,MATCH($C847,'Policy Characteristics'!$C:$C,0))),"",INDEX('Policy Characteristics'!H:H,MATCH($C847,'Policy Characteristics'!$C:$C,0)))</f>
        <v>0.01</v>
      </c>
      <c r="O847" s="254" t="str">
        <f>IF(ISBLANK(INDEX('Policy Characteristics'!I:I,MATCH($C847,'Policy Characteristics'!$C:$C,0))),"",INDEX('Policy Characteristics'!I:I,MATCH($C847,'Policy Characteristics'!$C:$C,0)))</f>
        <v>% of potential achieved</v>
      </c>
      <c r="P847" s="254" t="str">
        <f>IF(ISBLANK(INDEX('Policy Characteristics'!J:J,MATCH($C847,'Policy Characteristics'!$C:$C,0))),"",INDEX('Policy Characteristics'!J:J,MATCH($C847,'Policy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7" s="254" t="str">
        <f>IF(ISBLANK(INDEX('Policy Characteristics'!K:K,MATCH($C847,'Policy Characteristics'!$C:$C,0))),"",INDEX('Policy Characteristics'!K:K,MATCH($C847,'Policy Characteristics'!$C:$C,0)))</f>
        <v/>
      </c>
      <c r="R847" s="254" t="str">
        <f>IF(ISBLANK(INDEX('Policy Characteristics'!L:L,MATCH($C847,'Policy Characteristics'!$C:$C,0))),"",INDEX('Policy Characteristics'!L:L,MATCH($C847,'Policy Characteristics'!$C:$C,0)))</f>
        <v/>
      </c>
    </row>
    <row r="848" spans="1:18" s="2" customFormat="1">
      <c r="A848" s="254" t="str">
        <f>IF(ISBLANK(INDEX('Policy Characteristics'!A:A,MATCH($C848,'Policy Characteristics'!$C:$C,0))),"",INDEX('Policy Characteristics'!A:A,MATCH($C848,'Policy Characteristics'!$C:$C,0)))</f>
        <v>Industry</v>
      </c>
      <c r="B848" s="262" t="str">
        <f>IF(ISBLANK(INDEX('Policy Characteristics'!B:B,MATCH($C848,'Policy Characteristics'!$C:$C,0))),"",INDEX('Policy Characteristics'!B:B,MATCH($C848,'Policy Characteristics'!$C:$C,0)))</f>
        <v>Feedstock Shifting</v>
      </c>
      <c r="C848" s="254" t="str">
        <f t="shared" si="39"/>
        <v>Fraction of Feedstock Shifted</v>
      </c>
      <c r="D848" s="6" t="s">
        <v>3063</v>
      </c>
      <c r="E848" s="45" t="s">
        <v>2404</v>
      </c>
      <c r="F848" t="s">
        <v>3027</v>
      </c>
      <c r="G848" s="45" t="s">
        <v>2410</v>
      </c>
      <c r="H848" s="47">
        <v>2485</v>
      </c>
      <c r="I848" s="324" t="s">
        <v>44</v>
      </c>
      <c r="J848" s="255" t="str">
        <f>IF(ISBLANK(INDEX('Policy Characteristics'!D:D,MATCH($C848,'Policy Characteristics'!$C:$C,0))),"",INDEX('Policy Characteristics'!D:D,MATCH($C848,'Policy Characteristics'!$C:$C,0)))</f>
        <v>Feedstock Shifting</v>
      </c>
      <c r="K848" s="254" t="str">
        <f>IF(ISBLANK(INDEX('Policy Characteristics'!E:E,MATCH($C848,'Policy Characteristics'!$C:$C,0))),"",INDEX('Policy Characteristics'!E:E,MATCH($C848,'Policy Characteristics'!$C:$C,0)))</f>
        <v>indst feedstock shifting</v>
      </c>
      <c r="L848" s="261">
        <f>IF(ISBLANK(INDEX('Policy Characteristics'!F:F,MATCH($C848,'Policy Characteristics'!$C:$C,0))),"",INDEX('Policy Characteristics'!F:F,MATCH($C848,'Policy Characteristics'!$C:$C,0)))</f>
        <v>0</v>
      </c>
      <c r="M848" s="261">
        <f>IF(ISBLANK(INDEX('Policy Characteristics'!G:G,MATCH($C848,'Policy Characteristics'!$C:$C,0))),"",INDEX('Policy Characteristics'!G:G,MATCH($C848,'Policy Characteristics'!$C:$C,0)))</f>
        <v>1</v>
      </c>
      <c r="N848" s="261">
        <f>IF(ISBLANK(INDEX('Policy Characteristics'!H:H,MATCH($C848,'Policy Characteristics'!$C:$C,0))),"",INDEX('Policy Characteristics'!H:H,MATCH($C848,'Policy Characteristics'!$C:$C,0)))</f>
        <v>0.01</v>
      </c>
      <c r="O848" s="254" t="str">
        <f>IF(ISBLANK(INDEX('Policy Characteristics'!I:I,MATCH($C848,'Policy Characteristics'!$C:$C,0))),"",INDEX('Policy Characteristics'!I:I,MATCH($C848,'Policy Characteristics'!$C:$C,0)))</f>
        <v>% of potential achieved</v>
      </c>
      <c r="P848" s="254" t="str">
        <f>IF(ISBLANK(INDEX('Policy Characteristics'!J:J,MATCH($C848,'Policy Characteristics'!$C:$C,0))),"",INDEX('Policy Characteristics'!J:J,MATCH($C848,'Policy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8" s="254" t="str">
        <f>IF(ISBLANK(INDEX('Policy Characteristics'!K:K,MATCH($C848,'Policy Characteristics'!$C:$C,0))),"",INDEX('Policy Characteristics'!K:K,MATCH($C848,'Policy Characteristics'!$C:$C,0)))</f>
        <v/>
      </c>
      <c r="R848" s="254" t="str">
        <f>IF(ISBLANK(INDEX('Policy Characteristics'!L:L,MATCH($C848,'Policy Characteristics'!$C:$C,0))),"",INDEX('Policy Characteristics'!L:L,MATCH($C848,'Policy Characteristics'!$C:$C,0)))</f>
        <v/>
      </c>
    </row>
    <row r="849" spans="1:18" s="2" customFormat="1">
      <c r="A849" s="254" t="str">
        <f>IF(ISBLANK(INDEX('Policy Characteristics'!A:A,MATCH($C849,'Policy Characteristics'!$C:$C,0))),"",INDEX('Policy Characteristics'!A:A,MATCH($C849,'Policy Characteristics'!$C:$C,0)))</f>
        <v>Industry</v>
      </c>
      <c r="B849" s="262" t="str">
        <f>IF(ISBLANK(INDEX('Policy Characteristics'!B:B,MATCH($C849,'Policy Characteristics'!$C:$C,0))),"",INDEX('Policy Characteristics'!B:B,MATCH($C849,'Policy Characteristics'!$C:$C,0)))</f>
        <v>Feedstock Shifting</v>
      </c>
      <c r="C849" s="254" t="str">
        <f t="shared" si="39"/>
        <v>Fraction of Feedstock Shifted</v>
      </c>
      <c r="D849" s="6" t="s">
        <v>3063</v>
      </c>
      <c r="E849" s="45" t="s">
        <v>2706</v>
      </c>
      <c r="F849" t="s">
        <v>3027</v>
      </c>
      <c r="G849" s="45" t="s">
        <v>2709</v>
      </c>
      <c r="H849" s="47">
        <v>2486</v>
      </c>
      <c r="I849" s="324" t="s">
        <v>44</v>
      </c>
      <c r="J849" s="255" t="str">
        <f>IF(ISBLANK(INDEX('Policy Characteristics'!D:D,MATCH($C849,'Policy Characteristics'!$C:$C,0))),"",INDEX('Policy Characteristics'!D:D,MATCH($C849,'Policy Characteristics'!$C:$C,0)))</f>
        <v>Feedstock Shifting</v>
      </c>
      <c r="K849" s="254" t="str">
        <f>IF(ISBLANK(INDEX('Policy Characteristics'!E:E,MATCH($C849,'Policy Characteristics'!$C:$C,0))),"",INDEX('Policy Characteristics'!E:E,MATCH($C849,'Policy Characteristics'!$C:$C,0)))</f>
        <v>indst feedstock shifting</v>
      </c>
      <c r="L849" s="261">
        <f>IF(ISBLANK(INDEX('Policy Characteristics'!F:F,MATCH($C849,'Policy Characteristics'!$C:$C,0))),"",INDEX('Policy Characteristics'!F:F,MATCH($C849,'Policy Characteristics'!$C:$C,0)))</f>
        <v>0</v>
      </c>
      <c r="M849" s="261">
        <f>IF(ISBLANK(INDEX('Policy Characteristics'!G:G,MATCH($C849,'Policy Characteristics'!$C:$C,0))),"",INDEX('Policy Characteristics'!G:G,MATCH($C849,'Policy Characteristics'!$C:$C,0)))</f>
        <v>1</v>
      </c>
      <c r="N849" s="261">
        <f>IF(ISBLANK(INDEX('Policy Characteristics'!H:H,MATCH($C849,'Policy Characteristics'!$C:$C,0))),"",INDEX('Policy Characteristics'!H:H,MATCH($C849,'Policy Characteristics'!$C:$C,0)))</f>
        <v>0.01</v>
      </c>
      <c r="O849" s="254" t="str">
        <f>IF(ISBLANK(INDEX('Policy Characteristics'!I:I,MATCH($C849,'Policy Characteristics'!$C:$C,0))),"",INDEX('Policy Characteristics'!I:I,MATCH($C849,'Policy Characteristics'!$C:$C,0)))</f>
        <v>% of potential achieved</v>
      </c>
      <c r="P849" s="254" t="str">
        <f>IF(ISBLANK(INDEX('Policy Characteristics'!J:J,MATCH($C849,'Policy Characteristics'!$C:$C,0))),"",INDEX('Policy Characteristics'!J:J,MATCH($C849,'Policy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9" s="254" t="str">
        <f>IF(ISBLANK(INDEX('Policy Characteristics'!K:K,MATCH($C849,'Policy Characteristics'!$C:$C,0))),"",INDEX('Policy Characteristics'!K:K,MATCH($C849,'Policy Characteristics'!$C:$C,0)))</f>
        <v/>
      </c>
      <c r="R849" s="254" t="str">
        <f>IF(ISBLANK(INDEX('Policy Characteristics'!L:L,MATCH($C849,'Policy Characteristics'!$C:$C,0))),"",INDEX('Policy Characteristics'!L:L,MATCH($C849,'Policy Characteristics'!$C:$C,0)))</f>
        <v/>
      </c>
    </row>
    <row r="850" spans="1:18" s="2" customFormat="1">
      <c r="A850" s="254" t="str">
        <f>IF(ISBLANK(INDEX('Policy Characteristics'!A:A,MATCH($C850,'Policy Characteristics'!$C:$C,0))),"",INDEX('Policy Characteristics'!A:A,MATCH($C850,'Policy Characteristics'!$C:$C,0)))</f>
        <v>Industry</v>
      </c>
      <c r="B850" s="262" t="str">
        <f>IF(ISBLANK(INDEX('Policy Characteristics'!B:B,MATCH($C850,'Policy Characteristics'!$C:$C,0))),"",INDEX('Policy Characteristics'!B:B,MATCH($C850,'Policy Characteristics'!$C:$C,0)))</f>
        <v>Feedstock Shifting</v>
      </c>
      <c r="C850" s="254" t="str">
        <f t="shared" si="39"/>
        <v>Fraction of Feedstock Shifted</v>
      </c>
      <c r="D850" s="6" t="s">
        <v>3063</v>
      </c>
      <c r="E850" s="45" t="s">
        <v>2707</v>
      </c>
      <c r="F850" t="s">
        <v>3027</v>
      </c>
      <c r="G850" s="45" t="s">
        <v>2711</v>
      </c>
      <c r="H850" s="47">
        <v>2487</v>
      </c>
      <c r="I850" s="324" t="s">
        <v>44</v>
      </c>
      <c r="J850" s="255" t="str">
        <f>IF(ISBLANK(INDEX('Policy Characteristics'!D:D,MATCH($C850,'Policy Characteristics'!$C:$C,0))),"",INDEX('Policy Characteristics'!D:D,MATCH($C850,'Policy Characteristics'!$C:$C,0)))</f>
        <v>Feedstock Shifting</v>
      </c>
      <c r="K850" s="254" t="str">
        <f>IF(ISBLANK(INDEX('Policy Characteristics'!E:E,MATCH($C850,'Policy Characteristics'!$C:$C,0))),"",INDEX('Policy Characteristics'!E:E,MATCH($C850,'Policy Characteristics'!$C:$C,0)))</f>
        <v>indst feedstock shifting</v>
      </c>
      <c r="L850" s="261">
        <f>IF(ISBLANK(INDEX('Policy Characteristics'!F:F,MATCH($C850,'Policy Characteristics'!$C:$C,0))),"",INDEX('Policy Characteristics'!F:F,MATCH($C850,'Policy Characteristics'!$C:$C,0)))</f>
        <v>0</v>
      </c>
      <c r="M850" s="261">
        <f>IF(ISBLANK(INDEX('Policy Characteristics'!G:G,MATCH($C850,'Policy Characteristics'!$C:$C,0))),"",INDEX('Policy Characteristics'!G:G,MATCH($C850,'Policy Characteristics'!$C:$C,0)))</f>
        <v>1</v>
      </c>
      <c r="N850" s="261">
        <f>IF(ISBLANK(INDEX('Policy Characteristics'!H:H,MATCH($C850,'Policy Characteristics'!$C:$C,0))),"",INDEX('Policy Characteristics'!H:H,MATCH($C850,'Policy Characteristics'!$C:$C,0)))</f>
        <v>0.01</v>
      </c>
      <c r="O850" s="254" t="str">
        <f>IF(ISBLANK(INDEX('Policy Characteristics'!I:I,MATCH($C850,'Policy Characteristics'!$C:$C,0))),"",INDEX('Policy Characteristics'!I:I,MATCH($C850,'Policy Characteristics'!$C:$C,0)))</f>
        <v>% of potential achieved</v>
      </c>
      <c r="P850" s="254" t="str">
        <f>IF(ISBLANK(INDEX('Policy Characteristics'!J:J,MATCH($C850,'Policy Characteristics'!$C:$C,0))),"",INDEX('Policy Characteristics'!J:J,MATCH($C850,'Policy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0" s="254" t="str">
        <f>IF(ISBLANK(INDEX('Policy Characteristics'!K:K,MATCH($C850,'Policy Characteristics'!$C:$C,0))),"",INDEX('Policy Characteristics'!K:K,MATCH($C850,'Policy Characteristics'!$C:$C,0)))</f>
        <v/>
      </c>
      <c r="R850" s="254" t="str">
        <f>IF(ISBLANK(INDEX('Policy Characteristics'!L:L,MATCH($C850,'Policy Characteristics'!$C:$C,0))),"",INDEX('Policy Characteristics'!L:L,MATCH($C850,'Policy Characteristics'!$C:$C,0)))</f>
        <v/>
      </c>
    </row>
    <row r="851" spans="1:18" s="2" customFormat="1">
      <c r="A851" s="254" t="str">
        <f>IF(ISBLANK(INDEX('Policy Characteristics'!A:A,MATCH($C851,'Policy Characteristics'!$C:$C,0))),"",INDEX('Policy Characteristics'!A:A,MATCH($C851,'Policy Characteristics'!$C:$C,0)))</f>
        <v>Industry</v>
      </c>
      <c r="B851" s="262" t="str">
        <f>IF(ISBLANK(INDEX('Policy Characteristics'!B:B,MATCH($C851,'Policy Characteristics'!$C:$C,0))),"",INDEX('Policy Characteristics'!B:B,MATCH($C851,'Policy Characteristics'!$C:$C,0)))</f>
        <v>Feedstock Shifting</v>
      </c>
      <c r="C851" s="254" t="str">
        <f t="shared" si="39"/>
        <v>Fraction of Feedstock Shifted</v>
      </c>
      <c r="D851" s="6" t="s">
        <v>3063</v>
      </c>
      <c r="E851" s="45" t="s">
        <v>2708</v>
      </c>
      <c r="F851" t="s">
        <v>3027</v>
      </c>
      <c r="G851" s="45" t="s">
        <v>2712</v>
      </c>
      <c r="H851" s="47">
        <v>2488</v>
      </c>
      <c r="I851" s="324" t="s">
        <v>44</v>
      </c>
      <c r="J851" s="255" t="str">
        <f>IF(ISBLANK(INDEX('Policy Characteristics'!D:D,MATCH($C851,'Policy Characteristics'!$C:$C,0))),"",INDEX('Policy Characteristics'!D:D,MATCH($C851,'Policy Characteristics'!$C:$C,0)))</f>
        <v>Feedstock Shifting</v>
      </c>
      <c r="K851" s="254" t="str">
        <f>IF(ISBLANK(INDEX('Policy Characteristics'!E:E,MATCH($C851,'Policy Characteristics'!$C:$C,0))),"",INDEX('Policy Characteristics'!E:E,MATCH($C851,'Policy Characteristics'!$C:$C,0)))</f>
        <v>indst feedstock shifting</v>
      </c>
      <c r="L851" s="261">
        <f>IF(ISBLANK(INDEX('Policy Characteristics'!F:F,MATCH($C851,'Policy Characteristics'!$C:$C,0))),"",INDEX('Policy Characteristics'!F:F,MATCH($C851,'Policy Characteristics'!$C:$C,0)))</f>
        <v>0</v>
      </c>
      <c r="M851" s="261">
        <f>IF(ISBLANK(INDEX('Policy Characteristics'!G:G,MATCH($C851,'Policy Characteristics'!$C:$C,0))),"",INDEX('Policy Characteristics'!G:G,MATCH($C851,'Policy Characteristics'!$C:$C,0)))</f>
        <v>1</v>
      </c>
      <c r="N851" s="261">
        <f>IF(ISBLANK(INDEX('Policy Characteristics'!H:H,MATCH($C851,'Policy Characteristics'!$C:$C,0))),"",INDEX('Policy Characteristics'!H:H,MATCH($C851,'Policy Characteristics'!$C:$C,0)))</f>
        <v>0.01</v>
      </c>
      <c r="O851" s="254" t="str">
        <f>IF(ISBLANK(INDEX('Policy Characteristics'!I:I,MATCH($C851,'Policy Characteristics'!$C:$C,0))),"",INDEX('Policy Characteristics'!I:I,MATCH($C851,'Policy Characteristics'!$C:$C,0)))</f>
        <v>% of potential achieved</v>
      </c>
      <c r="P851" s="254" t="str">
        <f>IF(ISBLANK(INDEX('Policy Characteristics'!J:J,MATCH($C851,'Policy Characteristics'!$C:$C,0))),"",INDEX('Policy Characteristics'!J:J,MATCH($C851,'Policy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1" s="254" t="str">
        <f>IF(ISBLANK(INDEX('Policy Characteristics'!K:K,MATCH($C851,'Policy Characteristics'!$C:$C,0))),"",INDEX('Policy Characteristics'!K:K,MATCH($C851,'Policy Characteristics'!$C:$C,0)))</f>
        <v/>
      </c>
      <c r="R851" s="254" t="str">
        <f>IF(ISBLANK(INDEX('Policy Characteristics'!L:L,MATCH($C851,'Policy Characteristics'!$C:$C,0))),"",INDEX('Policy Characteristics'!L:L,MATCH($C851,'Policy Characteristics'!$C:$C,0)))</f>
        <v/>
      </c>
    </row>
    <row r="852" spans="1:18" s="2" customFormat="1">
      <c r="A852" s="254" t="str">
        <f>IF(ISBLANK(INDEX('Policy Characteristics'!A:A,MATCH($C852,'Policy Characteristics'!$C:$C,0))),"",INDEX('Policy Characteristics'!A:A,MATCH($C852,'Policy Characteristics'!$C:$C,0)))</f>
        <v>Industry</v>
      </c>
      <c r="B852" s="262" t="str">
        <f>IF(ISBLANK(INDEX('Policy Characteristics'!B:B,MATCH($C852,'Policy Characteristics'!$C:$C,0))),"",INDEX('Policy Characteristics'!B:B,MATCH($C852,'Policy Characteristics'!$C:$C,0)))</f>
        <v>Feedstock Shifting</v>
      </c>
      <c r="C852" s="254" t="str">
        <f t="shared" si="39"/>
        <v>Fraction of Feedstock Shifted</v>
      </c>
      <c r="D852" s="6" t="s">
        <v>3063</v>
      </c>
      <c r="E852" s="45" t="s">
        <v>2705</v>
      </c>
      <c r="F852" t="s">
        <v>3027</v>
      </c>
      <c r="G852" s="45" t="s">
        <v>2710</v>
      </c>
      <c r="H852" s="47">
        <v>2489</v>
      </c>
      <c r="I852" s="324" t="s">
        <v>44</v>
      </c>
      <c r="J852" s="255" t="str">
        <f>IF(ISBLANK(INDEX('Policy Characteristics'!D:D,MATCH($C852,'Policy Characteristics'!$C:$C,0))),"",INDEX('Policy Characteristics'!D:D,MATCH($C852,'Policy Characteristics'!$C:$C,0)))</f>
        <v>Feedstock Shifting</v>
      </c>
      <c r="K852" s="254" t="str">
        <f>IF(ISBLANK(INDEX('Policy Characteristics'!E:E,MATCH($C852,'Policy Characteristics'!$C:$C,0))),"",INDEX('Policy Characteristics'!E:E,MATCH($C852,'Policy Characteristics'!$C:$C,0)))</f>
        <v>indst feedstock shifting</v>
      </c>
      <c r="L852" s="261">
        <f>IF(ISBLANK(INDEX('Policy Characteristics'!F:F,MATCH($C852,'Policy Characteristics'!$C:$C,0))),"",INDEX('Policy Characteristics'!F:F,MATCH($C852,'Policy Characteristics'!$C:$C,0)))</f>
        <v>0</v>
      </c>
      <c r="M852" s="261">
        <f>IF(ISBLANK(INDEX('Policy Characteristics'!G:G,MATCH($C852,'Policy Characteristics'!$C:$C,0))),"",INDEX('Policy Characteristics'!G:G,MATCH($C852,'Policy Characteristics'!$C:$C,0)))</f>
        <v>1</v>
      </c>
      <c r="N852" s="261">
        <f>IF(ISBLANK(INDEX('Policy Characteristics'!H:H,MATCH($C852,'Policy Characteristics'!$C:$C,0))),"",INDEX('Policy Characteristics'!H:H,MATCH($C852,'Policy Characteristics'!$C:$C,0)))</f>
        <v>0.01</v>
      </c>
      <c r="O852" s="254" t="str">
        <f>IF(ISBLANK(INDEX('Policy Characteristics'!I:I,MATCH($C852,'Policy Characteristics'!$C:$C,0))),"",INDEX('Policy Characteristics'!I:I,MATCH($C852,'Policy Characteristics'!$C:$C,0)))</f>
        <v>% of potential achieved</v>
      </c>
      <c r="P852" s="254" t="str">
        <f>IF(ISBLANK(INDEX('Policy Characteristics'!J:J,MATCH($C852,'Policy Characteristics'!$C:$C,0))),"",INDEX('Policy Characteristics'!J:J,MATCH($C852,'Policy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2" s="254" t="str">
        <f>IF(ISBLANK(INDEX('Policy Characteristics'!K:K,MATCH($C852,'Policy Characteristics'!$C:$C,0))),"",INDEX('Policy Characteristics'!K:K,MATCH($C852,'Policy Characteristics'!$C:$C,0)))</f>
        <v/>
      </c>
      <c r="R852" s="254" t="str">
        <f>IF(ISBLANK(INDEX('Policy Characteristics'!L:L,MATCH($C852,'Policy Characteristics'!$C:$C,0))),"",INDEX('Policy Characteristics'!L:L,MATCH($C852,'Policy Characteristics'!$C:$C,0)))</f>
        <v/>
      </c>
    </row>
    <row r="853" spans="1:18" s="2" customFormat="1">
      <c r="A853" s="254" t="str">
        <f>IF(ISBLANK(INDEX('Policy Characteristics'!A:A,MATCH($C853,'Policy Characteristics'!$C:$C,0))),"",INDEX('Policy Characteristics'!A:A,MATCH($C853,'Policy Characteristics'!$C:$C,0)))</f>
        <v>Industry</v>
      </c>
      <c r="B853" s="262" t="str">
        <f>IF(ISBLANK(INDEX('Policy Characteristics'!B:B,MATCH($C853,'Policy Characteristics'!$C:$C,0))),"",INDEX('Policy Characteristics'!B:B,MATCH($C853,'Policy Characteristics'!$C:$C,0)))</f>
        <v>Feedstock Shifting</v>
      </c>
      <c r="C853" s="254" t="str">
        <f t="shared" si="39"/>
        <v>Fraction of Feedstock Shifted</v>
      </c>
      <c r="D853" s="6" t="s">
        <v>3064</v>
      </c>
      <c r="E853" s="45" t="s">
        <v>2399</v>
      </c>
      <c r="F853" t="s">
        <v>3028</v>
      </c>
      <c r="G853" s="45" t="s">
        <v>2405</v>
      </c>
      <c r="H853" s="47">
        <v>2490</v>
      </c>
      <c r="I853" s="324" t="s">
        <v>44</v>
      </c>
      <c r="J853" s="255" t="str">
        <f>IF(ISBLANK(INDEX('Policy Characteristics'!D:D,MATCH($C853,'Policy Characteristics'!$C:$C,0))),"",INDEX('Policy Characteristics'!D:D,MATCH($C853,'Policy Characteristics'!$C:$C,0)))</f>
        <v>Feedstock Shifting</v>
      </c>
      <c r="K853" s="254" t="str">
        <f>IF(ISBLANK(INDEX('Policy Characteristics'!E:E,MATCH($C853,'Policy Characteristics'!$C:$C,0))),"",INDEX('Policy Characteristics'!E:E,MATCH($C853,'Policy Characteristics'!$C:$C,0)))</f>
        <v>indst feedstock shifting</v>
      </c>
      <c r="L853" s="261">
        <f>IF(ISBLANK(INDEX('Policy Characteristics'!F:F,MATCH($C853,'Policy Characteristics'!$C:$C,0))),"",INDEX('Policy Characteristics'!F:F,MATCH($C853,'Policy Characteristics'!$C:$C,0)))</f>
        <v>0</v>
      </c>
      <c r="M853" s="261">
        <f>IF(ISBLANK(INDEX('Policy Characteristics'!G:G,MATCH($C853,'Policy Characteristics'!$C:$C,0))),"",INDEX('Policy Characteristics'!G:G,MATCH($C853,'Policy Characteristics'!$C:$C,0)))</f>
        <v>1</v>
      </c>
      <c r="N853" s="261">
        <f>IF(ISBLANK(INDEX('Policy Characteristics'!H:H,MATCH($C853,'Policy Characteristics'!$C:$C,0))),"",INDEX('Policy Characteristics'!H:H,MATCH($C853,'Policy Characteristics'!$C:$C,0)))</f>
        <v>0.01</v>
      </c>
      <c r="O853" s="254" t="str">
        <f>IF(ISBLANK(INDEX('Policy Characteristics'!I:I,MATCH($C853,'Policy Characteristics'!$C:$C,0))),"",INDEX('Policy Characteristics'!I:I,MATCH($C853,'Policy Characteristics'!$C:$C,0)))</f>
        <v>% of potential achieved</v>
      </c>
      <c r="P853" s="254" t="str">
        <f>IF(ISBLANK(INDEX('Policy Characteristics'!J:J,MATCH($C853,'Policy Characteristics'!$C:$C,0))),"",INDEX('Policy Characteristics'!J:J,MATCH($C853,'Policy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3" s="254" t="str">
        <f>IF(ISBLANK(INDEX('Policy Characteristics'!K:K,MATCH($C853,'Policy Characteristics'!$C:$C,0))),"",INDEX('Policy Characteristics'!K:K,MATCH($C853,'Policy Characteristics'!$C:$C,0)))</f>
        <v/>
      </c>
      <c r="R853" s="254" t="str">
        <f>IF(ISBLANK(INDEX('Policy Characteristics'!L:L,MATCH($C853,'Policy Characteristics'!$C:$C,0))),"",INDEX('Policy Characteristics'!L:L,MATCH($C853,'Policy Characteristics'!$C:$C,0)))</f>
        <v/>
      </c>
    </row>
    <row r="854" spans="1:18" s="2" customFormat="1">
      <c r="A854" s="254" t="str">
        <f>IF(ISBLANK(INDEX('Policy Characteristics'!A:A,MATCH($C854,'Policy Characteristics'!$C:$C,0))),"",INDEX('Policy Characteristics'!A:A,MATCH($C854,'Policy Characteristics'!$C:$C,0)))</f>
        <v>Industry</v>
      </c>
      <c r="B854" s="262" t="str">
        <f>IF(ISBLANK(INDEX('Policy Characteristics'!B:B,MATCH($C854,'Policy Characteristics'!$C:$C,0))),"",INDEX('Policy Characteristics'!B:B,MATCH($C854,'Policy Characteristics'!$C:$C,0)))</f>
        <v>Feedstock Shifting</v>
      </c>
      <c r="C854" s="254" t="str">
        <f t="shared" si="39"/>
        <v>Fraction of Feedstock Shifted</v>
      </c>
      <c r="D854" s="6" t="s">
        <v>3064</v>
      </c>
      <c r="E854" s="45" t="s">
        <v>2400</v>
      </c>
      <c r="F854" t="s">
        <v>3028</v>
      </c>
      <c r="G854" s="45" t="s">
        <v>2408</v>
      </c>
      <c r="H854" s="47">
        <v>2491</v>
      </c>
      <c r="I854" s="324" t="s">
        <v>44</v>
      </c>
      <c r="J854" s="255" t="str">
        <f>IF(ISBLANK(INDEX('Policy Characteristics'!D:D,MATCH($C854,'Policy Characteristics'!$C:$C,0))),"",INDEX('Policy Characteristics'!D:D,MATCH($C854,'Policy Characteristics'!$C:$C,0)))</f>
        <v>Feedstock Shifting</v>
      </c>
      <c r="K854" s="254" t="str">
        <f>IF(ISBLANK(INDEX('Policy Characteristics'!E:E,MATCH($C854,'Policy Characteristics'!$C:$C,0))),"",INDEX('Policy Characteristics'!E:E,MATCH($C854,'Policy Characteristics'!$C:$C,0)))</f>
        <v>indst feedstock shifting</v>
      </c>
      <c r="L854" s="261">
        <f>IF(ISBLANK(INDEX('Policy Characteristics'!F:F,MATCH($C854,'Policy Characteristics'!$C:$C,0))),"",INDEX('Policy Characteristics'!F:F,MATCH($C854,'Policy Characteristics'!$C:$C,0)))</f>
        <v>0</v>
      </c>
      <c r="M854" s="261">
        <f>IF(ISBLANK(INDEX('Policy Characteristics'!G:G,MATCH($C854,'Policy Characteristics'!$C:$C,0))),"",INDEX('Policy Characteristics'!G:G,MATCH($C854,'Policy Characteristics'!$C:$C,0)))</f>
        <v>1</v>
      </c>
      <c r="N854" s="261">
        <f>IF(ISBLANK(INDEX('Policy Characteristics'!H:H,MATCH($C854,'Policy Characteristics'!$C:$C,0))),"",INDEX('Policy Characteristics'!H:H,MATCH($C854,'Policy Characteristics'!$C:$C,0)))</f>
        <v>0.01</v>
      </c>
      <c r="O854" s="254" t="str">
        <f>IF(ISBLANK(INDEX('Policy Characteristics'!I:I,MATCH($C854,'Policy Characteristics'!$C:$C,0))),"",INDEX('Policy Characteristics'!I:I,MATCH($C854,'Policy Characteristics'!$C:$C,0)))</f>
        <v>% of potential achieved</v>
      </c>
      <c r="P854" s="254" t="str">
        <f>IF(ISBLANK(INDEX('Policy Characteristics'!J:J,MATCH($C854,'Policy Characteristics'!$C:$C,0))),"",INDEX('Policy Characteristics'!J:J,MATCH($C854,'Policy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4" s="254" t="str">
        <f>IF(ISBLANK(INDEX('Policy Characteristics'!K:K,MATCH($C854,'Policy Characteristics'!$C:$C,0))),"",INDEX('Policy Characteristics'!K:K,MATCH($C854,'Policy Characteristics'!$C:$C,0)))</f>
        <v/>
      </c>
      <c r="R854" s="254" t="str">
        <f>IF(ISBLANK(INDEX('Policy Characteristics'!L:L,MATCH($C854,'Policy Characteristics'!$C:$C,0))),"",INDEX('Policy Characteristics'!L:L,MATCH($C854,'Policy Characteristics'!$C:$C,0)))</f>
        <v/>
      </c>
    </row>
    <row r="855" spans="1:18" s="2" customFormat="1">
      <c r="A855" s="254" t="str">
        <f>IF(ISBLANK(INDEX('Policy Characteristics'!A:A,MATCH($C855,'Policy Characteristics'!$C:$C,0))),"",INDEX('Policy Characteristics'!A:A,MATCH($C855,'Policy Characteristics'!$C:$C,0)))</f>
        <v>Industry</v>
      </c>
      <c r="B855" s="262" t="str">
        <f>IF(ISBLANK(INDEX('Policy Characteristics'!B:B,MATCH($C855,'Policy Characteristics'!$C:$C,0))),"",INDEX('Policy Characteristics'!B:B,MATCH($C855,'Policy Characteristics'!$C:$C,0)))</f>
        <v>Feedstock Shifting</v>
      </c>
      <c r="C855" s="254" t="str">
        <f t="shared" si="39"/>
        <v>Fraction of Feedstock Shifted</v>
      </c>
      <c r="D855" s="6" t="s">
        <v>3064</v>
      </c>
      <c r="E855" s="45" t="s">
        <v>2401</v>
      </c>
      <c r="F855" t="s">
        <v>3028</v>
      </c>
      <c r="G855" s="45" t="s">
        <v>2409</v>
      </c>
      <c r="H855" s="47">
        <v>2492</v>
      </c>
      <c r="I855" s="324" t="s">
        <v>44</v>
      </c>
      <c r="J855" s="255" t="str">
        <f>IF(ISBLANK(INDEX('Policy Characteristics'!D:D,MATCH($C855,'Policy Characteristics'!$C:$C,0))),"",INDEX('Policy Characteristics'!D:D,MATCH($C855,'Policy Characteristics'!$C:$C,0)))</f>
        <v>Feedstock Shifting</v>
      </c>
      <c r="K855" s="254" t="str">
        <f>IF(ISBLANK(INDEX('Policy Characteristics'!E:E,MATCH($C855,'Policy Characteristics'!$C:$C,0))),"",INDEX('Policy Characteristics'!E:E,MATCH($C855,'Policy Characteristics'!$C:$C,0)))</f>
        <v>indst feedstock shifting</v>
      </c>
      <c r="L855" s="261">
        <f>IF(ISBLANK(INDEX('Policy Characteristics'!F:F,MATCH($C855,'Policy Characteristics'!$C:$C,0))),"",INDEX('Policy Characteristics'!F:F,MATCH($C855,'Policy Characteristics'!$C:$C,0)))</f>
        <v>0</v>
      </c>
      <c r="M855" s="261">
        <f>IF(ISBLANK(INDEX('Policy Characteristics'!G:G,MATCH($C855,'Policy Characteristics'!$C:$C,0))),"",INDEX('Policy Characteristics'!G:G,MATCH($C855,'Policy Characteristics'!$C:$C,0)))</f>
        <v>1</v>
      </c>
      <c r="N855" s="261">
        <f>IF(ISBLANK(INDEX('Policy Characteristics'!H:H,MATCH($C855,'Policy Characteristics'!$C:$C,0))),"",INDEX('Policy Characteristics'!H:H,MATCH($C855,'Policy Characteristics'!$C:$C,0)))</f>
        <v>0.01</v>
      </c>
      <c r="O855" s="254" t="str">
        <f>IF(ISBLANK(INDEX('Policy Characteristics'!I:I,MATCH($C855,'Policy Characteristics'!$C:$C,0))),"",INDEX('Policy Characteristics'!I:I,MATCH($C855,'Policy Characteristics'!$C:$C,0)))</f>
        <v>% of potential achieved</v>
      </c>
      <c r="P855" s="254" t="str">
        <f>IF(ISBLANK(INDEX('Policy Characteristics'!J:J,MATCH($C855,'Policy Characteristics'!$C:$C,0))),"",INDEX('Policy Characteristics'!J:J,MATCH($C855,'Policy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5" s="254" t="str">
        <f>IF(ISBLANK(INDEX('Policy Characteristics'!K:K,MATCH($C855,'Policy Characteristics'!$C:$C,0))),"",INDEX('Policy Characteristics'!K:K,MATCH($C855,'Policy Characteristics'!$C:$C,0)))</f>
        <v/>
      </c>
      <c r="R855" s="254" t="str">
        <f>IF(ISBLANK(INDEX('Policy Characteristics'!L:L,MATCH($C855,'Policy Characteristics'!$C:$C,0))),"",INDEX('Policy Characteristics'!L:L,MATCH($C855,'Policy Characteristics'!$C:$C,0)))</f>
        <v/>
      </c>
    </row>
    <row r="856" spans="1:18" s="2" customFormat="1">
      <c r="A856" s="254" t="str">
        <f>IF(ISBLANK(INDEX('Policy Characteristics'!A:A,MATCH($C856,'Policy Characteristics'!$C:$C,0))),"",INDEX('Policy Characteristics'!A:A,MATCH($C856,'Policy Characteristics'!$C:$C,0)))</f>
        <v>Industry</v>
      </c>
      <c r="B856" s="262" t="str">
        <f>IF(ISBLANK(INDEX('Policy Characteristics'!B:B,MATCH($C856,'Policy Characteristics'!$C:$C,0))),"",INDEX('Policy Characteristics'!B:B,MATCH($C856,'Policy Characteristics'!$C:$C,0)))</f>
        <v>Feedstock Shifting</v>
      </c>
      <c r="C856" s="254" t="str">
        <f t="shared" si="39"/>
        <v>Fraction of Feedstock Shifted</v>
      </c>
      <c r="D856" s="6" t="s">
        <v>3064</v>
      </c>
      <c r="E856" s="45" t="s">
        <v>2402</v>
      </c>
      <c r="F856" t="s">
        <v>3028</v>
      </c>
      <c r="G856" s="45" t="s">
        <v>2406</v>
      </c>
      <c r="H856" s="47">
        <v>2493</v>
      </c>
      <c r="I856" s="324" t="s">
        <v>44</v>
      </c>
      <c r="J856" s="255" t="str">
        <f>IF(ISBLANK(INDEX('Policy Characteristics'!D:D,MATCH($C856,'Policy Characteristics'!$C:$C,0))),"",INDEX('Policy Characteristics'!D:D,MATCH($C856,'Policy Characteristics'!$C:$C,0)))</f>
        <v>Feedstock Shifting</v>
      </c>
      <c r="K856" s="254" t="str">
        <f>IF(ISBLANK(INDEX('Policy Characteristics'!E:E,MATCH($C856,'Policy Characteristics'!$C:$C,0))),"",INDEX('Policy Characteristics'!E:E,MATCH($C856,'Policy Characteristics'!$C:$C,0)))</f>
        <v>indst feedstock shifting</v>
      </c>
      <c r="L856" s="261">
        <f>IF(ISBLANK(INDEX('Policy Characteristics'!F:F,MATCH($C856,'Policy Characteristics'!$C:$C,0))),"",INDEX('Policy Characteristics'!F:F,MATCH($C856,'Policy Characteristics'!$C:$C,0)))</f>
        <v>0</v>
      </c>
      <c r="M856" s="261">
        <f>IF(ISBLANK(INDEX('Policy Characteristics'!G:G,MATCH($C856,'Policy Characteristics'!$C:$C,0))),"",INDEX('Policy Characteristics'!G:G,MATCH($C856,'Policy Characteristics'!$C:$C,0)))</f>
        <v>1</v>
      </c>
      <c r="N856" s="261">
        <f>IF(ISBLANK(INDEX('Policy Characteristics'!H:H,MATCH($C856,'Policy Characteristics'!$C:$C,0))),"",INDEX('Policy Characteristics'!H:H,MATCH($C856,'Policy Characteristics'!$C:$C,0)))</f>
        <v>0.01</v>
      </c>
      <c r="O856" s="254" t="str">
        <f>IF(ISBLANK(INDEX('Policy Characteristics'!I:I,MATCH($C856,'Policy Characteristics'!$C:$C,0))),"",INDEX('Policy Characteristics'!I:I,MATCH($C856,'Policy Characteristics'!$C:$C,0)))</f>
        <v>% of potential achieved</v>
      </c>
      <c r="P856" s="254" t="str">
        <f>IF(ISBLANK(INDEX('Policy Characteristics'!J:J,MATCH($C856,'Policy Characteristics'!$C:$C,0))),"",INDEX('Policy Characteristics'!J:J,MATCH($C856,'Policy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6" s="254" t="str">
        <f>IF(ISBLANK(INDEX('Policy Characteristics'!K:K,MATCH($C856,'Policy Characteristics'!$C:$C,0))),"",INDEX('Policy Characteristics'!K:K,MATCH($C856,'Policy Characteristics'!$C:$C,0)))</f>
        <v/>
      </c>
      <c r="R856" s="254" t="str">
        <f>IF(ISBLANK(INDEX('Policy Characteristics'!L:L,MATCH($C856,'Policy Characteristics'!$C:$C,0))),"",INDEX('Policy Characteristics'!L:L,MATCH($C856,'Policy Characteristics'!$C:$C,0)))</f>
        <v/>
      </c>
    </row>
    <row r="857" spans="1:18" s="2" customFormat="1">
      <c r="A857" s="254" t="str">
        <f>IF(ISBLANK(INDEX('Policy Characteristics'!A:A,MATCH($C857,'Policy Characteristics'!$C:$C,0))),"",INDEX('Policy Characteristics'!A:A,MATCH($C857,'Policy Characteristics'!$C:$C,0)))</f>
        <v>Industry</v>
      </c>
      <c r="B857" s="262" t="str">
        <f>IF(ISBLANK(INDEX('Policy Characteristics'!B:B,MATCH($C857,'Policy Characteristics'!$C:$C,0))),"",INDEX('Policy Characteristics'!B:B,MATCH($C857,'Policy Characteristics'!$C:$C,0)))</f>
        <v>Feedstock Shifting</v>
      </c>
      <c r="C857" s="254" t="str">
        <f t="shared" si="39"/>
        <v>Fraction of Feedstock Shifted</v>
      </c>
      <c r="D857" s="6" t="s">
        <v>3064</v>
      </c>
      <c r="E857" s="45" t="s">
        <v>2403</v>
      </c>
      <c r="F857" t="s">
        <v>3028</v>
      </c>
      <c r="G857" s="45" t="s">
        <v>2407</v>
      </c>
      <c r="H857" s="47">
        <v>2494</v>
      </c>
      <c r="I857" s="324" t="s">
        <v>44</v>
      </c>
      <c r="J857" s="255" t="str">
        <f>IF(ISBLANK(INDEX('Policy Characteristics'!D:D,MATCH($C857,'Policy Characteristics'!$C:$C,0))),"",INDEX('Policy Characteristics'!D:D,MATCH($C857,'Policy Characteristics'!$C:$C,0)))</f>
        <v>Feedstock Shifting</v>
      </c>
      <c r="K857" s="254" t="str">
        <f>IF(ISBLANK(INDEX('Policy Characteristics'!E:E,MATCH($C857,'Policy Characteristics'!$C:$C,0))),"",INDEX('Policy Characteristics'!E:E,MATCH($C857,'Policy Characteristics'!$C:$C,0)))</f>
        <v>indst feedstock shifting</v>
      </c>
      <c r="L857" s="261">
        <f>IF(ISBLANK(INDEX('Policy Characteristics'!F:F,MATCH($C857,'Policy Characteristics'!$C:$C,0))),"",INDEX('Policy Characteristics'!F:F,MATCH($C857,'Policy Characteristics'!$C:$C,0)))</f>
        <v>0</v>
      </c>
      <c r="M857" s="261">
        <f>IF(ISBLANK(INDEX('Policy Characteristics'!G:G,MATCH($C857,'Policy Characteristics'!$C:$C,0))),"",INDEX('Policy Characteristics'!G:G,MATCH($C857,'Policy Characteristics'!$C:$C,0)))</f>
        <v>1</v>
      </c>
      <c r="N857" s="261">
        <f>IF(ISBLANK(INDEX('Policy Characteristics'!H:H,MATCH($C857,'Policy Characteristics'!$C:$C,0))),"",INDEX('Policy Characteristics'!H:H,MATCH($C857,'Policy Characteristics'!$C:$C,0)))</f>
        <v>0.01</v>
      </c>
      <c r="O857" s="254" t="str">
        <f>IF(ISBLANK(INDEX('Policy Characteristics'!I:I,MATCH($C857,'Policy Characteristics'!$C:$C,0))),"",INDEX('Policy Characteristics'!I:I,MATCH($C857,'Policy Characteristics'!$C:$C,0)))</f>
        <v>% of potential achieved</v>
      </c>
      <c r="P857" s="254" t="str">
        <f>IF(ISBLANK(INDEX('Policy Characteristics'!J:J,MATCH($C857,'Policy Characteristics'!$C:$C,0))),"",INDEX('Policy Characteristics'!J:J,MATCH($C857,'Policy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7" s="254" t="str">
        <f>IF(ISBLANK(INDEX('Policy Characteristics'!K:K,MATCH($C857,'Policy Characteristics'!$C:$C,0))),"",INDEX('Policy Characteristics'!K:K,MATCH($C857,'Policy Characteristics'!$C:$C,0)))</f>
        <v/>
      </c>
      <c r="R857" s="254" t="str">
        <f>IF(ISBLANK(INDEX('Policy Characteristics'!L:L,MATCH($C857,'Policy Characteristics'!$C:$C,0))),"",INDEX('Policy Characteristics'!L:L,MATCH($C857,'Policy Characteristics'!$C:$C,0)))</f>
        <v/>
      </c>
    </row>
    <row r="858" spans="1:18" s="2" customFormat="1">
      <c r="A858" s="254" t="str">
        <f>IF(ISBLANK(INDEX('Policy Characteristics'!A:A,MATCH($C858,'Policy Characteristics'!$C:$C,0))),"",INDEX('Policy Characteristics'!A:A,MATCH($C858,'Policy Characteristics'!$C:$C,0)))</f>
        <v>Industry</v>
      </c>
      <c r="B858" s="262" t="str">
        <f>IF(ISBLANK(INDEX('Policy Characteristics'!B:B,MATCH($C858,'Policy Characteristics'!$C:$C,0))),"",INDEX('Policy Characteristics'!B:B,MATCH($C858,'Policy Characteristics'!$C:$C,0)))</f>
        <v>Feedstock Shifting</v>
      </c>
      <c r="C858" s="254" t="str">
        <f t="shared" si="39"/>
        <v>Fraction of Feedstock Shifted</v>
      </c>
      <c r="D858" s="6" t="s">
        <v>3064</v>
      </c>
      <c r="E858" s="45" t="s">
        <v>2404</v>
      </c>
      <c r="F858" t="s">
        <v>3028</v>
      </c>
      <c r="G858" s="45" t="s">
        <v>2410</v>
      </c>
      <c r="H858" s="47">
        <v>2495</v>
      </c>
      <c r="I858" s="324" t="s">
        <v>44</v>
      </c>
      <c r="J858" s="255" t="str">
        <f>IF(ISBLANK(INDEX('Policy Characteristics'!D:D,MATCH($C858,'Policy Characteristics'!$C:$C,0))),"",INDEX('Policy Characteristics'!D:D,MATCH($C858,'Policy Characteristics'!$C:$C,0)))</f>
        <v>Feedstock Shifting</v>
      </c>
      <c r="K858" s="254" t="str">
        <f>IF(ISBLANK(INDEX('Policy Characteristics'!E:E,MATCH($C858,'Policy Characteristics'!$C:$C,0))),"",INDEX('Policy Characteristics'!E:E,MATCH($C858,'Policy Characteristics'!$C:$C,0)))</f>
        <v>indst feedstock shifting</v>
      </c>
      <c r="L858" s="261">
        <f>IF(ISBLANK(INDEX('Policy Characteristics'!F:F,MATCH($C858,'Policy Characteristics'!$C:$C,0))),"",INDEX('Policy Characteristics'!F:F,MATCH($C858,'Policy Characteristics'!$C:$C,0)))</f>
        <v>0</v>
      </c>
      <c r="M858" s="261">
        <f>IF(ISBLANK(INDEX('Policy Characteristics'!G:G,MATCH($C858,'Policy Characteristics'!$C:$C,0))),"",INDEX('Policy Characteristics'!G:G,MATCH($C858,'Policy Characteristics'!$C:$C,0)))</f>
        <v>1</v>
      </c>
      <c r="N858" s="261">
        <f>IF(ISBLANK(INDEX('Policy Characteristics'!H:H,MATCH($C858,'Policy Characteristics'!$C:$C,0))),"",INDEX('Policy Characteristics'!H:H,MATCH($C858,'Policy Characteristics'!$C:$C,0)))</f>
        <v>0.01</v>
      </c>
      <c r="O858" s="254" t="str">
        <f>IF(ISBLANK(INDEX('Policy Characteristics'!I:I,MATCH($C858,'Policy Characteristics'!$C:$C,0))),"",INDEX('Policy Characteristics'!I:I,MATCH($C858,'Policy Characteristics'!$C:$C,0)))</f>
        <v>% of potential achieved</v>
      </c>
      <c r="P858" s="254" t="str">
        <f>IF(ISBLANK(INDEX('Policy Characteristics'!J:J,MATCH($C858,'Policy Characteristics'!$C:$C,0))),"",INDEX('Policy Characteristics'!J:J,MATCH($C858,'Policy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8" s="254" t="str">
        <f>IF(ISBLANK(INDEX('Policy Characteristics'!K:K,MATCH($C858,'Policy Characteristics'!$C:$C,0))),"",INDEX('Policy Characteristics'!K:K,MATCH($C858,'Policy Characteristics'!$C:$C,0)))</f>
        <v/>
      </c>
      <c r="R858" s="254" t="str">
        <f>IF(ISBLANK(INDEX('Policy Characteristics'!L:L,MATCH($C858,'Policy Characteristics'!$C:$C,0))),"",INDEX('Policy Characteristics'!L:L,MATCH($C858,'Policy Characteristics'!$C:$C,0)))</f>
        <v/>
      </c>
    </row>
    <row r="859" spans="1:18" s="2" customFormat="1">
      <c r="A859" s="254" t="str">
        <f>IF(ISBLANK(INDEX('Policy Characteristics'!A:A,MATCH($C859,'Policy Characteristics'!$C:$C,0))),"",INDEX('Policy Characteristics'!A:A,MATCH($C859,'Policy Characteristics'!$C:$C,0)))</f>
        <v>Industry</v>
      </c>
      <c r="B859" s="262" t="str">
        <f>IF(ISBLANK(INDEX('Policy Characteristics'!B:B,MATCH($C859,'Policy Characteristics'!$C:$C,0))),"",INDEX('Policy Characteristics'!B:B,MATCH($C859,'Policy Characteristics'!$C:$C,0)))</f>
        <v>Feedstock Shifting</v>
      </c>
      <c r="C859" s="254" t="str">
        <f t="shared" si="39"/>
        <v>Fraction of Feedstock Shifted</v>
      </c>
      <c r="D859" s="6" t="s">
        <v>3064</v>
      </c>
      <c r="E859" s="45" t="s">
        <v>2706</v>
      </c>
      <c r="F859" t="s">
        <v>3028</v>
      </c>
      <c r="G859" s="45" t="s">
        <v>2709</v>
      </c>
      <c r="H859" s="47">
        <v>2496</v>
      </c>
      <c r="I859" s="324" t="s">
        <v>44</v>
      </c>
      <c r="J859" s="255" t="str">
        <f>IF(ISBLANK(INDEX('Policy Characteristics'!D:D,MATCH($C859,'Policy Characteristics'!$C:$C,0))),"",INDEX('Policy Characteristics'!D:D,MATCH($C859,'Policy Characteristics'!$C:$C,0)))</f>
        <v>Feedstock Shifting</v>
      </c>
      <c r="K859" s="254" t="str">
        <f>IF(ISBLANK(INDEX('Policy Characteristics'!E:E,MATCH($C859,'Policy Characteristics'!$C:$C,0))),"",INDEX('Policy Characteristics'!E:E,MATCH($C859,'Policy Characteristics'!$C:$C,0)))</f>
        <v>indst feedstock shifting</v>
      </c>
      <c r="L859" s="261">
        <f>IF(ISBLANK(INDEX('Policy Characteristics'!F:F,MATCH($C859,'Policy Characteristics'!$C:$C,0))),"",INDEX('Policy Characteristics'!F:F,MATCH($C859,'Policy Characteristics'!$C:$C,0)))</f>
        <v>0</v>
      </c>
      <c r="M859" s="261">
        <f>IF(ISBLANK(INDEX('Policy Characteristics'!G:G,MATCH($C859,'Policy Characteristics'!$C:$C,0))),"",INDEX('Policy Characteristics'!G:G,MATCH($C859,'Policy Characteristics'!$C:$C,0)))</f>
        <v>1</v>
      </c>
      <c r="N859" s="261">
        <f>IF(ISBLANK(INDEX('Policy Characteristics'!H:H,MATCH($C859,'Policy Characteristics'!$C:$C,0))),"",INDEX('Policy Characteristics'!H:H,MATCH($C859,'Policy Characteristics'!$C:$C,0)))</f>
        <v>0.01</v>
      </c>
      <c r="O859" s="254" t="str">
        <f>IF(ISBLANK(INDEX('Policy Characteristics'!I:I,MATCH($C859,'Policy Characteristics'!$C:$C,0))),"",INDEX('Policy Characteristics'!I:I,MATCH($C859,'Policy Characteristics'!$C:$C,0)))</f>
        <v>% of potential achieved</v>
      </c>
      <c r="P859" s="254" t="str">
        <f>IF(ISBLANK(INDEX('Policy Characteristics'!J:J,MATCH($C859,'Policy Characteristics'!$C:$C,0))),"",INDEX('Policy Characteristics'!J:J,MATCH($C859,'Policy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9" s="254" t="str">
        <f>IF(ISBLANK(INDEX('Policy Characteristics'!K:K,MATCH($C859,'Policy Characteristics'!$C:$C,0))),"",INDEX('Policy Characteristics'!K:K,MATCH($C859,'Policy Characteristics'!$C:$C,0)))</f>
        <v/>
      </c>
      <c r="R859" s="254" t="str">
        <f>IF(ISBLANK(INDEX('Policy Characteristics'!L:L,MATCH($C859,'Policy Characteristics'!$C:$C,0))),"",INDEX('Policy Characteristics'!L:L,MATCH($C859,'Policy Characteristics'!$C:$C,0)))</f>
        <v/>
      </c>
    </row>
    <row r="860" spans="1:18" s="2" customFormat="1">
      <c r="A860" s="254" t="str">
        <f>IF(ISBLANK(INDEX('Policy Characteristics'!A:A,MATCH($C860,'Policy Characteristics'!$C:$C,0))),"",INDEX('Policy Characteristics'!A:A,MATCH($C860,'Policy Characteristics'!$C:$C,0)))</f>
        <v>Industry</v>
      </c>
      <c r="B860" s="262" t="str">
        <f>IF(ISBLANK(INDEX('Policy Characteristics'!B:B,MATCH($C860,'Policy Characteristics'!$C:$C,0))),"",INDEX('Policy Characteristics'!B:B,MATCH($C860,'Policy Characteristics'!$C:$C,0)))</f>
        <v>Feedstock Shifting</v>
      </c>
      <c r="C860" s="254" t="str">
        <f t="shared" si="39"/>
        <v>Fraction of Feedstock Shifted</v>
      </c>
      <c r="D860" s="6" t="s">
        <v>3064</v>
      </c>
      <c r="E860" s="45" t="s">
        <v>2707</v>
      </c>
      <c r="F860" t="s">
        <v>3028</v>
      </c>
      <c r="G860" s="45" t="s">
        <v>2711</v>
      </c>
      <c r="H860" s="47">
        <v>2497</v>
      </c>
      <c r="I860" s="324" t="s">
        <v>44</v>
      </c>
      <c r="J860" s="255" t="str">
        <f>IF(ISBLANK(INDEX('Policy Characteristics'!D:D,MATCH($C860,'Policy Characteristics'!$C:$C,0))),"",INDEX('Policy Characteristics'!D:D,MATCH($C860,'Policy Characteristics'!$C:$C,0)))</f>
        <v>Feedstock Shifting</v>
      </c>
      <c r="K860" s="254" t="str">
        <f>IF(ISBLANK(INDEX('Policy Characteristics'!E:E,MATCH($C860,'Policy Characteristics'!$C:$C,0))),"",INDEX('Policy Characteristics'!E:E,MATCH($C860,'Policy Characteristics'!$C:$C,0)))</f>
        <v>indst feedstock shifting</v>
      </c>
      <c r="L860" s="261">
        <f>IF(ISBLANK(INDEX('Policy Characteristics'!F:F,MATCH($C860,'Policy Characteristics'!$C:$C,0))),"",INDEX('Policy Characteristics'!F:F,MATCH($C860,'Policy Characteristics'!$C:$C,0)))</f>
        <v>0</v>
      </c>
      <c r="M860" s="261">
        <f>IF(ISBLANK(INDEX('Policy Characteristics'!G:G,MATCH($C860,'Policy Characteristics'!$C:$C,0))),"",INDEX('Policy Characteristics'!G:G,MATCH($C860,'Policy Characteristics'!$C:$C,0)))</f>
        <v>1</v>
      </c>
      <c r="N860" s="261">
        <f>IF(ISBLANK(INDEX('Policy Characteristics'!H:H,MATCH($C860,'Policy Characteristics'!$C:$C,0))),"",INDEX('Policy Characteristics'!H:H,MATCH($C860,'Policy Characteristics'!$C:$C,0)))</f>
        <v>0.01</v>
      </c>
      <c r="O860" s="254" t="str">
        <f>IF(ISBLANK(INDEX('Policy Characteristics'!I:I,MATCH($C860,'Policy Characteristics'!$C:$C,0))),"",INDEX('Policy Characteristics'!I:I,MATCH($C860,'Policy Characteristics'!$C:$C,0)))</f>
        <v>% of potential achieved</v>
      </c>
      <c r="P860" s="254" t="str">
        <f>IF(ISBLANK(INDEX('Policy Characteristics'!J:J,MATCH($C860,'Policy Characteristics'!$C:$C,0))),"",INDEX('Policy Characteristics'!J:J,MATCH($C860,'Policy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0" s="254" t="str">
        <f>IF(ISBLANK(INDEX('Policy Characteristics'!K:K,MATCH($C860,'Policy Characteristics'!$C:$C,0))),"",INDEX('Policy Characteristics'!K:K,MATCH($C860,'Policy Characteristics'!$C:$C,0)))</f>
        <v/>
      </c>
      <c r="R860" s="254" t="str">
        <f>IF(ISBLANK(INDEX('Policy Characteristics'!L:L,MATCH($C860,'Policy Characteristics'!$C:$C,0))),"",INDEX('Policy Characteristics'!L:L,MATCH($C860,'Policy Characteristics'!$C:$C,0)))</f>
        <v/>
      </c>
    </row>
    <row r="861" spans="1:18" s="2" customFormat="1">
      <c r="A861" s="254" t="str">
        <f>IF(ISBLANK(INDEX('Policy Characteristics'!A:A,MATCH($C861,'Policy Characteristics'!$C:$C,0))),"",INDEX('Policy Characteristics'!A:A,MATCH($C861,'Policy Characteristics'!$C:$C,0)))</f>
        <v>Industry</v>
      </c>
      <c r="B861" s="262" t="str">
        <f>IF(ISBLANK(INDEX('Policy Characteristics'!B:B,MATCH($C861,'Policy Characteristics'!$C:$C,0))),"",INDEX('Policy Characteristics'!B:B,MATCH($C861,'Policy Characteristics'!$C:$C,0)))</f>
        <v>Feedstock Shifting</v>
      </c>
      <c r="C861" s="254" t="str">
        <f t="shared" si="39"/>
        <v>Fraction of Feedstock Shifted</v>
      </c>
      <c r="D861" s="6" t="s">
        <v>3064</v>
      </c>
      <c r="E861" s="45" t="s">
        <v>2708</v>
      </c>
      <c r="F861" t="s">
        <v>3028</v>
      </c>
      <c r="G861" s="45" t="s">
        <v>2712</v>
      </c>
      <c r="H861" s="47">
        <v>2498</v>
      </c>
      <c r="I861" s="324" t="s">
        <v>44</v>
      </c>
      <c r="J861" s="255" t="str">
        <f>IF(ISBLANK(INDEX('Policy Characteristics'!D:D,MATCH($C861,'Policy Characteristics'!$C:$C,0))),"",INDEX('Policy Characteristics'!D:D,MATCH($C861,'Policy Characteristics'!$C:$C,0)))</f>
        <v>Feedstock Shifting</v>
      </c>
      <c r="K861" s="254" t="str">
        <f>IF(ISBLANK(INDEX('Policy Characteristics'!E:E,MATCH($C861,'Policy Characteristics'!$C:$C,0))),"",INDEX('Policy Characteristics'!E:E,MATCH($C861,'Policy Characteristics'!$C:$C,0)))</f>
        <v>indst feedstock shifting</v>
      </c>
      <c r="L861" s="261">
        <f>IF(ISBLANK(INDEX('Policy Characteristics'!F:F,MATCH($C861,'Policy Characteristics'!$C:$C,0))),"",INDEX('Policy Characteristics'!F:F,MATCH($C861,'Policy Characteristics'!$C:$C,0)))</f>
        <v>0</v>
      </c>
      <c r="M861" s="261">
        <f>IF(ISBLANK(INDEX('Policy Characteristics'!G:G,MATCH($C861,'Policy Characteristics'!$C:$C,0))),"",INDEX('Policy Characteristics'!G:G,MATCH($C861,'Policy Characteristics'!$C:$C,0)))</f>
        <v>1</v>
      </c>
      <c r="N861" s="261">
        <f>IF(ISBLANK(INDEX('Policy Characteristics'!H:H,MATCH($C861,'Policy Characteristics'!$C:$C,0))),"",INDEX('Policy Characteristics'!H:H,MATCH($C861,'Policy Characteristics'!$C:$C,0)))</f>
        <v>0.01</v>
      </c>
      <c r="O861" s="254" t="str">
        <f>IF(ISBLANK(INDEX('Policy Characteristics'!I:I,MATCH($C861,'Policy Characteristics'!$C:$C,0))),"",INDEX('Policy Characteristics'!I:I,MATCH($C861,'Policy Characteristics'!$C:$C,0)))</f>
        <v>% of potential achieved</v>
      </c>
      <c r="P861" s="254" t="str">
        <f>IF(ISBLANK(INDEX('Policy Characteristics'!J:J,MATCH($C861,'Policy Characteristics'!$C:$C,0))),"",INDEX('Policy Characteristics'!J:J,MATCH($C861,'Policy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1" s="254" t="str">
        <f>IF(ISBLANK(INDEX('Policy Characteristics'!K:K,MATCH($C861,'Policy Characteristics'!$C:$C,0))),"",INDEX('Policy Characteristics'!K:K,MATCH($C861,'Policy Characteristics'!$C:$C,0)))</f>
        <v/>
      </c>
      <c r="R861" s="254" t="str">
        <f>IF(ISBLANK(INDEX('Policy Characteristics'!L:L,MATCH($C861,'Policy Characteristics'!$C:$C,0))),"",INDEX('Policy Characteristics'!L:L,MATCH($C861,'Policy Characteristics'!$C:$C,0)))</f>
        <v/>
      </c>
    </row>
    <row r="862" spans="1:18" s="2" customFormat="1">
      <c r="A862" s="254" t="str">
        <f>IF(ISBLANK(INDEX('Policy Characteristics'!A:A,MATCH($C862,'Policy Characteristics'!$C:$C,0))),"",INDEX('Policy Characteristics'!A:A,MATCH($C862,'Policy Characteristics'!$C:$C,0)))</f>
        <v>Industry</v>
      </c>
      <c r="B862" s="262" t="str">
        <f>IF(ISBLANK(INDEX('Policy Characteristics'!B:B,MATCH($C862,'Policy Characteristics'!$C:$C,0))),"",INDEX('Policy Characteristics'!B:B,MATCH($C862,'Policy Characteristics'!$C:$C,0)))</f>
        <v>Feedstock Shifting</v>
      </c>
      <c r="C862" s="254" t="str">
        <f t="shared" si="39"/>
        <v>Fraction of Feedstock Shifted</v>
      </c>
      <c r="D862" s="6" t="s">
        <v>3064</v>
      </c>
      <c r="E862" s="45" t="s">
        <v>2705</v>
      </c>
      <c r="F862" t="s">
        <v>3028</v>
      </c>
      <c r="G862" s="45" t="s">
        <v>2710</v>
      </c>
      <c r="H862" s="47">
        <v>2499</v>
      </c>
      <c r="I862" s="324" t="s">
        <v>44</v>
      </c>
      <c r="J862" s="255" t="str">
        <f>IF(ISBLANK(INDEX('Policy Characteristics'!D:D,MATCH($C862,'Policy Characteristics'!$C:$C,0))),"",INDEX('Policy Characteristics'!D:D,MATCH($C862,'Policy Characteristics'!$C:$C,0)))</f>
        <v>Feedstock Shifting</v>
      </c>
      <c r="K862" s="254" t="str">
        <f>IF(ISBLANK(INDEX('Policy Characteristics'!E:E,MATCH($C862,'Policy Characteristics'!$C:$C,0))),"",INDEX('Policy Characteristics'!E:E,MATCH($C862,'Policy Characteristics'!$C:$C,0)))</f>
        <v>indst feedstock shifting</v>
      </c>
      <c r="L862" s="261">
        <f>IF(ISBLANK(INDEX('Policy Characteristics'!F:F,MATCH($C862,'Policy Characteristics'!$C:$C,0))),"",INDEX('Policy Characteristics'!F:F,MATCH($C862,'Policy Characteristics'!$C:$C,0)))</f>
        <v>0</v>
      </c>
      <c r="M862" s="261">
        <f>IF(ISBLANK(INDEX('Policy Characteristics'!G:G,MATCH($C862,'Policy Characteristics'!$C:$C,0))),"",INDEX('Policy Characteristics'!G:G,MATCH($C862,'Policy Characteristics'!$C:$C,0)))</f>
        <v>1</v>
      </c>
      <c r="N862" s="261">
        <f>IF(ISBLANK(INDEX('Policy Characteristics'!H:H,MATCH($C862,'Policy Characteristics'!$C:$C,0))),"",INDEX('Policy Characteristics'!H:H,MATCH($C862,'Policy Characteristics'!$C:$C,0)))</f>
        <v>0.01</v>
      </c>
      <c r="O862" s="254" t="str">
        <f>IF(ISBLANK(INDEX('Policy Characteristics'!I:I,MATCH($C862,'Policy Characteristics'!$C:$C,0))),"",INDEX('Policy Characteristics'!I:I,MATCH($C862,'Policy Characteristics'!$C:$C,0)))</f>
        <v>% of potential achieved</v>
      </c>
      <c r="P862" s="254" t="str">
        <f>IF(ISBLANK(INDEX('Policy Characteristics'!J:J,MATCH($C862,'Policy Characteristics'!$C:$C,0))),"",INDEX('Policy Characteristics'!J:J,MATCH($C862,'Policy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2" s="254" t="str">
        <f>IF(ISBLANK(INDEX('Policy Characteristics'!K:K,MATCH($C862,'Policy Characteristics'!$C:$C,0))),"",INDEX('Policy Characteristics'!K:K,MATCH($C862,'Policy Characteristics'!$C:$C,0)))</f>
        <v/>
      </c>
      <c r="R862" s="254" t="str">
        <f>IF(ISBLANK(INDEX('Policy Characteristics'!L:L,MATCH($C862,'Policy Characteristics'!$C:$C,0))),"",INDEX('Policy Characteristics'!L:L,MATCH($C862,'Policy Characteristics'!$C:$C,0)))</f>
        <v/>
      </c>
    </row>
    <row r="863" spans="1:18" s="2" customFormat="1">
      <c r="A863" s="254" t="str">
        <f>IF(ISBLANK(INDEX('Policy Characteristics'!A:A,MATCH($C863,'Policy Characteristics'!$C:$C,0))),"",INDEX('Policy Characteristics'!A:A,MATCH($C863,'Policy Characteristics'!$C:$C,0)))</f>
        <v>Industry</v>
      </c>
      <c r="B863" s="262" t="str">
        <f>IF(ISBLANK(INDEX('Policy Characteristics'!B:B,MATCH($C863,'Policy Characteristics'!$C:$C,0))),"",INDEX('Policy Characteristics'!B:B,MATCH($C863,'Policy Characteristics'!$C:$C,0)))</f>
        <v>Feedstock Shifting</v>
      </c>
      <c r="C863" s="254" t="str">
        <f t="shared" si="39"/>
        <v>Fraction of Feedstock Shifted</v>
      </c>
      <c r="D863" s="6" t="s">
        <v>3065</v>
      </c>
      <c r="E863" s="45" t="s">
        <v>2399</v>
      </c>
      <c r="F863" t="s">
        <v>3029</v>
      </c>
      <c r="G863" s="45" t="s">
        <v>2405</v>
      </c>
      <c r="H863" s="47">
        <v>2500</v>
      </c>
      <c r="I863" s="324" t="s">
        <v>44</v>
      </c>
      <c r="J863" s="255" t="str">
        <f>IF(ISBLANK(INDEX('Policy Characteristics'!D:D,MATCH($C863,'Policy Characteristics'!$C:$C,0))),"",INDEX('Policy Characteristics'!D:D,MATCH($C863,'Policy Characteristics'!$C:$C,0)))</f>
        <v>Feedstock Shifting</v>
      </c>
      <c r="K863" s="254" t="str">
        <f>IF(ISBLANK(INDEX('Policy Characteristics'!E:E,MATCH($C863,'Policy Characteristics'!$C:$C,0))),"",INDEX('Policy Characteristics'!E:E,MATCH($C863,'Policy Characteristics'!$C:$C,0)))</f>
        <v>indst feedstock shifting</v>
      </c>
      <c r="L863" s="261">
        <f>IF(ISBLANK(INDEX('Policy Characteristics'!F:F,MATCH($C863,'Policy Characteristics'!$C:$C,0))),"",INDEX('Policy Characteristics'!F:F,MATCH($C863,'Policy Characteristics'!$C:$C,0)))</f>
        <v>0</v>
      </c>
      <c r="M863" s="261">
        <f>IF(ISBLANK(INDEX('Policy Characteristics'!G:G,MATCH($C863,'Policy Characteristics'!$C:$C,0))),"",INDEX('Policy Characteristics'!G:G,MATCH($C863,'Policy Characteristics'!$C:$C,0)))</f>
        <v>1</v>
      </c>
      <c r="N863" s="261">
        <f>IF(ISBLANK(INDEX('Policy Characteristics'!H:H,MATCH($C863,'Policy Characteristics'!$C:$C,0))),"",INDEX('Policy Characteristics'!H:H,MATCH($C863,'Policy Characteristics'!$C:$C,0)))</f>
        <v>0.01</v>
      </c>
      <c r="O863" s="254" t="str">
        <f>IF(ISBLANK(INDEX('Policy Characteristics'!I:I,MATCH($C863,'Policy Characteristics'!$C:$C,0))),"",INDEX('Policy Characteristics'!I:I,MATCH($C863,'Policy Characteristics'!$C:$C,0)))</f>
        <v>% of potential achieved</v>
      </c>
      <c r="P863" s="254" t="str">
        <f>IF(ISBLANK(INDEX('Policy Characteristics'!J:J,MATCH($C863,'Policy Characteristics'!$C:$C,0))),"",INDEX('Policy Characteristics'!J:J,MATCH($C863,'Policy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3" s="254" t="str">
        <f>IF(ISBLANK(INDEX('Policy Characteristics'!K:K,MATCH($C863,'Policy Characteristics'!$C:$C,0))),"",INDEX('Policy Characteristics'!K:K,MATCH($C863,'Policy Characteristics'!$C:$C,0)))</f>
        <v/>
      </c>
      <c r="R863" s="254" t="str">
        <f>IF(ISBLANK(INDEX('Policy Characteristics'!L:L,MATCH($C863,'Policy Characteristics'!$C:$C,0))),"",INDEX('Policy Characteristics'!L:L,MATCH($C863,'Policy Characteristics'!$C:$C,0)))</f>
        <v/>
      </c>
    </row>
    <row r="864" spans="1:18" s="2" customFormat="1">
      <c r="A864" s="254" t="str">
        <f>IF(ISBLANK(INDEX('Policy Characteristics'!A:A,MATCH($C864,'Policy Characteristics'!$C:$C,0))),"",INDEX('Policy Characteristics'!A:A,MATCH($C864,'Policy Characteristics'!$C:$C,0)))</f>
        <v>Industry</v>
      </c>
      <c r="B864" s="262" t="str">
        <f>IF(ISBLANK(INDEX('Policy Characteristics'!B:B,MATCH($C864,'Policy Characteristics'!$C:$C,0))),"",INDEX('Policy Characteristics'!B:B,MATCH($C864,'Policy Characteristics'!$C:$C,0)))</f>
        <v>Feedstock Shifting</v>
      </c>
      <c r="C864" s="254" t="str">
        <f t="shared" si="39"/>
        <v>Fraction of Feedstock Shifted</v>
      </c>
      <c r="D864" s="6" t="s">
        <v>3065</v>
      </c>
      <c r="E864" s="45" t="s">
        <v>2400</v>
      </c>
      <c r="F864" t="s">
        <v>3029</v>
      </c>
      <c r="G864" s="45" t="s">
        <v>2408</v>
      </c>
      <c r="H864" s="47">
        <v>2501</v>
      </c>
      <c r="I864" s="324" t="s">
        <v>44</v>
      </c>
      <c r="J864" s="255" t="str">
        <f>IF(ISBLANK(INDEX('Policy Characteristics'!D:D,MATCH($C864,'Policy Characteristics'!$C:$C,0))),"",INDEX('Policy Characteristics'!D:D,MATCH($C864,'Policy Characteristics'!$C:$C,0)))</f>
        <v>Feedstock Shifting</v>
      </c>
      <c r="K864" s="254" t="str">
        <f>IF(ISBLANK(INDEX('Policy Characteristics'!E:E,MATCH($C864,'Policy Characteristics'!$C:$C,0))),"",INDEX('Policy Characteristics'!E:E,MATCH($C864,'Policy Characteristics'!$C:$C,0)))</f>
        <v>indst feedstock shifting</v>
      </c>
      <c r="L864" s="261">
        <f>IF(ISBLANK(INDEX('Policy Characteristics'!F:F,MATCH($C864,'Policy Characteristics'!$C:$C,0))),"",INDEX('Policy Characteristics'!F:F,MATCH($C864,'Policy Characteristics'!$C:$C,0)))</f>
        <v>0</v>
      </c>
      <c r="M864" s="261">
        <f>IF(ISBLANK(INDEX('Policy Characteristics'!G:G,MATCH($C864,'Policy Characteristics'!$C:$C,0))),"",INDEX('Policy Characteristics'!G:G,MATCH($C864,'Policy Characteristics'!$C:$C,0)))</f>
        <v>1</v>
      </c>
      <c r="N864" s="261">
        <f>IF(ISBLANK(INDEX('Policy Characteristics'!H:H,MATCH($C864,'Policy Characteristics'!$C:$C,0))),"",INDEX('Policy Characteristics'!H:H,MATCH($C864,'Policy Characteristics'!$C:$C,0)))</f>
        <v>0.01</v>
      </c>
      <c r="O864" s="254" t="str">
        <f>IF(ISBLANK(INDEX('Policy Characteristics'!I:I,MATCH($C864,'Policy Characteristics'!$C:$C,0))),"",INDEX('Policy Characteristics'!I:I,MATCH($C864,'Policy Characteristics'!$C:$C,0)))</f>
        <v>% of potential achieved</v>
      </c>
      <c r="P864" s="254" t="str">
        <f>IF(ISBLANK(INDEX('Policy Characteristics'!J:J,MATCH($C864,'Policy Characteristics'!$C:$C,0))),"",INDEX('Policy Characteristics'!J:J,MATCH($C864,'Policy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4" s="254" t="str">
        <f>IF(ISBLANK(INDEX('Policy Characteristics'!K:K,MATCH($C864,'Policy Characteristics'!$C:$C,0))),"",INDEX('Policy Characteristics'!K:K,MATCH($C864,'Policy Characteristics'!$C:$C,0)))</f>
        <v/>
      </c>
      <c r="R864" s="254" t="str">
        <f>IF(ISBLANK(INDEX('Policy Characteristics'!L:L,MATCH($C864,'Policy Characteristics'!$C:$C,0))),"",INDEX('Policy Characteristics'!L:L,MATCH($C864,'Policy Characteristics'!$C:$C,0)))</f>
        <v/>
      </c>
    </row>
    <row r="865" spans="1:18" s="2" customFormat="1">
      <c r="A865" s="254" t="str">
        <f>IF(ISBLANK(INDEX('Policy Characteristics'!A:A,MATCH($C865,'Policy Characteristics'!$C:$C,0))),"",INDEX('Policy Characteristics'!A:A,MATCH($C865,'Policy Characteristics'!$C:$C,0)))</f>
        <v>Industry</v>
      </c>
      <c r="B865" s="262" t="str">
        <f>IF(ISBLANK(INDEX('Policy Characteristics'!B:B,MATCH($C865,'Policy Characteristics'!$C:$C,0))),"",INDEX('Policy Characteristics'!B:B,MATCH($C865,'Policy Characteristics'!$C:$C,0)))</f>
        <v>Feedstock Shifting</v>
      </c>
      <c r="C865" s="254" t="str">
        <f t="shared" si="39"/>
        <v>Fraction of Feedstock Shifted</v>
      </c>
      <c r="D865" s="6" t="s">
        <v>3065</v>
      </c>
      <c r="E865" s="45" t="s">
        <v>2401</v>
      </c>
      <c r="F865" t="s">
        <v>3029</v>
      </c>
      <c r="G865" s="45" t="s">
        <v>2409</v>
      </c>
      <c r="H865" s="47">
        <v>2502</v>
      </c>
      <c r="I865" s="324" t="s">
        <v>44</v>
      </c>
      <c r="J865" s="255" t="str">
        <f>IF(ISBLANK(INDEX('Policy Characteristics'!D:D,MATCH($C865,'Policy Characteristics'!$C:$C,0))),"",INDEX('Policy Characteristics'!D:D,MATCH($C865,'Policy Characteristics'!$C:$C,0)))</f>
        <v>Feedstock Shifting</v>
      </c>
      <c r="K865" s="254" t="str">
        <f>IF(ISBLANK(INDEX('Policy Characteristics'!E:E,MATCH($C865,'Policy Characteristics'!$C:$C,0))),"",INDEX('Policy Characteristics'!E:E,MATCH($C865,'Policy Characteristics'!$C:$C,0)))</f>
        <v>indst feedstock shifting</v>
      </c>
      <c r="L865" s="261">
        <f>IF(ISBLANK(INDEX('Policy Characteristics'!F:F,MATCH($C865,'Policy Characteristics'!$C:$C,0))),"",INDEX('Policy Characteristics'!F:F,MATCH($C865,'Policy Characteristics'!$C:$C,0)))</f>
        <v>0</v>
      </c>
      <c r="M865" s="261">
        <f>IF(ISBLANK(INDEX('Policy Characteristics'!G:G,MATCH($C865,'Policy Characteristics'!$C:$C,0))),"",INDEX('Policy Characteristics'!G:G,MATCH($C865,'Policy Characteristics'!$C:$C,0)))</f>
        <v>1</v>
      </c>
      <c r="N865" s="261">
        <f>IF(ISBLANK(INDEX('Policy Characteristics'!H:H,MATCH($C865,'Policy Characteristics'!$C:$C,0))),"",INDEX('Policy Characteristics'!H:H,MATCH($C865,'Policy Characteristics'!$C:$C,0)))</f>
        <v>0.01</v>
      </c>
      <c r="O865" s="254" t="str">
        <f>IF(ISBLANK(INDEX('Policy Characteristics'!I:I,MATCH($C865,'Policy Characteristics'!$C:$C,0))),"",INDEX('Policy Characteristics'!I:I,MATCH($C865,'Policy Characteristics'!$C:$C,0)))</f>
        <v>% of potential achieved</v>
      </c>
      <c r="P865" s="254" t="str">
        <f>IF(ISBLANK(INDEX('Policy Characteristics'!J:J,MATCH($C865,'Policy Characteristics'!$C:$C,0))),"",INDEX('Policy Characteristics'!J:J,MATCH($C865,'Policy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5" s="254" t="str">
        <f>IF(ISBLANK(INDEX('Policy Characteristics'!K:K,MATCH($C865,'Policy Characteristics'!$C:$C,0))),"",INDEX('Policy Characteristics'!K:K,MATCH($C865,'Policy Characteristics'!$C:$C,0)))</f>
        <v/>
      </c>
      <c r="R865" s="254" t="str">
        <f>IF(ISBLANK(INDEX('Policy Characteristics'!L:L,MATCH($C865,'Policy Characteristics'!$C:$C,0))),"",INDEX('Policy Characteristics'!L:L,MATCH($C865,'Policy Characteristics'!$C:$C,0)))</f>
        <v/>
      </c>
    </row>
    <row r="866" spans="1:18" s="2" customFormat="1">
      <c r="A866" s="254" t="str">
        <f>IF(ISBLANK(INDEX('Policy Characteristics'!A:A,MATCH($C866,'Policy Characteristics'!$C:$C,0))),"",INDEX('Policy Characteristics'!A:A,MATCH($C866,'Policy Characteristics'!$C:$C,0)))</f>
        <v>Industry</v>
      </c>
      <c r="B866" s="262" t="str">
        <f>IF(ISBLANK(INDEX('Policy Characteristics'!B:B,MATCH($C866,'Policy Characteristics'!$C:$C,0))),"",INDEX('Policy Characteristics'!B:B,MATCH($C866,'Policy Characteristics'!$C:$C,0)))</f>
        <v>Feedstock Shifting</v>
      </c>
      <c r="C866" s="254" t="str">
        <f t="shared" si="39"/>
        <v>Fraction of Feedstock Shifted</v>
      </c>
      <c r="D866" s="6" t="s">
        <v>3065</v>
      </c>
      <c r="E866" s="45" t="s">
        <v>2402</v>
      </c>
      <c r="F866" t="s">
        <v>3029</v>
      </c>
      <c r="G866" s="45" t="s">
        <v>2406</v>
      </c>
      <c r="H866" s="47">
        <v>2503</v>
      </c>
      <c r="I866" s="324" t="s">
        <v>44</v>
      </c>
      <c r="J866" s="255" t="str">
        <f>IF(ISBLANK(INDEX('Policy Characteristics'!D:D,MATCH($C866,'Policy Characteristics'!$C:$C,0))),"",INDEX('Policy Characteristics'!D:D,MATCH($C866,'Policy Characteristics'!$C:$C,0)))</f>
        <v>Feedstock Shifting</v>
      </c>
      <c r="K866" s="254" t="str">
        <f>IF(ISBLANK(INDEX('Policy Characteristics'!E:E,MATCH($C866,'Policy Characteristics'!$C:$C,0))),"",INDEX('Policy Characteristics'!E:E,MATCH($C866,'Policy Characteristics'!$C:$C,0)))</f>
        <v>indst feedstock shifting</v>
      </c>
      <c r="L866" s="261">
        <f>IF(ISBLANK(INDEX('Policy Characteristics'!F:F,MATCH($C866,'Policy Characteristics'!$C:$C,0))),"",INDEX('Policy Characteristics'!F:F,MATCH($C866,'Policy Characteristics'!$C:$C,0)))</f>
        <v>0</v>
      </c>
      <c r="M866" s="261">
        <f>IF(ISBLANK(INDEX('Policy Characteristics'!G:G,MATCH($C866,'Policy Characteristics'!$C:$C,0))),"",INDEX('Policy Characteristics'!G:G,MATCH($C866,'Policy Characteristics'!$C:$C,0)))</f>
        <v>1</v>
      </c>
      <c r="N866" s="261">
        <f>IF(ISBLANK(INDEX('Policy Characteristics'!H:H,MATCH($C866,'Policy Characteristics'!$C:$C,0))),"",INDEX('Policy Characteristics'!H:H,MATCH($C866,'Policy Characteristics'!$C:$C,0)))</f>
        <v>0.01</v>
      </c>
      <c r="O866" s="254" t="str">
        <f>IF(ISBLANK(INDEX('Policy Characteristics'!I:I,MATCH($C866,'Policy Characteristics'!$C:$C,0))),"",INDEX('Policy Characteristics'!I:I,MATCH($C866,'Policy Characteristics'!$C:$C,0)))</f>
        <v>% of potential achieved</v>
      </c>
      <c r="P866" s="254" t="str">
        <f>IF(ISBLANK(INDEX('Policy Characteristics'!J:J,MATCH($C866,'Policy Characteristics'!$C:$C,0))),"",INDEX('Policy Characteristics'!J:J,MATCH($C866,'Policy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6" s="254" t="str">
        <f>IF(ISBLANK(INDEX('Policy Characteristics'!K:K,MATCH($C866,'Policy Characteristics'!$C:$C,0))),"",INDEX('Policy Characteristics'!K:K,MATCH($C866,'Policy Characteristics'!$C:$C,0)))</f>
        <v/>
      </c>
      <c r="R866" s="254" t="str">
        <f>IF(ISBLANK(INDEX('Policy Characteristics'!L:L,MATCH($C866,'Policy Characteristics'!$C:$C,0))),"",INDEX('Policy Characteristics'!L:L,MATCH($C866,'Policy Characteristics'!$C:$C,0)))</f>
        <v/>
      </c>
    </row>
    <row r="867" spans="1:18" s="2" customFormat="1">
      <c r="A867" s="254" t="str">
        <f>IF(ISBLANK(INDEX('Policy Characteristics'!A:A,MATCH($C867,'Policy Characteristics'!$C:$C,0))),"",INDEX('Policy Characteristics'!A:A,MATCH($C867,'Policy Characteristics'!$C:$C,0)))</f>
        <v>Industry</v>
      </c>
      <c r="B867" s="262" t="str">
        <f>IF(ISBLANK(INDEX('Policy Characteristics'!B:B,MATCH($C867,'Policy Characteristics'!$C:$C,0))),"",INDEX('Policy Characteristics'!B:B,MATCH($C867,'Policy Characteristics'!$C:$C,0)))</f>
        <v>Feedstock Shifting</v>
      </c>
      <c r="C867" s="254" t="str">
        <f t="shared" si="39"/>
        <v>Fraction of Feedstock Shifted</v>
      </c>
      <c r="D867" s="6" t="s">
        <v>3065</v>
      </c>
      <c r="E867" s="45" t="s">
        <v>2403</v>
      </c>
      <c r="F867" t="s">
        <v>3029</v>
      </c>
      <c r="G867" s="45" t="s">
        <v>2407</v>
      </c>
      <c r="H867" s="47">
        <v>2504</v>
      </c>
      <c r="I867" s="324" t="s">
        <v>44</v>
      </c>
      <c r="J867" s="255" t="str">
        <f>IF(ISBLANK(INDEX('Policy Characteristics'!D:D,MATCH($C867,'Policy Characteristics'!$C:$C,0))),"",INDEX('Policy Characteristics'!D:D,MATCH($C867,'Policy Characteristics'!$C:$C,0)))</f>
        <v>Feedstock Shifting</v>
      </c>
      <c r="K867" s="254" t="str">
        <f>IF(ISBLANK(INDEX('Policy Characteristics'!E:E,MATCH($C867,'Policy Characteristics'!$C:$C,0))),"",INDEX('Policy Characteristics'!E:E,MATCH($C867,'Policy Characteristics'!$C:$C,0)))</f>
        <v>indst feedstock shifting</v>
      </c>
      <c r="L867" s="261">
        <f>IF(ISBLANK(INDEX('Policy Characteristics'!F:F,MATCH($C867,'Policy Characteristics'!$C:$C,0))),"",INDEX('Policy Characteristics'!F:F,MATCH($C867,'Policy Characteristics'!$C:$C,0)))</f>
        <v>0</v>
      </c>
      <c r="M867" s="261">
        <f>IF(ISBLANK(INDEX('Policy Characteristics'!G:G,MATCH($C867,'Policy Characteristics'!$C:$C,0))),"",INDEX('Policy Characteristics'!G:G,MATCH($C867,'Policy Characteristics'!$C:$C,0)))</f>
        <v>1</v>
      </c>
      <c r="N867" s="261">
        <f>IF(ISBLANK(INDEX('Policy Characteristics'!H:H,MATCH($C867,'Policy Characteristics'!$C:$C,0))),"",INDEX('Policy Characteristics'!H:H,MATCH($C867,'Policy Characteristics'!$C:$C,0)))</f>
        <v>0.01</v>
      </c>
      <c r="O867" s="254" t="str">
        <f>IF(ISBLANK(INDEX('Policy Characteristics'!I:I,MATCH($C867,'Policy Characteristics'!$C:$C,0))),"",INDEX('Policy Characteristics'!I:I,MATCH($C867,'Policy Characteristics'!$C:$C,0)))</f>
        <v>% of potential achieved</v>
      </c>
      <c r="P867" s="254" t="str">
        <f>IF(ISBLANK(INDEX('Policy Characteristics'!J:J,MATCH($C867,'Policy Characteristics'!$C:$C,0))),"",INDEX('Policy Characteristics'!J:J,MATCH($C867,'Policy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7" s="254" t="str">
        <f>IF(ISBLANK(INDEX('Policy Characteristics'!K:K,MATCH($C867,'Policy Characteristics'!$C:$C,0))),"",INDEX('Policy Characteristics'!K:K,MATCH($C867,'Policy Characteristics'!$C:$C,0)))</f>
        <v/>
      </c>
      <c r="R867" s="254" t="str">
        <f>IF(ISBLANK(INDEX('Policy Characteristics'!L:L,MATCH($C867,'Policy Characteristics'!$C:$C,0))),"",INDEX('Policy Characteristics'!L:L,MATCH($C867,'Policy Characteristics'!$C:$C,0)))</f>
        <v/>
      </c>
    </row>
    <row r="868" spans="1:18" s="2" customFormat="1">
      <c r="A868" s="254" t="str">
        <f>IF(ISBLANK(INDEX('Policy Characteristics'!A:A,MATCH($C868,'Policy Characteristics'!$C:$C,0))),"",INDEX('Policy Characteristics'!A:A,MATCH($C868,'Policy Characteristics'!$C:$C,0)))</f>
        <v>Industry</v>
      </c>
      <c r="B868" s="262" t="str">
        <f>IF(ISBLANK(INDEX('Policy Characteristics'!B:B,MATCH($C868,'Policy Characteristics'!$C:$C,0))),"",INDEX('Policy Characteristics'!B:B,MATCH($C868,'Policy Characteristics'!$C:$C,0)))</f>
        <v>Feedstock Shifting</v>
      </c>
      <c r="C868" s="254" t="str">
        <f t="shared" si="39"/>
        <v>Fraction of Feedstock Shifted</v>
      </c>
      <c r="D868" s="6" t="s">
        <v>3065</v>
      </c>
      <c r="E868" s="45" t="s">
        <v>2404</v>
      </c>
      <c r="F868" t="s">
        <v>3029</v>
      </c>
      <c r="G868" s="45" t="s">
        <v>2410</v>
      </c>
      <c r="H868" s="47">
        <v>2505</v>
      </c>
      <c r="I868" s="324" t="s">
        <v>44</v>
      </c>
      <c r="J868" s="255" t="str">
        <f>IF(ISBLANK(INDEX('Policy Characteristics'!D:D,MATCH($C868,'Policy Characteristics'!$C:$C,0))),"",INDEX('Policy Characteristics'!D:D,MATCH($C868,'Policy Characteristics'!$C:$C,0)))</f>
        <v>Feedstock Shifting</v>
      </c>
      <c r="K868" s="254" t="str">
        <f>IF(ISBLANK(INDEX('Policy Characteristics'!E:E,MATCH($C868,'Policy Characteristics'!$C:$C,0))),"",INDEX('Policy Characteristics'!E:E,MATCH($C868,'Policy Characteristics'!$C:$C,0)))</f>
        <v>indst feedstock shifting</v>
      </c>
      <c r="L868" s="261">
        <f>IF(ISBLANK(INDEX('Policy Characteristics'!F:F,MATCH($C868,'Policy Characteristics'!$C:$C,0))),"",INDEX('Policy Characteristics'!F:F,MATCH($C868,'Policy Characteristics'!$C:$C,0)))</f>
        <v>0</v>
      </c>
      <c r="M868" s="261">
        <f>IF(ISBLANK(INDEX('Policy Characteristics'!G:G,MATCH($C868,'Policy Characteristics'!$C:$C,0))),"",INDEX('Policy Characteristics'!G:G,MATCH($C868,'Policy Characteristics'!$C:$C,0)))</f>
        <v>1</v>
      </c>
      <c r="N868" s="261">
        <f>IF(ISBLANK(INDEX('Policy Characteristics'!H:H,MATCH($C868,'Policy Characteristics'!$C:$C,0))),"",INDEX('Policy Characteristics'!H:H,MATCH($C868,'Policy Characteristics'!$C:$C,0)))</f>
        <v>0.01</v>
      </c>
      <c r="O868" s="254" t="str">
        <f>IF(ISBLANK(INDEX('Policy Characteristics'!I:I,MATCH($C868,'Policy Characteristics'!$C:$C,0))),"",INDEX('Policy Characteristics'!I:I,MATCH($C868,'Policy Characteristics'!$C:$C,0)))</f>
        <v>% of potential achieved</v>
      </c>
      <c r="P868" s="254" t="str">
        <f>IF(ISBLANK(INDEX('Policy Characteristics'!J:J,MATCH($C868,'Policy Characteristics'!$C:$C,0))),"",INDEX('Policy Characteristics'!J:J,MATCH($C868,'Policy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8" s="254" t="str">
        <f>IF(ISBLANK(INDEX('Policy Characteristics'!K:K,MATCH($C868,'Policy Characteristics'!$C:$C,0))),"",INDEX('Policy Characteristics'!K:K,MATCH($C868,'Policy Characteristics'!$C:$C,0)))</f>
        <v/>
      </c>
      <c r="R868" s="254" t="str">
        <f>IF(ISBLANK(INDEX('Policy Characteristics'!L:L,MATCH($C868,'Policy Characteristics'!$C:$C,0))),"",INDEX('Policy Characteristics'!L:L,MATCH($C868,'Policy Characteristics'!$C:$C,0)))</f>
        <v/>
      </c>
    </row>
    <row r="869" spans="1:18" s="2" customFormat="1">
      <c r="A869" s="254" t="str">
        <f>IF(ISBLANK(INDEX('Policy Characteristics'!A:A,MATCH($C869,'Policy Characteristics'!$C:$C,0))),"",INDEX('Policy Characteristics'!A:A,MATCH($C869,'Policy Characteristics'!$C:$C,0)))</f>
        <v>Industry</v>
      </c>
      <c r="B869" s="262" t="str">
        <f>IF(ISBLANK(INDEX('Policy Characteristics'!B:B,MATCH($C869,'Policy Characteristics'!$C:$C,0))),"",INDEX('Policy Characteristics'!B:B,MATCH($C869,'Policy Characteristics'!$C:$C,0)))</f>
        <v>Feedstock Shifting</v>
      </c>
      <c r="C869" s="254" t="str">
        <f t="shared" si="39"/>
        <v>Fraction of Feedstock Shifted</v>
      </c>
      <c r="D869" s="6" t="s">
        <v>3065</v>
      </c>
      <c r="E869" s="45" t="s">
        <v>2706</v>
      </c>
      <c r="F869" t="s">
        <v>3029</v>
      </c>
      <c r="G869" s="45" t="s">
        <v>2709</v>
      </c>
      <c r="H869" s="47">
        <v>2506</v>
      </c>
      <c r="I869" s="324" t="s">
        <v>44</v>
      </c>
      <c r="J869" s="255" t="str">
        <f>IF(ISBLANK(INDEX('Policy Characteristics'!D:D,MATCH($C869,'Policy Characteristics'!$C:$C,0))),"",INDEX('Policy Characteristics'!D:D,MATCH($C869,'Policy Characteristics'!$C:$C,0)))</f>
        <v>Feedstock Shifting</v>
      </c>
      <c r="K869" s="254" t="str">
        <f>IF(ISBLANK(INDEX('Policy Characteristics'!E:E,MATCH($C869,'Policy Characteristics'!$C:$C,0))),"",INDEX('Policy Characteristics'!E:E,MATCH($C869,'Policy Characteristics'!$C:$C,0)))</f>
        <v>indst feedstock shifting</v>
      </c>
      <c r="L869" s="261">
        <f>IF(ISBLANK(INDEX('Policy Characteristics'!F:F,MATCH($C869,'Policy Characteristics'!$C:$C,0))),"",INDEX('Policy Characteristics'!F:F,MATCH($C869,'Policy Characteristics'!$C:$C,0)))</f>
        <v>0</v>
      </c>
      <c r="M869" s="261">
        <f>IF(ISBLANK(INDEX('Policy Characteristics'!G:G,MATCH($C869,'Policy Characteristics'!$C:$C,0))),"",INDEX('Policy Characteristics'!G:G,MATCH($C869,'Policy Characteristics'!$C:$C,0)))</f>
        <v>1</v>
      </c>
      <c r="N869" s="261">
        <f>IF(ISBLANK(INDEX('Policy Characteristics'!H:H,MATCH($C869,'Policy Characteristics'!$C:$C,0))),"",INDEX('Policy Characteristics'!H:H,MATCH($C869,'Policy Characteristics'!$C:$C,0)))</f>
        <v>0.01</v>
      </c>
      <c r="O869" s="254" t="str">
        <f>IF(ISBLANK(INDEX('Policy Characteristics'!I:I,MATCH($C869,'Policy Characteristics'!$C:$C,0))),"",INDEX('Policy Characteristics'!I:I,MATCH($C869,'Policy Characteristics'!$C:$C,0)))</f>
        <v>% of potential achieved</v>
      </c>
      <c r="P869" s="254" t="str">
        <f>IF(ISBLANK(INDEX('Policy Characteristics'!J:J,MATCH($C869,'Policy Characteristics'!$C:$C,0))),"",INDEX('Policy Characteristics'!J:J,MATCH($C869,'Policy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9" s="254" t="str">
        <f>IF(ISBLANK(INDEX('Policy Characteristics'!K:K,MATCH($C869,'Policy Characteristics'!$C:$C,0))),"",INDEX('Policy Characteristics'!K:K,MATCH($C869,'Policy Characteristics'!$C:$C,0)))</f>
        <v/>
      </c>
      <c r="R869" s="254" t="str">
        <f>IF(ISBLANK(INDEX('Policy Characteristics'!L:L,MATCH($C869,'Policy Characteristics'!$C:$C,0))),"",INDEX('Policy Characteristics'!L:L,MATCH($C869,'Policy Characteristics'!$C:$C,0)))</f>
        <v/>
      </c>
    </row>
    <row r="870" spans="1:18" s="2" customFormat="1">
      <c r="A870" s="254" t="str">
        <f>IF(ISBLANK(INDEX('Policy Characteristics'!A:A,MATCH($C870,'Policy Characteristics'!$C:$C,0))),"",INDEX('Policy Characteristics'!A:A,MATCH($C870,'Policy Characteristics'!$C:$C,0)))</f>
        <v>Industry</v>
      </c>
      <c r="B870" s="262" t="str">
        <f>IF(ISBLANK(INDEX('Policy Characteristics'!B:B,MATCH($C870,'Policy Characteristics'!$C:$C,0))),"",INDEX('Policy Characteristics'!B:B,MATCH($C870,'Policy Characteristics'!$C:$C,0)))</f>
        <v>Feedstock Shifting</v>
      </c>
      <c r="C870" s="254" t="str">
        <f t="shared" si="39"/>
        <v>Fraction of Feedstock Shifted</v>
      </c>
      <c r="D870" s="6" t="s">
        <v>3065</v>
      </c>
      <c r="E870" s="45" t="s">
        <v>2707</v>
      </c>
      <c r="F870" t="s">
        <v>3029</v>
      </c>
      <c r="G870" s="45" t="s">
        <v>2711</v>
      </c>
      <c r="H870" s="47">
        <v>2507</v>
      </c>
      <c r="I870" s="324" t="s">
        <v>44</v>
      </c>
      <c r="J870" s="255" t="str">
        <f>IF(ISBLANK(INDEX('Policy Characteristics'!D:D,MATCH($C870,'Policy Characteristics'!$C:$C,0))),"",INDEX('Policy Characteristics'!D:D,MATCH($C870,'Policy Characteristics'!$C:$C,0)))</f>
        <v>Feedstock Shifting</v>
      </c>
      <c r="K870" s="254" t="str">
        <f>IF(ISBLANK(INDEX('Policy Characteristics'!E:E,MATCH($C870,'Policy Characteristics'!$C:$C,0))),"",INDEX('Policy Characteristics'!E:E,MATCH($C870,'Policy Characteristics'!$C:$C,0)))</f>
        <v>indst feedstock shifting</v>
      </c>
      <c r="L870" s="261">
        <f>IF(ISBLANK(INDEX('Policy Characteristics'!F:F,MATCH($C870,'Policy Characteristics'!$C:$C,0))),"",INDEX('Policy Characteristics'!F:F,MATCH($C870,'Policy Characteristics'!$C:$C,0)))</f>
        <v>0</v>
      </c>
      <c r="M870" s="261">
        <f>IF(ISBLANK(INDEX('Policy Characteristics'!G:G,MATCH($C870,'Policy Characteristics'!$C:$C,0))),"",INDEX('Policy Characteristics'!G:G,MATCH($C870,'Policy Characteristics'!$C:$C,0)))</f>
        <v>1</v>
      </c>
      <c r="N870" s="261">
        <f>IF(ISBLANK(INDEX('Policy Characteristics'!H:H,MATCH($C870,'Policy Characteristics'!$C:$C,0))),"",INDEX('Policy Characteristics'!H:H,MATCH($C870,'Policy Characteristics'!$C:$C,0)))</f>
        <v>0.01</v>
      </c>
      <c r="O870" s="254" t="str">
        <f>IF(ISBLANK(INDEX('Policy Characteristics'!I:I,MATCH($C870,'Policy Characteristics'!$C:$C,0))),"",INDEX('Policy Characteristics'!I:I,MATCH($C870,'Policy Characteristics'!$C:$C,0)))</f>
        <v>% of potential achieved</v>
      </c>
      <c r="P870" s="254" t="str">
        <f>IF(ISBLANK(INDEX('Policy Characteristics'!J:J,MATCH($C870,'Policy Characteristics'!$C:$C,0))),"",INDEX('Policy Characteristics'!J:J,MATCH($C870,'Policy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0" s="254" t="str">
        <f>IF(ISBLANK(INDEX('Policy Characteristics'!K:K,MATCH($C870,'Policy Characteristics'!$C:$C,0))),"",INDEX('Policy Characteristics'!K:K,MATCH($C870,'Policy Characteristics'!$C:$C,0)))</f>
        <v/>
      </c>
      <c r="R870" s="254" t="str">
        <f>IF(ISBLANK(INDEX('Policy Characteristics'!L:L,MATCH($C870,'Policy Characteristics'!$C:$C,0))),"",INDEX('Policy Characteristics'!L:L,MATCH($C870,'Policy Characteristics'!$C:$C,0)))</f>
        <v/>
      </c>
    </row>
    <row r="871" spans="1:18" s="2" customFormat="1">
      <c r="A871" s="254" t="str">
        <f>IF(ISBLANK(INDEX('Policy Characteristics'!A:A,MATCH($C871,'Policy Characteristics'!$C:$C,0))),"",INDEX('Policy Characteristics'!A:A,MATCH($C871,'Policy Characteristics'!$C:$C,0)))</f>
        <v>Industry</v>
      </c>
      <c r="B871" s="262" t="str">
        <f>IF(ISBLANK(INDEX('Policy Characteristics'!B:B,MATCH($C871,'Policy Characteristics'!$C:$C,0))),"",INDEX('Policy Characteristics'!B:B,MATCH($C871,'Policy Characteristics'!$C:$C,0)))</f>
        <v>Feedstock Shifting</v>
      </c>
      <c r="C871" s="254" t="str">
        <f t="shared" si="39"/>
        <v>Fraction of Feedstock Shifted</v>
      </c>
      <c r="D871" s="6" t="s">
        <v>3065</v>
      </c>
      <c r="E871" s="45" t="s">
        <v>2708</v>
      </c>
      <c r="F871" t="s">
        <v>3029</v>
      </c>
      <c r="G871" s="45" t="s">
        <v>2712</v>
      </c>
      <c r="H871" s="47">
        <v>2508</v>
      </c>
      <c r="I871" s="324" t="s">
        <v>44</v>
      </c>
      <c r="J871" s="255" t="str">
        <f>IF(ISBLANK(INDEX('Policy Characteristics'!D:D,MATCH($C871,'Policy Characteristics'!$C:$C,0))),"",INDEX('Policy Characteristics'!D:D,MATCH($C871,'Policy Characteristics'!$C:$C,0)))</f>
        <v>Feedstock Shifting</v>
      </c>
      <c r="K871" s="254" t="str">
        <f>IF(ISBLANK(INDEX('Policy Characteristics'!E:E,MATCH($C871,'Policy Characteristics'!$C:$C,0))),"",INDEX('Policy Characteristics'!E:E,MATCH($C871,'Policy Characteristics'!$C:$C,0)))</f>
        <v>indst feedstock shifting</v>
      </c>
      <c r="L871" s="261">
        <f>IF(ISBLANK(INDEX('Policy Characteristics'!F:F,MATCH($C871,'Policy Characteristics'!$C:$C,0))),"",INDEX('Policy Characteristics'!F:F,MATCH($C871,'Policy Characteristics'!$C:$C,0)))</f>
        <v>0</v>
      </c>
      <c r="M871" s="261">
        <f>IF(ISBLANK(INDEX('Policy Characteristics'!G:G,MATCH($C871,'Policy Characteristics'!$C:$C,0))),"",INDEX('Policy Characteristics'!G:G,MATCH($C871,'Policy Characteristics'!$C:$C,0)))</f>
        <v>1</v>
      </c>
      <c r="N871" s="261">
        <f>IF(ISBLANK(INDEX('Policy Characteristics'!H:H,MATCH($C871,'Policy Characteristics'!$C:$C,0))),"",INDEX('Policy Characteristics'!H:H,MATCH($C871,'Policy Characteristics'!$C:$C,0)))</f>
        <v>0.01</v>
      </c>
      <c r="O871" s="254" t="str">
        <f>IF(ISBLANK(INDEX('Policy Characteristics'!I:I,MATCH($C871,'Policy Characteristics'!$C:$C,0))),"",INDEX('Policy Characteristics'!I:I,MATCH($C871,'Policy Characteristics'!$C:$C,0)))</f>
        <v>% of potential achieved</v>
      </c>
      <c r="P871" s="254" t="str">
        <f>IF(ISBLANK(INDEX('Policy Characteristics'!J:J,MATCH($C871,'Policy Characteristics'!$C:$C,0))),"",INDEX('Policy Characteristics'!J:J,MATCH($C871,'Policy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1" s="254" t="str">
        <f>IF(ISBLANK(INDEX('Policy Characteristics'!K:K,MATCH($C871,'Policy Characteristics'!$C:$C,0))),"",INDEX('Policy Characteristics'!K:K,MATCH($C871,'Policy Characteristics'!$C:$C,0)))</f>
        <v/>
      </c>
      <c r="R871" s="254" t="str">
        <f>IF(ISBLANK(INDEX('Policy Characteristics'!L:L,MATCH($C871,'Policy Characteristics'!$C:$C,0))),"",INDEX('Policy Characteristics'!L:L,MATCH($C871,'Policy Characteristics'!$C:$C,0)))</f>
        <v/>
      </c>
    </row>
    <row r="872" spans="1:18" s="2" customFormat="1">
      <c r="A872" s="254" t="str">
        <f>IF(ISBLANK(INDEX('Policy Characteristics'!A:A,MATCH($C872,'Policy Characteristics'!$C:$C,0))),"",INDEX('Policy Characteristics'!A:A,MATCH($C872,'Policy Characteristics'!$C:$C,0)))</f>
        <v>Industry</v>
      </c>
      <c r="B872" s="262" t="str">
        <f>IF(ISBLANK(INDEX('Policy Characteristics'!B:B,MATCH($C872,'Policy Characteristics'!$C:$C,0))),"",INDEX('Policy Characteristics'!B:B,MATCH($C872,'Policy Characteristics'!$C:$C,0)))</f>
        <v>Feedstock Shifting</v>
      </c>
      <c r="C872" s="254" t="str">
        <f t="shared" si="39"/>
        <v>Fraction of Feedstock Shifted</v>
      </c>
      <c r="D872" s="6" t="s">
        <v>3065</v>
      </c>
      <c r="E872" s="45" t="s">
        <v>2705</v>
      </c>
      <c r="F872" t="s">
        <v>3029</v>
      </c>
      <c r="G872" s="45" t="s">
        <v>2710</v>
      </c>
      <c r="H872" s="47">
        <v>2509</v>
      </c>
      <c r="I872" s="324" t="s">
        <v>44</v>
      </c>
      <c r="J872" s="255" t="str">
        <f>IF(ISBLANK(INDEX('Policy Characteristics'!D:D,MATCH($C872,'Policy Characteristics'!$C:$C,0))),"",INDEX('Policy Characteristics'!D:D,MATCH($C872,'Policy Characteristics'!$C:$C,0)))</f>
        <v>Feedstock Shifting</v>
      </c>
      <c r="K872" s="254" t="str">
        <f>IF(ISBLANK(INDEX('Policy Characteristics'!E:E,MATCH($C872,'Policy Characteristics'!$C:$C,0))),"",INDEX('Policy Characteristics'!E:E,MATCH($C872,'Policy Characteristics'!$C:$C,0)))</f>
        <v>indst feedstock shifting</v>
      </c>
      <c r="L872" s="261">
        <f>IF(ISBLANK(INDEX('Policy Characteristics'!F:F,MATCH($C872,'Policy Characteristics'!$C:$C,0))),"",INDEX('Policy Characteristics'!F:F,MATCH($C872,'Policy Characteristics'!$C:$C,0)))</f>
        <v>0</v>
      </c>
      <c r="M872" s="261">
        <f>IF(ISBLANK(INDEX('Policy Characteristics'!G:G,MATCH($C872,'Policy Characteristics'!$C:$C,0))),"",INDEX('Policy Characteristics'!G:G,MATCH($C872,'Policy Characteristics'!$C:$C,0)))</f>
        <v>1</v>
      </c>
      <c r="N872" s="261">
        <f>IF(ISBLANK(INDEX('Policy Characteristics'!H:H,MATCH($C872,'Policy Characteristics'!$C:$C,0))),"",INDEX('Policy Characteristics'!H:H,MATCH($C872,'Policy Characteristics'!$C:$C,0)))</f>
        <v>0.01</v>
      </c>
      <c r="O872" s="254" t="str">
        <f>IF(ISBLANK(INDEX('Policy Characteristics'!I:I,MATCH($C872,'Policy Characteristics'!$C:$C,0))),"",INDEX('Policy Characteristics'!I:I,MATCH($C872,'Policy Characteristics'!$C:$C,0)))</f>
        <v>% of potential achieved</v>
      </c>
      <c r="P872" s="254" t="str">
        <f>IF(ISBLANK(INDEX('Policy Characteristics'!J:J,MATCH($C872,'Policy Characteristics'!$C:$C,0))),"",INDEX('Policy Characteristics'!J:J,MATCH($C872,'Policy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2" s="254" t="str">
        <f>IF(ISBLANK(INDEX('Policy Characteristics'!K:K,MATCH($C872,'Policy Characteristics'!$C:$C,0))),"",INDEX('Policy Characteristics'!K:K,MATCH($C872,'Policy Characteristics'!$C:$C,0)))</f>
        <v/>
      </c>
      <c r="R872" s="254" t="str">
        <f>IF(ISBLANK(INDEX('Policy Characteristics'!L:L,MATCH($C872,'Policy Characteristics'!$C:$C,0))),"",INDEX('Policy Characteristics'!L:L,MATCH($C872,'Policy Characteristics'!$C:$C,0)))</f>
        <v/>
      </c>
    </row>
    <row r="873" spans="1:18" s="2" customFormat="1">
      <c r="A873" s="254" t="str">
        <f>IF(ISBLANK(INDEX('Policy Characteristics'!A:A,MATCH($C873,'Policy Characteristics'!$C:$C,0))),"",INDEX('Policy Characteristics'!A:A,MATCH($C873,'Policy Characteristics'!$C:$C,0)))</f>
        <v>Industry</v>
      </c>
      <c r="B873" s="262" t="str">
        <f>IF(ISBLANK(INDEX('Policy Characteristics'!B:B,MATCH($C873,'Policy Characteristics'!$C:$C,0))),"",INDEX('Policy Characteristics'!B:B,MATCH($C873,'Policy Characteristics'!$C:$C,0)))</f>
        <v>Feedstock Shifting</v>
      </c>
      <c r="C873" s="254" t="str">
        <f t="shared" si="39"/>
        <v>Fraction of Feedstock Shifted</v>
      </c>
      <c r="D873" s="6" t="s">
        <v>3066</v>
      </c>
      <c r="E873" s="45" t="s">
        <v>2399</v>
      </c>
      <c r="F873" t="s">
        <v>3030</v>
      </c>
      <c r="G873" s="45" t="s">
        <v>2405</v>
      </c>
      <c r="H873" s="47">
        <v>2510</v>
      </c>
      <c r="I873" s="324" t="s">
        <v>44</v>
      </c>
      <c r="J873" s="255" t="str">
        <f>IF(ISBLANK(INDEX('Policy Characteristics'!D:D,MATCH($C873,'Policy Characteristics'!$C:$C,0))),"",INDEX('Policy Characteristics'!D:D,MATCH($C873,'Policy Characteristics'!$C:$C,0)))</f>
        <v>Feedstock Shifting</v>
      </c>
      <c r="K873" s="254" t="str">
        <f>IF(ISBLANK(INDEX('Policy Characteristics'!E:E,MATCH($C873,'Policy Characteristics'!$C:$C,0))),"",INDEX('Policy Characteristics'!E:E,MATCH($C873,'Policy Characteristics'!$C:$C,0)))</f>
        <v>indst feedstock shifting</v>
      </c>
      <c r="L873" s="261">
        <f>IF(ISBLANK(INDEX('Policy Characteristics'!F:F,MATCH($C873,'Policy Characteristics'!$C:$C,0))),"",INDEX('Policy Characteristics'!F:F,MATCH($C873,'Policy Characteristics'!$C:$C,0)))</f>
        <v>0</v>
      </c>
      <c r="M873" s="261">
        <f>IF(ISBLANK(INDEX('Policy Characteristics'!G:G,MATCH($C873,'Policy Characteristics'!$C:$C,0))),"",INDEX('Policy Characteristics'!G:G,MATCH($C873,'Policy Characteristics'!$C:$C,0)))</f>
        <v>1</v>
      </c>
      <c r="N873" s="261">
        <f>IF(ISBLANK(INDEX('Policy Characteristics'!H:H,MATCH($C873,'Policy Characteristics'!$C:$C,0))),"",INDEX('Policy Characteristics'!H:H,MATCH($C873,'Policy Characteristics'!$C:$C,0)))</f>
        <v>0.01</v>
      </c>
      <c r="O873" s="254" t="str">
        <f>IF(ISBLANK(INDEX('Policy Characteristics'!I:I,MATCH($C873,'Policy Characteristics'!$C:$C,0))),"",INDEX('Policy Characteristics'!I:I,MATCH($C873,'Policy Characteristics'!$C:$C,0)))</f>
        <v>% of potential achieved</v>
      </c>
      <c r="P873" s="254" t="str">
        <f>IF(ISBLANK(INDEX('Policy Characteristics'!J:J,MATCH($C873,'Policy Characteristics'!$C:$C,0))),"",INDEX('Policy Characteristics'!J:J,MATCH($C873,'Policy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3" s="254" t="str">
        <f>IF(ISBLANK(INDEX('Policy Characteristics'!K:K,MATCH($C873,'Policy Characteristics'!$C:$C,0))),"",INDEX('Policy Characteristics'!K:K,MATCH($C873,'Policy Characteristics'!$C:$C,0)))</f>
        <v/>
      </c>
      <c r="R873" s="254" t="str">
        <f>IF(ISBLANK(INDEX('Policy Characteristics'!L:L,MATCH($C873,'Policy Characteristics'!$C:$C,0))),"",INDEX('Policy Characteristics'!L:L,MATCH($C873,'Policy Characteristics'!$C:$C,0)))</f>
        <v/>
      </c>
    </row>
    <row r="874" spans="1:18" s="2" customFormat="1">
      <c r="A874" s="254" t="str">
        <f>IF(ISBLANK(INDEX('Policy Characteristics'!A:A,MATCH($C874,'Policy Characteristics'!$C:$C,0))),"",INDEX('Policy Characteristics'!A:A,MATCH($C874,'Policy Characteristics'!$C:$C,0)))</f>
        <v>Industry</v>
      </c>
      <c r="B874" s="262" t="str">
        <f>IF(ISBLANK(INDEX('Policy Characteristics'!B:B,MATCH($C874,'Policy Characteristics'!$C:$C,0))),"",INDEX('Policy Characteristics'!B:B,MATCH($C874,'Policy Characteristics'!$C:$C,0)))</f>
        <v>Feedstock Shifting</v>
      </c>
      <c r="C874" s="254" t="str">
        <f t="shared" si="39"/>
        <v>Fraction of Feedstock Shifted</v>
      </c>
      <c r="D874" s="6" t="s">
        <v>3066</v>
      </c>
      <c r="E874" s="45" t="s">
        <v>2400</v>
      </c>
      <c r="F874" t="s">
        <v>3030</v>
      </c>
      <c r="G874" s="45" t="s">
        <v>2408</v>
      </c>
      <c r="H874" s="47">
        <v>2511</v>
      </c>
      <c r="I874" s="324" t="s">
        <v>44</v>
      </c>
      <c r="J874" s="255" t="str">
        <f>IF(ISBLANK(INDEX('Policy Characteristics'!D:D,MATCH($C874,'Policy Characteristics'!$C:$C,0))),"",INDEX('Policy Characteristics'!D:D,MATCH($C874,'Policy Characteristics'!$C:$C,0)))</f>
        <v>Feedstock Shifting</v>
      </c>
      <c r="K874" s="254" t="str">
        <f>IF(ISBLANK(INDEX('Policy Characteristics'!E:E,MATCH($C874,'Policy Characteristics'!$C:$C,0))),"",INDEX('Policy Characteristics'!E:E,MATCH($C874,'Policy Characteristics'!$C:$C,0)))</f>
        <v>indst feedstock shifting</v>
      </c>
      <c r="L874" s="261">
        <f>IF(ISBLANK(INDEX('Policy Characteristics'!F:F,MATCH($C874,'Policy Characteristics'!$C:$C,0))),"",INDEX('Policy Characteristics'!F:F,MATCH($C874,'Policy Characteristics'!$C:$C,0)))</f>
        <v>0</v>
      </c>
      <c r="M874" s="261">
        <f>IF(ISBLANK(INDEX('Policy Characteristics'!G:G,MATCH($C874,'Policy Characteristics'!$C:$C,0))),"",INDEX('Policy Characteristics'!G:G,MATCH($C874,'Policy Characteristics'!$C:$C,0)))</f>
        <v>1</v>
      </c>
      <c r="N874" s="261">
        <f>IF(ISBLANK(INDEX('Policy Characteristics'!H:H,MATCH($C874,'Policy Characteristics'!$C:$C,0))),"",INDEX('Policy Characteristics'!H:H,MATCH($C874,'Policy Characteristics'!$C:$C,0)))</f>
        <v>0.01</v>
      </c>
      <c r="O874" s="254" t="str">
        <f>IF(ISBLANK(INDEX('Policy Characteristics'!I:I,MATCH($C874,'Policy Characteristics'!$C:$C,0))),"",INDEX('Policy Characteristics'!I:I,MATCH($C874,'Policy Characteristics'!$C:$C,0)))</f>
        <v>% of potential achieved</v>
      </c>
      <c r="P874" s="254" t="str">
        <f>IF(ISBLANK(INDEX('Policy Characteristics'!J:J,MATCH($C874,'Policy Characteristics'!$C:$C,0))),"",INDEX('Policy Characteristics'!J:J,MATCH($C874,'Policy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4" s="254" t="str">
        <f>IF(ISBLANK(INDEX('Policy Characteristics'!K:K,MATCH($C874,'Policy Characteristics'!$C:$C,0))),"",INDEX('Policy Characteristics'!K:K,MATCH($C874,'Policy Characteristics'!$C:$C,0)))</f>
        <v/>
      </c>
      <c r="R874" s="254" t="str">
        <f>IF(ISBLANK(INDEX('Policy Characteristics'!L:L,MATCH($C874,'Policy Characteristics'!$C:$C,0))),"",INDEX('Policy Characteristics'!L:L,MATCH($C874,'Policy Characteristics'!$C:$C,0)))</f>
        <v/>
      </c>
    </row>
    <row r="875" spans="1:18" s="2" customFormat="1">
      <c r="A875" s="254" t="str">
        <f>IF(ISBLANK(INDEX('Policy Characteristics'!A:A,MATCH($C875,'Policy Characteristics'!$C:$C,0))),"",INDEX('Policy Characteristics'!A:A,MATCH($C875,'Policy Characteristics'!$C:$C,0)))</f>
        <v>Industry</v>
      </c>
      <c r="B875" s="262" t="str">
        <f>IF(ISBLANK(INDEX('Policy Characteristics'!B:B,MATCH($C875,'Policy Characteristics'!$C:$C,0))),"",INDEX('Policy Characteristics'!B:B,MATCH($C875,'Policy Characteristics'!$C:$C,0)))</f>
        <v>Feedstock Shifting</v>
      </c>
      <c r="C875" s="254" t="str">
        <f t="shared" si="39"/>
        <v>Fraction of Feedstock Shifted</v>
      </c>
      <c r="D875" s="6" t="s">
        <v>3066</v>
      </c>
      <c r="E875" s="45" t="s">
        <v>2401</v>
      </c>
      <c r="F875" t="s">
        <v>3030</v>
      </c>
      <c r="G875" s="45" t="s">
        <v>2409</v>
      </c>
      <c r="H875" s="47">
        <v>2512</v>
      </c>
      <c r="I875" s="324" t="s">
        <v>44</v>
      </c>
      <c r="J875" s="255" t="str">
        <f>IF(ISBLANK(INDEX('Policy Characteristics'!D:D,MATCH($C875,'Policy Characteristics'!$C:$C,0))),"",INDEX('Policy Characteristics'!D:D,MATCH($C875,'Policy Characteristics'!$C:$C,0)))</f>
        <v>Feedstock Shifting</v>
      </c>
      <c r="K875" s="254" t="str">
        <f>IF(ISBLANK(INDEX('Policy Characteristics'!E:E,MATCH($C875,'Policy Characteristics'!$C:$C,0))),"",INDEX('Policy Characteristics'!E:E,MATCH($C875,'Policy Characteristics'!$C:$C,0)))</f>
        <v>indst feedstock shifting</v>
      </c>
      <c r="L875" s="261">
        <f>IF(ISBLANK(INDEX('Policy Characteristics'!F:F,MATCH($C875,'Policy Characteristics'!$C:$C,0))),"",INDEX('Policy Characteristics'!F:F,MATCH($C875,'Policy Characteristics'!$C:$C,0)))</f>
        <v>0</v>
      </c>
      <c r="M875" s="261">
        <f>IF(ISBLANK(INDEX('Policy Characteristics'!G:G,MATCH($C875,'Policy Characteristics'!$C:$C,0))),"",INDEX('Policy Characteristics'!G:G,MATCH($C875,'Policy Characteristics'!$C:$C,0)))</f>
        <v>1</v>
      </c>
      <c r="N875" s="261">
        <f>IF(ISBLANK(INDEX('Policy Characteristics'!H:H,MATCH($C875,'Policy Characteristics'!$C:$C,0))),"",INDEX('Policy Characteristics'!H:H,MATCH($C875,'Policy Characteristics'!$C:$C,0)))</f>
        <v>0.01</v>
      </c>
      <c r="O875" s="254" t="str">
        <f>IF(ISBLANK(INDEX('Policy Characteristics'!I:I,MATCH($C875,'Policy Characteristics'!$C:$C,0))),"",INDEX('Policy Characteristics'!I:I,MATCH($C875,'Policy Characteristics'!$C:$C,0)))</f>
        <v>% of potential achieved</v>
      </c>
      <c r="P875" s="254" t="str">
        <f>IF(ISBLANK(INDEX('Policy Characteristics'!J:J,MATCH($C875,'Policy Characteristics'!$C:$C,0))),"",INDEX('Policy Characteristics'!J:J,MATCH($C875,'Policy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5" s="254" t="str">
        <f>IF(ISBLANK(INDEX('Policy Characteristics'!K:K,MATCH($C875,'Policy Characteristics'!$C:$C,0))),"",INDEX('Policy Characteristics'!K:K,MATCH($C875,'Policy Characteristics'!$C:$C,0)))</f>
        <v/>
      </c>
      <c r="R875" s="254" t="str">
        <f>IF(ISBLANK(INDEX('Policy Characteristics'!L:L,MATCH($C875,'Policy Characteristics'!$C:$C,0))),"",INDEX('Policy Characteristics'!L:L,MATCH($C875,'Policy Characteristics'!$C:$C,0)))</f>
        <v/>
      </c>
    </row>
    <row r="876" spans="1:18" s="2" customFormat="1">
      <c r="A876" s="254" t="str">
        <f>IF(ISBLANK(INDEX('Policy Characteristics'!A:A,MATCH($C876,'Policy Characteristics'!$C:$C,0))),"",INDEX('Policy Characteristics'!A:A,MATCH($C876,'Policy Characteristics'!$C:$C,0)))</f>
        <v>Industry</v>
      </c>
      <c r="B876" s="262" t="str">
        <f>IF(ISBLANK(INDEX('Policy Characteristics'!B:B,MATCH($C876,'Policy Characteristics'!$C:$C,0))),"",INDEX('Policy Characteristics'!B:B,MATCH($C876,'Policy Characteristics'!$C:$C,0)))</f>
        <v>Feedstock Shifting</v>
      </c>
      <c r="C876" s="254" t="str">
        <f t="shared" si="39"/>
        <v>Fraction of Feedstock Shifted</v>
      </c>
      <c r="D876" s="6" t="s">
        <v>3066</v>
      </c>
      <c r="E876" s="45" t="s">
        <v>2402</v>
      </c>
      <c r="F876" t="s">
        <v>3030</v>
      </c>
      <c r="G876" s="45" t="s">
        <v>2406</v>
      </c>
      <c r="H876" s="47">
        <v>2513</v>
      </c>
      <c r="I876" s="324" t="s">
        <v>44</v>
      </c>
      <c r="J876" s="255" t="str">
        <f>IF(ISBLANK(INDEX('Policy Characteristics'!D:D,MATCH($C876,'Policy Characteristics'!$C:$C,0))),"",INDEX('Policy Characteristics'!D:D,MATCH($C876,'Policy Characteristics'!$C:$C,0)))</f>
        <v>Feedstock Shifting</v>
      </c>
      <c r="K876" s="254" t="str">
        <f>IF(ISBLANK(INDEX('Policy Characteristics'!E:E,MATCH($C876,'Policy Characteristics'!$C:$C,0))),"",INDEX('Policy Characteristics'!E:E,MATCH($C876,'Policy Characteristics'!$C:$C,0)))</f>
        <v>indst feedstock shifting</v>
      </c>
      <c r="L876" s="261">
        <f>IF(ISBLANK(INDEX('Policy Characteristics'!F:F,MATCH($C876,'Policy Characteristics'!$C:$C,0))),"",INDEX('Policy Characteristics'!F:F,MATCH($C876,'Policy Characteristics'!$C:$C,0)))</f>
        <v>0</v>
      </c>
      <c r="M876" s="261">
        <f>IF(ISBLANK(INDEX('Policy Characteristics'!G:G,MATCH($C876,'Policy Characteristics'!$C:$C,0))),"",INDEX('Policy Characteristics'!G:G,MATCH($C876,'Policy Characteristics'!$C:$C,0)))</f>
        <v>1</v>
      </c>
      <c r="N876" s="261">
        <f>IF(ISBLANK(INDEX('Policy Characteristics'!H:H,MATCH($C876,'Policy Characteristics'!$C:$C,0))),"",INDEX('Policy Characteristics'!H:H,MATCH($C876,'Policy Characteristics'!$C:$C,0)))</f>
        <v>0.01</v>
      </c>
      <c r="O876" s="254" t="str">
        <f>IF(ISBLANK(INDEX('Policy Characteristics'!I:I,MATCH($C876,'Policy Characteristics'!$C:$C,0))),"",INDEX('Policy Characteristics'!I:I,MATCH($C876,'Policy Characteristics'!$C:$C,0)))</f>
        <v>% of potential achieved</v>
      </c>
      <c r="P876" s="254" t="str">
        <f>IF(ISBLANK(INDEX('Policy Characteristics'!J:J,MATCH($C876,'Policy Characteristics'!$C:$C,0))),"",INDEX('Policy Characteristics'!J:J,MATCH($C876,'Policy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6" s="254" t="str">
        <f>IF(ISBLANK(INDEX('Policy Characteristics'!K:K,MATCH($C876,'Policy Characteristics'!$C:$C,0))),"",INDEX('Policy Characteristics'!K:K,MATCH($C876,'Policy Characteristics'!$C:$C,0)))</f>
        <v/>
      </c>
      <c r="R876" s="254" t="str">
        <f>IF(ISBLANK(INDEX('Policy Characteristics'!L:L,MATCH($C876,'Policy Characteristics'!$C:$C,0))),"",INDEX('Policy Characteristics'!L:L,MATCH($C876,'Policy Characteristics'!$C:$C,0)))</f>
        <v/>
      </c>
    </row>
    <row r="877" spans="1:18" s="2" customFormat="1">
      <c r="A877" s="254" t="str">
        <f>IF(ISBLANK(INDEX('Policy Characteristics'!A:A,MATCH($C877,'Policy Characteristics'!$C:$C,0))),"",INDEX('Policy Characteristics'!A:A,MATCH($C877,'Policy Characteristics'!$C:$C,0)))</f>
        <v>Industry</v>
      </c>
      <c r="B877" s="262" t="str">
        <f>IF(ISBLANK(INDEX('Policy Characteristics'!B:B,MATCH($C877,'Policy Characteristics'!$C:$C,0))),"",INDEX('Policy Characteristics'!B:B,MATCH($C877,'Policy Characteristics'!$C:$C,0)))</f>
        <v>Feedstock Shifting</v>
      </c>
      <c r="C877" s="254" t="str">
        <f t="shared" si="39"/>
        <v>Fraction of Feedstock Shifted</v>
      </c>
      <c r="D877" s="6" t="s">
        <v>3066</v>
      </c>
      <c r="E877" s="45" t="s">
        <v>2403</v>
      </c>
      <c r="F877" t="s">
        <v>3030</v>
      </c>
      <c r="G877" s="45" t="s">
        <v>2407</v>
      </c>
      <c r="H877" s="47">
        <v>2514</v>
      </c>
      <c r="I877" s="324" t="s">
        <v>44</v>
      </c>
      <c r="J877" s="255" t="str">
        <f>IF(ISBLANK(INDEX('Policy Characteristics'!D:D,MATCH($C877,'Policy Characteristics'!$C:$C,0))),"",INDEX('Policy Characteristics'!D:D,MATCH($C877,'Policy Characteristics'!$C:$C,0)))</f>
        <v>Feedstock Shifting</v>
      </c>
      <c r="K877" s="254" t="str">
        <f>IF(ISBLANK(INDEX('Policy Characteristics'!E:E,MATCH($C877,'Policy Characteristics'!$C:$C,0))),"",INDEX('Policy Characteristics'!E:E,MATCH($C877,'Policy Characteristics'!$C:$C,0)))</f>
        <v>indst feedstock shifting</v>
      </c>
      <c r="L877" s="261">
        <f>IF(ISBLANK(INDEX('Policy Characteristics'!F:F,MATCH($C877,'Policy Characteristics'!$C:$C,0))),"",INDEX('Policy Characteristics'!F:F,MATCH($C877,'Policy Characteristics'!$C:$C,0)))</f>
        <v>0</v>
      </c>
      <c r="M877" s="261">
        <f>IF(ISBLANK(INDEX('Policy Characteristics'!G:G,MATCH($C877,'Policy Characteristics'!$C:$C,0))),"",INDEX('Policy Characteristics'!G:G,MATCH($C877,'Policy Characteristics'!$C:$C,0)))</f>
        <v>1</v>
      </c>
      <c r="N877" s="261">
        <f>IF(ISBLANK(INDEX('Policy Characteristics'!H:H,MATCH($C877,'Policy Characteristics'!$C:$C,0))),"",INDEX('Policy Characteristics'!H:H,MATCH($C877,'Policy Characteristics'!$C:$C,0)))</f>
        <v>0.01</v>
      </c>
      <c r="O877" s="254" t="str">
        <f>IF(ISBLANK(INDEX('Policy Characteristics'!I:I,MATCH($C877,'Policy Characteristics'!$C:$C,0))),"",INDEX('Policy Characteristics'!I:I,MATCH($C877,'Policy Characteristics'!$C:$C,0)))</f>
        <v>% of potential achieved</v>
      </c>
      <c r="P877" s="254" t="str">
        <f>IF(ISBLANK(INDEX('Policy Characteristics'!J:J,MATCH($C877,'Policy Characteristics'!$C:$C,0))),"",INDEX('Policy Characteristics'!J:J,MATCH($C877,'Policy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7" s="254" t="str">
        <f>IF(ISBLANK(INDEX('Policy Characteristics'!K:K,MATCH($C877,'Policy Characteristics'!$C:$C,0))),"",INDEX('Policy Characteristics'!K:K,MATCH($C877,'Policy Characteristics'!$C:$C,0)))</f>
        <v/>
      </c>
      <c r="R877" s="254" t="str">
        <f>IF(ISBLANK(INDEX('Policy Characteristics'!L:L,MATCH($C877,'Policy Characteristics'!$C:$C,0))),"",INDEX('Policy Characteristics'!L:L,MATCH($C877,'Policy Characteristics'!$C:$C,0)))</f>
        <v/>
      </c>
    </row>
    <row r="878" spans="1:18" s="2" customFormat="1">
      <c r="A878" s="254" t="str">
        <f>IF(ISBLANK(INDEX('Policy Characteristics'!A:A,MATCH($C878,'Policy Characteristics'!$C:$C,0))),"",INDEX('Policy Characteristics'!A:A,MATCH($C878,'Policy Characteristics'!$C:$C,0)))</f>
        <v>Industry</v>
      </c>
      <c r="B878" s="262" t="str">
        <f>IF(ISBLANK(INDEX('Policy Characteristics'!B:B,MATCH($C878,'Policy Characteristics'!$C:$C,0))),"",INDEX('Policy Characteristics'!B:B,MATCH($C878,'Policy Characteristics'!$C:$C,0)))</f>
        <v>Feedstock Shifting</v>
      </c>
      <c r="C878" s="254" t="str">
        <f t="shared" si="39"/>
        <v>Fraction of Feedstock Shifted</v>
      </c>
      <c r="D878" s="6" t="s">
        <v>3066</v>
      </c>
      <c r="E878" s="45" t="s">
        <v>2404</v>
      </c>
      <c r="F878" t="s">
        <v>3030</v>
      </c>
      <c r="G878" s="45" t="s">
        <v>2410</v>
      </c>
      <c r="H878" s="47">
        <v>2515</v>
      </c>
      <c r="I878" s="324" t="s">
        <v>44</v>
      </c>
      <c r="J878" s="255" t="str">
        <f>IF(ISBLANK(INDEX('Policy Characteristics'!D:D,MATCH($C878,'Policy Characteristics'!$C:$C,0))),"",INDEX('Policy Characteristics'!D:D,MATCH($C878,'Policy Characteristics'!$C:$C,0)))</f>
        <v>Feedstock Shifting</v>
      </c>
      <c r="K878" s="254" t="str">
        <f>IF(ISBLANK(INDEX('Policy Characteristics'!E:E,MATCH($C878,'Policy Characteristics'!$C:$C,0))),"",INDEX('Policy Characteristics'!E:E,MATCH($C878,'Policy Characteristics'!$C:$C,0)))</f>
        <v>indst feedstock shifting</v>
      </c>
      <c r="L878" s="261">
        <f>IF(ISBLANK(INDEX('Policy Characteristics'!F:F,MATCH($C878,'Policy Characteristics'!$C:$C,0))),"",INDEX('Policy Characteristics'!F:F,MATCH($C878,'Policy Characteristics'!$C:$C,0)))</f>
        <v>0</v>
      </c>
      <c r="M878" s="261">
        <f>IF(ISBLANK(INDEX('Policy Characteristics'!G:G,MATCH($C878,'Policy Characteristics'!$C:$C,0))),"",INDEX('Policy Characteristics'!G:G,MATCH($C878,'Policy Characteristics'!$C:$C,0)))</f>
        <v>1</v>
      </c>
      <c r="N878" s="261">
        <f>IF(ISBLANK(INDEX('Policy Characteristics'!H:H,MATCH($C878,'Policy Characteristics'!$C:$C,0))),"",INDEX('Policy Characteristics'!H:H,MATCH($C878,'Policy Characteristics'!$C:$C,0)))</f>
        <v>0.01</v>
      </c>
      <c r="O878" s="254" t="str">
        <f>IF(ISBLANK(INDEX('Policy Characteristics'!I:I,MATCH($C878,'Policy Characteristics'!$C:$C,0))),"",INDEX('Policy Characteristics'!I:I,MATCH($C878,'Policy Characteristics'!$C:$C,0)))</f>
        <v>% of potential achieved</v>
      </c>
      <c r="P878" s="254" t="str">
        <f>IF(ISBLANK(INDEX('Policy Characteristics'!J:J,MATCH($C878,'Policy Characteristics'!$C:$C,0))),"",INDEX('Policy Characteristics'!J:J,MATCH($C878,'Policy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8" s="254" t="str">
        <f>IF(ISBLANK(INDEX('Policy Characteristics'!K:K,MATCH($C878,'Policy Characteristics'!$C:$C,0))),"",INDEX('Policy Characteristics'!K:K,MATCH($C878,'Policy Characteristics'!$C:$C,0)))</f>
        <v/>
      </c>
      <c r="R878" s="254" t="str">
        <f>IF(ISBLANK(INDEX('Policy Characteristics'!L:L,MATCH($C878,'Policy Characteristics'!$C:$C,0))),"",INDEX('Policy Characteristics'!L:L,MATCH($C878,'Policy Characteristics'!$C:$C,0)))</f>
        <v/>
      </c>
    </row>
    <row r="879" spans="1:18" s="2" customFormat="1">
      <c r="A879" s="254" t="str">
        <f>IF(ISBLANK(INDEX('Policy Characteristics'!A:A,MATCH($C879,'Policy Characteristics'!$C:$C,0))),"",INDEX('Policy Characteristics'!A:A,MATCH($C879,'Policy Characteristics'!$C:$C,0)))</f>
        <v>Industry</v>
      </c>
      <c r="B879" s="262" t="str">
        <f>IF(ISBLANK(INDEX('Policy Characteristics'!B:B,MATCH($C879,'Policy Characteristics'!$C:$C,0))),"",INDEX('Policy Characteristics'!B:B,MATCH($C879,'Policy Characteristics'!$C:$C,0)))</f>
        <v>Feedstock Shifting</v>
      </c>
      <c r="C879" s="254" t="str">
        <f t="shared" si="39"/>
        <v>Fraction of Feedstock Shifted</v>
      </c>
      <c r="D879" s="6" t="s">
        <v>3066</v>
      </c>
      <c r="E879" s="45" t="s">
        <v>2706</v>
      </c>
      <c r="F879" t="s">
        <v>3030</v>
      </c>
      <c r="G879" s="45" t="s">
        <v>2709</v>
      </c>
      <c r="H879" s="47">
        <v>2516</v>
      </c>
      <c r="I879" s="324" t="s">
        <v>44</v>
      </c>
      <c r="J879" s="255" t="str">
        <f>IF(ISBLANK(INDEX('Policy Characteristics'!D:D,MATCH($C879,'Policy Characteristics'!$C:$C,0))),"",INDEX('Policy Characteristics'!D:D,MATCH($C879,'Policy Characteristics'!$C:$C,0)))</f>
        <v>Feedstock Shifting</v>
      </c>
      <c r="K879" s="254" t="str">
        <f>IF(ISBLANK(INDEX('Policy Characteristics'!E:E,MATCH($C879,'Policy Characteristics'!$C:$C,0))),"",INDEX('Policy Characteristics'!E:E,MATCH($C879,'Policy Characteristics'!$C:$C,0)))</f>
        <v>indst feedstock shifting</v>
      </c>
      <c r="L879" s="261">
        <f>IF(ISBLANK(INDEX('Policy Characteristics'!F:F,MATCH($C879,'Policy Characteristics'!$C:$C,0))),"",INDEX('Policy Characteristics'!F:F,MATCH($C879,'Policy Characteristics'!$C:$C,0)))</f>
        <v>0</v>
      </c>
      <c r="M879" s="261">
        <f>IF(ISBLANK(INDEX('Policy Characteristics'!G:G,MATCH($C879,'Policy Characteristics'!$C:$C,0))),"",INDEX('Policy Characteristics'!G:G,MATCH($C879,'Policy Characteristics'!$C:$C,0)))</f>
        <v>1</v>
      </c>
      <c r="N879" s="261">
        <f>IF(ISBLANK(INDEX('Policy Characteristics'!H:H,MATCH($C879,'Policy Characteristics'!$C:$C,0))),"",INDEX('Policy Characteristics'!H:H,MATCH($C879,'Policy Characteristics'!$C:$C,0)))</f>
        <v>0.01</v>
      </c>
      <c r="O879" s="254" t="str">
        <f>IF(ISBLANK(INDEX('Policy Characteristics'!I:I,MATCH($C879,'Policy Characteristics'!$C:$C,0))),"",INDEX('Policy Characteristics'!I:I,MATCH($C879,'Policy Characteristics'!$C:$C,0)))</f>
        <v>% of potential achieved</v>
      </c>
      <c r="P879" s="254" t="str">
        <f>IF(ISBLANK(INDEX('Policy Characteristics'!J:J,MATCH($C879,'Policy Characteristics'!$C:$C,0))),"",INDEX('Policy Characteristics'!J:J,MATCH($C879,'Policy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9" s="254" t="str">
        <f>IF(ISBLANK(INDEX('Policy Characteristics'!K:K,MATCH($C879,'Policy Characteristics'!$C:$C,0))),"",INDEX('Policy Characteristics'!K:K,MATCH($C879,'Policy Characteristics'!$C:$C,0)))</f>
        <v/>
      </c>
      <c r="R879" s="254" t="str">
        <f>IF(ISBLANK(INDEX('Policy Characteristics'!L:L,MATCH($C879,'Policy Characteristics'!$C:$C,0))),"",INDEX('Policy Characteristics'!L:L,MATCH($C879,'Policy Characteristics'!$C:$C,0)))</f>
        <v/>
      </c>
    </row>
    <row r="880" spans="1:18" s="2" customFormat="1">
      <c r="A880" s="254" t="str">
        <f>IF(ISBLANK(INDEX('Policy Characteristics'!A:A,MATCH($C880,'Policy Characteristics'!$C:$C,0))),"",INDEX('Policy Characteristics'!A:A,MATCH($C880,'Policy Characteristics'!$C:$C,0)))</f>
        <v>Industry</v>
      </c>
      <c r="B880" s="262" t="str">
        <f>IF(ISBLANK(INDEX('Policy Characteristics'!B:B,MATCH($C880,'Policy Characteristics'!$C:$C,0))),"",INDEX('Policy Characteristics'!B:B,MATCH($C880,'Policy Characteristics'!$C:$C,0)))</f>
        <v>Feedstock Shifting</v>
      </c>
      <c r="C880" s="254" t="str">
        <f t="shared" si="39"/>
        <v>Fraction of Feedstock Shifted</v>
      </c>
      <c r="D880" s="6" t="s">
        <v>3066</v>
      </c>
      <c r="E880" s="45" t="s">
        <v>2707</v>
      </c>
      <c r="F880" t="s">
        <v>3030</v>
      </c>
      <c r="G880" s="45" t="s">
        <v>2711</v>
      </c>
      <c r="H880" s="47">
        <v>2517</v>
      </c>
      <c r="I880" s="324" t="s">
        <v>44</v>
      </c>
      <c r="J880" s="255" t="str">
        <f>IF(ISBLANK(INDEX('Policy Characteristics'!D:D,MATCH($C880,'Policy Characteristics'!$C:$C,0))),"",INDEX('Policy Characteristics'!D:D,MATCH($C880,'Policy Characteristics'!$C:$C,0)))</f>
        <v>Feedstock Shifting</v>
      </c>
      <c r="K880" s="254" t="str">
        <f>IF(ISBLANK(INDEX('Policy Characteristics'!E:E,MATCH($C880,'Policy Characteristics'!$C:$C,0))),"",INDEX('Policy Characteristics'!E:E,MATCH($C880,'Policy Characteristics'!$C:$C,0)))</f>
        <v>indst feedstock shifting</v>
      </c>
      <c r="L880" s="261">
        <f>IF(ISBLANK(INDEX('Policy Characteristics'!F:F,MATCH($C880,'Policy Characteristics'!$C:$C,0))),"",INDEX('Policy Characteristics'!F:F,MATCH($C880,'Policy Characteristics'!$C:$C,0)))</f>
        <v>0</v>
      </c>
      <c r="M880" s="261">
        <f>IF(ISBLANK(INDEX('Policy Characteristics'!G:G,MATCH($C880,'Policy Characteristics'!$C:$C,0))),"",INDEX('Policy Characteristics'!G:G,MATCH($C880,'Policy Characteristics'!$C:$C,0)))</f>
        <v>1</v>
      </c>
      <c r="N880" s="261">
        <f>IF(ISBLANK(INDEX('Policy Characteristics'!H:H,MATCH($C880,'Policy Characteristics'!$C:$C,0))),"",INDEX('Policy Characteristics'!H:H,MATCH($C880,'Policy Characteristics'!$C:$C,0)))</f>
        <v>0.01</v>
      </c>
      <c r="O880" s="254" t="str">
        <f>IF(ISBLANK(INDEX('Policy Characteristics'!I:I,MATCH($C880,'Policy Characteristics'!$C:$C,0))),"",INDEX('Policy Characteristics'!I:I,MATCH($C880,'Policy Characteristics'!$C:$C,0)))</f>
        <v>% of potential achieved</v>
      </c>
      <c r="P880" s="254" t="str">
        <f>IF(ISBLANK(INDEX('Policy Characteristics'!J:J,MATCH($C880,'Policy Characteristics'!$C:$C,0))),"",INDEX('Policy Characteristics'!J:J,MATCH($C880,'Policy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0" s="254" t="str">
        <f>IF(ISBLANK(INDEX('Policy Characteristics'!K:K,MATCH($C880,'Policy Characteristics'!$C:$C,0))),"",INDEX('Policy Characteristics'!K:K,MATCH($C880,'Policy Characteristics'!$C:$C,0)))</f>
        <v/>
      </c>
      <c r="R880" s="254" t="str">
        <f>IF(ISBLANK(INDEX('Policy Characteristics'!L:L,MATCH($C880,'Policy Characteristics'!$C:$C,0))),"",INDEX('Policy Characteristics'!L:L,MATCH($C880,'Policy Characteristics'!$C:$C,0)))</f>
        <v/>
      </c>
    </row>
    <row r="881" spans="1:18" s="2" customFormat="1">
      <c r="A881" s="254" t="str">
        <f>IF(ISBLANK(INDEX('Policy Characteristics'!A:A,MATCH($C881,'Policy Characteristics'!$C:$C,0))),"",INDEX('Policy Characteristics'!A:A,MATCH($C881,'Policy Characteristics'!$C:$C,0)))</f>
        <v>Industry</v>
      </c>
      <c r="B881" s="262" t="str">
        <f>IF(ISBLANK(INDEX('Policy Characteristics'!B:B,MATCH($C881,'Policy Characteristics'!$C:$C,0))),"",INDEX('Policy Characteristics'!B:B,MATCH($C881,'Policy Characteristics'!$C:$C,0)))</f>
        <v>Feedstock Shifting</v>
      </c>
      <c r="C881" s="254" t="str">
        <f t="shared" si="39"/>
        <v>Fraction of Feedstock Shifted</v>
      </c>
      <c r="D881" s="6" t="s">
        <v>3066</v>
      </c>
      <c r="E881" s="45" t="s">
        <v>2708</v>
      </c>
      <c r="F881" t="s">
        <v>3030</v>
      </c>
      <c r="G881" s="45" t="s">
        <v>2712</v>
      </c>
      <c r="H881" s="47">
        <v>2518</v>
      </c>
      <c r="I881" s="324" t="s">
        <v>44</v>
      </c>
      <c r="J881" s="255" t="str">
        <f>IF(ISBLANK(INDEX('Policy Characteristics'!D:D,MATCH($C881,'Policy Characteristics'!$C:$C,0))),"",INDEX('Policy Characteristics'!D:D,MATCH($C881,'Policy Characteristics'!$C:$C,0)))</f>
        <v>Feedstock Shifting</v>
      </c>
      <c r="K881" s="254" t="str">
        <f>IF(ISBLANK(INDEX('Policy Characteristics'!E:E,MATCH($C881,'Policy Characteristics'!$C:$C,0))),"",INDEX('Policy Characteristics'!E:E,MATCH($C881,'Policy Characteristics'!$C:$C,0)))</f>
        <v>indst feedstock shifting</v>
      </c>
      <c r="L881" s="261">
        <f>IF(ISBLANK(INDEX('Policy Characteristics'!F:F,MATCH($C881,'Policy Characteristics'!$C:$C,0))),"",INDEX('Policy Characteristics'!F:F,MATCH($C881,'Policy Characteristics'!$C:$C,0)))</f>
        <v>0</v>
      </c>
      <c r="M881" s="261">
        <f>IF(ISBLANK(INDEX('Policy Characteristics'!G:G,MATCH($C881,'Policy Characteristics'!$C:$C,0))),"",INDEX('Policy Characteristics'!G:G,MATCH($C881,'Policy Characteristics'!$C:$C,0)))</f>
        <v>1</v>
      </c>
      <c r="N881" s="261">
        <f>IF(ISBLANK(INDEX('Policy Characteristics'!H:H,MATCH($C881,'Policy Characteristics'!$C:$C,0))),"",INDEX('Policy Characteristics'!H:H,MATCH($C881,'Policy Characteristics'!$C:$C,0)))</f>
        <v>0.01</v>
      </c>
      <c r="O881" s="254" t="str">
        <f>IF(ISBLANK(INDEX('Policy Characteristics'!I:I,MATCH($C881,'Policy Characteristics'!$C:$C,0))),"",INDEX('Policy Characteristics'!I:I,MATCH($C881,'Policy Characteristics'!$C:$C,0)))</f>
        <v>% of potential achieved</v>
      </c>
      <c r="P881" s="254" t="str">
        <f>IF(ISBLANK(INDEX('Policy Characteristics'!J:J,MATCH($C881,'Policy Characteristics'!$C:$C,0))),"",INDEX('Policy Characteristics'!J:J,MATCH($C881,'Policy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1" s="254" t="str">
        <f>IF(ISBLANK(INDEX('Policy Characteristics'!K:K,MATCH($C881,'Policy Characteristics'!$C:$C,0))),"",INDEX('Policy Characteristics'!K:K,MATCH($C881,'Policy Characteristics'!$C:$C,0)))</f>
        <v/>
      </c>
      <c r="R881" s="254" t="str">
        <f>IF(ISBLANK(INDEX('Policy Characteristics'!L:L,MATCH($C881,'Policy Characteristics'!$C:$C,0))),"",INDEX('Policy Characteristics'!L:L,MATCH($C881,'Policy Characteristics'!$C:$C,0)))</f>
        <v/>
      </c>
    </row>
    <row r="882" spans="1:18" s="2" customFormat="1">
      <c r="A882" s="254" t="str">
        <f>IF(ISBLANK(INDEX('Policy Characteristics'!A:A,MATCH($C882,'Policy Characteristics'!$C:$C,0))),"",INDEX('Policy Characteristics'!A:A,MATCH($C882,'Policy Characteristics'!$C:$C,0)))</f>
        <v>Industry</v>
      </c>
      <c r="B882" s="262" t="str">
        <f>IF(ISBLANK(INDEX('Policy Characteristics'!B:B,MATCH($C882,'Policy Characteristics'!$C:$C,0))),"",INDEX('Policy Characteristics'!B:B,MATCH($C882,'Policy Characteristics'!$C:$C,0)))</f>
        <v>Feedstock Shifting</v>
      </c>
      <c r="C882" s="254" t="str">
        <f t="shared" si="39"/>
        <v>Fraction of Feedstock Shifted</v>
      </c>
      <c r="D882" s="6" t="s">
        <v>3066</v>
      </c>
      <c r="E882" s="45" t="s">
        <v>2705</v>
      </c>
      <c r="F882" t="s">
        <v>3030</v>
      </c>
      <c r="G882" s="45" t="s">
        <v>2710</v>
      </c>
      <c r="H882" s="47">
        <v>2519</v>
      </c>
      <c r="I882" s="324" t="s">
        <v>44</v>
      </c>
      <c r="J882" s="255" t="str">
        <f>IF(ISBLANK(INDEX('Policy Characteristics'!D:D,MATCH($C882,'Policy Characteristics'!$C:$C,0))),"",INDEX('Policy Characteristics'!D:D,MATCH($C882,'Policy Characteristics'!$C:$C,0)))</f>
        <v>Feedstock Shifting</v>
      </c>
      <c r="K882" s="254" t="str">
        <f>IF(ISBLANK(INDEX('Policy Characteristics'!E:E,MATCH($C882,'Policy Characteristics'!$C:$C,0))),"",INDEX('Policy Characteristics'!E:E,MATCH($C882,'Policy Characteristics'!$C:$C,0)))</f>
        <v>indst feedstock shifting</v>
      </c>
      <c r="L882" s="261">
        <f>IF(ISBLANK(INDEX('Policy Characteristics'!F:F,MATCH($C882,'Policy Characteristics'!$C:$C,0))),"",INDEX('Policy Characteristics'!F:F,MATCH($C882,'Policy Characteristics'!$C:$C,0)))</f>
        <v>0</v>
      </c>
      <c r="M882" s="261">
        <f>IF(ISBLANK(INDEX('Policy Characteristics'!G:G,MATCH($C882,'Policy Characteristics'!$C:$C,0))),"",INDEX('Policy Characteristics'!G:G,MATCH($C882,'Policy Characteristics'!$C:$C,0)))</f>
        <v>1</v>
      </c>
      <c r="N882" s="261">
        <f>IF(ISBLANK(INDEX('Policy Characteristics'!H:H,MATCH($C882,'Policy Characteristics'!$C:$C,0))),"",INDEX('Policy Characteristics'!H:H,MATCH($C882,'Policy Characteristics'!$C:$C,0)))</f>
        <v>0.01</v>
      </c>
      <c r="O882" s="254" t="str">
        <f>IF(ISBLANK(INDEX('Policy Characteristics'!I:I,MATCH($C882,'Policy Characteristics'!$C:$C,0))),"",INDEX('Policy Characteristics'!I:I,MATCH($C882,'Policy Characteristics'!$C:$C,0)))</f>
        <v>% of potential achieved</v>
      </c>
      <c r="P882" s="254" t="str">
        <f>IF(ISBLANK(INDEX('Policy Characteristics'!J:J,MATCH($C882,'Policy Characteristics'!$C:$C,0))),"",INDEX('Policy Characteristics'!J:J,MATCH($C882,'Policy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2" s="254" t="str">
        <f>IF(ISBLANK(INDEX('Policy Characteristics'!K:K,MATCH($C882,'Policy Characteristics'!$C:$C,0))),"",INDEX('Policy Characteristics'!K:K,MATCH($C882,'Policy Characteristics'!$C:$C,0)))</f>
        <v/>
      </c>
      <c r="R882" s="254" t="str">
        <f>IF(ISBLANK(INDEX('Policy Characteristics'!L:L,MATCH($C882,'Policy Characteristics'!$C:$C,0))),"",INDEX('Policy Characteristics'!L:L,MATCH($C882,'Policy Characteristics'!$C:$C,0)))</f>
        <v/>
      </c>
    </row>
    <row r="883" spans="1:18" s="2" customFormat="1">
      <c r="A883" s="254" t="str">
        <f>IF(ISBLANK(INDEX('Policy Characteristics'!A:A,MATCH($C883,'Policy Characteristics'!$C:$C,0))),"",INDEX('Policy Characteristics'!A:A,MATCH($C883,'Policy Characteristics'!$C:$C,0)))</f>
        <v>Industry</v>
      </c>
      <c r="B883" s="262" t="str">
        <f>IF(ISBLANK(INDEX('Policy Characteristics'!B:B,MATCH($C883,'Policy Characteristics'!$C:$C,0))),"",INDEX('Policy Characteristics'!B:B,MATCH($C883,'Policy Characteristics'!$C:$C,0)))</f>
        <v>Feedstock Shifting</v>
      </c>
      <c r="C883" s="254" t="str">
        <f t="shared" si="39"/>
        <v>Fraction of Feedstock Shifted</v>
      </c>
      <c r="D883" s="6" t="s">
        <v>3067</v>
      </c>
      <c r="E883" s="45" t="s">
        <v>2399</v>
      </c>
      <c r="F883" t="s">
        <v>3031</v>
      </c>
      <c r="G883" s="45" t="s">
        <v>2405</v>
      </c>
      <c r="H883" s="47">
        <v>2520</v>
      </c>
      <c r="I883" s="324" t="s">
        <v>44</v>
      </c>
      <c r="J883" s="255" t="str">
        <f>IF(ISBLANK(INDEX('Policy Characteristics'!D:D,MATCH($C883,'Policy Characteristics'!$C:$C,0))),"",INDEX('Policy Characteristics'!D:D,MATCH($C883,'Policy Characteristics'!$C:$C,0)))</f>
        <v>Feedstock Shifting</v>
      </c>
      <c r="K883" s="254" t="str">
        <f>IF(ISBLANK(INDEX('Policy Characteristics'!E:E,MATCH($C883,'Policy Characteristics'!$C:$C,0))),"",INDEX('Policy Characteristics'!E:E,MATCH($C883,'Policy Characteristics'!$C:$C,0)))</f>
        <v>indst feedstock shifting</v>
      </c>
      <c r="L883" s="261">
        <f>IF(ISBLANK(INDEX('Policy Characteristics'!F:F,MATCH($C883,'Policy Characteristics'!$C:$C,0))),"",INDEX('Policy Characteristics'!F:F,MATCH($C883,'Policy Characteristics'!$C:$C,0)))</f>
        <v>0</v>
      </c>
      <c r="M883" s="261">
        <f>IF(ISBLANK(INDEX('Policy Characteristics'!G:G,MATCH($C883,'Policy Characteristics'!$C:$C,0))),"",INDEX('Policy Characteristics'!G:G,MATCH($C883,'Policy Characteristics'!$C:$C,0)))</f>
        <v>1</v>
      </c>
      <c r="N883" s="261">
        <f>IF(ISBLANK(INDEX('Policy Characteristics'!H:H,MATCH($C883,'Policy Characteristics'!$C:$C,0))),"",INDEX('Policy Characteristics'!H:H,MATCH($C883,'Policy Characteristics'!$C:$C,0)))</f>
        <v>0.01</v>
      </c>
      <c r="O883" s="254" t="str">
        <f>IF(ISBLANK(INDEX('Policy Characteristics'!I:I,MATCH($C883,'Policy Characteristics'!$C:$C,0))),"",INDEX('Policy Characteristics'!I:I,MATCH($C883,'Policy Characteristics'!$C:$C,0)))</f>
        <v>% of potential achieved</v>
      </c>
      <c r="P883" s="254" t="str">
        <f>IF(ISBLANK(INDEX('Policy Characteristics'!J:J,MATCH($C883,'Policy Characteristics'!$C:$C,0))),"",INDEX('Policy Characteristics'!J:J,MATCH($C883,'Policy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3" s="254" t="str">
        <f>IF(ISBLANK(INDEX('Policy Characteristics'!K:K,MATCH($C883,'Policy Characteristics'!$C:$C,0))),"",INDEX('Policy Characteristics'!K:K,MATCH($C883,'Policy Characteristics'!$C:$C,0)))</f>
        <v/>
      </c>
      <c r="R883" s="254" t="str">
        <f>IF(ISBLANK(INDEX('Policy Characteristics'!L:L,MATCH($C883,'Policy Characteristics'!$C:$C,0))),"",INDEX('Policy Characteristics'!L:L,MATCH($C883,'Policy Characteristics'!$C:$C,0)))</f>
        <v/>
      </c>
    </row>
    <row r="884" spans="1:18" s="2" customFormat="1">
      <c r="A884" s="254" t="str">
        <f>IF(ISBLANK(INDEX('Policy Characteristics'!A:A,MATCH($C884,'Policy Characteristics'!$C:$C,0))),"",INDEX('Policy Characteristics'!A:A,MATCH($C884,'Policy Characteristics'!$C:$C,0)))</f>
        <v>Industry</v>
      </c>
      <c r="B884" s="262" t="str">
        <f>IF(ISBLANK(INDEX('Policy Characteristics'!B:B,MATCH($C884,'Policy Characteristics'!$C:$C,0))),"",INDEX('Policy Characteristics'!B:B,MATCH($C884,'Policy Characteristics'!$C:$C,0)))</f>
        <v>Feedstock Shifting</v>
      </c>
      <c r="C884" s="254" t="str">
        <f t="shared" si="39"/>
        <v>Fraction of Feedstock Shifted</v>
      </c>
      <c r="D884" s="6" t="s">
        <v>3067</v>
      </c>
      <c r="E884" s="45" t="s">
        <v>2400</v>
      </c>
      <c r="F884" t="s">
        <v>3031</v>
      </c>
      <c r="G884" s="45" t="s">
        <v>2408</v>
      </c>
      <c r="H884" s="47">
        <v>2521</v>
      </c>
      <c r="I884" s="324" t="s">
        <v>44</v>
      </c>
      <c r="J884" s="255" t="str">
        <f>IF(ISBLANK(INDEX('Policy Characteristics'!D:D,MATCH($C884,'Policy Characteristics'!$C:$C,0))),"",INDEX('Policy Characteristics'!D:D,MATCH($C884,'Policy Characteristics'!$C:$C,0)))</f>
        <v>Feedstock Shifting</v>
      </c>
      <c r="K884" s="254" t="str">
        <f>IF(ISBLANK(INDEX('Policy Characteristics'!E:E,MATCH($C884,'Policy Characteristics'!$C:$C,0))),"",INDEX('Policy Characteristics'!E:E,MATCH($C884,'Policy Characteristics'!$C:$C,0)))</f>
        <v>indst feedstock shifting</v>
      </c>
      <c r="L884" s="261">
        <f>IF(ISBLANK(INDEX('Policy Characteristics'!F:F,MATCH($C884,'Policy Characteristics'!$C:$C,0))),"",INDEX('Policy Characteristics'!F:F,MATCH($C884,'Policy Characteristics'!$C:$C,0)))</f>
        <v>0</v>
      </c>
      <c r="M884" s="261">
        <f>IF(ISBLANK(INDEX('Policy Characteristics'!G:G,MATCH($C884,'Policy Characteristics'!$C:$C,0))),"",INDEX('Policy Characteristics'!G:G,MATCH($C884,'Policy Characteristics'!$C:$C,0)))</f>
        <v>1</v>
      </c>
      <c r="N884" s="261">
        <f>IF(ISBLANK(INDEX('Policy Characteristics'!H:H,MATCH($C884,'Policy Characteristics'!$C:$C,0))),"",INDEX('Policy Characteristics'!H:H,MATCH($C884,'Policy Characteristics'!$C:$C,0)))</f>
        <v>0.01</v>
      </c>
      <c r="O884" s="254" t="str">
        <f>IF(ISBLANK(INDEX('Policy Characteristics'!I:I,MATCH($C884,'Policy Characteristics'!$C:$C,0))),"",INDEX('Policy Characteristics'!I:I,MATCH($C884,'Policy Characteristics'!$C:$C,0)))</f>
        <v>% of potential achieved</v>
      </c>
      <c r="P884" s="254" t="str">
        <f>IF(ISBLANK(INDEX('Policy Characteristics'!J:J,MATCH($C884,'Policy Characteristics'!$C:$C,0))),"",INDEX('Policy Characteristics'!J:J,MATCH($C884,'Policy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4" s="254" t="str">
        <f>IF(ISBLANK(INDEX('Policy Characteristics'!K:K,MATCH($C884,'Policy Characteristics'!$C:$C,0))),"",INDEX('Policy Characteristics'!K:K,MATCH($C884,'Policy Characteristics'!$C:$C,0)))</f>
        <v/>
      </c>
      <c r="R884" s="254" t="str">
        <f>IF(ISBLANK(INDEX('Policy Characteristics'!L:L,MATCH($C884,'Policy Characteristics'!$C:$C,0))),"",INDEX('Policy Characteristics'!L:L,MATCH($C884,'Policy Characteristics'!$C:$C,0)))</f>
        <v/>
      </c>
    </row>
    <row r="885" spans="1:18" s="2" customFormat="1">
      <c r="A885" s="254" t="str">
        <f>IF(ISBLANK(INDEX('Policy Characteristics'!A:A,MATCH($C885,'Policy Characteristics'!$C:$C,0))),"",INDEX('Policy Characteristics'!A:A,MATCH($C885,'Policy Characteristics'!$C:$C,0)))</f>
        <v>Industry</v>
      </c>
      <c r="B885" s="262" t="str">
        <f>IF(ISBLANK(INDEX('Policy Characteristics'!B:B,MATCH($C885,'Policy Characteristics'!$C:$C,0))),"",INDEX('Policy Characteristics'!B:B,MATCH($C885,'Policy Characteristics'!$C:$C,0)))</f>
        <v>Feedstock Shifting</v>
      </c>
      <c r="C885" s="254" t="str">
        <f t="shared" si="39"/>
        <v>Fraction of Feedstock Shifted</v>
      </c>
      <c r="D885" s="6" t="s">
        <v>3067</v>
      </c>
      <c r="E885" s="45" t="s">
        <v>2401</v>
      </c>
      <c r="F885" t="s">
        <v>3031</v>
      </c>
      <c r="G885" s="45" t="s">
        <v>2409</v>
      </c>
      <c r="H885" s="47">
        <v>2522</v>
      </c>
      <c r="I885" s="324" t="s">
        <v>44</v>
      </c>
      <c r="J885" s="255" t="str">
        <f>IF(ISBLANK(INDEX('Policy Characteristics'!D:D,MATCH($C885,'Policy Characteristics'!$C:$C,0))),"",INDEX('Policy Characteristics'!D:D,MATCH($C885,'Policy Characteristics'!$C:$C,0)))</f>
        <v>Feedstock Shifting</v>
      </c>
      <c r="K885" s="254" t="str">
        <f>IF(ISBLANK(INDEX('Policy Characteristics'!E:E,MATCH($C885,'Policy Characteristics'!$C:$C,0))),"",INDEX('Policy Characteristics'!E:E,MATCH($C885,'Policy Characteristics'!$C:$C,0)))</f>
        <v>indst feedstock shifting</v>
      </c>
      <c r="L885" s="261">
        <f>IF(ISBLANK(INDEX('Policy Characteristics'!F:F,MATCH($C885,'Policy Characteristics'!$C:$C,0))),"",INDEX('Policy Characteristics'!F:F,MATCH($C885,'Policy Characteristics'!$C:$C,0)))</f>
        <v>0</v>
      </c>
      <c r="M885" s="261">
        <f>IF(ISBLANK(INDEX('Policy Characteristics'!G:G,MATCH($C885,'Policy Characteristics'!$C:$C,0))),"",INDEX('Policy Characteristics'!G:G,MATCH($C885,'Policy Characteristics'!$C:$C,0)))</f>
        <v>1</v>
      </c>
      <c r="N885" s="261">
        <f>IF(ISBLANK(INDEX('Policy Characteristics'!H:H,MATCH($C885,'Policy Characteristics'!$C:$C,0))),"",INDEX('Policy Characteristics'!H:H,MATCH($C885,'Policy Characteristics'!$C:$C,0)))</f>
        <v>0.01</v>
      </c>
      <c r="O885" s="254" t="str">
        <f>IF(ISBLANK(INDEX('Policy Characteristics'!I:I,MATCH($C885,'Policy Characteristics'!$C:$C,0))),"",INDEX('Policy Characteristics'!I:I,MATCH($C885,'Policy Characteristics'!$C:$C,0)))</f>
        <v>% of potential achieved</v>
      </c>
      <c r="P885" s="254" t="str">
        <f>IF(ISBLANK(INDEX('Policy Characteristics'!J:J,MATCH($C885,'Policy Characteristics'!$C:$C,0))),"",INDEX('Policy Characteristics'!J:J,MATCH($C885,'Policy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5" s="254" t="str">
        <f>IF(ISBLANK(INDEX('Policy Characteristics'!K:K,MATCH($C885,'Policy Characteristics'!$C:$C,0))),"",INDEX('Policy Characteristics'!K:K,MATCH($C885,'Policy Characteristics'!$C:$C,0)))</f>
        <v/>
      </c>
      <c r="R885" s="254" t="str">
        <f>IF(ISBLANK(INDEX('Policy Characteristics'!L:L,MATCH($C885,'Policy Characteristics'!$C:$C,0))),"",INDEX('Policy Characteristics'!L:L,MATCH($C885,'Policy Characteristics'!$C:$C,0)))</f>
        <v/>
      </c>
    </row>
    <row r="886" spans="1:18" s="2" customFormat="1">
      <c r="A886" s="254" t="str">
        <f>IF(ISBLANK(INDEX('Policy Characteristics'!A:A,MATCH($C886,'Policy Characteristics'!$C:$C,0))),"",INDEX('Policy Characteristics'!A:A,MATCH($C886,'Policy Characteristics'!$C:$C,0)))</f>
        <v>Industry</v>
      </c>
      <c r="B886" s="262" t="str">
        <f>IF(ISBLANK(INDEX('Policy Characteristics'!B:B,MATCH($C886,'Policy Characteristics'!$C:$C,0))),"",INDEX('Policy Characteristics'!B:B,MATCH($C886,'Policy Characteristics'!$C:$C,0)))</f>
        <v>Feedstock Shifting</v>
      </c>
      <c r="C886" s="254" t="str">
        <f t="shared" si="39"/>
        <v>Fraction of Feedstock Shifted</v>
      </c>
      <c r="D886" s="6" t="s">
        <v>3067</v>
      </c>
      <c r="E886" s="45" t="s">
        <v>2402</v>
      </c>
      <c r="F886" t="s">
        <v>3031</v>
      </c>
      <c r="G886" s="45" t="s">
        <v>2406</v>
      </c>
      <c r="H886" s="47">
        <v>2523</v>
      </c>
      <c r="I886" s="324" t="s">
        <v>44</v>
      </c>
      <c r="J886" s="255" t="str">
        <f>IF(ISBLANK(INDEX('Policy Characteristics'!D:D,MATCH($C886,'Policy Characteristics'!$C:$C,0))),"",INDEX('Policy Characteristics'!D:D,MATCH($C886,'Policy Characteristics'!$C:$C,0)))</f>
        <v>Feedstock Shifting</v>
      </c>
      <c r="K886" s="254" t="str">
        <f>IF(ISBLANK(INDEX('Policy Characteristics'!E:E,MATCH($C886,'Policy Characteristics'!$C:$C,0))),"",INDEX('Policy Characteristics'!E:E,MATCH($C886,'Policy Characteristics'!$C:$C,0)))</f>
        <v>indst feedstock shifting</v>
      </c>
      <c r="L886" s="261">
        <f>IF(ISBLANK(INDEX('Policy Characteristics'!F:F,MATCH($C886,'Policy Characteristics'!$C:$C,0))),"",INDEX('Policy Characteristics'!F:F,MATCH($C886,'Policy Characteristics'!$C:$C,0)))</f>
        <v>0</v>
      </c>
      <c r="M886" s="261">
        <f>IF(ISBLANK(INDEX('Policy Characteristics'!G:G,MATCH($C886,'Policy Characteristics'!$C:$C,0))),"",INDEX('Policy Characteristics'!G:G,MATCH($C886,'Policy Characteristics'!$C:$C,0)))</f>
        <v>1</v>
      </c>
      <c r="N886" s="261">
        <f>IF(ISBLANK(INDEX('Policy Characteristics'!H:H,MATCH($C886,'Policy Characteristics'!$C:$C,0))),"",INDEX('Policy Characteristics'!H:H,MATCH($C886,'Policy Characteristics'!$C:$C,0)))</f>
        <v>0.01</v>
      </c>
      <c r="O886" s="254" t="str">
        <f>IF(ISBLANK(INDEX('Policy Characteristics'!I:I,MATCH($C886,'Policy Characteristics'!$C:$C,0))),"",INDEX('Policy Characteristics'!I:I,MATCH($C886,'Policy Characteristics'!$C:$C,0)))</f>
        <v>% of potential achieved</v>
      </c>
      <c r="P886" s="254" t="str">
        <f>IF(ISBLANK(INDEX('Policy Characteristics'!J:J,MATCH($C886,'Policy Characteristics'!$C:$C,0))),"",INDEX('Policy Characteristics'!J:J,MATCH($C886,'Policy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6" s="254" t="str">
        <f>IF(ISBLANK(INDEX('Policy Characteristics'!K:K,MATCH($C886,'Policy Characteristics'!$C:$C,0))),"",INDEX('Policy Characteristics'!K:K,MATCH($C886,'Policy Characteristics'!$C:$C,0)))</f>
        <v/>
      </c>
      <c r="R886" s="254" t="str">
        <f>IF(ISBLANK(INDEX('Policy Characteristics'!L:L,MATCH($C886,'Policy Characteristics'!$C:$C,0))),"",INDEX('Policy Characteristics'!L:L,MATCH($C886,'Policy Characteristics'!$C:$C,0)))</f>
        <v/>
      </c>
    </row>
    <row r="887" spans="1:18" s="2" customFormat="1">
      <c r="A887" s="254" t="str">
        <f>IF(ISBLANK(INDEX('Policy Characteristics'!A:A,MATCH($C887,'Policy Characteristics'!$C:$C,0))),"",INDEX('Policy Characteristics'!A:A,MATCH($C887,'Policy Characteristics'!$C:$C,0)))</f>
        <v>Industry</v>
      </c>
      <c r="B887" s="262" t="str">
        <f>IF(ISBLANK(INDEX('Policy Characteristics'!B:B,MATCH($C887,'Policy Characteristics'!$C:$C,0))),"",INDEX('Policy Characteristics'!B:B,MATCH($C887,'Policy Characteristics'!$C:$C,0)))</f>
        <v>Feedstock Shifting</v>
      </c>
      <c r="C887" s="254" t="str">
        <f t="shared" si="39"/>
        <v>Fraction of Feedstock Shifted</v>
      </c>
      <c r="D887" s="6" t="s">
        <v>3067</v>
      </c>
      <c r="E887" s="45" t="s">
        <v>2403</v>
      </c>
      <c r="F887" t="s">
        <v>3031</v>
      </c>
      <c r="G887" s="45" t="s">
        <v>2407</v>
      </c>
      <c r="H887" s="47">
        <v>2524</v>
      </c>
      <c r="I887" s="324" t="s">
        <v>44</v>
      </c>
      <c r="J887" s="255" t="str">
        <f>IF(ISBLANK(INDEX('Policy Characteristics'!D:D,MATCH($C887,'Policy Characteristics'!$C:$C,0))),"",INDEX('Policy Characteristics'!D:D,MATCH($C887,'Policy Characteristics'!$C:$C,0)))</f>
        <v>Feedstock Shifting</v>
      </c>
      <c r="K887" s="254" t="str">
        <f>IF(ISBLANK(INDEX('Policy Characteristics'!E:E,MATCH($C887,'Policy Characteristics'!$C:$C,0))),"",INDEX('Policy Characteristics'!E:E,MATCH($C887,'Policy Characteristics'!$C:$C,0)))</f>
        <v>indst feedstock shifting</v>
      </c>
      <c r="L887" s="261">
        <f>IF(ISBLANK(INDEX('Policy Characteristics'!F:F,MATCH($C887,'Policy Characteristics'!$C:$C,0))),"",INDEX('Policy Characteristics'!F:F,MATCH($C887,'Policy Characteristics'!$C:$C,0)))</f>
        <v>0</v>
      </c>
      <c r="M887" s="261">
        <f>IF(ISBLANK(INDEX('Policy Characteristics'!G:G,MATCH($C887,'Policy Characteristics'!$C:$C,0))),"",INDEX('Policy Characteristics'!G:G,MATCH($C887,'Policy Characteristics'!$C:$C,0)))</f>
        <v>1</v>
      </c>
      <c r="N887" s="261">
        <f>IF(ISBLANK(INDEX('Policy Characteristics'!H:H,MATCH($C887,'Policy Characteristics'!$C:$C,0))),"",INDEX('Policy Characteristics'!H:H,MATCH($C887,'Policy Characteristics'!$C:$C,0)))</f>
        <v>0.01</v>
      </c>
      <c r="O887" s="254" t="str">
        <f>IF(ISBLANK(INDEX('Policy Characteristics'!I:I,MATCH($C887,'Policy Characteristics'!$C:$C,0))),"",INDEX('Policy Characteristics'!I:I,MATCH($C887,'Policy Characteristics'!$C:$C,0)))</f>
        <v>% of potential achieved</v>
      </c>
      <c r="P887" s="254" t="str">
        <f>IF(ISBLANK(INDEX('Policy Characteristics'!J:J,MATCH($C887,'Policy Characteristics'!$C:$C,0))),"",INDEX('Policy Characteristics'!J:J,MATCH($C887,'Policy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7" s="254" t="str">
        <f>IF(ISBLANK(INDEX('Policy Characteristics'!K:K,MATCH($C887,'Policy Characteristics'!$C:$C,0))),"",INDEX('Policy Characteristics'!K:K,MATCH($C887,'Policy Characteristics'!$C:$C,0)))</f>
        <v/>
      </c>
      <c r="R887" s="254" t="str">
        <f>IF(ISBLANK(INDEX('Policy Characteristics'!L:L,MATCH($C887,'Policy Characteristics'!$C:$C,0))),"",INDEX('Policy Characteristics'!L:L,MATCH($C887,'Policy Characteristics'!$C:$C,0)))</f>
        <v/>
      </c>
    </row>
    <row r="888" spans="1:18" s="2" customFormat="1">
      <c r="A888" s="254" t="str">
        <f>IF(ISBLANK(INDEX('Policy Characteristics'!A:A,MATCH($C888,'Policy Characteristics'!$C:$C,0))),"",INDEX('Policy Characteristics'!A:A,MATCH($C888,'Policy Characteristics'!$C:$C,0)))</f>
        <v>Industry</v>
      </c>
      <c r="B888" s="262" t="str">
        <f>IF(ISBLANK(INDEX('Policy Characteristics'!B:B,MATCH($C888,'Policy Characteristics'!$C:$C,0))),"",INDEX('Policy Characteristics'!B:B,MATCH($C888,'Policy Characteristics'!$C:$C,0)))</f>
        <v>Feedstock Shifting</v>
      </c>
      <c r="C888" s="254" t="str">
        <f t="shared" si="39"/>
        <v>Fraction of Feedstock Shifted</v>
      </c>
      <c r="D888" s="6" t="s">
        <v>3067</v>
      </c>
      <c r="E888" s="45" t="s">
        <v>2404</v>
      </c>
      <c r="F888" t="s">
        <v>3031</v>
      </c>
      <c r="G888" s="45" t="s">
        <v>2410</v>
      </c>
      <c r="H888" s="47">
        <v>2525</v>
      </c>
      <c r="I888" s="324" t="s">
        <v>44</v>
      </c>
      <c r="J888" s="255" t="str">
        <f>IF(ISBLANK(INDEX('Policy Characteristics'!D:D,MATCH($C888,'Policy Characteristics'!$C:$C,0))),"",INDEX('Policy Characteristics'!D:D,MATCH($C888,'Policy Characteristics'!$C:$C,0)))</f>
        <v>Feedstock Shifting</v>
      </c>
      <c r="K888" s="254" t="str">
        <f>IF(ISBLANK(INDEX('Policy Characteristics'!E:E,MATCH($C888,'Policy Characteristics'!$C:$C,0))),"",INDEX('Policy Characteristics'!E:E,MATCH($C888,'Policy Characteristics'!$C:$C,0)))</f>
        <v>indst feedstock shifting</v>
      </c>
      <c r="L888" s="261">
        <f>IF(ISBLANK(INDEX('Policy Characteristics'!F:F,MATCH($C888,'Policy Characteristics'!$C:$C,0))),"",INDEX('Policy Characteristics'!F:F,MATCH($C888,'Policy Characteristics'!$C:$C,0)))</f>
        <v>0</v>
      </c>
      <c r="M888" s="261">
        <f>IF(ISBLANK(INDEX('Policy Characteristics'!G:G,MATCH($C888,'Policy Characteristics'!$C:$C,0))),"",INDEX('Policy Characteristics'!G:G,MATCH($C888,'Policy Characteristics'!$C:$C,0)))</f>
        <v>1</v>
      </c>
      <c r="N888" s="261">
        <f>IF(ISBLANK(INDEX('Policy Characteristics'!H:H,MATCH($C888,'Policy Characteristics'!$C:$C,0))),"",INDEX('Policy Characteristics'!H:H,MATCH($C888,'Policy Characteristics'!$C:$C,0)))</f>
        <v>0.01</v>
      </c>
      <c r="O888" s="254" t="str">
        <f>IF(ISBLANK(INDEX('Policy Characteristics'!I:I,MATCH($C888,'Policy Characteristics'!$C:$C,0))),"",INDEX('Policy Characteristics'!I:I,MATCH($C888,'Policy Characteristics'!$C:$C,0)))</f>
        <v>% of potential achieved</v>
      </c>
      <c r="P888" s="254" t="str">
        <f>IF(ISBLANK(INDEX('Policy Characteristics'!J:J,MATCH($C888,'Policy Characteristics'!$C:$C,0))),"",INDEX('Policy Characteristics'!J:J,MATCH($C888,'Policy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8" s="254" t="str">
        <f>IF(ISBLANK(INDEX('Policy Characteristics'!K:K,MATCH($C888,'Policy Characteristics'!$C:$C,0))),"",INDEX('Policy Characteristics'!K:K,MATCH($C888,'Policy Characteristics'!$C:$C,0)))</f>
        <v/>
      </c>
      <c r="R888" s="254" t="str">
        <f>IF(ISBLANK(INDEX('Policy Characteristics'!L:L,MATCH($C888,'Policy Characteristics'!$C:$C,0))),"",INDEX('Policy Characteristics'!L:L,MATCH($C888,'Policy Characteristics'!$C:$C,0)))</f>
        <v/>
      </c>
    </row>
    <row r="889" spans="1:18" s="2" customFormat="1">
      <c r="A889" s="254" t="str">
        <f>IF(ISBLANK(INDEX('Policy Characteristics'!A:A,MATCH($C889,'Policy Characteristics'!$C:$C,0))),"",INDEX('Policy Characteristics'!A:A,MATCH($C889,'Policy Characteristics'!$C:$C,0)))</f>
        <v>Industry</v>
      </c>
      <c r="B889" s="262" t="str">
        <f>IF(ISBLANK(INDEX('Policy Characteristics'!B:B,MATCH($C889,'Policy Characteristics'!$C:$C,0))),"",INDEX('Policy Characteristics'!B:B,MATCH($C889,'Policy Characteristics'!$C:$C,0)))</f>
        <v>Feedstock Shifting</v>
      </c>
      <c r="C889" s="254" t="str">
        <f t="shared" ref="C889:C952" si="40">C$823</f>
        <v>Fraction of Feedstock Shifted</v>
      </c>
      <c r="D889" s="6" t="s">
        <v>3067</v>
      </c>
      <c r="E889" s="45" t="s">
        <v>2706</v>
      </c>
      <c r="F889" t="s">
        <v>3031</v>
      </c>
      <c r="G889" s="45" t="s">
        <v>2709</v>
      </c>
      <c r="H889" s="47">
        <v>2526</v>
      </c>
      <c r="I889" s="324" t="s">
        <v>44</v>
      </c>
      <c r="J889" s="255" t="str">
        <f>IF(ISBLANK(INDEX('Policy Characteristics'!D:D,MATCH($C889,'Policy Characteristics'!$C:$C,0))),"",INDEX('Policy Characteristics'!D:D,MATCH($C889,'Policy Characteristics'!$C:$C,0)))</f>
        <v>Feedstock Shifting</v>
      </c>
      <c r="K889" s="254" t="str">
        <f>IF(ISBLANK(INDEX('Policy Characteristics'!E:E,MATCH($C889,'Policy Characteristics'!$C:$C,0))),"",INDEX('Policy Characteristics'!E:E,MATCH($C889,'Policy Characteristics'!$C:$C,0)))</f>
        <v>indst feedstock shifting</v>
      </c>
      <c r="L889" s="261">
        <f>IF(ISBLANK(INDEX('Policy Characteristics'!F:F,MATCH($C889,'Policy Characteristics'!$C:$C,0))),"",INDEX('Policy Characteristics'!F:F,MATCH($C889,'Policy Characteristics'!$C:$C,0)))</f>
        <v>0</v>
      </c>
      <c r="M889" s="261">
        <f>IF(ISBLANK(INDEX('Policy Characteristics'!G:G,MATCH($C889,'Policy Characteristics'!$C:$C,0))),"",INDEX('Policy Characteristics'!G:G,MATCH($C889,'Policy Characteristics'!$C:$C,0)))</f>
        <v>1</v>
      </c>
      <c r="N889" s="261">
        <f>IF(ISBLANK(INDEX('Policy Characteristics'!H:H,MATCH($C889,'Policy Characteristics'!$C:$C,0))),"",INDEX('Policy Characteristics'!H:H,MATCH($C889,'Policy Characteristics'!$C:$C,0)))</f>
        <v>0.01</v>
      </c>
      <c r="O889" s="254" t="str">
        <f>IF(ISBLANK(INDEX('Policy Characteristics'!I:I,MATCH($C889,'Policy Characteristics'!$C:$C,0))),"",INDEX('Policy Characteristics'!I:I,MATCH($C889,'Policy Characteristics'!$C:$C,0)))</f>
        <v>% of potential achieved</v>
      </c>
      <c r="P889" s="254" t="str">
        <f>IF(ISBLANK(INDEX('Policy Characteristics'!J:J,MATCH($C889,'Policy Characteristics'!$C:$C,0))),"",INDEX('Policy Characteristics'!J:J,MATCH($C889,'Policy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9" s="254" t="str">
        <f>IF(ISBLANK(INDEX('Policy Characteristics'!K:K,MATCH($C889,'Policy Characteristics'!$C:$C,0))),"",INDEX('Policy Characteristics'!K:K,MATCH($C889,'Policy Characteristics'!$C:$C,0)))</f>
        <v/>
      </c>
      <c r="R889" s="254" t="str">
        <f>IF(ISBLANK(INDEX('Policy Characteristics'!L:L,MATCH($C889,'Policy Characteristics'!$C:$C,0))),"",INDEX('Policy Characteristics'!L:L,MATCH($C889,'Policy Characteristics'!$C:$C,0)))</f>
        <v/>
      </c>
    </row>
    <row r="890" spans="1:18" s="2" customFormat="1">
      <c r="A890" s="254" t="str">
        <f>IF(ISBLANK(INDEX('Policy Characteristics'!A:A,MATCH($C890,'Policy Characteristics'!$C:$C,0))),"",INDEX('Policy Characteristics'!A:A,MATCH($C890,'Policy Characteristics'!$C:$C,0)))</f>
        <v>Industry</v>
      </c>
      <c r="B890" s="262" t="str">
        <f>IF(ISBLANK(INDEX('Policy Characteristics'!B:B,MATCH($C890,'Policy Characteristics'!$C:$C,0))),"",INDEX('Policy Characteristics'!B:B,MATCH($C890,'Policy Characteristics'!$C:$C,0)))</f>
        <v>Feedstock Shifting</v>
      </c>
      <c r="C890" s="254" t="str">
        <f t="shared" si="40"/>
        <v>Fraction of Feedstock Shifted</v>
      </c>
      <c r="D890" s="6" t="s">
        <v>3067</v>
      </c>
      <c r="E890" s="45" t="s">
        <v>2707</v>
      </c>
      <c r="F890" t="s">
        <v>3031</v>
      </c>
      <c r="G890" s="45" t="s">
        <v>2711</v>
      </c>
      <c r="H890" s="47">
        <v>2527</v>
      </c>
      <c r="I890" s="324" t="s">
        <v>44</v>
      </c>
      <c r="J890" s="255" t="str">
        <f>IF(ISBLANK(INDEX('Policy Characteristics'!D:D,MATCH($C890,'Policy Characteristics'!$C:$C,0))),"",INDEX('Policy Characteristics'!D:D,MATCH($C890,'Policy Characteristics'!$C:$C,0)))</f>
        <v>Feedstock Shifting</v>
      </c>
      <c r="K890" s="254" t="str">
        <f>IF(ISBLANK(INDEX('Policy Characteristics'!E:E,MATCH($C890,'Policy Characteristics'!$C:$C,0))),"",INDEX('Policy Characteristics'!E:E,MATCH($C890,'Policy Characteristics'!$C:$C,0)))</f>
        <v>indst feedstock shifting</v>
      </c>
      <c r="L890" s="261">
        <f>IF(ISBLANK(INDEX('Policy Characteristics'!F:F,MATCH($C890,'Policy Characteristics'!$C:$C,0))),"",INDEX('Policy Characteristics'!F:F,MATCH($C890,'Policy Characteristics'!$C:$C,0)))</f>
        <v>0</v>
      </c>
      <c r="M890" s="261">
        <f>IF(ISBLANK(INDEX('Policy Characteristics'!G:G,MATCH($C890,'Policy Characteristics'!$C:$C,0))),"",INDEX('Policy Characteristics'!G:G,MATCH($C890,'Policy Characteristics'!$C:$C,0)))</f>
        <v>1</v>
      </c>
      <c r="N890" s="261">
        <f>IF(ISBLANK(INDEX('Policy Characteristics'!H:H,MATCH($C890,'Policy Characteristics'!$C:$C,0))),"",INDEX('Policy Characteristics'!H:H,MATCH($C890,'Policy Characteristics'!$C:$C,0)))</f>
        <v>0.01</v>
      </c>
      <c r="O890" s="254" t="str">
        <f>IF(ISBLANK(INDEX('Policy Characteristics'!I:I,MATCH($C890,'Policy Characteristics'!$C:$C,0))),"",INDEX('Policy Characteristics'!I:I,MATCH($C890,'Policy Characteristics'!$C:$C,0)))</f>
        <v>% of potential achieved</v>
      </c>
      <c r="P890" s="254" t="str">
        <f>IF(ISBLANK(INDEX('Policy Characteristics'!J:J,MATCH($C890,'Policy Characteristics'!$C:$C,0))),"",INDEX('Policy Characteristics'!J:J,MATCH($C890,'Policy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0" s="254" t="str">
        <f>IF(ISBLANK(INDEX('Policy Characteristics'!K:K,MATCH($C890,'Policy Characteristics'!$C:$C,0))),"",INDEX('Policy Characteristics'!K:K,MATCH($C890,'Policy Characteristics'!$C:$C,0)))</f>
        <v/>
      </c>
      <c r="R890" s="254" t="str">
        <f>IF(ISBLANK(INDEX('Policy Characteristics'!L:L,MATCH($C890,'Policy Characteristics'!$C:$C,0))),"",INDEX('Policy Characteristics'!L:L,MATCH($C890,'Policy Characteristics'!$C:$C,0)))</f>
        <v/>
      </c>
    </row>
    <row r="891" spans="1:18" s="2" customFormat="1">
      <c r="A891" s="254" t="str">
        <f>IF(ISBLANK(INDEX('Policy Characteristics'!A:A,MATCH($C891,'Policy Characteristics'!$C:$C,0))),"",INDEX('Policy Characteristics'!A:A,MATCH($C891,'Policy Characteristics'!$C:$C,0)))</f>
        <v>Industry</v>
      </c>
      <c r="B891" s="262" t="str">
        <f>IF(ISBLANK(INDEX('Policy Characteristics'!B:B,MATCH($C891,'Policy Characteristics'!$C:$C,0))),"",INDEX('Policy Characteristics'!B:B,MATCH($C891,'Policy Characteristics'!$C:$C,0)))</f>
        <v>Feedstock Shifting</v>
      </c>
      <c r="C891" s="254" t="str">
        <f t="shared" si="40"/>
        <v>Fraction of Feedstock Shifted</v>
      </c>
      <c r="D891" s="6" t="s">
        <v>3067</v>
      </c>
      <c r="E891" s="45" t="s">
        <v>2708</v>
      </c>
      <c r="F891" t="s">
        <v>3031</v>
      </c>
      <c r="G891" s="45" t="s">
        <v>2712</v>
      </c>
      <c r="H891" s="47">
        <v>2528</v>
      </c>
      <c r="I891" s="324" t="s">
        <v>44</v>
      </c>
      <c r="J891" s="255" t="str">
        <f>IF(ISBLANK(INDEX('Policy Characteristics'!D:D,MATCH($C891,'Policy Characteristics'!$C:$C,0))),"",INDEX('Policy Characteristics'!D:D,MATCH($C891,'Policy Characteristics'!$C:$C,0)))</f>
        <v>Feedstock Shifting</v>
      </c>
      <c r="K891" s="254" t="str">
        <f>IF(ISBLANK(INDEX('Policy Characteristics'!E:E,MATCH($C891,'Policy Characteristics'!$C:$C,0))),"",INDEX('Policy Characteristics'!E:E,MATCH($C891,'Policy Characteristics'!$C:$C,0)))</f>
        <v>indst feedstock shifting</v>
      </c>
      <c r="L891" s="261">
        <f>IF(ISBLANK(INDEX('Policy Characteristics'!F:F,MATCH($C891,'Policy Characteristics'!$C:$C,0))),"",INDEX('Policy Characteristics'!F:F,MATCH($C891,'Policy Characteristics'!$C:$C,0)))</f>
        <v>0</v>
      </c>
      <c r="M891" s="261">
        <f>IF(ISBLANK(INDEX('Policy Characteristics'!G:G,MATCH($C891,'Policy Characteristics'!$C:$C,0))),"",INDEX('Policy Characteristics'!G:G,MATCH($C891,'Policy Characteristics'!$C:$C,0)))</f>
        <v>1</v>
      </c>
      <c r="N891" s="261">
        <f>IF(ISBLANK(INDEX('Policy Characteristics'!H:H,MATCH($C891,'Policy Characteristics'!$C:$C,0))),"",INDEX('Policy Characteristics'!H:H,MATCH($C891,'Policy Characteristics'!$C:$C,0)))</f>
        <v>0.01</v>
      </c>
      <c r="O891" s="254" t="str">
        <f>IF(ISBLANK(INDEX('Policy Characteristics'!I:I,MATCH($C891,'Policy Characteristics'!$C:$C,0))),"",INDEX('Policy Characteristics'!I:I,MATCH($C891,'Policy Characteristics'!$C:$C,0)))</f>
        <v>% of potential achieved</v>
      </c>
      <c r="P891" s="254" t="str">
        <f>IF(ISBLANK(INDEX('Policy Characteristics'!J:J,MATCH($C891,'Policy Characteristics'!$C:$C,0))),"",INDEX('Policy Characteristics'!J:J,MATCH($C891,'Policy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1" s="254" t="str">
        <f>IF(ISBLANK(INDEX('Policy Characteristics'!K:K,MATCH($C891,'Policy Characteristics'!$C:$C,0))),"",INDEX('Policy Characteristics'!K:K,MATCH($C891,'Policy Characteristics'!$C:$C,0)))</f>
        <v/>
      </c>
      <c r="R891" s="254" t="str">
        <f>IF(ISBLANK(INDEX('Policy Characteristics'!L:L,MATCH($C891,'Policy Characteristics'!$C:$C,0))),"",INDEX('Policy Characteristics'!L:L,MATCH($C891,'Policy Characteristics'!$C:$C,0)))</f>
        <v/>
      </c>
    </row>
    <row r="892" spans="1:18" s="2" customFormat="1">
      <c r="A892" s="254" t="str">
        <f>IF(ISBLANK(INDEX('Policy Characteristics'!A:A,MATCH($C892,'Policy Characteristics'!$C:$C,0))),"",INDEX('Policy Characteristics'!A:A,MATCH($C892,'Policy Characteristics'!$C:$C,0)))</f>
        <v>Industry</v>
      </c>
      <c r="B892" s="262" t="str">
        <f>IF(ISBLANK(INDEX('Policy Characteristics'!B:B,MATCH($C892,'Policy Characteristics'!$C:$C,0))),"",INDEX('Policy Characteristics'!B:B,MATCH($C892,'Policy Characteristics'!$C:$C,0)))</f>
        <v>Feedstock Shifting</v>
      </c>
      <c r="C892" s="254" t="str">
        <f t="shared" si="40"/>
        <v>Fraction of Feedstock Shifted</v>
      </c>
      <c r="D892" s="6" t="s">
        <v>3067</v>
      </c>
      <c r="E892" s="45" t="s">
        <v>2705</v>
      </c>
      <c r="F892" t="s">
        <v>3031</v>
      </c>
      <c r="G892" s="45" t="s">
        <v>2710</v>
      </c>
      <c r="H892" s="47">
        <v>2529</v>
      </c>
      <c r="I892" s="324" t="s">
        <v>44</v>
      </c>
      <c r="J892" s="255" t="str">
        <f>IF(ISBLANK(INDEX('Policy Characteristics'!D:D,MATCH($C892,'Policy Characteristics'!$C:$C,0))),"",INDEX('Policy Characteristics'!D:D,MATCH($C892,'Policy Characteristics'!$C:$C,0)))</f>
        <v>Feedstock Shifting</v>
      </c>
      <c r="K892" s="254" t="str">
        <f>IF(ISBLANK(INDEX('Policy Characteristics'!E:E,MATCH($C892,'Policy Characteristics'!$C:$C,0))),"",INDEX('Policy Characteristics'!E:E,MATCH($C892,'Policy Characteristics'!$C:$C,0)))</f>
        <v>indst feedstock shifting</v>
      </c>
      <c r="L892" s="261">
        <f>IF(ISBLANK(INDEX('Policy Characteristics'!F:F,MATCH($C892,'Policy Characteristics'!$C:$C,0))),"",INDEX('Policy Characteristics'!F:F,MATCH($C892,'Policy Characteristics'!$C:$C,0)))</f>
        <v>0</v>
      </c>
      <c r="M892" s="261">
        <f>IF(ISBLANK(INDEX('Policy Characteristics'!G:G,MATCH($C892,'Policy Characteristics'!$C:$C,0))),"",INDEX('Policy Characteristics'!G:G,MATCH($C892,'Policy Characteristics'!$C:$C,0)))</f>
        <v>1</v>
      </c>
      <c r="N892" s="261">
        <f>IF(ISBLANK(INDEX('Policy Characteristics'!H:H,MATCH($C892,'Policy Characteristics'!$C:$C,0))),"",INDEX('Policy Characteristics'!H:H,MATCH($C892,'Policy Characteristics'!$C:$C,0)))</f>
        <v>0.01</v>
      </c>
      <c r="O892" s="254" t="str">
        <f>IF(ISBLANK(INDEX('Policy Characteristics'!I:I,MATCH($C892,'Policy Characteristics'!$C:$C,0))),"",INDEX('Policy Characteristics'!I:I,MATCH($C892,'Policy Characteristics'!$C:$C,0)))</f>
        <v>% of potential achieved</v>
      </c>
      <c r="P892" s="254" t="str">
        <f>IF(ISBLANK(INDEX('Policy Characteristics'!J:J,MATCH($C892,'Policy Characteristics'!$C:$C,0))),"",INDEX('Policy Characteristics'!J:J,MATCH($C892,'Policy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2" s="254" t="str">
        <f>IF(ISBLANK(INDEX('Policy Characteristics'!K:K,MATCH($C892,'Policy Characteristics'!$C:$C,0))),"",INDEX('Policy Characteristics'!K:K,MATCH($C892,'Policy Characteristics'!$C:$C,0)))</f>
        <v/>
      </c>
      <c r="R892" s="254" t="str">
        <f>IF(ISBLANK(INDEX('Policy Characteristics'!L:L,MATCH($C892,'Policy Characteristics'!$C:$C,0))),"",INDEX('Policy Characteristics'!L:L,MATCH($C892,'Policy Characteristics'!$C:$C,0)))</f>
        <v/>
      </c>
    </row>
    <row r="893" spans="1:18" s="2" customFormat="1">
      <c r="A893" s="254" t="str">
        <f>IF(ISBLANK(INDEX('Policy Characteristics'!A:A,MATCH($C893,'Policy Characteristics'!$C:$C,0))),"",INDEX('Policy Characteristics'!A:A,MATCH($C893,'Policy Characteristics'!$C:$C,0)))</f>
        <v>Industry</v>
      </c>
      <c r="B893" s="262" t="str">
        <f>IF(ISBLANK(INDEX('Policy Characteristics'!B:B,MATCH($C893,'Policy Characteristics'!$C:$C,0))),"",INDEX('Policy Characteristics'!B:B,MATCH($C893,'Policy Characteristics'!$C:$C,0)))</f>
        <v>Feedstock Shifting</v>
      </c>
      <c r="C893" s="254" t="str">
        <f t="shared" si="40"/>
        <v>Fraction of Feedstock Shifted</v>
      </c>
      <c r="D893" s="6" t="s">
        <v>3068</v>
      </c>
      <c r="E893" s="45" t="s">
        <v>2399</v>
      </c>
      <c r="F893" t="s">
        <v>3032</v>
      </c>
      <c r="G893" s="45" t="s">
        <v>2405</v>
      </c>
      <c r="H893" s="47">
        <v>2530</v>
      </c>
      <c r="I893" s="324" t="s">
        <v>44</v>
      </c>
      <c r="J893" s="255" t="str">
        <f>IF(ISBLANK(INDEX('Policy Characteristics'!D:D,MATCH($C893,'Policy Characteristics'!$C:$C,0))),"",INDEX('Policy Characteristics'!D:D,MATCH($C893,'Policy Characteristics'!$C:$C,0)))</f>
        <v>Feedstock Shifting</v>
      </c>
      <c r="K893" s="254" t="str">
        <f>IF(ISBLANK(INDEX('Policy Characteristics'!E:E,MATCH($C893,'Policy Characteristics'!$C:$C,0))),"",INDEX('Policy Characteristics'!E:E,MATCH($C893,'Policy Characteristics'!$C:$C,0)))</f>
        <v>indst feedstock shifting</v>
      </c>
      <c r="L893" s="261">
        <f>IF(ISBLANK(INDEX('Policy Characteristics'!F:F,MATCH($C893,'Policy Characteristics'!$C:$C,0))),"",INDEX('Policy Characteristics'!F:F,MATCH($C893,'Policy Characteristics'!$C:$C,0)))</f>
        <v>0</v>
      </c>
      <c r="M893" s="261">
        <f>IF(ISBLANK(INDEX('Policy Characteristics'!G:G,MATCH($C893,'Policy Characteristics'!$C:$C,0))),"",INDEX('Policy Characteristics'!G:G,MATCH($C893,'Policy Characteristics'!$C:$C,0)))</f>
        <v>1</v>
      </c>
      <c r="N893" s="261">
        <f>IF(ISBLANK(INDEX('Policy Characteristics'!H:H,MATCH($C893,'Policy Characteristics'!$C:$C,0))),"",INDEX('Policy Characteristics'!H:H,MATCH($C893,'Policy Characteristics'!$C:$C,0)))</f>
        <v>0.01</v>
      </c>
      <c r="O893" s="254" t="str">
        <f>IF(ISBLANK(INDEX('Policy Characteristics'!I:I,MATCH($C893,'Policy Characteristics'!$C:$C,0))),"",INDEX('Policy Characteristics'!I:I,MATCH($C893,'Policy Characteristics'!$C:$C,0)))</f>
        <v>% of potential achieved</v>
      </c>
      <c r="P893" s="254" t="str">
        <f>IF(ISBLANK(INDEX('Policy Characteristics'!J:J,MATCH($C893,'Policy Characteristics'!$C:$C,0))),"",INDEX('Policy Characteristics'!J:J,MATCH($C893,'Policy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3" s="254" t="str">
        <f>IF(ISBLANK(INDEX('Policy Characteristics'!K:K,MATCH($C893,'Policy Characteristics'!$C:$C,0))),"",INDEX('Policy Characteristics'!K:K,MATCH($C893,'Policy Characteristics'!$C:$C,0)))</f>
        <v/>
      </c>
      <c r="R893" s="254" t="str">
        <f>IF(ISBLANK(INDEX('Policy Characteristics'!L:L,MATCH($C893,'Policy Characteristics'!$C:$C,0))),"",INDEX('Policy Characteristics'!L:L,MATCH($C893,'Policy Characteristics'!$C:$C,0)))</f>
        <v/>
      </c>
    </row>
    <row r="894" spans="1:18" s="2" customFormat="1">
      <c r="A894" s="254" t="str">
        <f>IF(ISBLANK(INDEX('Policy Characteristics'!A:A,MATCH($C894,'Policy Characteristics'!$C:$C,0))),"",INDEX('Policy Characteristics'!A:A,MATCH($C894,'Policy Characteristics'!$C:$C,0)))</f>
        <v>Industry</v>
      </c>
      <c r="B894" s="262" t="str">
        <f>IF(ISBLANK(INDEX('Policy Characteristics'!B:B,MATCH($C894,'Policy Characteristics'!$C:$C,0))),"",INDEX('Policy Characteristics'!B:B,MATCH($C894,'Policy Characteristics'!$C:$C,0)))</f>
        <v>Feedstock Shifting</v>
      </c>
      <c r="C894" s="254" t="str">
        <f t="shared" si="40"/>
        <v>Fraction of Feedstock Shifted</v>
      </c>
      <c r="D894" s="6" t="s">
        <v>3068</v>
      </c>
      <c r="E894" s="45" t="s">
        <v>2400</v>
      </c>
      <c r="F894" t="s">
        <v>3032</v>
      </c>
      <c r="G894" s="45" t="s">
        <v>2408</v>
      </c>
      <c r="H894" s="47">
        <v>2531</v>
      </c>
      <c r="I894" s="324" t="s">
        <v>44</v>
      </c>
      <c r="J894" s="255" t="str">
        <f>IF(ISBLANK(INDEX('Policy Characteristics'!D:D,MATCH($C894,'Policy Characteristics'!$C:$C,0))),"",INDEX('Policy Characteristics'!D:D,MATCH($C894,'Policy Characteristics'!$C:$C,0)))</f>
        <v>Feedstock Shifting</v>
      </c>
      <c r="K894" s="254" t="str">
        <f>IF(ISBLANK(INDEX('Policy Characteristics'!E:E,MATCH($C894,'Policy Characteristics'!$C:$C,0))),"",INDEX('Policy Characteristics'!E:E,MATCH($C894,'Policy Characteristics'!$C:$C,0)))</f>
        <v>indst feedstock shifting</v>
      </c>
      <c r="L894" s="261">
        <f>IF(ISBLANK(INDEX('Policy Characteristics'!F:F,MATCH($C894,'Policy Characteristics'!$C:$C,0))),"",INDEX('Policy Characteristics'!F:F,MATCH($C894,'Policy Characteristics'!$C:$C,0)))</f>
        <v>0</v>
      </c>
      <c r="M894" s="261">
        <f>IF(ISBLANK(INDEX('Policy Characteristics'!G:G,MATCH($C894,'Policy Characteristics'!$C:$C,0))),"",INDEX('Policy Characteristics'!G:G,MATCH($C894,'Policy Characteristics'!$C:$C,0)))</f>
        <v>1</v>
      </c>
      <c r="N894" s="261">
        <f>IF(ISBLANK(INDEX('Policy Characteristics'!H:H,MATCH($C894,'Policy Characteristics'!$C:$C,0))),"",INDEX('Policy Characteristics'!H:H,MATCH($C894,'Policy Characteristics'!$C:$C,0)))</f>
        <v>0.01</v>
      </c>
      <c r="O894" s="254" t="str">
        <f>IF(ISBLANK(INDEX('Policy Characteristics'!I:I,MATCH($C894,'Policy Characteristics'!$C:$C,0))),"",INDEX('Policy Characteristics'!I:I,MATCH($C894,'Policy Characteristics'!$C:$C,0)))</f>
        <v>% of potential achieved</v>
      </c>
      <c r="P894" s="254" t="str">
        <f>IF(ISBLANK(INDEX('Policy Characteristics'!J:J,MATCH($C894,'Policy Characteristics'!$C:$C,0))),"",INDEX('Policy Characteristics'!J:J,MATCH($C894,'Policy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4" s="254" t="str">
        <f>IF(ISBLANK(INDEX('Policy Characteristics'!K:K,MATCH($C894,'Policy Characteristics'!$C:$C,0))),"",INDEX('Policy Characteristics'!K:K,MATCH($C894,'Policy Characteristics'!$C:$C,0)))</f>
        <v/>
      </c>
      <c r="R894" s="254" t="str">
        <f>IF(ISBLANK(INDEX('Policy Characteristics'!L:L,MATCH($C894,'Policy Characteristics'!$C:$C,0))),"",INDEX('Policy Characteristics'!L:L,MATCH($C894,'Policy Characteristics'!$C:$C,0)))</f>
        <v/>
      </c>
    </row>
    <row r="895" spans="1:18" s="2" customFormat="1">
      <c r="A895" s="254" t="str">
        <f>IF(ISBLANK(INDEX('Policy Characteristics'!A:A,MATCH($C895,'Policy Characteristics'!$C:$C,0))),"",INDEX('Policy Characteristics'!A:A,MATCH($C895,'Policy Characteristics'!$C:$C,0)))</f>
        <v>Industry</v>
      </c>
      <c r="B895" s="262" t="str">
        <f>IF(ISBLANK(INDEX('Policy Characteristics'!B:B,MATCH($C895,'Policy Characteristics'!$C:$C,0))),"",INDEX('Policy Characteristics'!B:B,MATCH($C895,'Policy Characteristics'!$C:$C,0)))</f>
        <v>Feedstock Shifting</v>
      </c>
      <c r="C895" s="254" t="str">
        <f t="shared" si="40"/>
        <v>Fraction of Feedstock Shifted</v>
      </c>
      <c r="D895" s="6" t="s">
        <v>3068</v>
      </c>
      <c r="E895" s="45" t="s">
        <v>2401</v>
      </c>
      <c r="F895" t="s">
        <v>3032</v>
      </c>
      <c r="G895" s="45" t="s">
        <v>2409</v>
      </c>
      <c r="H895" s="47">
        <v>2532</v>
      </c>
      <c r="I895" s="324" t="s">
        <v>44</v>
      </c>
      <c r="J895" s="255" t="str">
        <f>IF(ISBLANK(INDEX('Policy Characteristics'!D:D,MATCH($C895,'Policy Characteristics'!$C:$C,0))),"",INDEX('Policy Characteristics'!D:D,MATCH($C895,'Policy Characteristics'!$C:$C,0)))</f>
        <v>Feedstock Shifting</v>
      </c>
      <c r="K895" s="254" t="str">
        <f>IF(ISBLANK(INDEX('Policy Characteristics'!E:E,MATCH($C895,'Policy Characteristics'!$C:$C,0))),"",INDEX('Policy Characteristics'!E:E,MATCH($C895,'Policy Characteristics'!$C:$C,0)))</f>
        <v>indst feedstock shifting</v>
      </c>
      <c r="L895" s="261">
        <f>IF(ISBLANK(INDEX('Policy Characteristics'!F:F,MATCH($C895,'Policy Characteristics'!$C:$C,0))),"",INDEX('Policy Characteristics'!F:F,MATCH($C895,'Policy Characteristics'!$C:$C,0)))</f>
        <v>0</v>
      </c>
      <c r="M895" s="261">
        <f>IF(ISBLANK(INDEX('Policy Characteristics'!G:G,MATCH($C895,'Policy Characteristics'!$C:$C,0))),"",INDEX('Policy Characteristics'!G:G,MATCH($C895,'Policy Characteristics'!$C:$C,0)))</f>
        <v>1</v>
      </c>
      <c r="N895" s="261">
        <f>IF(ISBLANK(INDEX('Policy Characteristics'!H:H,MATCH($C895,'Policy Characteristics'!$C:$C,0))),"",INDEX('Policy Characteristics'!H:H,MATCH($C895,'Policy Characteristics'!$C:$C,0)))</f>
        <v>0.01</v>
      </c>
      <c r="O895" s="254" t="str">
        <f>IF(ISBLANK(INDEX('Policy Characteristics'!I:I,MATCH($C895,'Policy Characteristics'!$C:$C,0))),"",INDEX('Policy Characteristics'!I:I,MATCH($C895,'Policy Characteristics'!$C:$C,0)))</f>
        <v>% of potential achieved</v>
      </c>
      <c r="P895" s="254" t="str">
        <f>IF(ISBLANK(INDEX('Policy Characteristics'!J:J,MATCH($C895,'Policy Characteristics'!$C:$C,0))),"",INDEX('Policy Characteristics'!J:J,MATCH($C895,'Policy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5" s="254" t="str">
        <f>IF(ISBLANK(INDEX('Policy Characteristics'!K:K,MATCH($C895,'Policy Characteristics'!$C:$C,0))),"",INDEX('Policy Characteristics'!K:K,MATCH($C895,'Policy Characteristics'!$C:$C,0)))</f>
        <v/>
      </c>
      <c r="R895" s="254" t="str">
        <f>IF(ISBLANK(INDEX('Policy Characteristics'!L:L,MATCH($C895,'Policy Characteristics'!$C:$C,0))),"",INDEX('Policy Characteristics'!L:L,MATCH($C895,'Policy Characteristics'!$C:$C,0)))</f>
        <v/>
      </c>
    </row>
    <row r="896" spans="1:18" s="2" customFormat="1">
      <c r="A896" s="254" t="str">
        <f>IF(ISBLANK(INDEX('Policy Characteristics'!A:A,MATCH($C896,'Policy Characteristics'!$C:$C,0))),"",INDEX('Policy Characteristics'!A:A,MATCH($C896,'Policy Characteristics'!$C:$C,0)))</f>
        <v>Industry</v>
      </c>
      <c r="B896" s="262" t="str">
        <f>IF(ISBLANK(INDEX('Policy Characteristics'!B:B,MATCH($C896,'Policy Characteristics'!$C:$C,0))),"",INDEX('Policy Characteristics'!B:B,MATCH($C896,'Policy Characteristics'!$C:$C,0)))</f>
        <v>Feedstock Shifting</v>
      </c>
      <c r="C896" s="254" t="str">
        <f t="shared" si="40"/>
        <v>Fraction of Feedstock Shifted</v>
      </c>
      <c r="D896" s="6" t="s">
        <v>3068</v>
      </c>
      <c r="E896" s="45" t="s">
        <v>2402</v>
      </c>
      <c r="F896" t="s">
        <v>3032</v>
      </c>
      <c r="G896" s="45" t="s">
        <v>2406</v>
      </c>
      <c r="H896" s="47">
        <v>2533</v>
      </c>
      <c r="I896" s="324" t="s">
        <v>44</v>
      </c>
      <c r="J896" s="255" t="str">
        <f>IF(ISBLANK(INDEX('Policy Characteristics'!D:D,MATCH($C896,'Policy Characteristics'!$C:$C,0))),"",INDEX('Policy Characteristics'!D:D,MATCH($C896,'Policy Characteristics'!$C:$C,0)))</f>
        <v>Feedstock Shifting</v>
      </c>
      <c r="K896" s="254" t="str">
        <f>IF(ISBLANK(INDEX('Policy Characteristics'!E:E,MATCH($C896,'Policy Characteristics'!$C:$C,0))),"",INDEX('Policy Characteristics'!E:E,MATCH($C896,'Policy Characteristics'!$C:$C,0)))</f>
        <v>indst feedstock shifting</v>
      </c>
      <c r="L896" s="261">
        <f>IF(ISBLANK(INDEX('Policy Characteristics'!F:F,MATCH($C896,'Policy Characteristics'!$C:$C,0))),"",INDEX('Policy Characteristics'!F:F,MATCH($C896,'Policy Characteristics'!$C:$C,0)))</f>
        <v>0</v>
      </c>
      <c r="M896" s="261">
        <f>IF(ISBLANK(INDEX('Policy Characteristics'!G:G,MATCH($C896,'Policy Characteristics'!$C:$C,0))),"",INDEX('Policy Characteristics'!G:G,MATCH($C896,'Policy Characteristics'!$C:$C,0)))</f>
        <v>1</v>
      </c>
      <c r="N896" s="261">
        <f>IF(ISBLANK(INDEX('Policy Characteristics'!H:H,MATCH($C896,'Policy Characteristics'!$C:$C,0))),"",INDEX('Policy Characteristics'!H:H,MATCH($C896,'Policy Characteristics'!$C:$C,0)))</f>
        <v>0.01</v>
      </c>
      <c r="O896" s="254" t="str">
        <f>IF(ISBLANK(INDEX('Policy Characteristics'!I:I,MATCH($C896,'Policy Characteristics'!$C:$C,0))),"",INDEX('Policy Characteristics'!I:I,MATCH($C896,'Policy Characteristics'!$C:$C,0)))</f>
        <v>% of potential achieved</v>
      </c>
      <c r="P896" s="254" t="str">
        <f>IF(ISBLANK(INDEX('Policy Characteristics'!J:J,MATCH($C896,'Policy Characteristics'!$C:$C,0))),"",INDEX('Policy Characteristics'!J:J,MATCH($C896,'Policy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6" s="254" t="str">
        <f>IF(ISBLANK(INDEX('Policy Characteristics'!K:K,MATCH($C896,'Policy Characteristics'!$C:$C,0))),"",INDEX('Policy Characteristics'!K:K,MATCH($C896,'Policy Characteristics'!$C:$C,0)))</f>
        <v/>
      </c>
      <c r="R896" s="254" t="str">
        <f>IF(ISBLANK(INDEX('Policy Characteristics'!L:L,MATCH($C896,'Policy Characteristics'!$C:$C,0))),"",INDEX('Policy Characteristics'!L:L,MATCH($C896,'Policy Characteristics'!$C:$C,0)))</f>
        <v/>
      </c>
    </row>
    <row r="897" spans="1:18" s="2" customFormat="1">
      <c r="A897" s="254" t="str">
        <f>IF(ISBLANK(INDEX('Policy Characteristics'!A:A,MATCH($C897,'Policy Characteristics'!$C:$C,0))),"",INDEX('Policy Characteristics'!A:A,MATCH($C897,'Policy Characteristics'!$C:$C,0)))</f>
        <v>Industry</v>
      </c>
      <c r="B897" s="262" t="str">
        <f>IF(ISBLANK(INDEX('Policy Characteristics'!B:B,MATCH($C897,'Policy Characteristics'!$C:$C,0))),"",INDEX('Policy Characteristics'!B:B,MATCH($C897,'Policy Characteristics'!$C:$C,0)))</f>
        <v>Feedstock Shifting</v>
      </c>
      <c r="C897" s="254" t="str">
        <f t="shared" si="40"/>
        <v>Fraction of Feedstock Shifted</v>
      </c>
      <c r="D897" s="6" t="s">
        <v>3068</v>
      </c>
      <c r="E897" s="45" t="s">
        <v>2403</v>
      </c>
      <c r="F897" t="s">
        <v>3032</v>
      </c>
      <c r="G897" s="45" t="s">
        <v>2407</v>
      </c>
      <c r="H897" s="47">
        <v>2534</v>
      </c>
      <c r="I897" s="324" t="s">
        <v>44</v>
      </c>
      <c r="J897" s="255" t="str">
        <f>IF(ISBLANK(INDEX('Policy Characteristics'!D:D,MATCH($C897,'Policy Characteristics'!$C:$C,0))),"",INDEX('Policy Characteristics'!D:D,MATCH($C897,'Policy Characteristics'!$C:$C,0)))</f>
        <v>Feedstock Shifting</v>
      </c>
      <c r="K897" s="254" t="str">
        <f>IF(ISBLANK(INDEX('Policy Characteristics'!E:E,MATCH($C897,'Policy Characteristics'!$C:$C,0))),"",INDEX('Policy Characteristics'!E:E,MATCH($C897,'Policy Characteristics'!$C:$C,0)))</f>
        <v>indst feedstock shifting</v>
      </c>
      <c r="L897" s="261">
        <f>IF(ISBLANK(INDEX('Policy Characteristics'!F:F,MATCH($C897,'Policy Characteristics'!$C:$C,0))),"",INDEX('Policy Characteristics'!F:F,MATCH($C897,'Policy Characteristics'!$C:$C,0)))</f>
        <v>0</v>
      </c>
      <c r="M897" s="261">
        <f>IF(ISBLANK(INDEX('Policy Characteristics'!G:G,MATCH($C897,'Policy Characteristics'!$C:$C,0))),"",INDEX('Policy Characteristics'!G:G,MATCH($C897,'Policy Characteristics'!$C:$C,0)))</f>
        <v>1</v>
      </c>
      <c r="N897" s="261">
        <f>IF(ISBLANK(INDEX('Policy Characteristics'!H:H,MATCH($C897,'Policy Characteristics'!$C:$C,0))),"",INDEX('Policy Characteristics'!H:H,MATCH($C897,'Policy Characteristics'!$C:$C,0)))</f>
        <v>0.01</v>
      </c>
      <c r="O897" s="254" t="str">
        <f>IF(ISBLANK(INDEX('Policy Characteristics'!I:I,MATCH($C897,'Policy Characteristics'!$C:$C,0))),"",INDEX('Policy Characteristics'!I:I,MATCH($C897,'Policy Characteristics'!$C:$C,0)))</f>
        <v>% of potential achieved</v>
      </c>
      <c r="P897" s="254" t="str">
        <f>IF(ISBLANK(INDEX('Policy Characteristics'!J:J,MATCH($C897,'Policy Characteristics'!$C:$C,0))),"",INDEX('Policy Characteristics'!J:J,MATCH($C897,'Policy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7" s="254" t="str">
        <f>IF(ISBLANK(INDEX('Policy Characteristics'!K:K,MATCH($C897,'Policy Characteristics'!$C:$C,0))),"",INDEX('Policy Characteristics'!K:K,MATCH($C897,'Policy Characteristics'!$C:$C,0)))</f>
        <v/>
      </c>
      <c r="R897" s="254" t="str">
        <f>IF(ISBLANK(INDEX('Policy Characteristics'!L:L,MATCH($C897,'Policy Characteristics'!$C:$C,0))),"",INDEX('Policy Characteristics'!L:L,MATCH($C897,'Policy Characteristics'!$C:$C,0)))</f>
        <v/>
      </c>
    </row>
    <row r="898" spans="1:18" s="2" customFormat="1">
      <c r="A898" s="254" t="str">
        <f>IF(ISBLANK(INDEX('Policy Characteristics'!A:A,MATCH($C898,'Policy Characteristics'!$C:$C,0))),"",INDEX('Policy Characteristics'!A:A,MATCH($C898,'Policy Characteristics'!$C:$C,0)))</f>
        <v>Industry</v>
      </c>
      <c r="B898" s="262" t="str">
        <f>IF(ISBLANK(INDEX('Policy Characteristics'!B:B,MATCH($C898,'Policy Characteristics'!$C:$C,0))),"",INDEX('Policy Characteristics'!B:B,MATCH($C898,'Policy Characteristics'!$C:$C,0)))</f>
        <v>Feedstock Shifting</v>
      </c>
      <c r="C898" s="254" t="str">
        <f t="shared" si="40"/>
        <v>Fraction of Feedstock Shifted</v>
      </c>
      <c r="D898" s="6" t="s">
        <v>3068</v>
      </c>
      <c r="E898" s="45" t="s">
        <v>2404</v>
      </c>
      <c r="F898" t="s">
        <v>3032</v>
      </c>
      <c r="G898" s="45" t="s">
        <v>2410</v>
      </c>
      <c r="H898" s="47">
        <v>2535</v>
      </c>
      <c r="I898" s="324" t="s">
        <v>44</v>
      </c>
      <c r="J898" s="255" t="str">
        <f>IF(ISBLANK(INDEX('Policy Characteristics'!D:D,MATCH($C898,'Policy Characteristics'!$C:$C,0))),"",INDEX('Policy Characteristics'!D:D,MATCH($C898,'Policy Characteristics'!$C:$C,0)))</f>
        <v>Feedstock Shifting</v>
      </c>
      <c r="K898" s="254" t="str">
        <f>IF(ISBLANK(INDEX('Policy Characteristics'!E:E,MATCH($C898,'Policy Characteristics'!$C:$C,0))),"",INDEX('Policy Characteristics'!E:E,MATCH($C898,'Policy Characteristics'!$C:$C,0)))</f>
        <v>indst feedstock shifting</v>
      </c>
      <c r="L898" s="261">
        <f>IF(ISBLANK(INDEX('Policy Characteristics'!F:F,MATCH($C898,'Policy Characteristics'!$C:$C,0))),"",INDEX('Policy Characteristics'!F:F,MATCH($C898,'Policy Characteristics'!$C:$C,0)))</f>
        <v>0</v>
      </c>
      <c r="M898" s="261">
        <f>IF(ISBLANK(INDEX('Policy Characteristics'!G:G,MATCH($C898,'Policy Characteristics'!$C:$C,0))),"",INDEX('Policy Characteristics'!G:G,MATCH($C898,'Policy Characteristics'!$C:$C,0)))</f>
        <v>1</v>
      </c>
      <c r="N898" s="261">
        <f>IF(ISBLANK(INDEX('Policy Characteristics'!H:H,MATCH($C898,'Policy Characteristics'!$C:$C,0))),"",INDEX('Policy Characteristics'!H:H,MATCH($C898,'Policy Characteristics'!$C:$C,0)))</f>
        <v>0.01</v>
      </c>
      <c r="O898" s="254" t="str">
        <f>IF(ISBLANK(INDEX('Policy Characteristics'!I:I,MATCH($C898,'Policy Characteristics'!$C:$C,0))),"",INDEX('Policy Characteristics'!I:I,MATCH($C898,'Policy Characteristics'!$C:$C,0)))</f>
        <v>% of potential achieved</v>
      </c>
      <c r="P898" s="254" t="str">
        <f>IF(ISBLANK(INDEX('Policy Characteristics'!J:J,MATCH($C898,'Policy Characteristics'!$C:$C,0))),"",INDEX('Policy Characteristics'!J:J,MATCH($C898,'Policy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8" s="254" t="str">
        <f>IF(ISBLANK(INDEX('Policy Characteristics'!K:K,MATCH($C898,'Policy Characteristics'!$C:$C,0))),"",INDEX('Policy Characteristics'!K:K,MATCH($C898,'Policy Characteristics'!$C:$C,0)))</f>
        <v/>
      </c>
      <c r="R898" s="254" t="str">
        <f>IF(ISBLANK(INDEX('Policy Characteristics'!L:L,MATCH($C898,'Policy Characteristics'!$C:$C,0))),"",INDEX('Policy Characteristics'!L:L,MATCH($C898,'Policy Characteristics'!$C:$C,0)))</f>
        <v/>
      </c>
    </row>
    <row r="899" spans="1:18" s="2" customFormat="1">
      <c r="A899" s="254" t="str">
        <f>IF(ISBLANK(INDEX('Policy Characteristics'!A:A,MATCH($C899,'Policy Characteristics'!$C:$C,0))),"",INDEX('Policy Characteristics'!A:A,MATCH($C899,'Policy Characteristics'!$C:$C,0)))</f>
        <v>Industry</v>
      </c>
      <c r="B899" s="262" t="str">
        <f>IF(ISBLANK(INDEX('Policy Characteristics'!B:B,MATCH($C899,'Policy Characteristics'!$C:$C,0))),"",INDEX('Policy Characteristics'!B:B,MATCH($C899,'Policy Characteristics'!$C:$C,0)))</f>
        <v>Feedstock Shifting</v>
      </c>
      <c r="C899" s="254" t="str">
        <f t="shared" si="40"/>
        <v>Fraction of Feedstock Shifted</v>
      </c>
      <c r="D899" s="6" t="s">
        <v>3068</v>
      </c>
      <c r="E899" s="45" t="s">
        <v>2706</v>
      </c>
      <c r="F899" t="s">
        <v>3032</v>
      </c>
      <c r="G899" s="45" t="s">
        <v>2709</v>
      </c>
      <c r="H899" s="47">
        <v>2536</v>
      </c>
      <c r="I899" s="324" t="s">
        <v>44</v>
      </c>
      <c r="J899" s="255" t="str">
        <f>IF(ISBLANK(INDEX('Policy Characteristics'!D:D,MATCH($C899,'Policy Characteristics'!$C:$C,0))),"",INDEX('Policy Characteristics'!D:D,MATCH($C899,'Policy Characteristics'!$C:$C,0)))</f>
        <v>Feedstock Shifting</v>
      </c>
      <c r="K899" s="254" t="str">
        <f>IF(ISBLANK(INDEX('Policy Characteristics'!E:E,MATCH($C899,'Policy Characteristics'!$C:$C,0))),"",INDEX('Policy Characteristics'!E:E,MATCH($C899,'Policy Characteristics'!$C:$C,0)))</f>
        <v>indst feedstock shifting</v>
      </c>
      <c r="L899" s="261">
        <f>IF(ISBLANK(INDEX('Policy Characteristics'!F:F,MATCH($C899,'Policy Characteristics'!$C:$C,0))),"",INDEX('Policy Characteristics'!F:F,MATCH($C899,'Policy Characteristics'!$C:$C,0)))</f>
        <v>0</v>
      </c>
      <c r="M899" s="261">
        <f>IF(ISBLANK(INDEX('Policy Characteristics'!G:G,MATCH($C899,'Policy Characteristics'!$C:$C,0))),"",INDEX('Policy Characteristics'!G:G,MATCH($C899,'Policy Characteristics'!$C:$C,0)))</f>
        <v>1</v>
      </c>
      <c r="N899" s="261">
        <f>IF(ISBLANK(INDEX('Policy Characteristics'!H:H,MATCH($C899,'Policy Characteristics'!$C:$C,0))),"",INDEX('Policy Characteristics'!H:H,MATCH($C899,'Policy Characteristics'!$C:$C,0)))</f>
        <v>0.01</v>
      </c>
      <c r="O899" s="254" t="str">
        <f>IF(ISBLANK(INDEX('Policy Characteristics'!I:I,MATCH($C899,'Policy Characteristics'!$C:$C,0))),"",INDEX('Policy Characteristics'!I:I,MATCH($C899,'Policy Characteristics'!$C:$C,0)))</f>
        <v>% of potential achieved</v>
      </c>
      <c r="P899" s="254" t="str">
        <f>IF(ISBLANK(INDEX('Policy Characteristics'!J:J,MATCH($C899,'Policy Characteristics'!$C:$C,0))),"",INDEX('Policy Characteristics'!J:J,MATCH($C899,'Policy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9" s="254" t="str">
        <f>IF(ISBLANK(INDEX('Policy Characteristics'!K:K,MATCH($C899,'Policy Characteristics'!$C:$C,0))),"",INDEX('Policy Characteristics'!K:K,MATCH($C899,'Policy Characteristics'!$C:$C,0)))</f>
        <v/>
      </c>
      <c r="R899" s="254" t="str">
        <f>IF(ISBLANK(INDEX('Policy Characteristics'!L:L,MATCH($C899,'Policy Characteristics'!$C:$C,0))),"",INDEX('Policy Characteristics'!L:L,MATCH($C899,'Policy Characteristics'!$C:$C,0)))</f>
        <v/>
      </c>
    </row>
    <row r="900" spans="1:18" s="2" customFormat="1">
      <c r="A900" s="254" t="str">
        <f>IF(ISBLANK(INDEX('Policy Characteristics'!A:A,MATCH($C900,'Policy Characteristics'!$C:$C,0))),"",INDEX('Policy Characteristics'!A:A,MATCH($C900,'Policy Characteristics'!$C:$C,0)))</f>
        <v>Industry</v>
      </c>
      <c r="B900" s="262" t="str">
        <f>IF(ISBLANK(INDEX('Policy Characteristics'!B:B,MATCH($C900,'Policy Characteristics'!$C:$C,0))),"",INDEX('Policy Characteristics'!B:B,MATCH($C900,'Policy Characteristics'!$C:$C,0)))</f>
        <v>Feedstock Shifting</v>
      </c>
      <c r="C900" s="254" t="str">
        <f t="shared" si="40"/>
        <v>Fraction of Feedstock Shifted</v>
      </c>
      <c r="D900" s="6" t="s">
        <v>3068</v>
      </c>
      <c r="E900" s="45" t="s">
        <v>2707</v>
      </c>
      <c r="F900" t="s">
        <v>3032</v>
      </c>
      <c r="G900" s="45" t="s">
        <v>2711</v>
      </c>
      <c r="H900" s="47">
        <v>2537</v>
      </c>
      <c r="I900" s="324" t="s">
        <v>44</v>
      </c>
      <c r="J900" s="255" t="str">
        <f>IF(ISBLANK(INDEX('Policy Characteristics'!D:D,MATCH($C900,'Policy Characteristics'!$C:$C,0))),"",INDEX('Policy Characteristics'!D:D,MATCH($C900,'Policy Characteristics'!$C:$C,0)))</f>
        <v>Feedstock Shifting</v>
      </c>
      <c r="K900" s="254" t="str">
        <f>IF(ISBLANK(INDEX('Policy Characteristics'!E:E,MATCH($C900,'Policy Characteristics'!$C:$C,0))),"",INDEX('Policy Characteristics'!E:E,MATCH($C900,'Policy Characteristics'!$C:$C,0)))</f>
        <v>indst feedstock shifting</v>
      </c>
      <c r="L900" s="261">
        <f>IF(ISBLANK(INDEX('Policy Characteristics'!F:F,MATCH($C900,'Policy Characteristics'!$C:$C,0))),"",INDEX('Policy Characteristics'!F:F,MATCH($C900,'Policy Characteristics'!$C:$C,0)))</f>
        <v>0</v>
      </c>
      <c r="M900" s="261">
        <f>IF(ISBLANK(INDEX('Policy Characteristics'!G:G,MATCH($C900,'Policy Characteristics'!$C:$C,0))),"",INDEX('Policy Characteristics'!G:G,MATCH($C900,'Policy Characteristics'!$C:$C,0)))</f>
        <v>1</v>
      </c>
      <c r="N900" s="261">
        <f>IF(ISBLANK(INDEX('Policy Characteristics'!H:H,MATCH($C900,'Policy Characteristics'!$C:$C,0))),"",INDEX('Policy Characteristics'!H:H,MATCH($C900,'Policy Characteristics'!$C:$C,0)))</f>
        <v>0.01</v>
      </c>
      <c r="O900" s="254" t="str">
        <f>IF(ISBLANK(INDEX('Policy Characteristics'!I:I,MATCH($C900,'Policy Characteristics'!$C:$C,0))),"",INDEX('Policy Characteristics'!I:I,MATCH($C900,'Policy Characteristics'!$C:$C,0)))</f>
        <v>% of potential achieved</v>
      </c>
      <c r="P900" s="254" t="str">
        <f>IF(ISBLANK(INDEX('Policy Characteristics'!J:J,MATCH($C900,'Policy Characteristics'!$C:$C,0))),"",INDEX('Policy Characteristics'!J:J,MATCH($C900,'Policy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0" s="254" t="str">
        <f>IF(ISBLANK(INDEX('Policy Characteristics'!K:K,MATCH($C900,'Policy Characteristics'!$C:$C,0))),"",INDEX('Policy Characteristics'!K:K,MATCH($C900,'Policy Characteristics'!$C:$C,0)))</f>
        <v/>
      </c>
      <c r="R900" s="254" t="str">
        <f>IF(ISBLANK(INDEX('Policy Characteristics'!L:L,MATCH($C900,'Policy Characteristics'!$C:$C,0))),"",INDEX('Policy Characteristics'!L:L,MATCH($C900,'Policy Characteristics'!$C:$C,0)))</f>
        <v/>
      </c>
    </row>
    <row r="901" spans="1:18" s="2" customFormat="1">
      <c r="A901" s="254" t="str">
        <f>IF(ISBLANK(INDEX('Policy Characteristics'!A:A,MATCH($C901,'Policy Characteristics'!$C:$C,0))),"",INDEX('Policy Characteristics'!A:A,MATCH($C901,'Policy Characteristics'!$C:$C,0)))</f>
        <v>Industry</v>
      </c>
      <c r="B901" s="262" t="str">
        <f>IF(ISBLANK(INDEX('Policy Characteristics'!B:B,MATCH($C901,'Policy Characteristics'!$C:$C,0))),"",INDEX('Policy Characteristics'!B:B,MATCH($C901,'Policy Characteristics'!$C:$C,0)))</f>
        <v>Feedstock Shifting</v>
      </c>
      <c r="C901" s="254" t="str">
        <f t="shared" si="40"/>
        <v>Fraction of Feedstock Shifted</v>
      </c>
      <c r="D901" s="6" t="s">
        <v>3068</v>
      </c>
      <c r="E901" s="45" t="s">
        <v>2708</v>
      </c>
      <c r="F901" t="s">
        <v>3032</v>
      </c>
      <c r="G901" s="45" t="s">
        <v>2712</v>
      </c>
      <c r="H901" s="47">
        <v>2538</v>
      </c>
      <c r="I901" s="324" t="s">
        <v>44</v>
      </c>
      <c r="J901" s="255" t="str">
        <f>IF(ISBLANK(INDEX('Policy Characteristics'!D:D,MATCH($C901,'Policy Characteristics'!$C:$C,0))),"",INDEX('Policy Characteristics'!D:D,MATCH($C901,'Policy Characteristics'!$C:$C,0)))</f>
        <v>Feedstock Shifting</v>
      </c>
      <c r="K901" s="254" t="str">
        <f>IF(ISBLANK(INDEX('Policy Characteristics'!E:E,MATCH($C901,'Policy Characteristics'!$C:$C,0))),"",INDEX('Policy Characteristics'!E:E,MATCH($C901,'Policy Characteristics'!$C:$C,0)))</f>
        <v>indst feedstock shifting</v>
      </c>
      <c r="L901" s="261">
        <f>IF(ISBLANK(INDEX('Policy Characteristics'!F:F,MATCH($C901,'Policy Characteristics'!$C:$C,0))),"",INDEX('Policy Characteristics'!F:F,MATCH($C901,'Policy Characteristics'!$C:$C,0)))</f>
        <v>0</v>
      </c>
      <c r="M901" s="261">
        <f>IF(ISBLANK(INDEX('Policy Characteristics'!G:G,MATCH($C901,'Policy Characteristics'!$C:$C,0))),"",INDEX('Policy Characteristics'!G:G,MATCH($C901,'Policy Characteristics'!$C:$C,0)))</f>
        <v>1</v>
      </c>
      <c r="N901" s="261">
        <f>IF(ISBLANK(INDEX('Policy Characteristics'!H:H,MATCH($C901,'Policy Characteristics'!$C:$C,0))),"",INDEX('Policy Characteristics'!H:H,MATCH($C901,'Policy Characteristics'!$C:$C,0)))</f>
        <v>0.01</v>
      </c>
      <c r="O901" s="254" t="str">
        <f>IF(ISBLANK(INDEX('Policy Characteristics'!I:I,MATCH($C901,'Policy Characteristics'!$C:$C,0))),"",INDEX('Policy Characteristics'!I:I,MATCH($C901,'Policy Characteristics'!$C:$C,0)))</f>
        <v>% of potential achieved</v>
      </c>
      <c r="P901" s="254" t="str">
        <f>IF(ISBLANK(INDEX('Policy Characteristics'!J:J,MATCH($C901,'Policy Characteristics'!$C:$C,0))),"",INDEX('Policy Characteristics'!J:J,MATCH($C901,'Policy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1" s="254" t="str">
        <f>IF(ISBLANK(INDEX('Policy Characteristics'!K:K,MATCH($C901,'Policy Characteristics'!$C:$C,0))),"",INDEX('Policy Characteristics'!K:K,MATCH($C901,'Policy Characteristics'!$C:$C,0)))</f>
        <v/>
      </c>
      <c r="R901" s="254" t="str">
        <f>IF(ISBLANK(INDEX('Policy Characteristics'!L:L,MATCH($C901,'Policy Characteristics'!$C:$C,0))),"",INDEX('Policy Characteristics'!L:L,MATCH($C901,'Policy Characteristics'!$C:$C,0)))</f>
        <v/>
      </c>
    </row>
    <row r="902" spans="1:18" s="2" customFormat="1">
      <c r="A902" s="254" t="str">
        <f>IF(ISBLANK(INDEX('Policy Characteristics'!A:A,MATCH($C902,'Policy Characteristics'!$C:$C,0))),"",INDEX('Policy Characteristics'!A:A,MATCH($C902,'Policy Characteristics'!$C:$C,0)))</f>
        <v>Industry</v>
      </c>
      <c r="B902" s="262" t="str">
        <f>IF(ISBLANK(INDEX('Policy Characteristics'!B:B,MATCH($C902,'Policy Characteristics'!$C:$C,0))),"",INDEX('Policy Characteristics'!B:B,MATCH($C902,'Policy Characteristics'!$C:$C,0)))</f>
        <v>Feedstock Shifting</v>
      </c>
      <c r="C902" s="254" t="str">
        <f t="shared" si="40"/>
        <v>Fraction of Feedstock Shifted</v>
      </c>
      <c r="D902" s="6" t="s">
        <v>3068</v>
      </c>
      <c r="E902" s="45" t="s">
        <v>2705</v>
      </c>
      <c r="F902" t="s">
        <v>3032</v>
      </c>
      <c r="G902" s="45" t="s">
        <v>2710</v>
      </c>
      <c r="H902" s="47">
        <v>2539</v>
      </c>
      <c r="I902" s="324" t="s">
        <v>44</v>
      </c>
      <c r="J902" s="255" t="str">
        <f>IF(ISBLANK(INDEX('Policy Characteristics'!D:D,MATCH($C902,'Policy Characteristics'!$C:$C,0))),"",INDEX('Policy Characteristics'!D:D,MATCH($C902,'Policy Characteristics'!$C:$C,0)))</f>
        <v>Feedstock Shifting</v>
      </c>
      <c r="K902" s="254" t="str">
        <f>IF(ISBLANK(INDEX('Policy Characteristics'!E:E,MATCH($C902,'Policy Characteristics'!$C:$C,0))),"",INDEX('Policy Characteristics'!E:E,MATCH($C902,'Policy Characteristics'!$C:$C,0)))</f>
        <v>indst feedstock shifting</v>
      </c>
      <c r="L902" s="261">
        <f>IF(ISBLANK(INDEX('Policy Characteristics'!F:F,MATCH($C902,'Policy Characteristics'!$C:$C,0))),"",INDEX('Policy Characteristics'!F:F,MATCH($C902,'Policy Characteristics'!$C:$C,0)))</f>
        <v>0</v>
      </c>
      <c r="M902" s="261">
        <f>IF(ISBLANK(INDEX('Policy Characteristics'!G:G,MATCH($C902,'Policy Characteristics'!$C:$C,0))),"",INDEX('Policy Characteristics'!G:G,MATCH($C902,'Policy Characteristics'!$C:$C,0)))</f>
        <v>1</v>
      </c>
      <c r="N902" s="261">
        <f>IF(ISBLANK(INDEX('Policy Characteristics'!H:H,MATCH($C902,'Policy Characteristics'!$C:$C,0))),"",INDEX('Policy Characteristics'!H:H,MATCH($C902,'Policy Characteristics'!$C:$C,0)))</f>
        <v>0.01</v>
      </c>
      <c r="O902" s="254" t="str">
        <f>IF(ISBLANK(INDEX('Policy Characteristics'!I:I,MATCH($C902,'Policy Characteristics'!$C:$C,0))),"",INDEX('Policy Characteristics'!I:I,MATCH($C902,'Policy Characteristics'!$C:$C,0)))</f>
        <v>% of potential achieved</v>
      </c>
      <c r="P902" s="254" t="str">
        <f>IF(ISBLANK(INDEX('Policy Characteristics'!J:J,MATCH($C902,'Policy Characteristics'!$C:$C,0))),"",INDEX('Policy Characteristics'!J:J,MATCH($C902,'Policy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2" s="254" t="str">
        <f>IF(ISBLANK(INDEX('Policy Characteristics'!K:K,MATCH($C902,'Policy Characteristics'!$C:$C,0))),"",INDEX('Policy Characteristics'!K:K,MATCH($C902,'Policy Characteristics'!$C:$C,0)))</f>
        <v/>
      </c>
      <c r="R902" s="254" t="str">
        <f>IF(ISBLANK(INDEX('Policy Characteristics'!L:L,MATCH($C902,'Policy Characteristics'!$C:$C,0))),"",INDEX('Policy Characteristics'!L:L,MATCH($C902,'Policy Characteristics'!$C:$C,0)))</f>
        <v/>
      </c>
    </row>
    <row r="903" spans="1:18" s="2" customFormat="1">
      <c r="A903" s="254" t="str">
        <f>IF(ISBLANK(INDEX('Policy Characteristics'!A:A,MATCH($C903,'Policy Characteristics'!$C:$C,0))),"",INDEX('Policy Characteristics'!A:A,MATCH($C903,'Policy Characteristics'!$C:$C,0)))</f>
        <v>Industry</v>
      </c>
      <c r="B903" s="262" t="str">
        <f>IF(ISBLANK(INDEX('Policy Characteristics'!B:B,MATCH($C903,'Policy Characteristics'!$C:$C,0))),"",INDEX('Policy Characteristics'!B:B,MATCH($C903,'Policy Characteristics'!$C:$C,0)))</f>
        <v>Feedstock Shifting</v>
      </c>
      <c r="C903" s="254" t="str">
        <f t="shared" si="40"/>
        <v>Fraction of Feedstock Shifted</v>
      </c>
      <c r="D903" s="6" t="s">
        <v>3069</v>
      </c>
      <c r="E903" s="45" t="s">
        <v>2399</v>
      </c>
      <c r="F903" t="s">
        <v>3033</v>
      </c>
      <c r="G903" s="45" t="s">
        <v>2405</v>
      </c>
      <c r="H903" s="47">
        <v>2540</v>
      </c>
      <c r="I903" s="324" t="s">
        <v>44</v>
      </c>
      <c r="J903" s="255" t="str">
        <f>IF(ISBLANK(INDEX('Policy Characteristics'!D:D,MATCH($C903,'Policy Characteristics'!$C:$C,0))),"",INDEX('Policy Characteristics'!D:D,MATCH($C903,'Policy Characteristics'!$C:$C,0)))</f>
        <v>Feedstock Shifting</v>
      </c>
      <c r="K903" s="254" t="str">
        <f>IF(ISBLANK(INDEX('Policy Characteristics'!E:E,MATCH($C903,'Policy Characteristics'!$C:$C,0))),"",INDEX('Policy Characteristics'!E:E,MATCH($C903,'Policy Characteristics'!$C:$C,0)))</f>
        <v>indst feedstock shifting</v>
      </c>
      <c r="L903" s="261">
        <f>IF(ISBLANK(INDEX('Policy Characteristics'!F:F,MATCH($C903,'Policy Characteristics'!$C:$C,0))),"",INDEX('Policy Characteristics'!F:F,MATCH($C903,'Policy Characteristics'!$C:$C,0)))</f>
        <v>0</v>
      </c>
      <c r="M903" s="261">
        <f>IF(ISBLANK(INDEX('Policy Characteristics'!G:G,MATCH($C903,'Policy Characteristics'!$C:$C,0))),"",INDEX('Policy Characteristics'!G:G,MATCH($C903,'Policy Characteristics'!$C:$C,0)))</f>
        <v>1</v>
      </c>
      <c r="N903" s="261">
        <f>IF(ISBLANK(INDEX('Policy Characteristics'!H:H,MATCH($C903,'Policy Characteristics'!$C:$C,0))),"",INDEX('Policy Characteristics'!H:H,MATCH($C903,'Policy Characteristics'!$C:$C,0)))</f>
        <v>0.01</v>
      </c>
      <c r="O903" s="254" t="str">
        <f>IF(ISBLANK(INDEX('Policy Characteristics'!I:I,MATCH($C903,'Policy Characteristics'!$C:$C,0))),"",INDEX('Policy Characteristics'!I:I,MATCH($C903,'Policy Characteristics'!$C:$C,0)))</f>
        <v>% of potential achieved</v>
      </c>
      <c r="P903" s="254" t="str">
        <f>IF(ISBLANK(INDEX('Policy Characteristics'!J:J,MATCH($C903,'Policy Characteristics'!$C:$C,0))),"",INDEX('Policy Characteristics'!J:J,MATCH($C903,'Policy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3" s="254" t="str">
        <f>IF(ISBLANK(INDEX('Policy Characteristics'!K:K,MATCH($C903,'Policy Characteristics'!$C:$C,0))),"",INDEX('Policy Characteristics'!K:K,MATCH($C903,'Policy Characteristics'!$C:$C,0)))</f>
        <v/>
      </c>
      <c r="R903" s="254" t="str">
        <f>IF(ISBLANK(INDEX('Policy Characteristics'!L:L,MATCH($C903,'Policy Characteristics'!$C:$C,0))),"",INDEX('Policy Characteristics'!L:L,MATCH($C903,'Policy Characteristics'!$C:$C,0)))</f>
        <v/>
      </c>
    </row>
    <row r="904" spans="1:18" s="2" customFormat="1">
      <c r="A904" s="254" t="str">
        <f>IF(ISBLANK(INDEX('Policy Characteristics'!A:A,MATCH($C904,'Policy Characteristics'!$C:$C,0))),"",INDEX('Policy Characteristics'!A:A,MATCH($C904,'Policy Characteristics'!$C:$C,0)))</f>
        <v>Industry</v>
      </c>
      <c r="B904" s="262" t="str">
        <f>IF(ISBLANK(INDEX('Policy Characteristics'!B:B,MATCH($C904,'Policy Characteristics'!$C:$C,0))),"",INDEX('Policy Characteristics'!B:B,MATCH($C904,'Policy Characteristics'!$C:$C,0)))</f>
        <v>Feedstock Shifting</v>
      </c>
      <c r="C904" s="254" t="str">
        <f t="shared" si="40"/>
        <v>Fraction of Feedstock Shifted</v>
      </c>
      <c r="D904" s="6" t="s">
        <v>3069</v>
      </c>
      <c r="E904" s="45" t="s">
        <v>2400</v>
      </c>
      <c r="F904" t="s">
        <v>3033</v>
      </c>
      <c r="G904" s="45" t="s">
        <v>2408</v>
      </c>
      <c r="H904" s="47">
        <v>2541</v>
      </c>
      <c r="I904" s="324" t="s">
        <v>44</v>
      </c>
      <c r="J904" s="255" t="str">
        <f>IF(ISBLANK(INDEX('Policy Characteristics'!D:D,MATCH($C904,'Policy Characteristics'!$C:$C,0))),"",INDEX('Policy Characteristics'!D:D,MATCH($C904,'Policy Characteristics'!$C:$C,0)))</f>
        <v>Feedstock Shifting</v>
      </c>
      <c r="K904" s="254" t="str">
        <f>IF(ISBLANK(INDEX('Policy Characteristics'!E:E,MATCH($C904,'Policy Characteristics'!$C:$C,0))),"",INDEX('Policy Characteristics'!E:E,MATCH($C904,'Policy Characteristics'!$C:$C,0)))</f>
        <v>indst feedstock shifting</v>
      </c>
      <c r="L904" s="261">
        <f>IF(ISBLANK(INDEX('Policy Characteristics'!F:F,MATCH($C904,'Policy Characteristics'!$C:$C,0))),"",INDEX('Policy Characteristics'!F:F,MATCH($C904,'Policy Characteristics'!$C:$C,0)))</f>
        <v>0</v>
      </c>
      <c r="M904" s="261">
        <f>IF(ISBLANK(INDEX('Policy Characteristics'!G:G,MATCH($C904,'Policy Characteristics'!$C:$C,0))),"",INDEX('Policy Characteristics'!G:G,MATCH($C904,'Policy Characteristics'!$C:$C,0)))</f>
        <v>1</v>
      </c>
      <c r="N904" s="261">
        <f>IF(ISBLANK(INDEX('Policy Characteristics'!H:H,MATCH($C904,'Policy Characteristics'!$C:$C,0))),"",INDEX('Policy Characteristics'!H:H,MATCH($C904,'Policy Characteristics'!$C:$C,0)))</f>
        <v>0.01</v>
      </c>
      <c r="O904" s="254" t="str">
        <f>IF(ISBLANK(INDEX('Policy Characteristics'!I:I,MATCH($C904,'Policy Characteristics'!$C:$C,0))),"",INDEX('Policy Characteristics'!I:I,MATCH($C904,'Policy Characteristics'!$C:$C,0)))</f>
        <v>% of potential achieved</v>
      </c>
      <c r="P904" s="254" t="str">
        <f>IF(ISBLANK(INDEX('Policy Characteristics'!J:J,MATCH($C904,'Policy Characteristics'!$C:$C,0))),"",INDEX('Policy Characteristics'!J:J,MATCH($C904,'Policy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4" s="254" t="str">
        <f>IF(ISBLANK(INDEX('Policy Characteristics'!K:K,MATCH($C904,'Policy Characteristics'!$C:$C,0))),"",INDEX('Policy Characteristics'!K:K,MATCH($C904,'Policy Characteristics'!$C:$C,0)))</f>
        <v/>
      </c>
      <c r="R904" s="254" t="str">
        <f>IF(ISBLANK(INDEX('Policy Characteristics'!L:L,MATCH($C904,'Policy Characteristics'!$C:$C,0))),"",INDEX('Policy Characteristics'!L:L,MATCH($C904,'Policy Characteristics'!$C:$C,0)))</f>
        <v/>
      </c>
    </row>
    <row r="905" spans="1:18" s="2" customFormat="1">
      <c r="A905" s="254" t="str">
        <f>IF(ISBLANK(INDEX('Policy Characteristics'!A:A,MATCH($C905,'Policy Characteristics'!$C:$C,0))),"",INDEX('Policy Characteristics'!A:A,MATCH($C905,'Policy Characteristics'!$C:$C,0)))</f>
        <v>Industry</v>
      </c>
      <c r="B905" s="262" t="str">
        <f>IF(ISBLANK(INDEX('Policy Characteristics'!B:B,MATCH($C905,'Policy Characteristics'!$C:$C,0))),"",INDEX('Policy Characteristics'!B:B,MATCH($C905,'Policy Characteristics'!$C:$C,0)))</f>
        <v>Feedstock Shifting</v>
      </c>
      <c r="C905" s="254" t="str">
        <f t="shared" si="40"/>
        <v>Fraction of Feedstock Shifted</v>
      </c>
      <c r="D905" s="6" t="s">
        <v>3069</v>
      </c>
      <c r="E905" s="45" t="s">
        <v>2401</v>
      </c>
      <c r="F905" t="s">
        <v>3033</v>
      </c>
      <c r="G905" s="45" t="s">
        <v>2409</v>
      </c>
      <c r="H905" s="47">
        <v>2542</v>
      </c>
      <c r="I905" s="324" t="s">
        <v>43</v>
      </c>
      <c r="J905" s="255" t="str">
        <f>IF(ISBLANK(INDEX('Policy Characteristics'!D:D,MATCH($C905,'Policy Characteristics'!$C:$C,0))),"",INDEX('Policy Characteristics'!D:D,MATCH($C905,'Policy Characteristics'!$C:$C,0)))</f>
        <v>Feedstock Shifting</v>
      </c>
      <c r="K905" s="254" t="str">
        <f>IF(ISBLANK(INDEX('Policy Characteristics'!E:E,MATCH($C905,'Policy Characteristics'!$C:$C,0))),"",INDEX('Policy Characteristics'!E:E,MATCH($C905,'Policy Characteristics'!$C:$C,0)))</f>
        <v>indst feedstock shifting</v>
      </c>
      <c r="L905" s="261">
        <f>IF(ISBLANK(INDEX('Policy Characteristics'!F:F,MATCH($C905,'Policy Characteristics'!$C:$C,0))),"",INDEX('Policy Characteristics'!F:F,MATCH($C905,'Policy Characteristics'!$C:$C,0)))</f>
        <v>0</v>
      </c>
      <c r="M905" s="261">
        <f>IF(ISBLANK(INDEX('Policy Characteristics'!G:G,MATCH($C905,'Policy Characteristics'!$C:$C,0))),"",INDEX('Policy Characteristics'!G:G,MATCH($C905,'Policy Characteristics'!$C:$C,0)))</f>
        <v>1</v>
      </c>
      <c r="N905" s="261">
        <f>IF(ISBLANK(INDEX('Policy Characteristics'!H:H,MATCH($C905,'Policy Characteristics'!$C:$C,0))),"",INDEX('Policy Characteristics'!H:H,MATCH($C905,'Policy Characteristics'!$C:$C,0)))</f>
        <v>0.01</v>
      </c>
      <c r="O905" s="254" t="str">
        <f>IF(ISBLANK(INDEX('Policy Characteristics'!I:I,MATCH($C905,'Policy Characteristics'!$C:$C,0))),"",INDEX('Policy Characteristics'!I:I,MATCH($C905,'Policy Characteristics'!$C:$C,0)))</f>
        <v>% of potential achieved</v>
      </c>
      <c r="P905" s="254" t="str">
        <f>IF(ISBLANK(INDEX('Policy Characteristics'!J:J,MATCH($C905,'Policy Characteristics'!$C:$C,0))),"",INDEX('Policy Characteristics'!J:J,MATCH($C905,'Policy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5" s="254" t="str">
        <f>IF(ISBLANK(INDEX('Policy Characteristics'!K:K,MATCH($C905,'Policy Characteristics'!$C:$C,0))),"",INDEX('Policy Characteristics'!K:K,MATCH($C905,'Policy Characteristics'!$C:$C,0)))</f>
        <v/>
      </c>
      <c r="R905" s="254" t="str">
        <f>IF(ISBLANK(INDEX('Policy Characteristics'!L:L,MATCH($C905,'Policy Characteristics'!$C:$C,0))),"",INDEX('Policy Characteristics'!L:L,MATCH($C905,'Policy Characteristics'!$C:$C,0)))</f>
        <v/>
      </c>
    </row>
    <row r="906" spans="1:18" s="2" customFormat="1">
      <c r="A906" s="254" t="str">
        <f>IF(ISBLANK(INDEX('Policy Characteristics'!A:A,MATCH($C906,'Policy Characteristics'!$C:$C,0))),"",INDEX('Policy Characteristics'!A:A,MATCH($C906,'Policy Characteristics'!$C:$C,0)))</f>
        <v>Industry</v>
      </c>
      <c r="B906" s="262" t="str">
        <f>IF(ISBLANK(INDEX('Policy Characteristics'!B:B,MATCH($C906,'Policy Characteristics'!$C:$C,0))),"",INDEX('Policy Characteristics'!B:B,MATCH($C906,'Policy Characteristics'!$C:$C,0)))</f>
        <v>Feedstock Shifting</v>
      </c>
      <c r="C906" s="254" t="str">
        <f t="shared" si="40"/>
        <v>Fraction of Feedstock Shifted</v>
      </c>
      <c r="D906" s="6" t="s">
        <v>3069</v>
      </c>
      <c r="E906" s="45" t="s">
        <v>2402</v>
      </c>
      <c r="F906" t="s">
        <v>3033</v>
      </c>
      <c r="G906" s="45" t="s">
        <v>2406</v>
      </c>
      <c r="H906" s="47">
        <v>2543</v>
      </c>
      <c r="I906" s="324" t="s">
        <v>44</v>
      </c>
      <c r="J906" s="255" t="str">
        <f>IF(ISBLANK(INDEX('Policy Characteristics'!D:D,MATCH($C906,'Policy Characteristics'!$C:$C,0))),"",INDEX('Policy Characteristics'!D:D,MATCH($C906,'Policy Characteristics'!$C:$C,0)))</f>
        <v>Feedstock Shifting</v>
      </c>
      <c r="K906" s="254" t="str">
        <f>IF(ISBLANK(INDEX('Policy Characteristics'!E:E,MATCH($C906,'Policy Characteristics'!$C:$C,0))),"",INDEX('Policy Characteristics'!E:E,MATCH($C906,'Policy Characteristics'!$C:$C,0)))</f>
        <v>indst feedstock shifting</v>
      </c>
      <c r="L906" s="261">
        <f>IF(ISBLANK(INDEX('Policy Characteristics'!F:F,MATCH($C906,'Policy Characteristics'!$C:$C,0))),"",INDEX('Policy Characteristics'!F:F,MATCH($C906,'Policy Characteristics'!$C:$C,0)))</f>
        <v>0</v>
      </c>
      <c r="M906" s="261">
        <f>IF(ISBLANK(INDEX('Policy Characteristics'!G:G,MATCH($C906,'Policy Characteristics'!$C:$C,0))),"",INDEX('Policy Characteristics'!G:G,MATCH($C906,'Policy Characteristics'!$C:$C,0)))</f>
        <v>1</v>
      </c>
      <c r="N906" s="261">
        <f>IF(ISBLANK(INDEX('Policy Characteristics'!H:H,MATCH($C906,'Policy Characteristics'!$C:$C,0))),"",INDEX('Policy Characteristics'!H:H,MATCH($C906,'Policy Characteristics'!$C:$C,0)))</f>
        <v>0.01</v>
      </c>
      <c r="O906" s="254" t="str">
        <f>IF(ISBLANK(INDEX('Policy Characteristics'!I:I,MATCH($C906,'Policy Characteristics'!$C:$C,0))),"",INDEX('Policy Characteristics'!I:I,MATCH($C906,'Policy Characteristics'!$C:$C,0)))</f>
        <v>% of potential achieved</v>
      </c>
      <c r="P906" s="254" t="str">
        <f>IF(ISBLANK(INDEX('Policy Characteristics'!J:J,MATCH($C906,'Policy Characteristics'!$C:$C,0))),"",INDEX('Policy Characteristics'!J:J,MATCH($C906,'Policy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6" s="254" t="str">
        <f>IF(ISBLANK(INDEX('Policy Characteristics'!K:K,MATCH($C906,'Policy Characteristics'!$C:$C,0))),"",INDEX('Policy Characteristics'!K:K,MATCH($C906,'Policy Characteristics'!$C:$C,0)))</f>
        <v/>
      </c>
      <c r="R906" s="254" t="str">
        <f>IF(ISBLANK(INDEX('Policy Characteristics'!L:L,MATCH($C906,'Policy Characteristics'!$C:$C,0))),"",INDEX('Policy Characteristics'!L:L,MATCH($C906,'Policy Characteristics'!$C:$C,0)))</f>
        <v/>
      </c>
    </row>
    <row r="907" spans="1:18" s="2" customFormat="1">
      <c r="A907" s="254" t="str">
        <f>IF(ISBLANK(INDEX('Policy Characteristics'!A:A,MATCH($C907,'Policy Characteristics'!$C:$C,0))),"",INDEX('Policy Characteristics'!A:A,MATCH($C907,'Policy Characteristics'!$C:$C,0)))</f>
        <v>Industry</v>
      </c>
      <c r="B907" s="262" t="str">
        <f>IF(ISBLANK(INDEX('Policy Characteristics'!B:B,MATCH($C907,'Policy Characteristics'!$C:$C,0))),"",INDEX('Policy Characteristics'!B:B,MATCH($C907,'Policy Characteristics'!$C:$C,0)))</f>
        <v>Feedstock Shifting</v>
      </c>
      <c r="C907" s="254" t="str">
        <f t="shared" si="40"/>
        <v>Fraction of Feedstock Shifted</v>
      </c>
      <c r="D907" s="6" t="s">
        <v>3069</v>
      </c>
      <c r="E907" s="45" t="s">
        <v>2403</v>
      </c>
      <c r="F907" t="s">
        <v>3033</v>
      </c>
      <c r="G907" s="45" t="s">
        <v>2407</v>
      </c>
      <c r="H907" s="47">
        <v>2544</v>
      </c>
      <c r="I907" s="324" t="s">
        <v>44</v>
      </c>
      <c r="J907" s="255" t="str">
        <f>IF(ISBLANK(INDEX('Policy Characteristics'!D:D,MATCH($C907,'Policy Characteristics'!$C:$C,0))),"",INDEX('Policy Characteristics'!D:D,MATCH($C907,'Policy Characteristics'!$C:$C,0)))</f>
        <v>Feedstock Shifting</v>
      </c>
      <c r="K907" s="254" t="str">
        <f>IF(ISBLANK(INDEX('Policy Characteristics'!E:E,MATCH($C907,'Policy Characteristics'!$C:$C,0))),"",INDEX('Policy Characteristics'!E:E,MATCH($C907,'Policy Characteristics'!$C:$C,0)))</f>
        <v>indst feedstock shifting</v>
      </c>
      <c r="L907" s="261">
        <f>IF(ISBLANK(INDEX('Policy Characteristics'!F:F,MATCH($C907,'Policy Characteristics'!$C:$C,0))),"",INDEX('Policy Characteristics'!F:F,MATCH($C907,'Policy Characteristics'!$C:$C,0)))</f>
        <v>0</v>
      </c>
      <c r="M907" s="261">
        <f>IF(ISBLANK(INDEX('Policy Characteristics'!G:G,MATCH($C907,'Policy Characteristics'!$C:$C,0))),"",INDEX('Policy Characteristics'!G:G,MATCH($C907,'Policy Characteristics'!$C:$C,0)))</f>
        <v>1</v>
      </c>
      <c r="N907" s="261">
        <f>IF(ISBLANK(INDEX('Policy Characteristics'!H:H,MATCH($C907,'Policy Characteristics'!$C:$C,0))),"",INDEX('Policy Characteristics'!H:H,MATCH($C907,'Policy Characteristics'!$C:$C,0)))</f>
        <v>0.01</v>
      </c>
      <c r="O907" s="254" t="str">
        <f>IF(ISBLANK(INDEX('Policy Characteristics'!I:I,MATCH($C907,'Policy Characteristics'!$C:$C,0))),"",INDEX('Policy Characteristics'!I:I,MATCH($C907,'Policy Characteristics'!$C:$C,0)))</f>
        <v>% of potential achieved</v>
      </c>
      <c r="P907" s="254" t="str">
        <f>IF(ISBLANK(INDEX('Policy Characteristics'!J:J,MATCH($C907,'Policy Characteristics'!$C:$C,0))),"",INDEX('Policy Characteristics'!J:J,MATCH($C907,'Policy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7" s="254" t="str">
        <f>IF(ISBLANK(INDEX('Policy Characteristics'!K:K,MATCH($C907,'Policy Characteristics'!$C:$C,0))),"",INDEX('Policy Characteristics'!K:K,MATCH($C907,'Policy Characteristics'!$C:$C,0)))</f>
        <v/>
      </c>
      <c r="R907" s="254" t="str">
        <f>IF(ISBLANK(INDEX('Policy Characteristics'!L:L,MATCH($C907,'Policy Characteristics'!$C:$C,0))),"",INDEX('Policy Characteristics'!L:L,MATCH($C907,'Policy Characteristics'!$C:$C,0)))</f>
        <v/>
      </c>
    </row>
    <row r="908" spans="1:18" s="2" customFormat="1">
      <c r="A908" s="254" t="str">
        <f>IF(ISBLANK(INDEX('Policy Characteristics'!A:A,MATCH($C908,'Policy Characteristics'!$C:$C,0))),"",INDEX('Policy Characteristics'!A:A,MATCH($C908,'Policy Characteristics'!$C:$C,0)))</f>
        <v>Industry</v>
      </c>
      <c r="B908" s="262" t="str">
        <f>IF(ISBLANK(INDEX('Policy Characteristics'!B:B,MATCH($C908,'Policy Characteristics'!$C:$C,0))),"",INDEX('Policy Characteristics'!B:B,MATCH($C908,'Policy Characteristics'!$C:$C,0)))</f>
        <v>Feedstock Shifting</v>
      </c>
      <c r="C908" s="254" t="str">
        <f t="shared" si="40"/>
        <v>Fraction of Feedstock Shifted</v>
      </c>
      <c r="D908" s="6" t="s">
        <v>3069</v>
      </c>
      <c r="E908" s="45" t="s">
        <v>2404</v>
      </c>
      <c r="F908" t="s">
        <v>3033</v>
      </c>
      <c r="G908" s="45" t="s">
        <v>2410</v>
      </c>
      <c r="H908" s="47">
        <v>2545</v>
      </c>
      <c r="I908" s="324" t="s">
        <v>44</v>
      </c>
      <c r="J908" s="255" t="str">
        <f>IF(ISBLANK(INDEX('Policy Characteristics'!D:D,MATCH($C908,'Policy Characteristics'!$C:$C,0))),"",INDEX('Policy Characteristics'!D:D,MATCH($C908,'Policy Characteristics'!$C:$C,0)))</f>
        <v>Feedstock Shifting</v>
      </c>
      <c r="K908" s="254" t="str">
        <f>IF(ISBLANK(INDEX('Policy Characteristics'!E:E,MATCH($C908,'Policy Characteristics'!$C:$C,0))),"",INDEX('Policy Characteristics'!E:E,MATCH($C908,'Policy Characteristics'!$C:$C,0)))</f>
        <v>indst feedstock shifting</v>
      </c>
      <c r="L908" s="261">
        <f>IF(ISBLANK(INDEX('Policy Characteristics'!F:F,MATCH($C908,'Policy Characteristics'!$C:$C,0))),"",INDEX('Policy Characteristics'!F:F,MATCH($C908,'Policy Characteristics'!$C:$C,0)))</f>
        <v>0</v>
      </c>
      <c r="M908" s="261">
        <f>IF(ISBLANK(INDEX('Policy Characteristics'!G:G,MATCH($C908,'Policy Characteristics'!$C:$C,0))),"",INDEX('Policy Characteristics'!G:G,MATCH($C908,'Policy Characteristics'!$C:$C,0)))</f>
        <v>1</v>
      </c>
      <c r="N908" s="261">
        <f>IF(ISBLANK(INDEX('Policy Characteristics'!H:H,MATCH($C908,'Policy Characteristics'!$C:$C,0))),"",INDEX('Policy Characteristics'!H:H,MATCH($C908,'Policy Characteristics'!$C:$C,0)))</f>
        <v>0.01</v>
      </c>
      <c r="O908" s="254" t="str">
        <f>IF(ISBLANK(INDEX('Policy Characteristics'!I:I,MATCH($C908,'Policy Characteristics'!$C:$C,0))),"",INDEX('Policy Characteristics'!I:I,MATCH($C908,'Policy Characteristics'!$C:$C,0)))</f>
        <v>% of potential achieved</v>
      </c>
      <c r="P908" s="254" t="str">
        <f>IF(ISBLANK(INDEX('Policy Characteristics'!J:J,MATCH($C908,'Policy Characteristics'!$C:$C,0))),"",INDEX('Policy Characteristics'!J:J,MATCH($C908,'Policy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8" s="254" t="str">
        <f>IF(ISBLANK(INDEX('Policy Characteristics'!K:K,MATCH($C908,'Policy Characteristics'!$C:$C,0))),"",INDEX('Policy Characteristics'!K:K,MATCH($C908,'Policy Characteristics'!$C:$C,0)))</f>
        <v/>
      </c>
      <c r="R908" s="254" t="str">
        <f>IF(ISBLANK(INDEX('Policy Characteristics'!L:L,MATCH($C908,'Policy Characteristics'!$C:$C,0))),"",INDEX('Policy Characteristics'!L:L,MATCH($C908,'Policy Characteristics'!$C:$C,0)))</f>
        <v/>
      </c>
    </row>
    <row r="909" spans="1:18" s="2" customFormat="1">
      <c r="A909" s="254" t="str">
        <f>IF(ISBLANK(INDEX('Policy Characteristics'!A:A,MATCH($C909,'Policy Characteristics'!$C:$C,0))),"",INDEX('Policy Characteristics'!A:A,MATCH($C909,'Policy Characteristics'!$C:$C,0)))</f>
        <v>Industry</v>
      </c>
      <c r="B909" s="262" t="str">
        <f>IF(ISBLANK(INDEX('Policy Characteristics'!B:B,MATCH($C909,'Policy Characteristics'!$C:$C,0))),"",INDEX('Policy Characteristics'!B:B,MATCH($C909,'Policy Characteristics'!$C:$C,0)))</f>
        <v>Feedstock Shifting</v>
      </c>
      <c r="C909" s="254" t="str">
        <f t="shared" si="40"/>
        <v>Fraction of Feedstock Shifted</v>
      </c>
      <c r="D909" s="6" t="s">
        <v>3069</v>
      </c>
      <c r="E909" s="45" t="s">
        <v>2706</v>
      </c>
      <c r="F909" t="s">
        <v>3033</v>
      </c>
      <c r="G909" s="45" t="s">
        <v>2709</v>
      </c>
      <c r="H909" s="47">
        <v>2546</v>
      </c>
      <c r="I909" s="324" t="s">
        <v>44</v>
      </c>
      <c r="J909" s="255" t="str">
        <f>IF(ISBLANK(INDEX('Policy Characteristics'!D:D,MATCH($C909,'Policy Characteristics'!$C:$C,0))),"",INDEX('Policy Characteristics'!D:D,MATCH($C909,'Policy Characteristics'!$C:$C,0)))</f>
        <v>Feedstock Shifting</v>
      </c>
      <c r="K909" s="254" t="str">
        <f>IF(ISBLANK(INDEX('Policy Characteristics'!E:E,MATCH($C909,'Policy Characteristics'!$C:$C,0))),"",INDEX('Policy Characteristics'!E:E,MATCH($C909,'Policy Characteristics'!$C:$C,0)))</f>
        <v>indst feedstock shifting</v>
      </c>
      <c r="L909" s="261">
        <f>IF(ISBLANK(INDEX('Policy Characteristics'!F:F,MATCH($C909,'Policy Characteristics'!$C:$C,0))),"",INDEX('Policy Characteristics'!F:F,MATCH($C909,'Policy Characteristics'!$C:$C,0)))</f>
        <v>0</v>
      </c>
      <c r="M909" s="261">
        <f>IF(ISBLANK(INDEX('Policy Characteristics'!G:G,MATCH($C909,'Policy Characteristics'!$C:$C,0))),"",INDEX('Policy Characteristics'!G:G,MATCH($C909,'Policy Characteristics'!$C:$C,0)))</f>
        <v>1</v>
      </c>
      <c r="N909" s="261">
        <f>IF(ISBLANK(INDEX('Policy Characteristics'!H:H,MATCH($C909,'Policy Characteristics'!$C:$C,0))),"",INDEX('Policy Characteristics'!H:H,MATCH($C909,'Policy Characteristics'!$C:$C,0)))</f>
        <v>0.01</v>
      </c>
      <c r="O909" s="254" t="str">
        <f>IF(ISBLANK(INDEX('Policy Characteristics'!I:I,MATCH($C909,'Policy Characteristics'!$C:$C,0))),"",INDEX('Policy Characteristics'!I:I,MATCH($C909,'Policy Characteristics'!$C:$C,0)))</f>
        <v>% of potential achieved</v>
      </c>
      <c r="P909" s="254" t="str">
        <f>IF(ISBLANK(INDEX('Policy Characteristics'!J:J,MATCH($C909,'Policy Characteristics'!$C:$C,0))),"",INDEX('Policy Characteristics'!J:J,MATCH($C909,'Policy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9" s="254" t="str">
        <f>IF(ISBLANK(INDEX('Policy Characteristics'!K:K,MATCH($C909,'Policy Characteristics'!$C:$C,0))),"",INDEX('Policy Characteristics'!K:K,MATCH($C909,'Policy Characteristics'!$C:$C,0)))</f>
        <v/>
      </c>
      <c r="R909" s="254" t="str">
        <f>IF(ISBLANK(INDEX('Policy Characteristics'!L:L,MATCH($C909,'Policy Characteristics'!$C:$C,0))),"",INDEX('Policy Characteristics'!L:L,MATCH($C909,'Policy Characteristics'!$C:$C,0)))</f>
        <v/>
      </c>
    </row>
    <row r="910" spans="1:18" s="2" customFormat="1">
      <c r="A910" s="254" t="str">
        <f>IF(ISBLANK(INDEX('Policy Characteristics'!A:A,MATCH($C910,'Policy Characteristics'!$C:$C,0))),"",INDEX('Policy Characteristics'!A:A,MATCH($C910,'Policy Characteristics'!$C:$C,0)))</f>
        <v>Industry</v>
      </c>
      <c r="B910" s="262" t="str">
        <f>IF(ISBLANK(INDEX('Policy Characteristics'!B:B,MATCH($C910,'Policy Characteristics'!$C:$C,0))),"",INDEX('Policy Characteristics'!B:B,MATCH($C910,'Policy Characteristics'!$C:$C,0)))</f>
        <v>Feedstock Shifting</v>
      </c>
      <c r="C910" s="254" t="str">
        <f t="shared" si="40"/>
        <v>Fraction of Feedstock Shifted</v>
      </c>
      <c r="D910" s="6" t="s">
        <v>3069</v>
      </c>
      <c r="E910" s="45" t="s">
        <v>2707</v>
      </c>
      <c r="F910" t="s">
        <v>3033</v>
      </c>
      <c r="G910" s="45" t="s">
        <v>2711</v>
      </c>
      <c r="H910" s="47">
        <v>2547</v>
      </c>
      <c r="I910" s="324" t="s">
        <v>44</v>
      </c>
      <c r="J910" s="255" t="str">
        <f>IF(ISBLANK(INDEX('Policy Characteristics'!D:D,MATCH($C910,'Policy Characteristics'!$C:$C,0))),"",INDEX('Policy Characteristics'!D:D,MATCH($C910,'Policy Characteristics'!$C:$C,0)))</f>
        <v>Feedstock Shifting</v>
      </c>
      <c r="K910" s="254" t="str">
        <f>IF(ISBLANK(INDEX('Policy Characteristics'!E:E,MATCH($C910,'Policy Characteristics'!$C:$C,0))),"",INDEX('Policy Characteristics'!E:E,MATCH($C910,'Policy Characteristics'!$C:$C,0)))</f>
        <v>indst feedstock shifting</v>
      </c>
      <c r="L910" s="261">
        <f>IF(ISBLANK(INDEX('Policy Characteristics'!F:F,MATCH($C910,'Policy Characteristics'!$C:$C,0))),"",INDEX('Policy Characteristics'!F:F,MATCH($C910,'Policy Characteristics'!$C:$C,0)))</f>
        <v>0</v>
      </c>
      <c r="M910" s="261">
        <f>IF(ISBLANK(INDEX('Policy Characteristics'!G:G,MATCH($C910,'Policy Characteristics'!$C:$C,0))),"",INDEX('Policy Characteristics'!G:G,MATCH($C910,'Policy Characteristics'!$C:$C,0)))</f>
        <v>1</v>
      </c>
      <c r="N910" s="261">
        <f>IF(ISBLANK(INDEX('Policy Characteristics'!H:H,MATCH($C910,'Policy Characteristics'!$C:$C,0))),"",INDEX('Policy Characteristics'!H:H,MATCH($C910,'Policy Characteristics'!$C:$C,0)))</f>
        <v>0.01</v>
      </c>
      <c r="O910" s="254" t="str">
        <f>IF(ISBLANK(INDEX('Policy Characteristics'!I:I,MATCH($C910,'Policy Characteristics'!$C:$C,0))),"",INDEX('Policy Characteristics'!I:I,MATCH($C910,'Policy Characteristics'!$C:$C,0)))</f>
        <v>% of potential achieved</v>
      </c>
      <c r="P910" s="254" t="str">
        <f>IF(ISBLANK(INDEX('Policy Characteristics'!J:J,MATCH($C910,'Policy Characteristics'!$C:$C,0))),"",INDEX('Policy Characteristics'!J:J,MATCH($C910,'Policy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0" s="254" t="str">
        <f>IF(ISBLANK(INDEX('Policy Characteristics'!K:K,MATCH($C910,'Policy Characteristics'!$C:$C,0))),"",INDEX('Policy Characteristics'!K:K,MATCH($C910,'Policy Characteristics'!$C:$C,0)))</f>
        <v/>
      </c>
      <c r="R910" s="254" t="str">
        <f>IF(ISBLANK(INDEX('Policy Characteristics'!L:L,MATCH($C910,'Policy Characteristics'!$C:$C,0))),"",INDEX('Policy Characteristics'!L:L,MATCH($C910,'Policy Characteristics'!$C:$C,0)))</f>
        <v/>
      </c>
    </row>
    <row r="911" spans="1:18" s="2" customFormat="1">
      <c r="A911" s="254" t="str">
        <f>IF(ISBLANK(INDEX('Policy Characteristics'!A:A,MATCH($C911,'Policy Characteristics'!$C:$C,0))),"",INDEX('Policy Characteristics'!A:A,MATCH($C911,'Policy Characteristics'!$C:$C,0)))</f>
        <v>Industry</v>
      </c>
      <c r="B911" s="262" t="str">
        <f>IF(ISBLANK(INDEX('Policy Characteristics'!B:B,MATCH($C911,'Policy Characteristics'!$C:$C,0))),"",INDEX('Policy Characteristics'!B:B,MATCH($C911,'Policy Characteristics'!$C:$C,0)))</f>
        <v>Feedstock Shifting</v>
      </c>
      <c r="C911" s="254" t="str">
        <f t="shared" si="40"/>
        <v>Fraction of Feedstock Shifted</v>
      </c>
      <c r="D911" s="6" t="s">
        <v>3069</v>
      </c>
      <c r="E911" s="45" t="s">
        <v>2708</v>
      </c>
      <c r="F911" t="s">
        <v>3033</v>
      </c>
      <c r="G911" s="45" t="s">
        <v>2712</v>
      </c>
      <c r="H911" s="47">
        <v>2548</v>
      </c>
      <c r="I911" s="324" t="s">
        <v>44</v>
      </c>
      <c r="J911" s="255" t="str">
        <f>IF(ISBLANK(INDEX('Policy Characteristics'!D:D,MATCH($C911,'Policy Characteristics'!$C:$C,0))),"",INDEX('Policy Characteristics'!D:D,MATCH($C911,'Policy Characteristics'!$C:$C,0)))</f>
        <v>Feedstock Shifting</v>
      </c>
      <c r="K911" s="254" t="str">
        <f>IF(ISBLANK(INDEX('Policy Characteristics'!E:E,MATCH($C911,'Policy Characteristics'!$C:$C,0))),"",INDEX('Policy Characteristics'!E:E,MATCH($C911,'Policy Characteristics'!$C:$C,0)))</f>
        <v>indst feedstock shifting</v>
      </c>
      <c r="L911" s="261">
        <f>IF(ISBLANK(INDEX('Policy Characteristics'!F:F,MATCH($C911,'Policy Characteristics'!$C:$C,0))),"",INDEX('Policy Characteristics'!F:F,MATCH($C911,'Policy Characteristics'!$C:$C,0)))</f>
        <v>0</v>
      </c>
      <c r="M911" s="261">
        <f>IF(ISBLANK(INDEX('Policy Characteristics'!G:G,MATCH($C911,'Policy Characteristics'!$C:$C,0))),"",INDEX('Policy Characteristics'!G:G,MATCH($C911,'Policy Characteristics'!$C:$C,0)))</f>
        <v>1</v>
      </c>
      <c r="N911" s="261">
        <f>IF(ISBLANK(INDEX('Policy Characteristics'!H:H,MATCH($C911,'Policy Characteristics'!$C:$C,0))),"",INDEX('Policy Characteristics'!H:H,MATCH($C911,'Policy Characteristics'!$C:$C,0)))</f>
        <v>0.01</v>
      </c>
      <c r="O911" s="254" t="str">
        <f>IF(ISBLANK(INDEX('Policy Characteristics'!I:I,MATCH($C911,'Policy Characteristics'!$C:$C,0))),"",INDEX('Policy Characteristics'!I:I,MATCH($C911,'Policy Characteristics'!$C:$C,0)))</f>
        <v>% of potential achieved</v>
      </c>
      <c r="P911" s="254" t="str">
        <f>IF(ISBLANK(INDEX('Policy Characteristics'!J:J,MATCH($C911,'Policy Characteristics'!$C:$C,0))),"",INDEX('Policy Characteristics'!J:J,MATCH($C911,'Policy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1" s="254" t="str">
        <f>IF(ISBLANK(INDEX('Policy Characteristics'!K:K,MATCH($C911,'Policy Characteristics'!$C:$C,0))),"",INDEX('Policy Characteristics'!K:K,MATCH($C911,'Policy Characteristics'!$C:$C,0)))</f>
        <v/>
      </c>
      <c r="R911" s="254" t="str">
        <f>IF(ISBLANK(INDEX('Policy Characteristics'!L:L,MATCH($C911,'Policy Characteristics'!$C:$C,0))),"",INDEX('Policy Characteristics'!L:L,MATCH($C911,'Policy Characteristics'!$C:$C,0)))</f>
        <v/>
      </c>
    </row>
    <row r="912" spans="1:18" s="2" customFormat="1">
      <c r="A912" s="254" t="str">
        <f>IF(ISBLANK(INDEX('Policy Characteristics'!A:A,MATCH($C912,'Policy Characteristics'!$C:$C,0))),"",INDEX('Policy Characteristics'!A:A,MATCH($C912,'Policy Characteristics'!$C:$C,0)))</f>
        <v>Industry</v>
      </c>
      <c r="B912" s="262" t="str">
        <f>IF(ISBLANK(INDEX('Policy Characteristics'!B:B,MATCH($C912,'Policy Characteristics'!$C:$C,0))),"",INDEX('Policy Characteristics'!B:B,MATCH($C912,'Policy Characteristics'!$C:$C,0)))</f>
        <v>Feedstock Shifting</v>
      </c>
      <c r="C912" s="254" t="str">
        <f t="shared" si="40"/>
        <v>Fraction of Feedstock Shifted</v>
      </c>
      <c r="D912" s="6" t="s">
        <v>3069</v>
      </c>
      <c r="E912" s="45" t="s">
        <v>2705</v>
      </c>
      <c r="F912" t="s">
        <v>3033</v>
      </c>
      <c r="G912" s="45" t="s">
        <v>2710</v>
      </c>
      <c r="H912" s="47">
        <v>2549</v>
      </c>
      <c r="I912" s="324" t="s">
        <v>44</v>
      </c>
      <c r="J912" s="255" t="str">
        <f>IF(ISBLANK(INDEX('Policy Characteristics'!D:D,MATCH($C912,'Policy Characteristics'!$C:$C,0))),"",INDEX('Policy Characteristics'!D:D,MATCH($C912,'Policy Characteristics'!$C:$C,0)))</f>
        <v>Feedstock Shifting</v>
      </c>
      <c r="K912" s="254" t="str">
        <f>IF(ISBLANK(INDEX('Policy Characteristics'!E:E,MATCH($C912,'Policy Characteristics'!$C:$C,0))),"",INDEX('Policy Characteristics'!E:E,MATCH($C912,'Policy Characteristics'!$C:$C,0)))</f>
        <v>indst feedstock shifting</v>
      </c>
      <c r="L912" s="261">
        <f>IF(ISBLANK(INDEX('Policy Characteristics'!F:F,MATCH($C912,'Policy Characteristics'!$C:$C,0))),"",INDEX('Policy Characteristics'!F:F,MATCH($C912,'Policy Characteristics'!$C:$C,0)))</f>
        <v>0</v>
      </c>
      <c r="M912" s="261">
        <f>IF(ISBLANK(INDEX('Policy Characteristics'!G:G,MATCH($C912,'Policy Characteristics'!$C:$C,0))),"",INDEX('Policy Characteristics'!G:G,MATCH($C912,'Policy Characteristics'!$C:$C,0)))</f>
        <v>1</v>
      </c>
      <c r="N912" s="261">
        <f>IF(ISBLANK(INDEX('Policy Characteristics'!H:H,MATCH($C912,'Policy Characteristics'!$C:$C,0))),"",INDEX('Policy Characteristics'!H:H,MATCH($C912,'Policy Characteristics'!$C:$C,0)))</f>
        <v>0.01</v>
      </c>
      <c r="O912" s="254" t="str">
        <f>IF(ISBLANK(INDEX('Policy Characteristics'!I:I,MATCH($C912,'Policy Characteristics'!$C:$C,0))),"",INDEX('Policy Characteristics'!I:I,MATCH($C912,'Policy Characteristics'!$C:$C,0)))</f>
        <v>% of potential achieved</v>
      </c>
      <c r="P912" s="254" t="str">
        <f>IF(ISBLANK(INDEX('Policy Characteristics'!J:J,MATCH($C912,'Policy Characteristics'!$C:$C,0))),"",INDEX('Policy Characteristics'!J:J,MATCH($C912,'Policy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2" s="254" t="str">
        <f>IF(ISBLANK(INDEX('Policy Characteristics'!K:K,MATCH($C912,'Policy Characteristics'!$C:$C,0))),"",INDEX('Policy Characteristics'!K:K,MATCH($C912,'Policy Characteristics'!$C:$C,0)))</f>
        <v/>
      </c>
      <c r="R912" s="254" t="str">
        <f>IF(ISBLANK(INDEX('Policy Characteristics'!L:L,MATCH($C912,'Policy Characteristics'!$C:$C,0))),"",INDEX('Policy Characteristics'!L:L,MATCH($C912,'Policy Characteristics'!$C:$C,0)))</f>
        <v/>
      </c>
    </row>
    <row r="913" spans="1:18" s="2" customFormat="1">
      <c r="A913" s="254" t="str">
        <f>IF(ISBLANK(INDEX('Policy Characteristics'!A:A,MATCH($C913,'Policy Characteristics'!$C:$C,0))),"",INDEX('Policy Characteristics'!A:A,MATCH($C913,'Policy Characteristics'!$C:$C,0)))</f>
        <v>Industry</v>
      </c>
      <c r="B913" s="262" t="str">
        <f>IF(ISBLANK(INDEX('Policy Characteristics'!B:B,MATCH($C913,'Policy Characteristics'!$C:$C,0))),"",INDEX('Policy Characteristics'!B:B,MATCH($C913,'Policy Characteristics'!$C:$C,0)))</f>
        <v>Feedstock Shifting</v>
      </c>
      <c r="C913" s="254" t="str">
        <f t="shared" si="40"/>
        <v>Fraction of Feedstock Shifted</v>
      </c>
      <c r="D913" s="6" t="s">
        <v>3070</v>
      </c>
      <c r="E913" s="45" t="s">
        <v>2399</v>
      </c>
      <c r="F913" t="s">
        <v>2579</v>
      </c>
      <c r="G913" s="45" t="s">
        <v>2405</v>
      </c>
      <c r="H913" s="47">
        <v>2550</v>
      </c>
      <c r="I913" s="324" t="s">
        <v>44</v>
      </c>
      <c r="J913" s="255" t="str">
        <f>IF(ISBLANK(INDEX('Policy Characteristics'!D:D,MATCH($C913,'Policy Characteristics'!$C:$C,0))),"",INDEX('Policy Characteristics'!D:D,MATCH($C913,'Policy Characteristics'!$C:$C,0)))</f>
        <v>Feedstock Shifting</v>
      </c>
      <c r="K913" s="254" t="str">
        <f>IF(ISBLANK(INDEX('Policy Characteristics'!E:E,MATCH($C913,'Policy Characteristics'!$C:$C,0))),"",INDEX('Policy Characteristics'!E:E,MATCH($C913,'Policy Characteristics'!$C:$C,0)))</f>
        <v>indst feedstock shifting</v>
      </c>
      <c r="L913" s="261">
        <f>IF(ISBLANK(INDEX('Policy Characteristics'!F:F,MATCH($C913,'Policy Characteristics'!$C:$C,0))),"",INDEX('Policy Characteristics'!F:F,MATCH($C913,'Policy Characteristics'!$C:$C,0)))</f>
        <v>0</v>
      </c>
      <c r="M913" s="261">
        <f>IF(ISBLANK(INDEX('Policy Characteristics'!G:G,MATCH($C913,'Policy Characteristics'!$C:$C,0))),"",INDEX('Policy Characteristics'!G:G,MATCH($C913,'Policy Characteristics'!$C:$C,0)))</f>
        <v>1</v>
      </c>
      <c r="N913" s="261">
        <f>IF(ISBLANK(INDEX('Policy Characteristics'!H:H,MATCH($C913,'Policy Characteristics'!$C:$C,0))),"",INDEX('Policy Characteristics'!H:H,MATCH($C913,'Policy Characteristics'!$C:$C,0)))</f>
        <v>0.01</v>
      </c>
      <c r="O913" s="254" t="str">
        <f>IF(ISBLANK(INDEX('Policy Characteristics'!I:I,MATCH($C913,'Policy Characteristics'!$C:$C,0))),"",INDEX('Policy Characteristics'!I:I,MATCH($C913,'Policy Characteristics'!$C:$C,0)))</f>
        <v>% of potential achieved</v>
      </c>
      <c r="P913" s="254" t="str">
        <f>IF(ISBLANK(INDEX('Policy Characteristics'!J:J,MATCH($C913,'Policy Characteristics'!$C:$C,0))),"",INDEX('Policy Characteristics'!J:J,MATCH($C913,'Policy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3" s="254" t="str">
        <f>IF(ISBLANK(INDEX('Policy Characteristics'!K:K,MATCH($C913,'Policy Characteristics'!$C:$C,0))),"",INDEX('Policy Characteristics'!K:K,MATCH($C913,'Policy Characteristics'!$C:$C,0)))</f>
        <v/>
      </c>
      <c r="R913" s="254" t="str">
        <f>IF(ISBLANK(INDEX('Policy Characteristics'!L:L,MATCH($C913,'Policy Characteristics'!$C:$C,0))),"",INDEX('Policy Characteristics'!L:L,MATCH($C913,'Policy Characteristics'!$C:$C,0)))</f>
        <v/>
      </c>
    </row>
    <row r="914" spans="1:18" s="2" customFormat="1">
      <c r="A914" s="254" t="str">
        <f>IF(ISBLANK(INDEX('Policy Characteristics'!A:A,MATCH($C914,'Policy Characteristics'!$C:$C,0))),"",INDEX('Policy Characteristics'!A:A,MATCH($C914,'Policy Characteristics'!$C:$C,0)))</f>
        <v>Industry</v>
      </c>
      <c r="B914" s="262" t="str">
        <f>IF(ISBLANK(INDEX('Policy Characteristics'!B:B,MATCH($C914,'Policy Characteristics'!$C:$C,0))),"",INDEX('Policy Characteristics'!B:B,MATCH($C914,'Policy Characteristics'!$C:$C,0)))</f>
        <v>Feedstock Shifting</v>
      </c>
      <c r="C914" s="254" t="str">
        <f t="shared" si="40"/>
        <v>Fraction of Feedstock Shifted</v>
      </c>
      <c r="D914" s="6" t="s">
        <v>3070</v>
      </c>
      <c r="E914" s="45" t="s">
        <v>2400</v>
      </c>
      <c r="F914" t="s">
        <v>2579</v>
      </c>
      <c r="G914" s="45" t="s">
        <v>2408</v>
      </c>
      <c r="H914" s="47">
        <v>2551</v>
      </c>
      <c r="I914" s="324" t="s">
        <v>44</v>
      </c>
      <c r="J914" s="255" t="str">
        <f>IF(ISBLANK(INDEX('Policy Characteristics'!D:D,MATCH($C914,'Policy Characteristics'!$C:$C,0))),"",INDEX('Policy Characteristics'!D:D,MATCH($C914,'Policy Characteristics'!$C:$C,0)))</f>
        <v>Feedstock Shifting</v>
      </c>
      <c r="K914" s="254" t="str">
        <f>IF(ISBLANK(INDEX('Policy Characteristics'!E:E,MATCH($C914,'Policy Characteristics'!$C:$C,0))),"",INDEX('Policy Characteristics'!E:E,MATCH($C914,'Policy Characteristics'!$C:$C,0)))</f>
        <v>indst feedstock shifting</v>
      </c>
      <c r="L914" s="261">
        <f>IF(ISBLANK(INDEX('Policy Characteristics'!F:F,MATCH($C914,'Policy Characteristics'!$C:$C,0))),"",INDEX('Policy Characteristics'!F:F,MATCH($C914,'Policy Characteristics'!$C:$C,0)))</f>
        <v>0</v>
      </c>
      <c r="M914" s="261">
        <f>IF(ISBLANK(INDEX('Policy Characteristics'!G:G,MATCH($C914,'Policy Characteristics'!$C:$C,0))),"",INDEX('Policy Characteristics'!G:G,MATCH($C914,'Policy Characteristics'!$C:$C,0)))</f>
        <v>1</v>
      </c>
      <c r="N914" s="261">
        <f>IF(ISBLANK(INDEX('Policy Characteristics'!H:H,MATCH($C914,'Policy Characteristics'!$C:$C,0))),"",INDEX('Policy Characteristics'!H:H,MATCH($C914,'Policy Characteristics'!$C:$C,0)))</f>
        <v>0.01</v>
      </c>
      <c r="O914" s="254" t="str">
        <f>IF(ISBLANK(INDEX('Policy Characteristics'!I:I,MATCH($C914,'Policy Characteristics'!$C:$C,0))),"",INDEX('Policy Characteristics'!I:I,MATCH($C914,'Policy Characteristics'!$C:$C,0)))</f>
        <v>% of potential achieved</v>
      </c>
      <c r="P914" s="254" t="str">
        <f>IF(ISBLANK(INDEX('Policy Characteristics'!J:J,MATCH($C914,'Policy Characteristics'!$C:$C,0))),"",INDEX('Policy Characteristics'!J:J,MATCH($C914,'Policy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4" s="254" t="str">
        <f>IF(ISBLANK(INDEX('Policy Characteristics'!K:K,MATCH($C914,'Policy Characteristics'!$C:$C,0))),"",INDEX('Policy Characteristics'!K:K,MATCH($C914,'Policy Characteristics'!$C:$C,0)))</f>
        <v/>
      </c>
      <c r="R914" s="254" t="str">
        <f>IF(ISBLANK(INDEX('Policy Characteristics'!L:L,MATCH($C914,'Policy Characteristics'!$C:$C,0))),"",INDEX('Policy Characteristics'!L:L,MATCH($C914,'Policy Characteristics'!$C:$C,0)))</f>
        <v/>
      </c>
    </row>
    <row r="915" spans="1:18" s="2" customFormat="1">
      <c r="A915" s="254" t="str">
        <f>IF(ISBLANK(INDEX('Policy Characteristics'!A:A,MATCH($C915,'Policy Characteristics'!$C:$C,0))),"",INDEX('Policy Characteristics'!A:A,MATCH($C915,'Policy Characteristics'!$C:$C,0)))</f>
        <v>Industry</v>
      </c>
      <c r="B915" s="262" t="str">
        <f>IF(ISBLANK(INDEX('Policy Characteristics'!B:B,MATCH($C915,'Policy Characteristics'!$C:$C,0))),"",INDEX('Policy Characteristics'!B:B,MATCH($C915,'Policy Characteristics'!$C:$C,0)))</f>
        <v>Feedstock Shifting</v>
      </c>
      <c r="C915" s="254" t="str">
        <f t="shared" si="40"/>
        <v>Fraction of Feedstock Shifted</v>
      </c>
      <c r="D915" s="6" t="s">
        <v>3070</v>
      </c>
      <c r="E915" s="45" t="s">
        <v>2401</v>
      </c>
      <c r="F915" t="s">
        <v>2579</v>
      </c>
      <c r="G915" s="45" t="s">
        <v>2409</v>
      </c>
      <c r="H915" s="47">
        <v>2552</v>
      </c>
      <c r="I915" s="324" t="s">
        <v>43</v>
      </c>
      <c r="J915" s="255" t="str">
        <f>IF(ISBLANK(INDEX('Policy Characteristics'!D:D,MATCH($C915,'Policy Characteristics'!$C:$C,0))),"",INDEX('Policy Characteristics'!D:D,MATCH($C915,'Policy Characteristics'!$C:$C,0)))</f>
        <v>Feedstock Shifting</v>
      </c>
      <c r="K915" s="254" t="str">
        <f>IF(ISBLANK(INDEX('Policy Characteristics'!E:E,MATCH($C915,'Policy Characteristics'!$C:$C,0))),"",INDEX('Policy Characteristics'!E:E,MATCH($C915,'Policy Characteristics'!$C:$C,0)))</f>
        <v>indst feedstock shifting</v>
      </c>
      <c r="L915" s="261">
        <f>IF(ISBLANK(INDEX('Policy Characteristics'!F:F,MATCH($C915,'Policy Characteristics'!$C:$C,0))),"",INDEX('Policy Characteristics'!F:F,MATCH($C915,'Policy Characteristics'!$C:$C,0)))</f>
        <v>0</v>
      </c>
      <c r="M915" s="261">
        <f>IF(ISBLANK(INDEX('Policy Characteristics'!G:G,MATCH($C915,'Policy Characteristics'!$C:$C,0))),"",INDEX('Policy Characteristics'!G:G,MATCH($C915,'Policy Characteristics'!$C:$C,0)))</f>
        <v>1</v>
      </c>
      <c r="N915" s="261">
        <f>IF(ISBLANK(INDEX('Policy Characteristics'!H:H,MATCH($C915,'Policy Characteristics'!$C:$C,0))),"",INDEX('Policy Characteristics'!H:H,MATCH($C915,'Policy Characteristics'!$C:$C,0)))</f>
        <v>0.01</v>
      </c>
      <c r="O915" s="254" t="str">
        <f>IF(ISBLANK(INDEX('Policy Characteristics'!I:I,MATCH($C915,'Policy Characteristics'!$C:$C,0))),"",INDEX('Policy Characteristics'!I:I,MATCH($C915,'Policy Characteristics'!$C:$C,0)))</f>
        <v>% of potential achieved</v>
      </c>
      <c r="P915" s="254" t="str">
        <f>IF(ISBLANK(INDEX('Policy Characteristics'!J:J,MATCH($C915,'Policy Characteristics'!$C:$C,0))),"",INDEX('Policy Characteristics'!J:J,MATCH($C915,'Policy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5" s="254" t="str">
        <f>IF(ISBLANK(INDEX('Policy Characteristics'!K:K,MATCH($C915,'Policy Characteristics'!$C:$C,0))),"",INDEX('Policy Characteristics'!K:K,MATCH($C915,'Policy Characteristics'!$C:$C,0)))</f>
        <v/>
      </c>
      <c r="R915" s="254" t="str">
        <f>IF(ISBLANK(INDEX('Policy Characteristics'!L:L,MATCH($C915,'Policy Characteristics'!$C:$C,0))),"",INDEX('Policy Characteristics'!L:L,MATCH($C915,'Policy Characteristics'!$C:$C,0)))</f>
        <v/>
      </c>
    </row>
    <row r="916" spans="1:18" s="2" customFormat="1">
      <c r="A916" s="254" t="str">
        <f>IF(ISBLANK(INDEX('Policy Characteristics'!A:A,MATCH($C916,'Policy Characteristics'!$C:$C,0))),"",INDEX('Policy Characteristics'!A:A,MATCH($C916,'Policy Characteristics'!$C:$C,0)))</f>
        <v>Industry</v>
      </c>
      <c r="B916" s="262" t="str">
        <f>IF(ISBLANK(INDEX('Policy Characteristics'!B:B,MATCH($C916,'Policy Characteristics'!$C:$C,0))),"",INDEX('Policy Characteristics'!B:B,MATCH($C916,'Policy Characteristics'!$C:$C,0)))</f>
        <v>Feedstock Shifting</v>
      </c>
      <c r="C916" s="254" t="str">
        <f t="shared" si="40"/>
        <v>Fraction of Feedstock Shifted</v>
      </c>
      <c r="D916" s="6" t="s">
        <v>3070</v>
      </c>
      <c r="E916" s="45" t="s">
        <v>2402</v>
      </c>
      <c r="F916" t="s">
        <v>2579</v>
      </c>
      <c r="G916" s="45" t="s">
        <v>2406</v>
      </c>
      <c r="H916" s="47">
        <v>2553</v>
      </c>
      <c r="I916" s="324" t="s">
        <v>44</v>
      </c>
      <c r="J916" s="255" t="str">
        <f>IF(ISBLANK(INDEX('Policy Characteristics'!D:D,MATCH($C916,'Policy Characteristics'!$C:$C,0))),"",INDEX('Policy Characteristics'!D:D,MATCH($C916,'Policy Characteristics'!$C:$C,0)))</f>
        <v>Feedstock Shifting</v>
      </c>
      <c r="K916" s="254" t="str">
        <f>IF(ISBLANK(INDEX('Policy Characteristics'!E:E,MATCH($C916,'Policy Characteristics'!$C:$C,0))),"",INDEX('Policy Characteristics'!E:E,MATCH($C916,'Policy Characteristics'!$C:$C,0)))</f>
        <v>indst feedstock shifting</v>
      </c>
      <c r="L916" s="261">
        <f>IF(ISBLANK(INDEX('Policy Characteristics'!F:F,MATCH($C916,'Policy Characteristics'!$C:$C,0))),"",INDEX('Policy Characteristics'!F:F,MATCH($C916,'Policy Characteristics'!$C:$C,0)))</f>
        <v>0</v>
      </c>
      <c r="M916" s="261">
        <f>IF(ISBLANK(INDEX('Policy Characteristics'!G:G,MATCH($C916,'Policy Characteristics'!$C:$C,0))),"",INDEX('Policy Characteristics'!G:G,MATCH($C916,'Policy Characteristics'!$C:$C,0)))</f>
        <v>1</v>
      </c>
      <c r="N916" s="261">
        <f>IF(ISBLANK(INDEX('Policy Characteristics'!H:H,MATCH($C916,'Policy Characteristics'!$C:$C,0))),"",INDEX('Policy Characteristics'!H:H,MATCH($C916,'Policy Characteristics'!$C:$C,0)))</f>
        <v>0.01</v>
      </c>
      <c r="O916" s="254" t="str">
        <f>IF(ISBLANK(INDEX('Policy Characteristics'!I:I,MATCH($C916,'Policy Characteristics'!$C:$C,0))),"",INDEX('Policy Characteristics'!I:I,MATCH($C916,'Policy Characteristics'!$C:$C,0)))</f>
        <v>% of potential achieved</v>
      </c>
      <c r="P916" s="254" t="str">
        <f>IF(ISBLANK(INDEX('Policy Characteristics'!J:J,MATCH($C916,'Policy Characteristics'!$C:$C,0))),"",INDEX('Policy Characteristics'!J:J,MATCH($C916,'Policy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6" s="254" t="str">
        <f>IF(ISBLANK(INDEX('Policy Characteristics'!K:K,MATCH($C916,'Policy Characteristics'!$C:$C,0))),"",INDEX('Policy Characteristics'!K:K,MATCH($C916,'Policy Characteristics'!$C:$C,0)))</f>
        <v/>
      </c>
      <c r="R916" s="254" t="str">
        <f>IF(ISBLANK(INDEX('Policy Characteristics'!L:L,MATCH($C916,'Policy Characteristics'!$C:$C,0))),"",INDEX('Policy Characteristics'!L:L,MATCH($C916,'Policy Characteristics'!$C:$C,0)))</f>
        <v/>
      </c>
    </row>
    <row r="917" spans="1:18" s="2" customFormat="1">
      <c r="A917" s="254" t="str">
        <f>IF(ISBLANK(INDEX('Policy Characteristics'!A:A,MATCH($C917,'Policy Characteristics'!$C:$C,0))),"",INDEX('Policy Characteristics'!A:A,MATCH($C917,'Policy Characteristics'!$C:$C,0)))</f>
        <v>Industry</v>
      </c>
      <c r="B917" s="262" t="str">
        <f>IF(ISBLANK(INDEX('Policy Characteristics'!B:B,MATCH($C917,'Policy Characteristics'!$C:$C,0))),"",INDEX('Policy Characteristics'!B:B,MATCH($C917,'Policy Characteristics'!$C:$C,0)))</f>
        <v>Feedstock Shifting</v>
      </c>
      <c r="C917" s="254" t="str">
        <f t="shared" si="40"/>
        <v>Fraction of Feedstock Shifted</v>
      </c>
      <c r="D917" s="6" t="s">
        <v>3070</v>
      </c>
      <c r="E917" s="45" t="s">
        <v>2403</v>
      </c>
      <c r="F917" t="s">
        <v>2579</v>
      </c>
      <c r="G917" s="45" t="s">
        <v>2407</v>
      </c>
      <c r="H917" s="47">
        <v>2554</v>
      </c>
      <c r="I917" s="324" t="s">
        <v>44</v>
      </c>
      <c r="J917" s="255" t="str">
        <f>IF(ISBLANK(INDEX('Policy Characteristics'!D:D,MATCH($C917,'Policy Characteristics'!$C:$C,0))),"",INDEX('Policy Characteristics'!D:D,MATCH($C917,'Policy Characteristics'!$C:$C,0)))</f>
        <v>Feedstock Shifting</v>
      </c>
      <c r="K917" s="254" t="str">
        <f>IF(ISBLANK(INDEX('Policy Characteristics'!E:E,MATCH($C917,'Policy Characteristics'!$C:$C,0))),"",INDEX('Policy Characteristics'!E:E,MATCH($C917,'Policy Characteristics'!$C:$C,0)))</f>
        <v>indst feedstock shifting</v>
      </c>
      <c r="L917" s="261">
        <f>IF(ISBLANK(INDEX('Policy Characteristics'!F:F,MATCH($C917,'Policy Characteristics'!$C:$C,0))),"",INDEX('Policy Characteristics'!F:F,MATCH($C917,'Policy Characteristics'!$C:$C,0)))</f>
        <v>0</v>
      </c>
      <c r="M917" s="261">
        <f>IF(ISBLANK(INDEX('Policy Characteristics'!G:G,MATCH($C917,'Policy Characteristics'!$C:$C,0))),"",INDEX('Policy Characteristics'!G:G,MATCH($C917,'Policy Characteristics'!$C:$C,0)))</f>
        <v>1</v>
      </c>
      <c r="N917" s="261">
        <f>IF(ISBLANK(INDEX('Policy Characteristics'!H:H,MATCH($C917,'Policy Characteristics'!$C:$C,0))),"",INDEX('Policy Characteristics'!H:H,MATCH($C917,'Policy Characteristics'!$C:$C,0)))</f>
        <v>0.01</v>
      </c>
      <c r="O917" s="254" t="str">
        <f>IF(ISBLANK(INDEX('Policy Characteristics'!I:I,MATCH($C917,'Policy Characteristics'!$C:$C,0))),"",INDEX('Policy Characteristics'!I:I,MATCH($C917,'Policy Characteristics'!$C:$C,0)))</f>
        <v>% of potential achieved</v>
      </c>
      <c r="P917" s="254" t="str">
        <f>IF(ISBLANK(INDEX('Policy Characteristics'!J:J,MATCH($C917,'Policy Characteristics'!$C:$C,0))),"",INDEX('Policy Characteristics'!J:J,MATCH($C917,'Policy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7" s="254" t="str">
        <f>IF(ISBLANK(INDEX('Policy Characteristics'!K:K,MATCH($C917,'Policy Characteristics'!$C:$C,0))),"",INDEX('Policy Characteristics'!K:K,MATCH($C917,'Policy Characteristics'!$C:$C,0)))</f>
        <v/>
      </c>
      <c r="R917" s="254" t="str">
        <f>IF(ISBLANK(INDEX('Policy Characteristics'!L:L,MATCH($C917,'Policy Characteristics'!$C:$C,0))),"",INDEX('Policy Characteristics'!L:L,MATCH($C917,'Policy Characteristics'!$C:$C,0)))</f>
        <v/>
      </c>
    </row>
    <row r="918" spans="1:18" s="2" customFormat="1">
      <c r="A918" s="254" t="str">
        <f>IF(ISBLANK(INDEX('Policy Characteristics'!A:A,MATCH($C918,'Policy Characteristics'!$C:$C,0))),"",INDEX('Policy Characteristics'!A:A,MATCH($C918,'Policy Characteristics'!$C:$C,0)))</f>
        <v>Industry</v>
      </c>
      <c r="B918" s="262" t="str">
        <f>IF(ISBLANK(INDEX('Policy Characteristics'!B:B,MATCH($C918,'Policy Characteristics'!$C:$C,0))),"",INDEX('Policy Characteristics'!B:B,MATCH($C918,'Policy Characteristics'!$C:$C,0)))</f>
        <v>Feedstock Shifting</v>
      </c>
      <c r="C918" s="254" t="str">
        <f t="shared" si="40"/>
        <v>Fraction of Feedstock Shifted</v>
      </c>
      <c r="D918" s="6" t="s">
        <v>3070</v>
      </c>
      <c r="E918" s="45" t="s">
        <v>2404</v>
      </c>
      <c r="F918" t="s">
        <v>2579</v>
      </c>
      <c r="G918" s="45" t="s">
        <v>2410</v>
      </c>
      <c r="H918" s="47">
        <v>2555</v>
      </c>
      <c r="I918" s="324" t="s">
        <v>44</v>
      </c>
      <c r="J918" s="255" t="str">
        <f>IF(ISBLANK(INDEX('Policy Characteristics'!D:D,MATCH($C918,'Policy Characteristics'!$C:$C,0))),"",INDEX('Policy Characteristics'!D:D,MATCH($C918,'Policy Characteristics'!$C:$C,0)))</f>
        <v>Feedstock Shifting</v>
      </c>
      <c r="K918" s="254" t="str">
        <f>IF(ISBLANK(INDEX('Policy Characteristics'!E:E,MATCH($C918,'Policy Characteristics'!$C:$C,0))),"",INDEX('Policy Characteristics'!E:E,MATCH($C918,'Policy Characteristics'!$C:$C,0)))</f>
        <v>indst feedstock shifting</v>
      </c>
      <c r="L918" s="261">
        <f>IF(ISBLANK(INDEX('Policy Characteristics'!F:F,MATCH($C918,'Policy Characteristics'!$C:$C,0))),"",INDEX('Policy Characteristics'!F:F,MATCH($C918,'Policy Characteristics'!$C:$C,0)))</f>
        <v>0</v>
      </c>
      <c r="M918" s="261">
        <f>IF(ISBLANK(INDEX('Policy Characteristics'!G:G,MATCH($C918,'Policy Characteristics'!$C:$C,0))),"",INDEX('Policy Characteristics'!G:G,MATCH($C918,'Policy Characteristics'!$C:$C,0)))</f>
        <v>1</v>
      </c>
      <c r="N918" s="261">
        <f>IF(ISBLANK(INDEX('Policy Characteristics'!H:H,MATCH($C918,'Policy Characteristics'!$C:$C,0))),"",INDEX('Policy Characteristics'!H:H,MATCH($C918,'Policy Characteristics'!$C:$C,0)))</f>
        <v>0.01</v>
      </c>
      <c r="O918" s="254" t="str">
        <f>IF(ISBLANK(INDEX('Policy Characteristics'!I:I,MATCH($C918,'Policy Characteristics'!$C:$C,0))),"",INDEX('Policy Characteristics'!I:I,MATCH($C918,'Policy Characteristics'!$C:$C,0)))</f>
        <v>% of potential achieved</v>
      </c>
      <c r="P918" s="254" t="str">
        <f>IF(ISBLANK(INDEX('Policy Characteristics'!J:J,MATCH($C918,'Policy Characteristics'!$C:$C,0))),"",INDEX('Policy Characteristics'!J:J,MATCH($C918,'Policy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8" s="254" t="str">
        <f>IF(ISBLANK(INDEX('Policy Characteristics'!K:K,MATCH($C918,'Policy Characteristics'!$C:$C,0))),"",INDEX('Policy Characteristics'!K:K,MATCH($C918,'Policy Characteristics'!$C:$C,0)))</f>
        <v/>
      </c>
      <c r="R918" s="254" t="str">
        <f>IF(ISBLANK(INDEX('Policy Characteristics'!L:L,MATCH($C918,'Policy Characteristics'!$C:$C,0))),"",INDEX('Policy Characteristics'!L:L,MATCH($C918,'Policy Characteristics'!$C:$C,0)))</f>
        <v/>
      </c>
    </row>
    <row r="919" spans="1:18" s="2" customFormat="1">
      <c r="A919" s="254" t="str">
        <f>IF(ISBLANK(INDEX('Policy Characteristics'!A:A,MATCH($C919,'Policy Characteristics'!$C:$C,0))),"",INDEX('Policy Characteristics'!A:A,MATCH($C919,'Policy Characteristics'!$C:$C,0)))</f>
        <v>Industry</v>
      </c>
      <c r="B919" s="262" t="str">
        <f>IF(ISBLANK(INDEX('Policy Characteristics'!B:B,MATCH($C919,'Policy Characteristics'!$C:$C,0))),"",INDEX('Policy Characteristics'!B:B,MATCH($C919,'Policy Characteristics'!$C:$C,0)))</f>
        <v>Feedstock Shifting</v>
      </c>
      <c r="C919" s="254" t="str">
        <f t="shared" si="40"/>
        <v>Fraction of Feedstock Shifted</v>
      </c>
      <c r="D919" s="6" t="s">
        <v>3070</v>
      </c>
      <c r="E919" s="45" t="s">
        <v>2706</v>
      </c>
      <c r="F919" t="s">
        <v>2579</v>
      </c>
      <c r="G919" s="45" t="s">
        <v>2709</v>
      </c>
      <c r="H919" s="47">
        <v>2556</v>
      </c>
      <c r="I919" s="324" t="s">
        <v>44</v>
      </c>
      <c r="J919" s="255" t="str">
        <f>IF(ISBLANK(INDEX('Policy Characteristics'!D:D,MATCH($C919,'Policy Characteristics'!$C:$C,0))),"",INDEX('Policy Characteristics'!D:D,MATCH($C919,'Policy Characteristics'!$C:$C,0)))</f>
        <v>Feedstock Shifting</v>
      </c>
      <c r="K919" s="254" t="str">
        <f>IF(ISBLANK(INDEX('Policy Characteristics'!E:E,MATCH($C919,'Policy Characteristics'!$C:$C,0))),"",INDEX('Policy Characteristics'!E:E,MATCH($C919,'Policy Characteristics'!$C:$C,0)))</f>
        <v>indst feedstock shifting</v>
      </c>
      <c r="L919" s="261">
        <f>IF(ISBLANK(INDEX('Policy Characteristics'!F:F,MATCH($C919,'Policy Characteristics'!$C:$C,0))),"",INDEX('Policy Characteristics'!F:F,MATCH($C919,'Policy Characteristics'!$C:$C,0)))</f>
        <v>0</v>
      </c>
      <c r="M919" s="261">
        <f>IF(ISBLANK(INDEX('Policy Characteristics'!G:G,MATCH($C919,'Policy Characteristics'!$C:$C,0))),"",INDEX('Policy Characteristics'!G:G,MATCH($C919,'Policy Characteristics'!$C:$C,0)))</f>
        <v>1</v>
      </c>
      <c r="N919" s="261">
        <f>IF(ISBLANK(INDEX('Policy Characteristics'!H:H,MATCH($C919,'Policy Characteristics'!$C:$C,0))),"",INDEX('Policy Characteristics'!H:H,MATCH($C919,'Policy Characteristics'!$C:$C,0)))</f>
        <v>0.01</v>
      </c>
      <c r="O919" s="254" t="str">
        <f>IF(ISBLANK(INDEX('Policy Characteristics'!I:I,MATCH($C919,'Policy Characteristics'!$C:$C,0))),"",INDEX('Policy Characteristics'!I:I,MATCH($C919,'Policy Characteristics'!$C:$C,0)))</f>
        <v>% of potential achieved</v>
      </c>
      <c r="P919" s="254" t="str">
        <f>IF(ISBLANK(INDEX('Policy Characteristics'!J:J,MATCH($C919,'Policy Characteristics'!$C:$C,0))),"",INDEX('Policy Characteristics'!J:J,MATCH($C919,'Policy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9" s="254" t="str">
        <f>IF(ISBLANK(INDEX('Policy Characteristics'!K:K,MATCH($C919,'Policy Characteristics'!$C:$C,0))),"",INDEX('Policy Characteristics'!K:K,MATCH($C919,'Policy Characteristics'!$C:$C,0)))</f>
        <v/>
      </c>
      <c r="R919" s="254" t="str">
        <f>IF(ISBLANK(INDEX('Policy Characteristics'!L:L,MATCH($C919,'Policy Characteristics'!$C:$C,0))),"",INDEX('Policy Characteristics'!L:L,MATCH($C919,'Policy Characteristics'!$C:$C,0)))</f>
        <v/>
      </c>
    </row>
    <row r="920" spans="1:18" s="2" customFormat="1">
      <c r="A920" s="254" t="str">
        <f>IF(ISBLANK(INDEX('Policy Characteristics'!A:A,MATCH($C920,'Policy Characteristics'!$C:$C,0))),"",INDEX('Policy Characteristics'!A:A,MATCH($C920,'Policy Characteristics'!$C:$C,0)))</f>
        <v>Industry</v>
      </c>
      <c r="B920" s="262" t="str">
        <f>IF(ISBLANK(INDEX('Policy Characteristics'!B:B,MATCH($C920,'Policy Characteristics'!$C:$C,0))),"",INDEX('Policy Characteristics'!B:B,MATCH($C920,'Policy Characteristics'!$C:$C,0)))</f>
        <v>Feedstock Shifting</v>
      </c>
      <c r="C920" s="254" t="str">
        <f t="shared" si="40"/>
        <v>Fraction of Feedstock Shifted</v>
      </c>
      <c r="D920" s="6" t="s">
        <v>3070</v>
      </c>
      <c r="E920" s="45" t="s">
        <v>2707</v>
      </c>
      <c r="F920" t="s">
        <v>2579</v>
      </c>
      <c r="G920" s="45" t="s">
        <v>2711</v>
      </c>
      <c r="H920" s="47">
        <v>2557</v>
      </c>
      <c r="I920" s="324" t="s">
        <v>44</v>
      </c>
      <c r="J920" s="255" t="str">
        <f>IF(ISBLANK(INDEX('Policy Characteristics'!D:D,MATCH($C920,'Policy Characteristics'!$C:$C,0))),"",INDEX('Policy Characteristics'!D:D,MATCH($C920,'Policy Characteristics'!$C:$C,0)))</f>
        <v>Feedstock Shifting</v>
      </c>
      <c r="K920" s="254" t="str">
        <f>IF(ISBLANK(INDEX('Policy Characteristics'!E:E,MATCH($C920,'Policy Characteristics'!$C:$C,0))),"",INDEX('Policy Characteristics'!E:E,MATCH($C920,'Policy Characteristics'!$C:$C,0)))</f>
        <v>indst feedstock shifting</v>
      </c>
      <c r="L920" s="261">
        <f>IF(ISBLANK(INDEX('Policy Characteristics'!F:F,MATCH($C920,'Policy Characteristics'!$C:$C,0))),"",INDEX('Policy Characteristics'!F:F,MATCH($C920,'Policy Characteristics'!$C:$C,0)))</f>
        <v>0</v>
      </c>
      <c r="M920" s="261">
        <f>IF(ISBLANK(INDEX('Policy Characteristics'!G:G,MATCH($C920,'Policy Characteristics'!$C:$C,0))),"",INDEX('Policy Characteristics'!G:G,MATCH($C920,'Policy Characteristics'!$C:$C,0)))</f>
        <v>1</v>
      </c>
      <c r="N920" s="261">
        <f>IF(ISBLANK(INDEX('Policy Characteristics'!H:H,MATCH($C920,'Policy Characteristics'!$C:$C,0))),"",INDEX('Policy Characteristics'!H:H,MATCH($C920,'Policy Characteristics'!$C:$C,0)))</f>
        <v>0.01</v>
      </c>
      <c r="O920" s="254" t="str">
        <f>IF(ISBLANK(INDEX('Policy Characteristics'!I:I,MATCH($C920,'Policy Characteristics'!$C:$C,0))),"",INDEX('Policy Characteristics'!I:I,MATCH($C920,'Policy Characteristics'!$C:$C,0)))</f>
        <v>% of potential achieved</v>
      </c>
      <c r="P920" s="254" t="str">
        <f>IF(ISBLANK(INDEX('Policy Characteristics'!J:J,MATCH($C920,'Policy Characteristics'!$C:$C,0))),"",INDEX('Policy Characteristics'!J:J,MATCH($C920,'Policy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0" s="254" t="str">
        <f>IF(ISBLANK(INDEX('Policy Characteristics'!K:K,MATCH($C920,'Policy Characteristics'!$C:$C,0))),"",INDEX('Policy Characteristics'!K:K,MATCH($C920,'Policy Characteristics'!$C:$C,0)))</f>
        <v/>
      </c>
      <c r="R920" s="254" t="str">
        <f>IF(ISBLANK(INDEX('Policy Characteristics'!L:L,MATCH($C920,'Policy Characteristics'!$C:$C,0))),"",INDEX('Policy Characteristics'!L:L,MATCH($C920,'Policy Characteristics'!$C:$C,0)))</f>
        <v/>
      </c>
    </row>
    <row r="921" spans="1:18" s="2" customFormat="1">
      <c r="A921" s="254" t="str">
        <f>IF(ISBLANK(INDEX('Policy Characteristics'!A:A,MATCH($C921,'Policy Characteristics'!$C:$C,0))),"",INDEX('Policy Characteristics'!A:A,MATCH($C921,'Policy Characteristics'!$C:$C,0)))</f>
        <v>Industry</v>
      </c>
      <c r="B921" s="262" t="str">
        <f>IF(ISBLANK(INDEX('Policy Characteristics'!B:B,MATCH($C921,'Policy Characteristics'!$C:$C,0))),"",INDEX('Policy Characteristics'!B:B,MATCH($C921,'Policy Characteristics'!$C:$C,0)))</f>
        <v>Feedstock Shifting</v>
      </c>
      <c r="C921" s="254" t="str">
        <f t="shared" si="40"/>
        <v>Fraction of Feedstock Shifted</v>
      </c>
      <c r="D921" s="6" t="s">
        <v>3070</v>
      </c>
      <c r="E921" s="45" t="s">
        <v>2708</v>
      </c>
      <c r="F921" t="s">
        <v>2579</v>
      </c>
      <c r="G921" s="45" t="s">
        <v>2712</v>
      </c>
      <c r="H921" s="47">
        <v>2558</v>
      </c>
      <c r="I921" s="324" t="s">
        <v>44</v>
      </c>
      <c r="J921" s="255" t="str">
        <f>IF(ISBLANK(INDEX('Policy Characteristics'!D:D,MATCH($C921,'Policy Characteristics'!$C:$C,0))),"",INDEX('Policy Characteristics'!D:D,MATCH($C921,'Policy Characteristics'!$C:$C,0)))</f>
        <v>Feedstock Shifting</v>
      </c>
      <c r="K921" s="254" t="str">
        <f>IF(ISBLANK(INDEX('Policy Characteristics'!E:E,MATCH($C921,'Policy Characteristics'!$C:$C,0))),"",INDEX('Policy Characteristics'!E:E,MATCH($C921,'Policy Characteristics'!$C:$C,0)))</f>
        <v>indst feedstock shifting</v>
      </c>
      <c r="L921" s="261">
        <f>IF(ISBLANK(INDEX('Policy Characteristics'!F:F,MATCH($C921,'Policy Characteristics'!$C:$C,0))),"",INDEX('Policy Characteristics'!F:F,MATCH($C921,'Policy Characteristics'!$C:$C,0)))</f>
        <v>0</v>
      </c>
      <c r="M921" s="261">
        <f>IF(ISBLANK(INDEX('Policy Characteristics'!G:G,MATCH($C921,'Policy Characteristics'!$C:$C,0))),"",INDEX('Policy Characteristics'!G:G,MATCH($C921,'Policy Characteristics'!$C:$C,0)))</f>
        <v>1</v>
      </c>
      <c r="N921" s="261">
        <f>IF(ISBLANK(INDEX('Policy Characteristics'!H:H,MATCH($C921,'Policy Characteristics'!$C:$C,0))),"",INDEX('Policy Characteristics'!H:H,MATCH($C921,'Policy Characteristics'!$C:$C,0)))</f>
        <v>0.01</v>
      </c>
      <c r="O921" s="254" t="str">
        <f>IF(ISBLANK(INDEX('Policy Characteristics'!I:I,MATCH($C921,'Policy Characteristics'!$C:$C,0))),"",INDEX('Policy Characteristics'!I:I,MATCH($C921,'Policy Characteristics'!$C:$C,0)))</f>
        <v>% of potential achieved</v>
      </c>
      <c r="P921" s="254" t="str">
        <f>IF(ISBLANK(INDEX('Policy Characteristics'!J:J,MATCH($C921,'Policy Characteristics'!$C:$C,0))),"",INDEX('Policy Characteristics'!J:J,MATCH($C921,'Policy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1" s="254" t="str">
        <f>IF(ISBLANK(INDEX('Policy Characteristics'!K:K,MATCH($C921,'Policy Characteristics'!$C:$C,0))),"",INDEX('Policy Characteristics'!K:K,MATCH($C921,'Policy Characteristics'!$C:$C,0)))</f>
        <v/>
      </c>
      <c r="R921" s="254" t="str">
        <f>IF(ISBLANK(INDEX('Policy Characteristics'!L:L,MATCH($C921,'Policy Characteristics'!$C:$C,0))),"",INDEX('Policy Characteristics'!L:L,MATCH($C921,'Policy Characteristics'!$C:$C,0)))</f>
        <v/>
      </c>
    </row>
    <row r="922" spans="1:18" s="2" customFormat="1">
      <c r="A922" s="254" t="str">
        <f>IF(ISBLANK(INDEX('Policy Characteristics'!A:A,MATCH($C922,'Policy Characteristics'!$C:$C,0))),"",INDEX('Policy Characteristics'!A:A,MATCH($C922,'Policy Characteristics'!$C:$C,0)))</f>
        <v>Industry</v>
      </c>
      <c r="B922" s="262" t="str">
        <f>IF(ISBLANK(INDEX('Policy Characteristics'!B:B,MATCH($C922,'Policy Characteristics'!$C:$C,0))),"",INDEX('Policy Characteristics'!B:B,MATCH($C922,'Policy Characteristics'!$C:$C,0)))</f>
        <v>Feedstock Shifting</v>
      </c>
      <c r="C922" s="254" t="str">
        <f t="shared" si="40"/>
        <v>Fraction of Feedstock Shifted</v>
      </c>
      <c r="D922" s="6" t="s">
        <v>3070</v>
      </c>
      <c r="E922" s="45" t="s">
        <v>2705</v>
      </c>
      <c r="F922" t="s">
        <v>2579</v>
      </c>
      <c r="G922" s="45" t="s">
        <v>2710</v>
      </c>
      <c r="H922" s="47">
        <v>2559</v>
      </c>
      <c r="I922" s="324" t="s">
        <v>44</v>
      </c>
      <c r="J922" s="255" t="str">
        <f>IF(ISBLANK(INDEX('Policy Characteristics'!D:D,MATCH($C922,'Policy Characteristics'!$C:$C,0))),"",INDEX('Policy Characteristics'!D:D,MATCH($C922,'Policy Characteristics'!$C:$C,0)))</f>
        <v>Feedstock Shifting</v>
      </c>
      <c r="K922" s="254" t="str">
        <f>IF(ISBLANK(INDEX('Policy Characteristics'!E:E,MATCH($C922,'Policy Characteristics'!$C:$C,0))),"",INDEX('Policy Characteristics'!E:E,MATCH($C922,'Policy Characteristics'!$C:$C,0)))</f>
        <v>indst feedstock shifting</v>
      </c>
      <c r="L922" s="261">
        <f>IF(ISBLANK(INDEX('Policy Characteristics'!F:F,MATCH($C922,'Policy Characteristics'!$C:$C,0))),"",INDEX('Policy Characteristics'!F:F,MATCH($C922,'Policy Characteristics'!$C:$C,0)))</f>
        <v>0</v>
      </c>
      <c r="M922" s="261">
        <f>IF(ISBLANK(INDEX('Policy Characteristics'!G:G,MATCH($C922,'Policy Characteristics'!$C:$C,0))),"",INDEX('Policy Characteristics'!G:G,MATCH($C922,'Policy Characteristics'!$C:$C,0)))</f>
        <v>1</v>
      </c>
      <c r="N922" s="261">
        <f>IF(ISBLANK(INDEX('Policy Characteristics'!H:H,MATCH($C922,'Policy Characteristics'!$C:$C,0))),"",INDEX('Policy Characteristics'!H:H,MATCH($C922,'Policy Characteristics'!$C:$C,0)))</f>
        <v>0.01</v>
      </c>
      <c r="O922" s="254" t="str">
        <f>IF(ISBLANK(INDEX('Policy Characteristics'!I:I,MATCH($C922,'Policy Characteristics'!$C:$C,0))),"",INDEX('Policy Characteristics'!I:I,MATCH($C922,'Policy Characteristics'!$C:$C,0)))</f>
        <v>% of potential achieved</v>
      </c>
      <c r="P922" s="254" t="str">
        <f>IF(ISBLANK(INDEX('Policy Characteristics'!J:J,MATCH($C922,'Policy Characteristics'!$C:$C,0))),"",INDEX('Policy Characteristics'!J:J,MATCH($C922,'Policy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2" s="254" t="str">
        <f>IF(ISBLANK(INDEX('Policy Characteristics'!K:K,MATCH($C922,'Policy Characteristics'!$C:$C,0))),"",INDEX('Policy Characteristics'!K:K,MATCH($C922,'Policy Characteristics'!$C:$C,0)))</f>
        <v/>
      </c>
      <c r="R922" s="254" t="str">
        <f>IF(ISBLANK(INDEX('Policy Characteristics'!L:L,MATCH($C922,'Policy Characteristics'!$C:$C,0))),"",INDEX('Policy Characteristics'!L:L,MATCH($C922,'Policy Characteristics'!$C:$C,0)))</f>
        <v/>
      </c>
    </row>
    <row r="923" spans="1:18" s="2" customFormat="1">
      <c r="A923" s="254" t="str">
        <f>IF(ISBLANK(INDEX('Policy Characteristics'!A:A,MATCH($C923,'Policy Characteristics'!$C:$C,0))),"",INDEX('Policy Characteristics'!A:A,MATCH($C923,'Policy Characteristics'!$C:$C,0)))</f>
        <v>Industry</v>
      </c>
      <c r="B923" s="262" t="str">
        <f>IF(ISBLANK(INDEX('Policy Characteristics'!B:B,MATCH($C923,'Policy Characteristics'!$C:$C,0))),"",INDEX('Policy Characteristics'!B:B,MATCH($C923,'Policy Characteristics'!$C:$C,0)))</f>
        <v>Feedstock Shifting</v>
      </c>
      <c r="C923" s="254" t="str">
        <f t="shared" si="40"/>
        <v>Fraction of Feedstock Shifted</v>
      </c>
      <c r="D923" s="6" t="s">
        <v>3071</v>
      </c>
      <c r="E923" s="45" t="s">
        <v>2399</v>
      </c>
      <c r="F923" t="s">
        <v>3034</v>
      </c>
      <c r="G923" s="45" t="s">
        <v>2405</v>
      </c>
      <c r="H923" s="47">
        <v>2560</v>
      </c>
      <c r="I923" s="324" t="s">
        <v>44</v>
      </c>
      <c r="J923" s="255" t="str">
        <f>IF(ISBLANK(INDEX('Policy Characteristics'!D:D,MATCH($C923,'Policy Characteristics'!$C:$C,0))),"",INDEX('Policy Characteristics'!D:D,MATCH($C923,'Policy Characteristics'!$C:$C,0)))</f>
        <v>Feedstock Shifting</v>
      </c>
      <c r="K923" s="254" t="str">
        <f>IF(ISBLANK(INDEX('Policy Characteristics'!E:E,MATCH($C923,'Policy Characteristics'!$C:$C,0))),"",INDEX('Policy Characteristics'!E:E,MATCH($C923,'Policy Characteristics'!$C:$C,0)))</f>
        <v>indst feedstock shifting</v>
      </c>
      <c r="L923" s="261">
        <f>IF(ISBLANK(INDEX('Policy Characteristics'!F:F,MATCH($C923,'Policy Characteristics'!$C:$C,0))),"",INDEX('Policy Characteristics'!F:F,MATCH($C923,'Policy Characteristics'!$C:$C,0)))</f>
        <v>0</v>
      </c>
      <c r="M923" s="261">
        <f>IF(ISBLANK(INDEX('Policy Characteristics'!G:G,MATCH($C923,'Policy Characteristics'!$C:$C,0))),"",INDEX('Policy Characteristics'!G:G,MATCH($C923,'Policy Characteristics'!$C:$C,0)))</f>
        <v>1</v>
      </c>
      <c r="N923" s="261">
        <f>IF(ISBLANK(INDEX('Policy Characteristics'!H:H,MATCH($C923,'Policy Characteristics'!$C:$C,0))),"",INDEX('Policy Characteristics'!H:H,MATCH($C923,'Policy Characteristics'!$C:$C,0)))</f>
        <v>0.01</v>
      </c>
      <c r="O923" s="254" t="str">
        <f>IF(ISBLANK(INDEX('Policy Characteristics'!I:I,MATCH($C923,'Policy Characteristics'!$C:$C,0))),"",INDEX('Policy Characteristics'!I:I,MATCH($C923,'Policy Characteristics'!$C:$C,0)))</f>
        <v>% of potential achieved</v>
      </c>
      <c r="P923" s="254" t="str">
        <f>IF(ISBLANK(INDEX('Policy Characteristics'!J:J,MATCH($C923,'Policy Characteristics'!$C:$C,0))),"",INDEX('Policy Characteristics'!J:J,MATCH($C923,'Policy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3" s="254" t="str">
        <f>IF(ISBLANK(INDEX('Policy Characteristics'!K:K,MATCH($C923,'Policy Characteristics'!$C:$C,0))),"",INDEX('Policy Characteristics'!K:K,MATCH($C923,'Policy Characteristics'!$C:$C,0)))</f>
        <v/>
      </c>
      <c r="R923" s="254" t="str">
        <f>IF(ISBLANK(INDEX('Policy Characteristics'!L:L,MATCH($C923,'Policy Characteristics'!$C:$C,0))),"",INDEX('Policy Characteristics'!L:L,MATCH($C923,'Policy Characteristics'!$C:$C,0)))</f>
        <v/>
      </c>
    </row>
    <row r="924" spans="1:18" s="2" customFormat="1">
      <c r="A924" s="254" t="str">
        <f>IF(ISBLANK(INDEX('Policy Characteristics'!A:A,MATCH($C924,'Policy Characteristics'!$C:$C,0))),"",INDEX('Policy Characteristics'!A:A,MATCH($C924,'Policy Characteristics'!$C:$C,0)))</f>
        <v>Industry</v>
      </c>
      <c r="B924" s="262" t="str">
        <f>IF(ISBLANK(INDEX('Policy Characteristics'!B:B,MATCH($C924,'Policy Characteristics'!$C:$C,0))),"",INDEX('Policy Characteristics'!B:B,MATCH($C924,'Policy Characteristics'!$C:$C,0)))</f>
        <v>Feedstock Shifting</v>
      </c>
      <c r="C924" s="254" t="str">
        <f t="shared" si="40"/>
        <v>Fraction of Feedstock Shifted</v>
      </c>
      <c r="D924" s="6" t="s">
        <v>3071</v>
      </c>
      <c r="E924" s="45" t="s">
        <v>2400</v>
      </c>
      <c r="F924" t="s">
        <v>3034</v>
      </c>
      <c r="G924" s="45" t="s">
        <v>2408</v>
      </c>
      <c r="H924" s="47">
        <v>2561</v>
      </c>
      <c r="I924" s="324" t="s">
        <v>44</v>
      </c>
      <c r="J924" s="255" t="str">
        <f>IF(ISBLANK(INDEX('Policy Characteristics'!D:D,MATCH($C924,'Policy Characteristics'!$C:$C,0))),"",INDEX('Policy Characteristics'!D:D,MATCH($C924,'Policy Characteristics'!$C:$C,0)))</f>
        <v>Feedstock Shifting</v>
      </c>
      <c r="K924" s="254" t="str">
        <f>IF(ISBLANK(INDEX('Policy Characteristics'!E:E,MATCH($C924,'Policy Characteristics'!$C:$C,0))),"",INDEX('Policy Characteristics'!E:E,MATCH($C924,'Policy Characteristics'!$C:$C,0)))</f>
        <v>indst feedstock shifting</v>
      </c>
      <c r="L924" s="261">
        <f>IF(ISBLANK(INDEX('Policy Characteristics'!F:F,MATCH($C924,'Policy Characteristics'!$C:$C,0))),"",INDEX('Policy Characteristics'!F:F,MATCH($C924,'Policy Characteristics'!$C:$C,0)))</f>
        <v>0</v>
      </c>
      <c r="M924" s="261">
        <f>IF(ISBLANK(INDEX('Policy Characteristics'!G:G,MATCH($C924,'Policy Characteristics'!$C:$C,0))),"",INDEX('Policy Characteristics'!G:G,MATCH($C924,'Policy Characteristics'!$C:$C,0)))</f>
        <v>1</v>
      </c>
      <c r="N924" s="261">
        <f>IF(ISBLANK(INDEX('Policy Characteristics'!H:H,MATCH($C924,'Policy Characteristics'!$C:$C,0))),"",INDEX('Policy Characteristics'!H:H,MATCH($C924,'Policy Characteristics'!$C:$C,0)))</f>
        <v>0.01</v>
      </c>
      <c r="O924" s="254" t="str">
        <f>IF(ISBLANK(INDEX('Policy Characteristics'!I:I,MATCH($C924,'Policy Characteristics'!$C:$C,0))),"",INDEX('Policy Characteristics'!I:I,MATCH($C924,'Policy Characteristics'!$C:$C,0)))</f>
        <v>% of potential achieved</v>
      </c>
      <c r="P924" s="254" t="str">
        <f>IF(ISBLANK(INDEX('Policy Characteristics'!J:J,MATCH($C924,'Policy Characteristics'!$C:$C,0))),"",INDEX('Policy Characteristics'!J:J,MATCH($C924,'Policy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4" s="254" t="str">
        <f>IF(ISBLANK(INDEX('Policy Characteristics'!K:K,MATCH($C924,'Policy Characteristics'!$C:$C,0))),"",INDEX('Policy Characteristics'!K:K,MATCH($C924,'Policy Characteristics'!$C:$C,0)))</f>
        <v/>
      </c>
      <c r="R924" s="254" t="str">
        <f>IF(ISBLANK(INDEX('Policy Characteristics'!L:L,MATCH($C924,'Policy Characteristics'!$C:$C,0))),"",INDEX('Policy Characteristics'!L:L,MATCH($C924,'Policy Characteristics'!$C:$C,0)))</f>
        <v/>
      </c>
    </row>
    <row r="925" spans="1:18" s="2" customFormat="1">
      <c r="A925" s="254" t="str">
        <f>IF(ISBLANK(INDEX('Policy Characteristics'!A:A,MATCH($C925,'Policy Characteristics'!$C:$C,0))),"",INDEX('Policy Characteristics'!A:A,MATCH($C925,'Policy Characteristics'!$C:$C,0)))</f>
        <v>Industry</v>
      </c>
      <c r="B925" s="262" t="str">
        <f>IF(ISBLANK(INDEX('Policy Characteristics'!B:B,MATCH($C925,'Policy Characteristics'!$C:$C,0))),"",INDEX('Policy Characteristics'!B:B,MATCH($C925,'Policy Characteristics'!$C:$C,0)))</f>
        <v>Feedstock Shifting</v>
      </c>
      <c r="C925" s="254" t="str">
        <f t="shared" si="40"/>
        <v>Fraction of Feedstock Shifted</v>
      </c>
      <c r="D925" s="6" t="s">
        <v>3071</v>
      </c>
      <c r="E925" s="45" t="s">
        <v>2401</v>
      </c>
      <c r="F925" t="s">
        <v>3034</v>
      </c>
      <c r="G925" s="45" t="s">
        <v>2409</v>
      </c>
      <c r="H925" s="47">
        <v>2562</v>
      </c>
      <c r="I925" s="324" t="s">
        <v>44</v>
      </c>
      <c r="J925" s="255" t="str">
        <f>IF(ISBLANK(INDEX('Policy Characteristics'!D:D,MATCH($C925,'Policy Characteristics'!$C:$C,0))),"",INDEX('Policy Characteristics'!D:D,MATCH($C925,'Policy Characteristics'!$C:$C,0)))</f>
        <v>Feedstock Shifting</v>
      </c>
      <c r="K925" s="254" t="str">
        <f>IF(ISBLANK(INDEX('Policy Characteristics'!E:E,MATCH($C925,'Policy Characteristics'!$C:$C,0))),"",INDEX('Policy Characteristics'!E:E,MATCH($C925,'Policy Characteristics'!$C:$C,0)))</f>
        <v>indst feedstock shifting</v>
      </c>
      <c r="L925" s="261">
        <f>IF(ISBLANK(INDEX('Policy Characteristics'!F:F,MATCH($C925,'Policy Characteristics'!$C:$C,0))),"",INDEX('Policy Characteristics'!F:F,MATCH($C925,'Policy Characteristics'!$C:$C,0)))</f>
        <v>0</v>
      </c>
      <c r="M925" s="261">
        <f>IF(ISBLANK(INDEX('Policy Characteristics'!G:G,MATCH($C925,'Policy Characteristics'!$C:$C,0))),"",INDEX('Policy Characteristics'!G:G,MATCH($C925,'Policy Characteristics'!$C:$C,0)))</f>
        <v>1</v>
      </c>
      <c r="N925" s="261">
        <f>IF(ISBLANK(INDEX('Policy Characteristics'!H:H,MATCH($C925,'Policy Characteristics'!$C:$C,0))),"",INDEX('Policy Characteristics'!H:H,MATCH($C925,'Policy Characteristics'!$C:$C,0)))</f>
        <v>0.01</v>
      </c>
      <c r="O925" s="254" t="str">
        <f>IF(ISBLANK(INDEX('Policy Characteristics'!I:I,MATCH($C925,'Policy Characteristics'!$C:$C,0))),"",INDEX('Policy Characteristics'!I:I,MATCH($C925,'Policy Characteristics'!$C:$C,0)))</f>
        <v>% of potential achieved</v>
      </c>
      <c r="P925" s="254" t="str">
        <f>IF(ISBLANK(INDEX('Policy Characteristics'!J:J,MATCH($C925,'Policy Characteristics'!$C:$C,0))),"",INDEX('Policy Characteristics'!J:J,MATCH($C925,'Policy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5" s="254" t="str">
        <f>IF(ISBLANK(INDEX('Policy Characteristics'!K:K,MATCH($C925,'Policy Characteristics'!$C:$C,0))),"",INDEX('Policy Characteristics'!K:K,MATCH($C925,'Policy Characteristics'!$C:$C,0)))</f>
        <v/>
      </c>
      <c r="R925" s="254" t="str">
        <f>IF(ISBLANK(INDEX('Policy Characteristics'!L:L,MATCH($C925,'Policy Characteristics'!$C:$C,0))),"",INDEX('Policy Characteristics'!L:L,MATCH($C925,'Policy Characteristics'!$C:$C,0)))</f>
        <v/>
      </c>
    </row>
    <row r="926" spans="1:18" s="2" customFormat="1">
      <c r="A926" s="254" t="str">
        <f>IF(ISBLANK(INDEX('Policy Characteristics'!A:A,MATCH($C926,'Policy Characteristics'!$C:$C,0))),"",INDEX('Policy Characteristics'!A:A,MATCH($C926,'Policy Characteristics'!$C:$C,0)))</f>
        <v>Industry</v>
      </c>
      <c r="B926" s="262" t="str">
        <f>IF(ISBLANK(INDEX('Policy Characteristics'!B:B,MATCH($C926,'Policy Characteristics'!$C:$C,0))),"",INDEX('Policy Characteristics'!B:B,MATCH($C926,'Policy Characteristics'!$C:$C,0)))</f>
        <v>Feedstock Shifting</v>
      </c>
      <c r="C926" s="254" t="str">
        <f t="shared" si="40"/>
        <v>Fraction of Feedstock Shifted</v>
      </c>
      <c r="D926" s="6" t="s">
        <v>3071</v>
      </c>
      <c r="E926" s="45" t="s">
        <v>2402</v>
      </c>
      <c r="F926" t="s">
        <v>3034</v>
      </c>
      <c r="G926" s="45" t="s">
        <v>2406</v>
      </c>
      <c r="H926" s="47">
        <v>2563</v>
      </c>
      <c r="I926" s="324" t="s">
        <v>44</v>
      </c>
      <c r="J926" s="255" t="str">
        <f>IF(ISBLANK(INDEX('Policy Characteristics'!D:D,MATCH($C926,'Policy Characteristics'!$C:$C,0))),"",INDEX('Policy Characteristics'!D:D,MATCH($C926,'Policy Characteristics'!$C:$C,0)))</f>
        <v>Feedstock Shifting</v>
      </c>
      <c r="K926" s="254" t="str">
        <f>IF(ISBLANK(INDEX('Policy Characteristics'!E:E,MATCH($C926,'Policy Characteristics'!$C:$C,0))),"",INDEX('Policy Characteristics'!E:E,MATCH($C926,'Policy Characteristics'!$C:$C,0)))</f>
        <v>indst feedstock shifting</v>
      </c>
      <c r="L926" s="261">
        <f>IF(ISBLANK(INDEX('Policy Characteristics'!F:F,MATCH($C926,'Policy Characteristics'!$C:$C,0))),"",INDEX('Policy Characteristics'!F:F,MATCH($C926,'Policy Characteristics'!$C:$C,0)))</f>
        <v>0</v>
      </c>
      <c r="M926" s="261">
        <f>IF(ISBLANK(INDEX('Policy Characteristics'!G:G,MATCH($C926,'Policy Characteristics'!$C:$C,0))),"",INDEX('Policy Characteristics'!G:G,MATCH($C926,'Policy Characteristics'!$C:$C,0)))</f>
        <v>1</v>
      </c>
      <c r="N926" s="261">
        <f>IF(ISBLANK(INDEX('Policy Characteristics'!H:H,MATCH($C926,'Policy Characteristics'!$C:$C,0))),"",INDEX('Policy Characteristics'!H:H,MATCH($C926,'Policy Characteristics'!$C:$C,0)))</f>
        <v>0.01</v>
      </c>
      <c r="O926" s="254" t="str">
        <f>IF(ISBLANK(INDEX('Policy Characteristics'!I:I,MATCH($C926,'Policy Characteristics'!$C:$C,0))),"",INDEX('Policy Characteristics'!I:I,MATCH($C926,'Policy Characteristics'!$C:$C,0)))</f>
        <v>% of potential achieved</v>
      </c>
      <c r="P926" s="254" t="str">
        <f>IF(ISBLANK(INDEX('Policy Characteristics'!J:J,MATCH($C926,'Policy Characteristics'!$C:$C,0))),"",INDEX('Policy Characteristics'!J:J,MATCH($C926,'Policy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6" s="254" t="str">
        <f>IF(ISBLANK(INDEX('Policy Characteristics'!K:K,MATCH($C926,'Policy Characteristics'!$C:$C,0))),"",INDEX('Policy Characteristics'!K:K,MATCH($C926,'Policy Characteristics'!$C:$C,0)))</f>
        <v/>
      </c>
      <c r="R926" s="254" t="str">
        <f>IF(ISBLANK(INDEX('Policy Characteristics'!L:L,MATCH($C926,'Policy Characteristics'!$C:$C,0))),"",INDEX('Policy Characteristics'!L:L,MATCH($C926,'Policy Characteristics'!$C:$C,0)))</f>
        <v/>
      </c>
    </row>
    <row r="927" spans="1:18" s="2" customFormat="1">
      <c r="A927" s="254" t="str">
        <f>IF(ISBLANK(INDEX('Policy Characteristics'!A:A,MATCH($C927,'Policy Characteristics'!$C:$C,0))),"",INDEX('Policy Characteristics'!A:A,MATCH($C927,'Policy Characteristics'!$C:$C,0)))</f>
        <v>Industry</v>
      </c>
      <c r="B927" s="262" t="str">
        <f>IF(ISBLANK(INDEX('Policy Characteristics'!B:B,MATCH($C927,'Policy Characteristics'!$C:$C,0))),"",INDEX('Policy Characteristics'!B:B,MATCH($C927,'Policy Characteristics'!$C:$C,0)))</f>
        <v>Feedstock Shifting</v>
      </c>
      <c r="C927" s="254" t="str">
        <f t="shared" si="40"/>
        <v>Fraction of Feedstock Shifted</v>
      </c>
      <c r="D927" s="6" t="s">
        <v>3071</v>
      </c>
      <c r="E927" s="45" t="s">
        <v>2403</v>
      </c>
      <c r="F927" t="s">
        <v>3034</v>
      </c>
      <c r="G927" s="45" t="s">
        <v>2407</v>
      </c>
      <c r="H927" s="47">
        <v>2564</v>
      </c>
      <c r="I927" s="324" t="s">
        <v>44</v>
      </c>
      <c r="J927" s="255" t="str">
        <f>IF(ISBLANK(INDEX('Policy Characteristics'!D:D,MATCH($C927,'Policy Characteristics'!$C:$C,0))),"",INDEX('Policy Characteristics'!D:D,MATCH($C927,'Policy Characteristics'!$C:$C,0)))</f>
        <v>Feedstock Shifting</v>
      </c>
      <c r="K927" s="254" t="str">
        <f>IF(ISBLANK(INDEX('Policy Characteristics'!E:E,MATCH($C927,'Policy Characteristics'!$C:$C,0))),"",INDEX('Policy Characteristics'!E:E,MATCH($C927,'Policy Characteristics'!$C:$C,0)))</f>
        <v>indst feedstock shifting</v>
      </c>
      <c r="L927" s="261">
        <f>IF(ISBLANK(INDEX('Policy Characteristics'!F:F,MATCH($C927,'Policy Characteristics'!$C:$C,0))),"",INDEX('Policy Characteristics'!F:F,MATCH($C927,'Policy Characteristics'!$C:$C,0)))</f>
        <v>0</v>
      </c>
      <c r="M927" s="261">
        <f>IF(ISBLANK(INDEX('Policy Characteristics'!G:G,MATCH($C927,'Policy Characteristics'!$C:$C,0))),"",INDEX('Policy Characteristics'!G:G,MATCH($C927,'Policy Characteristics'!$C:$C,0)))</f>
        <v>1</v>
      </c>
      <c r="N927" s="261">
        <f>IF(ISBLANK(INDEX('Policy Characteristics'!H:H,MATCH($C927,'Policy Characteristics'!$C:$C,0))),"",INDEX('Policy Characteristics'!H:H,MATCH($C927,'Policy Characteristics'!$C:$C,0)))</f>
        <v>0.01</v>
      </c>
      <c r="O927" s="254" t="str">
        <f>IF(ISBLANK(INDEX('Policy Characteristics'!I:I,MATCH($C927,'Policy Characteristics'!$C:$C,0))),"",INDEX('Policy Characteristics'!I:I,MATCH($C927,'Policy Characteristics'!$C:$C,0)))</f>
        <v>% of potential achieved</v>
      </c>
      <c r="P927" s="254" t="str">
        <f>IF(ISBLANK(INDEX('Policy Characteristics'!J:J,MATCH($C927,'Policy Characteristics'!$C:$C,0))),"",INDEX('Policy Characteristics'!J:J,MATCH($C927,'Policy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7" s="254" t="str">
        <f>IF(ISBLANK(INDEX('Policy Characteristics'!K:K,MATCH($C927,'Policy Characteristics'!$C:$C,0))),"",INDEX('Policy Characteristics'!K:K,MATCH($C927,'Policy Characteristics'!$C:$C,0)))</f>
        <v/>
      </c>
      <c r="R927" s="254" t="str">
        <f>IF(ISBLANK(INDEX('Policy Characteristics'!L:L,MATCH($C927,'Policy Characteristics'!$C:$C,0))),"",INDEX('Policy Characteristics'!L:L,MATCH($C927,'Policy Characteristics'!$C:$C,0)))</f>
        <v/>
      </c>
    </row>
    <row r="928" spans="1:18" s="2" customFormat="1">
      <c r="A928" s="254" t="str">
        <f>IF(ISBLANK(INDEX('Policy Characteristics'!A:A,MATCH($C928,'Policy Characteristics'!$C:$C,0))),"",INDEX('Policy Characteristics'!A:A,MATCH($C928,'Policy Characteristics'!$C:$C,0)))</f>
        <v>Industry</v>
      </c>
      <c r="B928" s="262" t="str">
        <f>IF(ISBLANK(INDEX('Policy Characteristics'!B:B,MATCH($C928,'Policy Characteristics'!$C:$C,0))),"",INDEX('Policy Characteristics'!B:B,MATCH($C928,'Policy Characteristics'!$C:$C,0)))</f>
        <v>Feedstock Shifting</v>
      </c>
      <c r="C928" s="254" t="str">
        <f t="shared" si="40"/>
        <v>Fraction of Feedstock Shifted</v>
      </c>
      <c r="D928" s="6" t="s">
        <v>3071</v>
      </c>
      <c r="E928" s="45" t="s">
        <v>2404</v>
      </c>
      <c r="F928" t="s">
        <v>3034</v>
      </c>
      <c r="G928" s="45" t="s">
        <v>2410</v>
      </c>
      <c r="H928" s="47">
        <v>2565</v>
      </c>
      <c r="I928" s="324" t="s">
        <v>44</v>
      </c>
      <c r="J928" s="255" t="str">
        <f>IF(ISBLANK(INDEX('Policy Characteristics'!D:D,MATCH($C928,'Policy Characteristics'!$C:$C,0))),"",INDEX('Policy Characteristics'!D:D,MATCH($C928,'Policy Characteristics'!$C:$C,0)))</f>
        <v>Feedstock Shifting</v>
      </c>
      <c r="K928" s="254" t="str">
        <f>IF(ISBLANK(INDEX('Policy Characteristics'!E:E,MATCH($C928,'Policy Characteristics'!$C:$C,0))),"",INDEX('Policy Characteristics'!E:E,MATCH($C928,'Policy Characteristics'!$C:$C,0)))</f>
        <v>indst feedstock shifting</v>
      </c>
      <c r="L928" s="261">
        <f>IF(ISBLANK(INDEX('Policy Characteristics'!F:F,MATCH($C928,'Policy Characteristics'!$C:$C,0))),"",INDEX('Policy Characteristics'!F:F,MATCH($C928,'Policy Characteristics'!$C:$C,0)))</f>
        <v>0</v>
      </c>
      <c r="M928" s="261">
        <f>IF(ISBLANK(INDEX('Policy Characteristics'!G:G,MATCH($C928,'Policy Characteristics'!$C:$C,0))),"",INDEX('Policy Characteristics'!G:G,MATCH($C928,'Policy Characteristics'!$C:$C,0)))</f>
        <v>1</v>
      </c>
      <c r="N928" s="261">
        <f>IF(ISBLANK(INDEX('Policy Characteristics'!H:H,MATCH($C928,'Policy Characteristics'!$C:$C,0))),"",INDEX('Policy Characteristics'!H:H,MATCH($C928,'Policy Characteristics'!$C:$C,0)))</f>
        <v>0.01</v>
      </c>
      <c r="O928" s="254" t="str">
        <f>IF(ISBLANK(INDEX('Policy Characteristics'!I:I,MATCH($C928,'Policy Characteristics'!$C:$C,0))),"",INDEX('Policy Characteristics'!I:I,MATCH($C928,'Policy Characteristics'!$C:$C,0)))</f>
        <v>% of potential achieved</v>
      </c>
      <c r="P928" s="254" t="str">
        <f>IF(ISBLANK(INDEX('Policy Characteristics'!J:J,MATCH($C928,'Policy Characteristics'!$C:$C,0))),"",INDEX('Policy Characteristics'!J:J,MATCH($C928,'Policy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8" s="254" t="str">
        <f>IF(ISBLANK(INDEX('Policy Characteristics'!K:K,MATCH($C928,'Policy Characteristics'!$C:$C,0))),"",INDEX('Policy Characteristics'!K:K,MATCH($C928,'Policy Characteristics'!$C:$C,0)))</f>
        <v/>
      </c>
      <c r="R928" s="254" t="str">
        <f>IF(ISBLANK(INDEX('Policy Characteristics'!L:L,MATCH($C928,'Policy Characteristics'!$C:$C,0))),"",INDEX('Policy Characteristics'!L:L,MATCH($C928,'Policy Characteristics'!$C:$C,0)))</f>
        <v/>
      </c>
    </row>
    <row r="929" spans="1:18" s="2" customFormat="1">
      <c r="A929" s="254" t="str">
        <f>IF(ISBLANK(INDEX('Policy Characteristics'!A:A,MATCH($C929,'Policy Characteristics'!$C:$C,0))),"",INDEX('Policy Characteristics'!A:A,MATCH($C929,'Policy Characteristics'!$C:$C,0)))</f>
        <v>Industry</v>
      </c>
      <c r="B929" s="262" t="str">
        <f>IF(ISBLANK(INDEX('Policy Characteristics'!B:B,MATCH($C929,'Policy Characteristics'!$C:$C,0))),"",INDEX('Policy Characteristics'!B:B,MATCH($C929,'Policy Characteristics'!$C:$C,0)))</f>
        <v>Feedstock Shifting</v>
      </c>
      <c r="C929" s="254" t="str">
        <f t="shared" si="40"/>
        <v>Fraction of Feedstock Shifted</v>
      </c>
      <c r="D929" s="6" t="s">
        <v>3071</v>
      </c>
      <c r="E929" s="45" t="s">
        <v>2706</v>
      </c>
      <c r="F929" t="s">
        <v>3034</v>
      </c>
      <c r="G929" s="45" t="s">
        <v>2709</v>
      </c>
      <c r="H929" s="47">
        <v>2566</v>
      </c>
      <c r="I929" s="324" t="s">
        <v>44</v>
      </c>
      <c r="J929" s="255" t="str">
        <f>IF(ISBLANK(INDEX('Policy Characteristics'!D:D,MATCH($C929,'Policy Characteristics'!$C:$C,0))),"",INDEX('Policy Characteristics'!D:D,MATCH($C929,'Policy Characteristics'!$C:$C,0)))</f>
        <v>Feedstock Shifting</v>
      </c>
      <c r="K929" s="254" t="str">
        <f>IF(ISBLANK(INDEX('Policy Characteristics'!E:E,MATCH($C929,'Policy Characteristics'!$C:$C,0))),"",INDEX('Policy Characteristics'!E:E,MATCH($C929,'Policy Characteristics'!$C:$C,0)))</f>
        <v>indst feedstock shifting</v>
      </c>
      <c r="L929" s="261">
        <f>IF(ISBLANK(INDEX('Policy Characteristics'!F:F,MATCH($C929,'Policy Characteristics'!$C:$C,0))),"",INDEX('Policy Characteristics'!F:F,MATCH($C929,'Policy Characteristics'!$C:$C,0)))</f>
        <v>0</v>
      </c>
      <c r="M929" s="261">
        <f>IF(ISBLANK(INDEX('Policy Characteristics'!G:G,MATCH($C929,'Policy Characteristics'!$C:$C,0))),"",INDEX('Policy Characteristics'!G:G,MATCH($C929,'Policy Characteristics'!$C:$C,0)))</f>
        <v>1</v>
      </c>
      <c r="N929" s="261">
        <f>IF(ISBLANK(INDEX('Policy Characteristics'!H:H,MATCH($C929,'Policy Characteristics'!$C:$C,0))),"",INDEX('Policy Characteristics'!H:H,MATCH($C929,'Policy Characteristics'!$C:$C,0)))</f>
        <v>0.01</v>
      </c>
      <c r="O929" s="254" t="str">
        <f>IF(ISBLANK(INDEX('Policy Characteristics'!I:I,MATCH($C929,'Policy Characteristics'!$C:$C,0))),"",INDEX('Policy Characteristics'!I:I,MATCH($C929,'Policy Characteristics'!$C:$C,0)))</f>
        <v>% of potential achieved</v>
      </c>
      <c r="P929" s="254" t="str">
        <f>IF(ISBLANK(INDEX('Policy Characteristics'!J:J,MATCH($C929,'Policy Characteristics'!$C:$C,0))),"",INDEX('Policy Characteristics'!J:J,MATCH($C929,'Policy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9" s="254" t="str">
        <f>IF(ISBLANK(INDEX('Policy Characteristics'!K:K,MATCH($C929,'Policy Characteristics'!$C:$C,0))),"",INDEX('Policy Characteristics'!K:K,MATCH($C929,'Policy Characteristics'!$C:$C,0)))</f>
        <v/>
      </c>
      <c r="R929" s="254" t="str">
        <f>IF(ISBLANK(INDEX('Policy Characteristics'!L:L,MATCH($C929,'Policy Characteristics'!$C:$C,0))),"",INDEX('Policy Characteristics'!L:L,MATCH($C929,'Policy Characteristics'!$C:$C,0)))</f>
        <v/>
      </c>
    </row>
    <row r="930" spans="1:18" s="2" customFormat="1">
      <c r="A930" s="254" t="str">
        <f>IF(ISBLANK(INDEX('Policy Characteristics'!A:A,MATCH($C930,'Policy Characteristics'!$C:$C,0))),"",INDEX('Policy Characteristics'!A:A,MATCH($C930,'Policy Characteristics'!$C:$C,0)))</f>
        <v>Industry</v>
      </c>
      <c r="B930" s="262" t="str">
        <f>IF(ISBLANK(INDEX('Policy Characteristics'!B:B,MATCH($C930,'Policy Characteristics'!$C:$C,0))),"",INDEX('Policy Characteristics'!B:B,MATCH($C930,'Policy Characteristics'!$C:$C,0)))</f>
        <v>Feedstock Shifting</v>
      </c>
      <c r="C930" s="254" t="str">
        <f t="shared" si="40"/>
        <v>Fraction of Feedstock Shifted</v>
      </c>
      <c r="D930" s="6" t="s">
        <v>3071</v>
      </c>
      <c r="E930" s="45" t="s">
        <v>2707</v>
      </c>
      <c r="F930" t="s">
        <v>3034</v>
      </c>
      <c r="G930" s="45" t="s">
        <v>2711</v>
      </c>
      <c r="H930" s="47">
        <v>2567</v>
      </c>
      <c r="I930" s="324" t="s">
        <v>44</v>
      </c>
      <c r="J930" s="255" t="str">
        <f>IF(ISBLANK(INDEX('Policy Characteristics'!D:D,MATCH($C930,'Policy Characteristics'!$C:$C,0))),"",INDEX('Policy Characteristics'!D:D,MATCH($C930,'Policy Characteristics'!$C:$C,0)))</f>
        <v>Feedstock Shifting</v>
      </c>
      <c r="K930" s="254" t="str">
        <f>IF(ISBLANK(INDEX('Policy Characteristics'!E:E,MATCH($C930,'Policy Characteristics'!$C:$C,0))),"",INDEX('Policy Characteristics'!E:E,MATCH($C930,'Policy Characteristics'!$C:$C,0)))</f>
        <v>indst feedstock shifting</v>
      </c>
      <c r="L930" s="261">
        <f>IF(ISBLANK(INDEX('Policy Characteristics'!F:F,MATCH($C930,'Policy Characteristics'!$C:$C,0))),"",INDEX('Policy Characteristics'!F:F,MATCH($C930,'Policy Characteristics'!$C:$C,0)))</f>
        <v>0</v>
      </c>
      <c r="M930" s="261">
        <f>IF(ISBLANK(INDEX('Policy Characteristics'!G:G,MATCH($C930,'Policy Characteristics'!$C:$C,0))),"",INDEX('Policy Characteristics'!G:G,MATCH($C930,'Policy Characteristics'!$C:$C,0)))</f>
        <v>1</v>
      </c>
      <c r="N930" s="261">
        <f>IF(ISBLANK(INDEX('Policy Characteristics'!H:H,MATCH($C930,'Policy Characteristics'!$C:$C,0))),"",INDEX('Policy Characteristics'!H:H,MATCH($C930,'Policy Characteristics'!$C:$C,0)))</f>
        <v>0.01</v>
      </c>
      <c r="O930" s="254" t="str">
        <f>IF(ISBLANK(INDEX('Policy Characteristics'!I:I,MATCH($C930,'Policy Characteristics'!$C:$C,0))),"",INDEX('Policy Characteristics'!I:I,MATCH($C930,'Policy Characteristics'!$C:$C,0)))</f>
        <v>% of potential achieved</v>
      </c>
      <c r="P930" s="254" t="str">
        <f>IF(ISBLANK(INDEX('Policy Characteristics'!J:J,MATCH($C930,'Policy Characteristics'!$C:$C,0))),"",INDEX('Policy Characteristics'!J:J,MATCH($C930,'Policy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0" s="254" t="str">
        <f>IF(ISBLANK(INDEX('Policy Characteristics'!K:K,MATCH($C930,'Policy Characteristics'!$C:$C,0))),"",INDEX('Policy Characteristics'!K:K,MATCH($C930,'Policy Characteristics'!$C:$C,0)))</f>
        <v/>
      </c>
      <c r="R930" s="254" t="str">
        <f>IF(ISBLANK(INDEX('Policy Characteristics'!L:L,MATCH($C930,'Policy Characteristics'!$C:$C,0))),"",INDEX('Policy Characteristics'!L:L,MATCH($C930,'Policy Characteristics'!$C:$C,0)))</f>
        <v/>
      </c>
    </row>
    <row r="931" spans="1:18" s="2" customFormat="1">
      <c r="A931" s="254" t="str">
        <f>IF(ISBLANK(INDEX('Policy Characteristics'!A:A,MATCH($C931,'Policy Characteristics'!$C:$C,0))),"",INDEX('Policy Characteristics'!A:A,MATCH($C931,'Policy Characteristics'!$C:$C,0)))</f>
        <v>Industry</v>
      </c>
      <c r="B931" s="262" t="str">
        <f>IF(ISBLANK(INDEX('Policy Characteristics'!B:B,MATCH($C931,'Policy Characteristics'!$C:$C,0))),"",INDEX('Policy Characteristics'!B:B,MATCH($C931,'Policy Characteristics'!$C:$C,0)))</f>
        <v>Feedstock Shifting</v>
      </c>
      <c r="C931" s="254" t="str">
        <f t="shared" si="40"/>
        <v>Fraction of Feedstock Shifted</v>
      </c>
      <c r="D931" s="6" t="s">
        <v>3071</v>
      </c>
      <c r="E931" s="45" t="s">
        <v>2708</v>
      </c>
      <c r="F931" t="s">
        <v>3034</v>
      </c>
      <c r="G931" s="45" t="s">
        <v>2712</v>
      </c>
      <c r="H931" s="47">
        <v>2568</v>
      </c>
      <c r="I931" s="324" t="s">
        <v>44</v>
      </c>
      <c r="J931" s="255" t="str">
        <f>IF(ISBLANK(INDEX('Policy Characteristics'!D:D,MATCH($C931,'Policy Characteristics'!$C:$C,0))),"",INDEX('Policy Characteristics'!D:D,MATCH($C931,'Policy Characteristics'!$C:$C,0)))</f>
        <v>Feedstock Shifting</v>
      </c>
      <c r="K931" s="254" t="str">
        <f>IF(ISBLANK(INDEX('Policy Characteristics'!E:E,MATCH($C931,'Policy Characteristics'!$C:$C,0))),"",INDEX('Policy Characteristics'!E:E,MATCH($C931,'Policy Characteristics'!$C:$C,0)))</f>
        <v>indst feedstock shifting</v>
      </c>
      <c r="L931" s="261">
        <f>IF(ISBLANK(INDEX('Policy Characteristics'!F:F,MATCH($C931,'Policy Characteristics'!$C:$C,0))),"",INDEX('Policy Characteristics'!F:F,MATCH($C931,'Policy Characteristics'!$C:$C,0)))</f>
        <v>0</v>
      </c>
      <c r="M931" s="261">
        <f>IF(ISBLANK(INDEX('Policy Characteristics'!G:G,MATCH($C931,'Policy Characteristics'!$C:$C,0))),"",INDEX('Policy Characteristics'!G:G,MATCH($C931,'Policy Characteristics'!$C:$C,0)))</f>
        <v>1</v>
      </c>
      <c r="N931" s="261">
        <f>IF(ISBLANK(INDEX('Policy Characteristics'!H:H,MATCH($C931,'Policy Characteristics'!$C:$C,0))),"",INDEX('Policy Characteristics'!H:H,MATCH($C931,'Policy Characteristics'!$C:$C,0)))</f>
        <v>0.01</v>
      </c>
      <c r="O931" s="254" t="str">
        <f>IF(ISBLANK(INDEX('Policy Characteristics'!I:I,MATCH($C931,'Policy Characteristics'!$C:$C,0))),"",INDEX('Policy Characteristics'!I:I,MATCH($C931,'Policy Characteristics'!$C:$C,0)))</f>
        <v>% of potential achieved</v>
      </c>
      <c r="P931" s="254" t="str">
        <f>IF(ISBLANK(INDEX('Policy Characteristics'!J:J,MATCH($C931,'Policy Characteristics'!$C:$C,0))),"",INDEX('Policy Characteristics'!J:J,MATCH($C931,'Policy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1" s="254" t="str">
        <f>IF(ISBLANK(INDEX('Policy Characteristics'!K:K,MATCH($C931,'Policy Characteristics'!$C:$C,0))),"",INDEX('Policy Characteristics'!K:K,MATCH($C931,'Policy Characteristics'!$C:$C,0)))</f>
        <v/>
      </c>
      <c r="R931" s="254" t="str">
        <f>IF(ISBLANK(INDEX('Policy Characteristics'!L:L,MATCH($C931,'Policy Characteristics'!$C:$C,0))),"",INDEX('Policy Characteristics'!L:L,MATCH($C931,'Policy Characteristics'!$C:$C,0)))</f>
        <v/>
      </c>
    </row>
    <row r="932" spans="1:18" s="2" customFormat="1">
      <c r="A932" s="254" t="str">
        <f>IF(ISBLANK(INDEX('Policy Characteristics'!A:A,MATCH($C932,'Policy Characteristics'!$C:$C,0))),"",INDEX('Policy Characteristics'!A:A,MATCH($C932,'Policy Characteristics'!$C:$C,0)))</f>
        <v>Industry</v>
      </c>
      <c r="B932" s="262" t="str">
        <f>IF(ISBLANK(INDEX('Policy Characteristics'!B:B,MATCH($C932,'Policy Characteristics'!$C:$C,0))),"",INDEX('Policy Characteristics'!B:B,MATCH($C932,'Policy Characteristics'!$C:$C,0)))</f>
        <v>Feedstock Shifting</v>
      </c>
      <c r="C932" s="254" t="str">
        <f t="shared" si="40"/>
        <v>Fraction of Feedstock Shifted</v>
      </c>
      <c r="D932" s="6" t="s">
        <v>3071</v>
      </c>
      <c r="E932" s="45" t="s">
        <v>2705</v>
      </c>
      <c r="F932" t="s">
        <v>3034</v>
      </c>
      <c r="G932" s="45" t="s">
        <v>2710</v>
      </c>
      <c r="H932" s="47">
        <v>2569</v>
      </c>
      <c r="I932" s="324" t="s">
        <v>44</v>
      </c>
      <c r="J932" s="255" t="str">
        <f>IF(ISBLANK(INDEX('Policy Characteristics'!D:D,MATCH($C932,'Policy Characteristics'!$C:$C,0))),"",INDEX('Policy Characteristics'!D:D,MATCH($C932,'Policy Characteristics'!$C:$C,0)))</f>
        <v>Feedstock Shifting</v>
      </c>
      <c r="K932" s="254" t="str">
        <f>IF(ISBLANK(INDEX('Policy Characteristics'!E:E,MATCH($C932,'Policy Characteristics'!$C:$C,0))),"",INDEX('Policy Characteristics'!E:E,MATCH($C932,'Policy Characteristics'!$C:$C,0)))</f>
        <v>indst feedstock shifting</v>
      </c>
      <c r="L932" s="261">
        <f>IF(ISBLANK(INDEX('Policy Characteristics'!F:F,MATCH($C932,'Policy Characteristics'!$C:$C,0))),"",INDEX('Policy Characteristics'!F:F,MATCH($C932,'Policy Characteristics'!$C:$C,0)))</f>
        <v>0</v>
      </c>
      <c r="M932" s="261">
        <f>IF(ISBLANK(INDEX('Policy Characteristics'!G:G,MATCH($C932,'Policy Characteristics'!$C:$C,0))),"",INDEX('Policy Characteristics'!G:G,MATCH($C932,'Policy Characteristics'!$C:$C,0)))</f>
        <v>1</v>
      </c>
      <c r="N932" s="261">
        <f>IF(ISBLANK(INDEX('Policy Characteristics'!H:H,MATCH($C932,'Policy Characteristics'!$C:$C,0))),"",INDEX('Policy Characteristics'!H:H,MATCH($C932,'Policy Characteristics'!$C:$C,0)))</f>
        <v>0.01</v>
      </c>
      <c r="O932" s="254" t="str">
        <f>IF(ISBLANK(INDEX('Policy Characteristics'!I:I,MATCH($C932,'Policy Characteristics'!$C:$C,0))),"",INDEX('Policy Characteristics'!I:I,MATCH($C932,'Policy Characteristics'!$C:$C,0)))</f>
        <v>% of potential achieved</v>
      </c>
      <c r="P932" s="254" t="str">
        <f>IF(ISBLANK(INDEX('Policy Characteristics'!J:J,MATCH($C932,'Policy Characteristics'!$C:$C,0))),"",INDEX('Policy Characteristics'!J:J,MATCH($C932,'Policy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2" s="254" t="str">
        <f>IF(ISBLANK(INDEX('Policy Characteristics'!K:K,MATCH($C932,'Policy Characteristics'!$C:$C,0))),"",INDEX('Policy Characteristics'!K:K,MATCH($C932,'Policy Characteristics'!$C:$C,0)))</f>
        <v/>
      </c>
      <c r="R932" s="254" t="str">
        <f>IF(ISBLANK(INDEX('Policy Characteristics'!L:L,MATCH($C932,'Policy Characteristics'!$C:$C,0))),"",INDEX('Policy Characteristics'!L:L,MATCH($C932,'Policy Characteristics'!$C:$C,0)))</f>
        <v/>
      </c>
    </row>
    <row r="933" spans="1:18" s="2" customFormat="1">
      <c r="A933" s="254" t="str">
        <f>IF(ISBLANK(INDEX('Policy Characteristics'!A:A,MATCH($C933,'Policy Characteristics'!$C:$C,0))),"",INDEX('Policy Characteristics'!A:A,MATCH($C933,'Policy Characteristics'!$C:$C,0)))</f>
        <v>Industry</v>
      </c>
      <c r="B933" s="262" t="str">
        <f>IF(ISBLANK(INDEX('Policy Characteristics'!B:B,MATCH($C933,'Policy Characteristics'!$C:$C,0))),"",INDEX('Policy Characteristics'!B:B,MATCH($C933,'Policy Characteristics'!$C:$C,0)))</f>
        <v>Feedstock Shifting</v>
      </c>
      <c r="C933" s="254" t="str">
        <f t="shared" si="40"/>
        <v>Fraction of Feedstock Shifted</v>
      </c>
      <c r="D933" s="6" t="s">
        <v>3072</v>
      </c>
      <c r="E933" s="45" t="s">
        <v>2399</v>
      </c>
      <c r="F933" t="s">
        <v>3035</v>
      </c>
      <c r="G933" s="45" t="s">
        <v>2405</v>
      </c>
      <c r="H933" s="47">
        <v>2570</v>
      </c>
      <c r="I933" s="324" t="s">
        <v>44</v>
      </c>
      <c r="J933" s="255" t="str">
        <f>IF(ISBLANK(INDEX('Policy Characteristics'!D:D,MATCH($C933,'Policy Characteristics'!$C:$C,0))),"",INDEX('Policy Characteristics'!D:D,MATCH($C933,'Policy Characteristics'!$C:$C,0)))</f>
        <v>Feedstock Shifting</v>
      </c>
      <c r="K933" s="254" t="str">
        <f>IF(ISBLANK(INDEX('Policy Characteristics'!E:E,MATCH($C933,'Policy Characteristics'!$C:$C,0))),"",INDEX('Policy Characteristics'!E:E,MATCH($C933,'Policy Characteristics'!$C:$C,0)))</f>
        <v>indst feedstock shifting</v>
      </c>
      <c r="L933" s="261">
        <f>IF(ISBLANK(INDEX('Policy Characteristics'!F:F,MATCH($C933,'Policy Characteristics'!$C:$C,0))),"",INDEX('Policy Characteristics'!F:F,MATCH($C933,'Policy Characteristics'!$C:$C,0)))</f>
        <v>0</v>
      </c>
      <c r="M933" s="261">
        <f>IF(ISBLANK(INDEX('Policy Characteristics'!G:G,MATCH($C933,'Policy Characteristics'!$C:$C,0))),"",INDEX('Policy Characteristics'!G:G,MATCH($C933,'Policy Characteristics'!$C:$C,0)))</f>
        <v>1</v>
      </c>
      <c r="N933" s="261">
        <f>IF(ISBLANK(INDEX('Policy Characteristics'!H:H,MATCH($C933,'Policy Characteristics'!$C:$C,0))),"",INDEX('Policy Characteristics'!H:H,MATCH($C933,'Policy Characteristics'!$C:$C,0)))</f>
        <v>0.01</v>
      </c>
      <c r="O933" s="254" t="str">
        <f>IF(ISBLANK(INDEX('Policy Characteristics'!I:I,MATCH($C933,'Policy Characteristics'!$C:$C,0))),"",INDEX('Policy Characteristics'!I:I,MATCH($C933,'Policy Characteristics'!$C:$C,0)))</f>
        <v>% of potential achieved</v>
      </c>
      <c r="P933" s="254" t="str">
        <f>IF(ISBLANK(INDEX('Policy Characteristics'!J:J,MATCH($C933,'Policy Characteristics'!$C:$C,0))),"",INDEX('Policy Characteristics'!J:J,MATCH($C933,'Policy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3" s="254" t="str">
        <f>IF(ISBLANK(INDEX('Policy Characteristics'!K:K,MATCH($C933,'Policy Characteristics'!$C:$C,0))),"",INDEX('Policy Characteristics'!K:K,MATCH($C933,'Policy Characteristics'!$C:$C,0)))</f>
        <v/>
      </c>
      <c r="R933" s="254" t="str">
        <f>IF(ISBLANK(INDEX('Policy Characteristics'!L:L,MATCH($C933,'Policy Characteristics'!$C:$C,0))),"",INDEX('Policy Characteristics'!L:L,MATCH($C933,'Policy Characteristics'!$C:$C,0)))</f>
        <v/>
      </c>
    </row>
    <row r="934" spans="1:18" s="2" customFormat="1">
      <c r="A934" s="254" t="str">
        <f>IF(ISBLANK(INDEX('Policy Characteristics'!A:A,MATCH($C934,'Policy Characteristics'!$C:$C,0))),"",INDEX('Policy Characteristics'!A:A,MATCH($C934,'Policy Characteristics'!$C:$C,0)))</f>
        <v>Industry</v>
      </c>
      <c r="B934" s="262" t="str">
        <f>IF(ISBLANK(INDEX('Policy Characteristics'!B:B,MATCH($C934,'Policy Characteristics'!$C:$C,0))),"",INDEX('Policy Characteristics'!B:B,MATCH($C934,'Policy Characteristics'!$C:$C,0)))</f>
        <v>Feedstock Shifting</v>
      </c>
      <c r="C934" s="254" t="str">
        <f t="shared" si="40"/>
        <v>Fraction of Feedstock Shifted</v>
      </c>
      <c r="D934" s="6" t="s">
        <v>3072</v>
      </c>
      <c r="E934" s="45" t="s">
        <v>2400</v>
      </c>
      <c r="F934" t="s">
        <v>3035</v>
      </c>
      <c r="G934" s="45" t="s">
        <v>2408</v>
      </c>
      <c r="H934" s="47">
        <v>2571</v>
      </c>
      <c r="I934" s="324" t="s">
        <v>44</v>
      </c>
      <c r="J934" s="255" t="str">
        <f>IF(ISBLANK(INDEX('Policy Characteristics'!D:D,MATCH($C934,'Policy Characteristics'!$C:$C,0))),"",INDEX('Policy Characteristics'!D:D,MATCH($C934,'Policy Characteristics'!$C:$C,0)))</f>
        <v>Feedstock Shifting</v>
      </c>
      <c r="K934" s="254" t="str">
        <f>IF(ISBLANK(INDEX('Policy Characteristics'!E:E,MATCH($C934,'Policy Characteristics'!$C:$C,0))),"",INDEX('Policy Characteristics'!E:E,MATCH($C934,'Policy Characteristics'!$C:$C,0)))</f>
        <v>indst feedstock shifting</v>
      </c>
      <c r="L934" s="261">
        <f>IF(ISBLANK(INDEX('Policy Characteristics'!F:F,MATCH($C934,'Policy Characteristics'!$C:$C,0))),"",INDEX('Policy Characteristics'!F:F,MATCH($C934,'Policy Characteristics'!$C:$C,0)))</f>
        <v>0</v>
      </c>
      <c r="M934" s="261">
        <f>IF(ISBLANK(INDEX('Policy Characteristics'!G:G,MATCH($C934,'Policy Characteristics'!$C:$C,0))),"",INDEX('Policy Characteristics'!G:G,MATCH($C934,'Policy Characteristics'!$C:$C,0)))</f>
        <v>1</v>
      </c>
      <c r="N934" s="261">
        <f>IF(ISBLANK(INDEX('Policy Characteristics'!H:H,MATCH($C934,'Policy Characteristics'!$C:$C,0))),"",INDEX('Policy Characteristics'!H:H,MATCH($C934,'Policy Characteristics'!$C:$C,0)))</f>
        <v>0.01</v>
      </c>
      <c r="O934" s="254" t="str">
        <f>IF(ISBLANK(INDEX('Policy Characteristics'!I:I,MATCH($C934,'Policy Characteristics'!$C:$C,0))),"",INDEX('Policy Characteristics'!I:I,MATCH($C934,'Policy Characteristics'!$C:$C,0)))</f>
        <v>% of potential achieved</v>
      </c>
      <c r="P934" s="254" t="str">
        <f>IF(ISBLANK(INDEX('Policy Characteristics'!J:J,MATCH($C934,'Policy Characteristics'!$C:$C,0))),"",INDEX('Policy Characteristics'!J:J,MATCH($C934,'Policy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4" s="254" t="str">
        <f>IF(ISBLANK(INDEX('Policy Characteristics'!K:K,MATCH($C934,'Policy Characteristics'!$C:$C,0))),"",INDEX('Policy Characteristics'!K:K,MATCH($C934,'Policy Characteristics'!$C:$C,0)))</f>
        <v/>
      </c>
      <c r="R934" s="254" t="str">
        <f>IF(ISBLANK(INDEX('Policy Characteristics'!L:L,MATCH($C934,'Policy Characteristics'!$C:$C,0))),"",INDEX('Policy Characteristics'!L:L,MATCH($C934,'Policy Characteristics'!$C:$C,0)))</f>
        <v/>
      </c>
    </row>
    <row r="935" spans="1:18" s="2" customFormat="1">
      <c r="A935" s="254" t="str">
        <f>IF(ISBLANK(INDEX('Policy Characteristics'!A:A,MATCH($C935,'Policy Characteristics'!$C:$C,0))),"",INDEX('Policy Characteristics'!A:A,MATCH($C935,'Policy Characteristics'!$C:$C,0)))</f>
        <v>Industry</v>
      </c>
      <c r="B935" s="262" t="str">
        <f>IF(ISBLANK(INDEX('Policy Characteristics'!B:B,MATCH($C935,'Policy Characteristics'!$C:$C,0))),"",INDEX('Policy Characteristics'!B:B,MATCH($C935,'Policy Characteristics'!$C:$C,0)))</f>
        <v>Feedstock Shifting</v>
      </c>
      <c r="C935" s="254" t="str">
        <f t="shared" si="40"/>
        <v>Fraction of Feedstock Shifted</v>
      </c>
      <c r="D935" s="6" t="s">
        <v>3072</v>
      </c>
      <c r="E935" s="45" t="s">
        <v>2401</v>
      </c>
      <c r="F935" t="s">
        <v>3035</v>
      </c>
      <c r="G935" s="45" t="s">
        <v>2409</v>
      </c>
      <c r="H935" s="47">
        <v>2572</v>
      </c>
      <c r="I935" s="324" t="s">
        <v>44</v>
      </c>
      <c r="J935" s="255" t="str">
        <f>IF(ISBLANK(INDEX('Policy Characteristics'!D:D,MATCH($C935,'Policy Characteristics'!$C:$C,0))),"",INDEX('Policy Characteristics'!D:D,MATCH($C935,'Policy Characteristics'!$C:$C,0)))</f>
        <v>Feedstock Shifting</v>
      </c>
      <c r="K935" s="254" t="str">
        <f>IF(ISBLANK(INDEX('Policy Characteristics'!E:E,MATCH($C935,'Policy Characteristics'!$C:$C,0))),"",INDEX('Policy Characteristics'!E:E,MATCH($C935,'Policy Characteristics'!$C:$C,0)))</f>
        <v>indst feedstock shifting</v>
      </c>
      <c r="L935" s="261">
        <f>IF(ISBLANK(INDEX('Policy Characteristics'!F:F,MATCH($C935,'Policy Characteristics'!$C:$C,0))),"",INDEX('Policy Characteristics'!F:F,MATCH($C935,'Policy Characteristics'!$C:$C,0)))</f>
        <v>0</v>
      </c>
      <c r="M935" s="261">
        <f>IF(ISBLANK(INDEX('Policy Characteristics'!G:G,MATCH($C935,'Policy Characteristics'!$C:$C,0))),"",INDEX('Policy Characteristics'!G:G,MATCH($C935,'Policy Characteristics'!$C:$C,0)))</f>
        <v>1</v>
      </c>
      <c r="N935" s="261">
        <f>IF(ISBLANK(INDEX('Policy Characteristics'!H:H,MATCH($C935,'Policy Characteristics'!$C:$C,0))),"",INDEX('Policy Characteristics'!H:H,MATCH($C935,'Policy Characteristics'!$C:$C,0)))</f>
        <v>0.01</v>
      </c>
      <c r="O935" s="254" t="str">
        <f>IF(ISBLANK(INDEX('Policy Characteristics'!I:I,MATCH($C935,'Policy Characteristics'!$C:$C,0))),"",INDEX('Policy Characteristics'!I:I,MATCH($C935,'Policy Characteristics'!$C:$C,0)))</f>
        <v>% of potential achieved</v>
      </c>
      <c r="P935" s="254" t="str">
        <f>IF(ISBLANK(INDEX('Policy Characteristics'!J:J,MATCH($C935,'Policy Characteristics'!$C:$C,0))),"",INDEX('Policy Characteristics'!J:J,MATCH($C935,'Policy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5" s="254" t="str">
        <f>IF(ISBLANK(INDEX('Policy Characteristics'!K:K,MATCH($C935,'Policy Characteristics'!$C:$C,0))),"",INDEX('Policy Characteristics'!K:K,MATCH($C935,'Policy Characteristics'!$C:$C,0)))</f>
        <v/>
      </c>
      <c r="R935" s="254" t="str">
        <f>IF(ISBLANK(INDEX('Policy Characteristics'!L:L,MATCH($C935,'Policy Characteristics'!$C:$C,0))),"",INDEX('Policy Characteristics'!L:L,MATCH($C935,'Policy Characteristics'!$C:$C,0)))</f>
        <v/>
      </c>
    </row>
    <row r="936" spans="1:18" s="2" customFormat="1">
      <c r="A936" s="254" t="str">
        <f>IF(ISBLANK(INDEX('Policy Characteristics'!A:A,MATCH($C936,'Policy Characteristics'!$C:$C,0))),"",INDEX('Policy Characteristics'!A:A,MATCH($C936,'Policy Characteristics'!$C:$C,0)))</f>
        <v>Industry</v>
      </c>
      <c r="B936" s="262" t="str">
        <f>IF(ISBLANK(INDEX('Policy Characteristics'!B:B,MATCH($C936,'Policy Characteristics'!$C:$C,0))),"",INDEX('Policy Characteristics'!B:B,MATCH($C936,'Policy Characteristics'!$C:$C,0)))</f>
        <v>Feedstock Shifting</v>
      </c>
      <c r="C936" s="254" t="str">
        <f t="shared" si="40"/>
        <v>Fraction of Feedstock Shifted</v>
      </c>
      <c r="D936" s="6" t="s">
        <v>3072</v>
      </c>
      <c r="E936" s="45" t="s">
        <v>2402</v>
      </c>
      <c r="F936" t="s">
        <v>3035</v>
      </c>
      <c r="G936" s="45" t="s">
        <v>2406</v>
      </c>
      <c r="H936" s="47">
        <v>2573</v>
      </c>
      <c r="I936" s="324" t="s">
        <v>44</v>
      </c>
      <c r="J936" s="255" t="str">
        <f>IF(ISBLANK(INDEX('Policy Characteristics'!D:D,MATCH($C936,'Policy Characteristics'!$C:$C,0))),"",INDEX('Policy Characteristics'!D:D,MATCH($C936,'Policy Characteristics'!$C:$C,0)))</f>
        <v>Feedstock Shifting</v>
      </c>
      <c r="K936" s="254" t="str">
        <f>IF(ISBLANK(INDEX('Policy Characteristics'!E:E,MATCH($C936,'Policy Characteristics'!$C:$C,0))),"",INDEX('Policy Characteristics'!E:E,MATCH($C936,'Policy Characteristics'!$C:$C,0)))</f>
        <v>indst feedstock shifting</v>
      </c>
      <c r="L936" s="261">
        <f>IF(ISBLANK(INDEX('Policy Characteristics'!F:F,MATCH($C936,'Policy Characteristics'!$C:$C,0))),"",INDEX('Policy Characteristics'!F:F,MATCH($C936,'Policy Characteristics'!$C:$C,0)))</f>
        <v>0</v>
      </c>
      <c r="M936" s="261">
        <f>IF(ISBLANK(INDEX('Policy Characteristics'!G:G,MATCH($C936,'Policy Characteristics'!$C:$C,0))),"",INDEX('Policy Characteristics'!G:G,MATCH($C936,'Policy Characteristics'!$C:$C,0)))</f>
        <v>1</v>
      </c>
      <c r="N936" s="261">
        <f>IF(ISBLANK(INDEX('Policy Characteristics'!H:H,MATCH($C936,'Policy Characteristics'!$C:$C,0))),"",INDEX('Policy Characteristics'!H:H,MATCH($C936,'Policy Characteristics'!$C:$C,0)))</f>
        <v>0.01</v>
      </c>
      <c r="O936" s="254" t="str">
        <f>IF(ISBLANK(INDEX('Policy Characteristics'!I:I,MATCH($C936,'Policy Characteristics'!$C:$C,0))),"",INDEX('Policy Characteristics'!I:I,MATCH($C936,'Policy Characteristics'!$C:$C,0)))</f>
        <v>% of potential achieved</v>
      </c>
      <c r="P936" s="254" t="str">
        <f>IF(ISBLANK(INDEX('Policy Characteristics'!J:J,MATCH($C936,'Policy Characteristics'!$C:$C,0))),"",INDEX('Policy Characteristics'!J:J,MATCH($C936,'Policy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6" s="254" t="str">
        <f>IF(ISBLANK(INDEX('Policy Characteristics'!K:K,MATCH($C936,'Policy Characteristics'!$C:$C,0))),"",INDEX('Policy Characteristics'!K:K,MATCH($C936,'Policy Characteristics'!$C:$C,0)))</f>
        <v/>
      </c>
      <c r="R936" s="254" t="str">
        <f>IF(ISBLANK(INDEX('Policy Characteristics'!L:L,MATCH($C936,'Policy Characteristics'!$C:$C,0))),"",INDEX('Policy Characteristics'!L:L,MATCH($C936,'Policy Characteristics'!$C:$C,0)))</f>
        <v/>
      </c>
    </row>
    <row r="937" spans="1:18" s="2" customFormat="1">
      <c r="A937" s="254" t="str">
        <f>IF(ISBLANK(INDEX('Policy Characteristics'!A:A,MATCH($C937,'Policy Characteristics'!$C:$C,0))),"",INDEX('Policy Characteristics'!A:A,MATCH($C937,'Policy Characteristics'!$C:$C,0)))</f>
        <v>Industry</v>
      </c>
      <c r="B937" s="262" t="str">
        <f>IF(ISBLANK(INDEX('Policy Characteristics'!B:B,MATCH($C937,'Policy Characteristics'!$C:$C,0))),"",INDEX('Policy Characteristics'!B:B,MATCH($C937,'Policy Characteristics'!$C:$C,0)))</f>
        <v>Feedstock Shifting</v>
      </c>
      <c r="C937" s="254" t="str">
        <f t="shared" si="40"/>
        <v>Fraction of Feedstock Shifted</v>
      </c>
      <c r="D937" s="6" t="s">
        <v>3072</v>
      </c>
      <c r="E937" s="45" t="s">
        <v>2403</v>
      </c>
      <c r="F937" t="s">
        <v>3035</v>
      </c>
      <c r="G937" s="45" t="s">
        <v>2407</v>
      </c>
      <c r="H937" s="47">
        <v>2574</v>
      </c>
      <c r="I937" s="324" t="s">
        <v>44</v>
      </c>
      <c r="J937" s="255" t="str">
        <f>IF(ISBLANK(INDEX('Policy Characteristics'!D:D,MATCH($C937,'Policy Characteristics'!$C:$C,0))),"",INDEX('Policy Characteristics'!D:D,MATCH($C937,'Policy Characteristics'!$C:$C,0)))</f>
        <v>Feedstock Shifting</v>
      </c>
      <c r="K937" s="254" t="str">
        <f>IF(ISBLANK(INDEX('Policy Characteristics'!E:E,MATCH($C937,'Policy Characteristics'!$C:$C,0))),"",INDEX('Policy Characteristics'!E:E,MATCH($C937,'Policy Characteristics'!$C:$C,0)))</f>
        <v>indst feedstock shifting</v>
      </c>
      <c r="L937" s="261">
        <f>IF(ISBLANK(INDEX('Policy Characteristics'!F:F,MATCH($C937,'Policy Characteristics'!$C:$C,0))),"",INDEX('Policy Characteristics'!F:F,MATCH($C937,'Policy Characteristics'!$C:$C,0)))</f>
        <v>0</v>
      </c>
      <c r="M937" s="261">
        <f>IF(ISBLANK(INDEX('Policy Characteristics'!G:G,MATCH($C937,'Policy Characteristics'!$C:$C,0))),"",INDEX('Policy Characteristics'!G:G,MATCH($C937,'Policy Characteristics'!$C:$C,0)))</f>
        <v>1</v>
      </c>
      <c r="N937" s="261">
        <f>IF(ISBLANK(INDEX('Policy Characteristics'!H:H,MATCH($C937,'Policy Characteristics'!$C:$C,0))),"",INDEX('Policy Characteristics'!H:H,MATCH($C937,'Policy Characteristics'!$C:$C,0)))</f>
        <v>0.01</v>
      </c>
      <c r="O937" s="254" t="str">
        <f>IF(ISBLANK(INDEX('Policy Characteristics'!I:I,MATCH($C937,'Policy Characteristics'!$C:$C,0))),"",INDEX('Policy Characteristics'!I:I,MATCH($C937,'Policy Characteristics'!$C:$C,0)))</f>
        <v>% of potential achieved</v>
      </c>
      <c r="P937" s="254" t="str">
        <f>IF(ISBLANK(INDEX('Policy Characteristics'!J:J,MATCH($C937,'Policy Characteristics'!$C:$C,0))),"",INDEX('Policy Characteristics'!J:J,MATCH($C937,'Policy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7" s="254" t="str">
        <f>IF(ISBLANK(INDEX('Policy Characteristics'!K:K,MATCH($C937,'Policy Characteristics'!$C:$C,0))),"",INDEX('Policy Characteristics'!K:K,MATCH($C937,'Policy Characteristics'!$C:$C,0)))</f>
        <v/>
      </c>
      <c r="R937" s="254" t="str">
        <f>IF(ISBLANK(INDEX('Policy Characteristics'!L:L,MATCH($C937,'Policy Characteristics'!$C:$C,0))),"",INDEX('Policy Characteristics'!L:L,MATCH($C937,'Policy Characteristics'!$C:$C,0)))</f>
        <v/>
      </c>
    </row>
    <row r="938" spans="1:18" s="2" customFormat="1">
      <c r="A938" s="254" t="str">
        <f>IF(ISBLANK(INDEX('Policy Characteristics'!A:A,MATCH($C938,'Policy Characteristics'!$C:$C,0))),"",INDEX('Policy Characteristics'!A:A,MATCH($C938,'Policy Characteristics'!$C:$C,0)))</f>
        <v>Industry</v>
      </c>
      <c r="B938" s="262" t="str">
        <f>IF(ISBLANK(INDEX('Policy Characteristics'!B:B,MATCH($C938,'Policy Characteristics'!$C:$C,0))),"",INDEX('Policy Characteristics'!B:B,MATCH($C938,'Policy Characteristics'!$C:$C,0)))</f>
        <v>Feedstock Shifting</v>
      </c>
      <c r="C938" s="254" t="str">
        <f t="shared" si="40"/>
        <v>Fraction of Feedstock Shifted</v>
      </c>
      <c r="D938" s="6" t="s">
        <v>3072</v>
      </c>
      <c r="E938" s="45" t="s">
        <v>2404</v>
      </c>
      <c r="F938" t="s">
        <v>3035</v>
      </c>
      <c r="G938" s="45" t="s">
        <v>2410</v>
      </c>
      <c r="H938" s="47">
        <v>2575</v>
      </c>
      <c r="I938" s="324" t="s">
        <v>44</v>
      </c>
      <c r="J938" s="255" t="str">
        <f>IF(ISBLANK(INDEX('Policy Characteristics'!D:D,MATCH($C938,'Policy Characteristics'!$C:$C,0))),"",INDEX('Policy Characteristics'!D:D,MATCH($C938,'Policy Characteristics'!$C:$C,0)))</f>
        <v>Feedstock Shifting</v>
      </c>
      <c r="K938" s="254" t="str">
        <f>IF(ISBLANK(INDEX('Policy Characteristics'!E:E,MATCH($C938,'Policy Characteristics'!$C:$C,0))),"",INDEX('Policy Characteristics'!E:E,MATCH($C938,'Policy Characteristics'!$C:$C,0)))</f>
        <v>indst feedstock shifting</v>
      </c>
      <c r="L938" s="261">
        <f>IF(ISBLANK(INDEX('Policy Characteristics'!F:F,MATCH($C938,'Policy Characteristics'!$C:$C,0))),"",INDEX('Policy Characteristics'!F:F,MATCH($C938,'Policy Characteristics'!$C:$C,0)))</f>
        <v>0</v>
      </c>
      <c r="M938" s="261">
        <f>IF(ISBLANK(INDEX('Policy Characteristics'!G:G,MATCH($C938,'Policy Characteristics'!$C:$C,0))),"",INDEX('Policy Characteristics'!G:G,MATCH($C938,'Policy Characteristics'!$C:$C,0)))</f>
        <v>1</v>
      </c>
      <c r="N938" s="261">
        <f>IF(ISBLANK(INDEX('Policy Characteristics'!H:H,MATCH($C938,'Policy Characteristics'!$C:$C,0))),"",INDEX('Policy Characteristics'!H:H,MATCH($C938,'Policy Characteristics'!$C:$C,0)))</f>
        <v>0.01</v>
      </c>
      <c r="O938" s="254" t="str">
        <f>IF(ISBLANK(INDEX('Policy Characteristics'!I:I,MATCH($C938,'Policy Characteristics'!$C:$C,0))),"",INDEX('Policy Characteristics'!I:I,MATCH($C938,'Policy Characteristics'!$C:$C,0)))</f>
        <v>% of potential achieved</v>
      </c>
      <c r="P938" s="254" t="str">
        <f>IF(ISBLANK(INDEX('Policy Characteristics'!J:J,MATCH($C938,'Policy Characteristics'!$C:$C,0))),"",INDEX('Policy Characteristics'!J:J,MATCH($C938,'Policy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8" s="254" t="str">
        <f>IF(ISBLANK(INDEX('Policy Characteristics'!K:K,MATCH($C938,'Policy Characteristics'!$C:$C,0))),"",INDEX('Policy Characteristics'!K:K,MATCH($C938,'Policy Characteristics'!$C:$C,0)))</f>
        <v/>
      </c>
      <c r="R938" s="254" t="str">
        <f>IF(ISBLANK(INDEX('Policy Characteristics'!L:L,MATCH($C938,'Policy Characteristics'!$C:$C,0))),"",INDEX('Policy Characteristics'!L:L,MATCH($C938,'Policy Characteristics'!$C:$C,0)))</f>
        <v/>
      </c>
    </row>
    <row r="939" spans="1:18" s="2" customFormat="1">
      <c r="A939" s="254" t="str">
        <f>IF(ISBLANK(INDEX('Policy Characteristics'!A:A,MATCH($C939,'Policy Characteristics'!$C:$C,0))),"",INDEX('Policy Characteristics'!A:A,MATCH($C939,'Policy Characteristics'!$C:$C,0)))</f>
        <v>Industry</v>
      </c>
      <c r="B939" s="262" t="str">
        <f>IF(ISBLANK(INDEX('Policy Characteristics'!B:B,MATCH($C939,'Policy Characteristics'!$C:$C,0))),"",INDEX('Policy Characteristics'!B:B,MATCH($C939,'Policy Characteristics'!$C:$C,0)))</f>
        <v>Feedstock Shifting</v>
      </c>
      <c r="C939" s="254" t="str">
        <f t="shared" si="40"/>
        <v>Fraction of Feedstock Shifted</v>
      </c>
      <c r="D939" s="6" t="s">
        <v>3072</v>
      </c>
      <c r="E939" s="45" t="s">
        <v>2706</v>
      </c>
      <c r="F939" t="s">
        <v>3035</v>
      </c>
      <c r="G939" s="45" t="s">
        <v>2709</v>
      </c>
      <c r="H939" s="47">
        <v>2576</v>
      </c>
      <c r="I939" s="324" t="s">
        <v>44</v>
      </c>
      <c r="J939" s="255" t="str">
        <f>IF(ISBLANK(INDEX('Policy Characteristics'!D:D,MATCH($C939,'Policy Characteristics'!$C:$C,0))),"",INDEX('Policy Characteristics'!D:D,MATCH($C939,'Policy Characteristics'!$C:$C,0)))</f>
        <v>Feedstock Shifting</v>
      </c>
      <c r="K939" s="254" t="str">
        <f>IF(ISBLANK(INDEX('Policy Characteristics'!E:E,MATCH($C939,'Policy Characteristics'!$C:$C,0))),"",INDEX('Policy Characteristics'!E:E,MATCH($C939,'Policy Characteristics'!$C:$C,0)))</f>
        <v>indst feedstock shifting</v>
      </c>
      <c r="L939" s="261">
        <f>IF(ISBLANK(INDEX('Policy Characteristics'!F:F,MATCH($C939,'Policy Characteristics'!$C:$C,0))),"",INDEX('Policy Characteristics'!F:F,MATCH($C939,'Policy Characteristics'!$C:$C,0)))</f>
        <v>0</v>
      </c>
      <c r="M939" s="261">
        <f>IF(ISBLANK(INDEX('Policy Characteristics'!G:G,MATCH($C939,'Policy Characteristics'!$C:$C,0))),"",INDEX('Policy Characteristics'!G:G,MATCH($C939,'Policy Characteristics'!$C:$C,0)))</f>
        <v>1</v>
      </c>
      <c r="N939" s="261">
        <f>IF(ISBLANK(INDEX('Policy Characteristics'!H:H,MATCH($C939,'Policy Characteristics'!$C:$C,0))),"",INDEX('Policy Characteristics'!H:H,MATCH($C939,'Policy Characteristics'!$C:$C,0)))</f>
        <v>0.01</v>
      </c>
      <c r="O939" s="254" t="str">
        <f>IF(ISBLANK(INDEX('Policy Characteristics'!I:I,MATCH($C939,'Policy Characteristics'!$C:$C,0))),"",INDEX('Policy Characteristics'!I:I,MATCH($C939,'Policy Characteristics'!$C:$C,0)))</f>
        <v>% of potential achieved</v>
      </c>
      <c r="P939" s="254" t="str">
        <f>IF(ISBLANK(INDEX('Policy Characteristics'!J:J,MATCH($C939,'Policy Characteristics'!$C:$C,0))),"",INDEX('Policy Characteristics'!J:J,MATCH($C939,'Policy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9" s="254" t="str">
        <f>IF(ISBLANK(INDEX('Policy Characteristics'!K:K,MATCH($C939,'Policy Characteristics'!$C:$C,0))),"",INDEX('Policy Characteristics'!K:K,MATCH($C939,'Policy Characteristics'!$C:$C,0)))</f>
        <v/>
      </c>
      <c r="R939" s="254" t="str">
        <f>IF(ISBLANK(INDEX('Policy Characteristics'!L:L,MATCH($C939,'Policy Characteristics'!$C:$C,0))),"",INDEX('Policy Characteristics'!L:L,MATCH($C939,'Policy Characteristics'!$C:$C,0)))</f>
        <v/>
      </c>
    </row>
    <row r="940" spans="1:18" s="2" customFormat="1">
      <c r="A940" s="254" t="str">
        <f>IF(ISBLANK(INDEX('Policy Characteristics'!A:A,MATCH($C940,'Policy Characteristics'!$C:$C,0))),"",INDEX('Policy Characteristics'!A:A,MATCH($C940,'Policy Characteristics'!$C:$C,0)))</f>
        <v>Industry</v>
      </c>
      <c r="B940" s="262" t="str">
        <f>IF(ISBLANK(INDEX('Policy Characteristics'!B:B,MATCH($C940,'Policy Characteristics'!$C:$C,0))),"",INDEX('Policy Characteristics'!B:B,MATCH($C940,'Policy Characteristics'!$C:$C,0)))</f>
        <v>Feedstock Shifting</v>
      </c>
      <c r="C940" s="254" t="str">
        <f t="shared" si="40"/>
        <v>Fraction of Feedstock Shifted</v>
      </c>
      <c r="D940" s="6" t="s">
        <v>3072</v>
      </c>
      <c r="E940" s="45" t="s">
        <v>2707</v>
      </c>
      <c r="F940" t="s">
        <v>3035</v>
      </c>
      <c r="G940" s="45" t="s">
        <v>2711</v>
      </c>
      <c r="H940" s="47">
        <v>2577</v>
      </c>
      <c r="I940" s="324" t="s">
        <v>44</v>
      </c>
      <c r="J940" s="255" t="str">
        <f>IF(ISBLANK(INDEX('Policy Characteristics'!D:D,MATCH($C940,'Policy Characteristics'!$C:$C,0))),"",INDEX('Policy Characteristics'!D:D,MATCH($C940,'Policy Characteristics'!$C:$C,0)))</f>
        <v>Feedstock Shifting</v>
      </c>
      <c r="K940" s="254" t="str">
        <f>IF(ISBLANK(INDEX('Policy Characteristics'!E:E,MATCH($C940,'Policy Characteristics'!$C:$C,0))),"",INDEX('Policy Characteristics'!E:E,MATCH($C940,'Policy Characteristics'!$C:$C,0)))</f>
        <v>indst feedstock shifting</v>
      </c>
      <c r="L940" s="261">
        <f>IF(ISBLANK(INDEX('Policy Characteristics'!F:F,MATCH($C940,'Policy Characteristics'!$C:$C,0))),"",INDEX('Policy Characteristics'!F:F,MATCH($C940,'Policy Characteristics'!$C:$C,0)))</f>
        <v>0</v>
      </c>
      <c r="M940" s="261">
        <f>IF(ISBLANK(INDEX('Policy Characteristics'!G:G,MATCH($C940,'Policy Characteristics'!$C:$C,0))),"",INDEX('Policy Characteristics'!G:G,MATCH($C940,'Policy Characteristics'!$C:$C,0)))</f>
        <v>1</v>
      </c>
      <c r="N940" s="261">
        <f>IF(ISBLANK(INDEX('Policy Characteristics'!H:H,MATCH($C940,'Policy Characteristics'!$C:$C,0))),"",INDEX('Policy Characteristics'!H:H,MATCH($C940,'Policy Characteristics'!$C:$C,0)))</f>
        <v>0.01</v>
      </c>
      <c r="O940" s="254" t="str">
        <f>IF(ISBLANK(INDEX('Policy Characteristics'!I:I,MATCH($C940,'Policy Characteristics'!$C:$C,0))),"",INDEX('Policy Characteristics'!I:I,MATCH($C940,'Policy Characteristics'!$C:$C,0)))</f>
        <v>% of potential achieved</v>
      </c>
      <c r="P940" s="254" t="str">
        <f>IF(ISBLANK(INDEX('Policy Characteristics'!J:J,MATCH($C940,'Policy Characteristics'!$C:$C,0))),"",INDEX('Policy Characteristics'!J:J,MATCH($C940,'Policy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0" s="254" t="str">
        <f>IF(ISBLANK(INDEX('Policy Characteristics'!K:K,MATCH($C940,'Policy Characteristics'!$C:$C,0))),"",INDEX('Policy Characteristics'!K:K,MATCH($C940,'Policy Characteristics'!$C:$C,0)))</f>
        <v/>
      </c>
      <c r="R940" s="254" t="str">
        <f>IF(ISBLANK(INDEX('Policy Characteristics'!L:L,MATCH($C940,'Policy Characteristics'!$C:$C,0))),"",INDEX('Policy Characteristics'!L:L,MATCH($C940,'Policy Characteristics'!$C:$C,0)))</f>
        <v/>
      </c>
    </row>
    <row r="941" spans="1:18" s="2" customFormat="1">
      <c r="A941" s="254" t="str">
        <f>IF(ISBLANK(INDEX('Policy Characteristics'!A:A,MATCH($C941,'Policy Characteristics'!$C:$C,0))),"",INDEX('Policy Characteristics'!A:A,MATCH($C941,'Policy Characteristics'!$C:$C,0)))</f>
        <v>Industry</v>
      </c>
      <c r="B941" s="262" t="str">
        <f>IF(ISBLANK(INDEX('Policy Characteristics'!B:B,MATCH($C941,'Policy Characteristics'!$C:$C,0))),"",INDEX('Policy Characteristics'!B:B,MATCH($C941,'Policy Characteristics'!$C:$C,0)))</f>
        <v>Feedstock Shifting</v>
      </c>
      <c r="C941" s="254" t="str">
        <f t="shared" si="40"/>
        <v>Fraction of Feedstock Shifted</v>
      </c>
      <c r="D941" s="6" t="s">
        <v>3072</v>
      </c>
      <c r="E941" s="45" t="s">
        <v>2708</v>
      </c>
      <c r="F941" t="s">
        <v>3035</v>
      </c>
      <c r="G941" s="45" t="s">
        <v>2712</v>
      </c>
      <c r="H941" s="47">
        <v>2578</v>
      </c>
      <c r="I941" s="324" t="s">
        <v>44</v>
      </c>
      <c r="J941" s="255" t="str">
        <f>IF(ISBLANK(INDEX('Policy Characteristics'!D:D,MATCH($C941,'Policy Characteristics'!$C:$C,0))),"",INDEX('Policy Characteristics'!D:D,MATCH($C941,'Policy Characteristics'!$C:$C,0)))</f>
        <v>Feedstock Shifting</v>
      </c>
      <c r="K941" s="254" t="str">
        <f>IF(ISBLANK(INDEX('Policy Characteristics'!E:E,MATCH($C941,'Policy Characteristics'!$C:$C,0))),"",INDEX('Policy Characteristics'!E:E,MATCH($C941,'Policy Characteristics'!$C:$C,0)))</f>
        <v>indst feedstock shifting</v>
      </c>
      <c r="L941" s="261">
        <f>IF(ISBLANK(INDEX('Policy Characteristics'!F:F,MATCH($C941,'Policy Characteristics'!$C:$C,0))),"",INDEX('Policy Characteristics'!F:F,MATCH($C941,'Policy Characteristics'!$C:$C,0)))</f>
        <v>0</v>
      </c>
      <c r="M941" s="261">
        <f>IF(ISBLANK(INDEX('Policy Characteristics'!G:G,MATCH($C941,'Policy Characteristics'!$C:$C,0))),"",INDEX('Policy Characteristics'!G:G,MATCH($C941,'Policy Characteristics'!$C:$C,0)))</f>
        <v>1</v>
      </c>
      <c r="N941" s="261">
        <f>IF(ISBLANK(INDEX('Policy Characteristics'!H:H,MATCH($C941,'Policy Characteristics'!$C:$C,0))),"",INDEX('Policy Characteristics'!H:H,MATCH($C941,'Policy Characteristics'!$C:$C,0)))</f>
        <v>0.01</v>
      </c>
      <c r="O941" s="254" t="str">
        <f>IF(ISBLANK(INDEX('Policy Characteristics'!I:I,MATCH($C941,'Policy Characteristics'!$C:$C,0))),"",INDEX('Policy Characteristics'!I:I,MATCH($C941,'Policy Characteristics'!$C:$C,0)))</f>
        <v>% of potential achieved</v>
      </c>
      <c r="P941" s="254" t="str">
        <f>IF(ISBLANK(INDEX('Policy Characteristics'!J:J,MATCH($C941,'Policy Characteristics'!$C:$C,0))),"",INDEX('Policy Characteristics'!J:J,MATCH($C941,'Policy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1" s="254" t="str">
        <f>IF(ISBLANK(INDEX('Policy Characteristics'!K:K,MATCH($C941,'Policy Characteristics'!$C:$C,0))),"",INDEX('Policy Characteristics'!K:K,MATCH($C941,'Policy Characteristics'!$C:$C,0)))</f>
        <v/>
      </c>
      <c r="R941" s="254" t="str">
        <f>IF(ISBLANK(INDEX('Policy Characteristics'!L:L,MATCH($C941,'Policy Characteristics'!$C:$C,0))),"",INDEX('Policy Characteristics'!L:L,MATCH($C941,'Policy Characteristics'!$C:$C,0)))</f>
        <v/>
      </c>
    </row>
    <row r="942" spans="1:18" s="2" customFormat="1">
      <c r="A942" s="254" t="str">
        <f>IF(ISBLANK(INDEX('Policy Characteristics'!A:A,MATCH($C942,'Policy Characteristics'!$C:$C,0))),"",INDEX('Policy Characteristics'!A:A,MATCH($C942,'Policy Characteristics'!$C:$C,0)))</f>
        <v>Industry</v>
      </c>
      <c r="B942" s="262" t="str">
        <f>IF(ISBLANK(INDEX('Policy Characteristics'!B:B,MATCH($C942,'Policy Characteristics'!$C:$C,0))),"",INDEX('Policy Characteristics'!B:B,MATCH($C942,'Policy Characteristics'!$C:$C,0)))</f>
        <v>Feedstock Shifting</v>
      </c>
      <c r="C942" s="254" t="str">
        <f t="shared" si="40"/>
        <v>Fraction of Feedstock Shifted</v>
      </c>
      <c r="D942" s="6" t="s">
        <v>3072</v>
      </c>
      <c r="E942" s="45" t="s">
        <v>2705</v>
      </c>
      <c r="F942" t="s">
        <v>3035</v>
      </c>
      <c r="G942" s="45" t="s">
        <v>2710</v>
      </c>
      <c r="H942" s="47">
        <v>2579</v>
      </c>
      <c r="I942" s="324" t="s">
        <v>44</v>
      </c>
      <c r="J942" s="255" t="str">
        <f>IF(ISBLANK(INDEX('Policy Characteristics'!D:D,MATCH($C942,'Policy Characteristics'!$C:$C,0))),"",INDEX('Policy Characteristics'!D:D,MATCH($C942,'Policy Characteristics'!$C:$C,0)))</f>
        <v>Feedstock Shifting</v>
      </c>
      <c r="K942" s="254" t="str">
        <f>IF(ISBLANK(INDEX('Policy Characteristics'!E:E,MATCH($C942,'Policy Characteristics'!$C:$C,0))),"",INDEX('Policy Characteristics'!E:E,MATCH($C942,'Policy Characteristics'!$C:$C,0)))</f>
        <v>indst feedstock shifting</v>
      </c>
      <c r="L942" s="261">
        <f>IF(ISBLANK(INDEX('Policy Characteristics'!F:F,MATCH($C942,'Policy Characteristics'!$C:$C,0))),"",INDEX('Policy Characteristics'!F:F,MATCH($C942,'Policy Characteristics'!$C:$C,0)))</f>
        <v>0</v>
      </c>
      <c r="M942" s="261">
        <f>IF(ISBLANK(INDEX('Policy Characteristics'!G:G,MATCH($C942,'Policy Characteristics'!$C:$C,0))),"",INDEX('Policy Characteristics'!G:G,MATCH($C942,'Policy Characteristics'!$C:$C,0)))</f>
        <v>1</v>
      </c>
      <c r="N942" s="261">
        <f>IF(ISBLANK(INDEX('Policy Characteristics'!H:H,MATCH($C942,'Policy Characteristics'!$C:$C,0))),"",INDEX('Policy Characteristics'!H:H,MATCH($C942,'Policy Characteristics'!$C:$C,0)))</f>
        <v>0.01</v>
      </c>
      <c r="O942" s="254" t="str">
        <f>IF(ISBLANK(INDEX('Policy Characteristics'!I:I,MATCH($C942,'Policy Characteristics'!$C:$C,0))),"",INDEX('Policy Characteristics'!I:I,MATCH($C942,'Policy Characteristics'!$C:$C,0)))</f>
        <v>% of potential achieved</v>
      </c>
      <c r="P942" s="254" t="str">
        <f>IF(ISBLANK(INDEX('Policy Characteristics'!J:J,MATCH($C942,'Policy Characteristics'!$C:$C,0))),"",INDEX('Policy Characteristics'!J:J,MATCH($C942,'Policy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2" s="254" t="str">
        <f>IF(ISBLANK(INDEX('Policy Characteristics'!K:K,MATCH($C942,'Policy Characteristics'!$C:$C,0))),"",INDEX('Policy Characteristics'!K:K,MATCH($C942,'Policy Characteristics'!$C:$C,0)))</f>
        <v/>
      </c>
      <c r="R942" s="254" t="str">
        <f>IF(ISBLANK(INDEX('Policy Characteristics'!L:L,MATCH($C942,'Policy Characteristics'!$C:$C,0))),"",INDEX('Policy Characteristics'!L:L,MATCH($C942,'Policy Characteristics'!$C:$C,0)))</f>
        <v/>
      </c>
    </row>
    <row r="943" spans="1:18" s="2" customFormat="1">
      <c r="A943" s="254" t="str">
        <f>IF(ISBLANK(INDEX('Policy Characteristics'!A:A,MATCH($C943,'Policy Characteristics'!$C:$C,0))),"",INDEX('Policy Characteristics'!A:A,MATCH($C943,'Policy Characteristics'!$C:$C,0)))</f>
        <v>Industry</v>
      </c>
      <c r="B943" s="262" t="str">
        <f>IF(ISBLANK(INDEX('Policy Characteristics'!B:B,MATCH($C943,'Policy Characteristics'!$C:$C,0))),"",INDEX('Policy Characteristics'!B:B,MATCH($C943,'Policy Characteristics'!$C:$C,0)))</f>
        <v>Feedstock Shifting</v>
      </c>
      <c r="C943" s="254" t="str">
        <f t="shared" si="40"/>
        <v>Fraction of Feedstock Shifted</v>
      </c>
      <c r="D943" s="6" t="s">
        <v>3073</v>
      </c>
      <c r="E943" s="45" t="s">
        <v>2399</v>
      </c>
      <c r="F943" t="s">
        <v>3036</v>
      </c>
      <c r="G943" s="45" t="s">
        <v>2405</v>
      </c>
      <c r="H943" s="47">
        <v>2580</v>
      </c>
      <c r="I943" s="324" t="s">
        <v>44</v>
      </c>
      <c r="J943" s="255" t="str">
        <f>IF(ISBLANK(INDEX('Policy Characteristics'!D:D,MATCH($C943,'Policy Characteristics'!$C:$C,0))),"",INDEX('Policy Characteristics'!D:D,MATCH($C943,'Policy Characteristics'!$C:$C,0)))</f>
        <v>Feedstock Shifting</v>
      </c>
      <c r="K943" s="254" t="str">
        <f>IF(ISBLANK(INDEX('Policy Characteristics'!E:E,MATCH($C943,'Policy Characteristics'!$C:$C,0))),"",INDEX('Policy Characteristics'!E:E,MATCH($C943,'Policy Characteristics'!$C:$C,0)))</f>
        <v>indst feedstock shifting</v>
      </c>
      <c r="L943" s="261">
        <f>IF(ISBLANK(INDEX('Policy Characteristics'!F:F,MATCH($C943,'Policy Characteristics'!$C:$C,0))),"",INDEX('Policy Characteristics'!F:F,MATCH($C943,'Policy Characteristics'!$C:$C,0)))</f>
        <v>0</v>
      </c>
      <c r="M943" s="261">
        <f>IF(ISBLANK(INDEX('Policy Characteristics'!G:G,MATCH($C943,'Policy Characteristics'!$C:$C,0))),"",INDEX('Policy Characteristics'!G:G,MATCH($C943,'Policy Characteristics'!$C:$C,0)))</f>
        <v>1</v>
      </c>
      <c r="N943" s="261">
        <f>IF(ISBLANK(INDEX('Policy Characteristics'!H:H,MATCH($C943,'Policy Characteristics'!$C:$C,0))),"",INDEX('Policy Characteristics'!H:H,MATCH($C943,'Policy Characteristics'!$C:$C,0)))</f>
        <v>0.01</v>
      </c>
      <c r="O943" s="254" t="str">
        <f>IF(ISBLANK(INDEX('Policy Characteristics'!I:I,MATCH($C943,'Policy Characteristics'!$C:$C,0))),"",INDEX('Policy Characteristics'!I:I,MATCH($C943,'Policy Characteristics'!$C:$C,0)))</f>
        <v>% of potential achieved</v>
      </c>
      <c r="P943" s="254" t="str">
        <f>IF(ISBLANK(INDEX('Policy Characteristics'!J:J,MATCH($C943,'Policy Characteristics'!$C:$C,0))),"",INDEX('Policy Characteristics'!J:J,MATCH($C943,'Policy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3" s="254" t="str">
        <f>IF(ISBLANK(INDEX('Policy Characteristics'!K:K,MATCH($C943,'Policy Characteristics'!$C:$C,0))),"",INDEX('Policy Characteristics'!K:K,MATCH($C943,'Policy Characteristics'!$C:$C,0)))</f>
        <v/>
      </c>
      <c r="R943" s="254" t="str">
        <f>IF(ISBLANK(INDEX('Policy Characteristics'!L:L,MATCH($C943,'Policy Characteristics'!$C:$C,0))),"",INDEX('Policy Characteristics'!L:L,MATCH($C943,'Policy Characteristics'!$C:$C,0)))</f>
        <v/>
      </c>
    </row>
    <row r="944" spans="1:18" s="2" customFormat="1">
      <c r="A944" s="254" t="str">
        <f>IF(ISBLANK(INDEX('Policy Characteristics'!A:A,MATCH($C944,'Policy Characteristics'!$C:$C,0))),"",INDEX('Policy Characteristics'!A:A,MATCH($C944,'Policy Characteristics'!$C:$C,0)))</f>
        <v>Industry</v>
      </c>
      <c r="B944" s="262" t="str">
        <f>IF(ISBLANK(INDEX('Policy Characteristics'!B:B,MATCH($C944,'Policy Characteristics'!$C:$C,0))),"",INDEX('Policy Characteristics'!B:B,MATCH($C944,'Policy Characteristics'!$C:$C,0)))</f>
        <v>Feedstock Shifting</v>
      </c>
      <c r="C944" s="254" t="str">
        <f t="shared" si="40"/>
        <v>Fraction of Feedstock Shifted</v>
      </c>
      <c r="D944" s="6" t="s">
        <v>3073</v>
      </c>
      <c r="E944" s="45" t="s">
        <v>2400</v>
      </c>
      <c r="F944" t="s">
        <v>3036</v>
      </c>
      <c r="G944" s="45" t="s">
        <v>2408</v>
      </c>
      <c r="H944" s="47">
        <v>2581</v>
      </c>
      <c r="I944" s="324" t="s">
        <v>44</v>
      </c>
      <c r="J944" s="255" t="str">
        <f>IF(ISBLANK(INDEX('Policy Characteristics'!D:D,MATCH($C944,'Policy Characteristics'!$C:$C,0))),"",INDEX('Policy Characteristics'!D:D,MATCH($C944,'Policy Characteristics'!$C:$C,0)))</f>
        <v>Feedstock Shifting</v>
      </c>
      <c r="K944" s="254" t="str">
        <f>IF(ISBLANK(INDEX('Policy Characteristics'!E:E,MATCH($C944,'Policy Characteristics'!$C:$C,0))),"",INDEX('Policy Characteristics'!E:E,MATCH($C944,'Policy Characteristics'!$C:$C,0)))</f>
        <v>indst feedstock shifting</v>
      </c>
      <c r="L944" s="261">
        <f>IF(ISBLANK(INDEX('Policy Characteristics'!F:F,MATCH($C944,'Policy Characteristics'!$C:$C,0))),"",INDEX('Policy Characteristics'!F:F,MATCH($C944,'Policy Characteristics'!$C:$C,0)))</f>
        <v>0</v>
      </c>
      <c r="M944" s="261">
        <f>IF(ISBLANK(INDEX('Policy Characteristics'!G:G,MATCH($C944,'Policy Characteristics'!$C:$C,0))),"",INDEX('Policy Characteristics'!G:G,MATCH($C944,'Policy Characteristics'!$C:$C,0)))</f>
        <v>1</v>
      </c>
      <c r="N944" s="261">
        <f>IF(ISBLANK(INDEX('Policy Characteristics'!H:H,MATCH($C944,'Policy Characteristics'!$C:$C,0))),"",INDEX('Policy Characteristics'!H:H,MATCH($C944,'Policy Characteristics'!$C:$C,0)))</f>
        <v>0.01</v>
      </c>
      <c r="O944" s="254" t="str">
        <f>IF(ISBLANK(INDEX('Policy Characteristics'!I:I,MATCH($C944,'Policy Characteristics'!$C:$C,0))),"",INDEX('Policy Characteristics'!I:I,MATCH($C944,'Policy Characteristics'!$C:$C,0)))</f>
        <v>% of potential achieved</v>
      </c>
      <c r="P944" s="254" t="str">
        <f>IF(ISBLANK(INDEX('Policy Characteristics'!J:J,MATCH($C944,'Policy Characteristics'!$C:$C,0))),"",INDEX('Policy Characteristics'!J:J,MATCH($C944,'Policy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4" s="254" t="str">
        <f>IF(ISBLANK(INDEX('Policy Characteristics'!K:K,MATCH($C944,'Policy Characteristics'!$C:$C,0))),"",INDEX('Policy Characteristics'!K:K,MATCH($C944,'Policy Characteristics'!$C:$C,0)))</f>
        <v/>
      </c>
      <c r="R944" s="254" t="str">
        <f>IF(ISBLANK(INDEX('Policy Characteristics'!L:L,MATCH($C944,'Policy Characteristics'!$C:$C,0))),"",INDEX('Policy Characteristics'!L:L,MATCH($C944,'Policy Characteristics'!$C:$C,0)))</f>
        <v/>
      </c>
    </row>
    <row r="945" spans="1:18" s="2" customFormat="1">
      <c r="A945" s="254" t="str">
        <f>IF(ISBLANK(INDEX('Policy Characteristics'!A:A,MATCH($C945,'Policy Characteristics'!$C:$C,0))),"",INDEX('Policy Characteristics'!A:A,MATCH($C945,'Policy Characteristics'!$C:$C,0)))</f>
        <v>Industry</v>
      </c>
      <c r="B945" s="262" t="str">
        <f>IF(ISBLANK(INDEX('Policy Characteristics'!B:B,MATCH($C945,'Policy Characteristics'!$C:$C,0))),"",INDEX('Policy Characteristics'!B:B,MATCH($C945,'Policy Characteristics'!$C:$C,0)))</f>
        <v>Feedstock Shifting</v>
      </c>
      <c r="C945" s="254" t="str">
        <f t="shared" si="40"/>
        <v>Fraction of Feedstock Shifted</v>
      </c>
      <c r="D945" s="6" t="s">
        <v>3073</v>
      </c>
      <c r="E945" s="45" t="s">
        <v>2401</v>
      </c>
      <c r="F945" t="s">
        <v>3036</v>
      </c>
      <c r="G945" s="45" t="s">
        <v>2409</v>
      </c>
      <c r="H945" s="47">
        <v>2582</v>
      </c>
      <c r="I945" s="324" t="s">
        <v>44</v>
      </c>
      <c r="J945" s="255" t="str">
        <f>IF(ISBLANK(INDEX('Policy Characteristics'!D:D,MATCH($C945,'Policy Characteristics'!$C:$C,0))),"",INDEX('Policy Characteristics'!D:D,MATCH($C945,'Policy Characteristics'!$C:$C,0)))</f>
        <v>Feedstock Shifting</v>
      </c>
      <c r="K945" s="254" t="str">
        <f>IF(ISBLANK(INDEX('Policy Characteristics'!E:E,MATCH($C945,'Policy Characteristics'!$C:$C,0))),"",INDEX('Policy Characteristics'!E:E,MATCH($C945,'Policy Characteristics'!$C:$C,0)))</f>
        <v>indst feedstock shifting</v>
      </c>
      <c r="L945" s="261">
        <f>IF(ISBLANK(INDEX('Policy Characteristics'!F:F,MATCH($C945,'Policy Characteristics'!$C:$C,0))),"",INDEX('Policy Characteristics'!F:F,MATCH($C945,'Policy Characteristics'!$C:$C,0)))</f>
        <v>0</v>
      </c>
      <c r="M945" s="261">
        <f>IF(ISBLANK(INDEX('Policy Characteristics'!G:G,MATCH($C945,'Policy Characteristics'!$C:$C,0))),"",INDEX('Policy Characteristics'!G:G,MATCH($C945,'Policy Characteristics'!$C:$C,0)))</f>
        <v>1</v>
      </c>
      <c r="N945" s="261">
        <f>IF(ISBLANK(INDEX('Policy Characteristics'!H:H,MATCH($C945,'Policy Characteristics'!$C:$C,0))),"",INDEX('Policy Characteristics'!H:H,MATCH($C945,'Policy Characteristics'!$C:$C,0)))</f>
        <v>0.01</v>
      </c>
      <c r="O945" s="254" t="str">
        <f>IF(ISBLANK(INDEX('Policy Characteristics'!I:I,MATCH($C945,'Policy Characteristics'!$C:$C,0))),"",INDEX('Policy Characteristics'!I:I,MATCH($C945,'Policy Characteristics'!$C:$C,0)))</f>
        <v>% of potential achieved</v>
      </c>
      <c r="P945" s="254" t="str">
        <f>IF(ISBLANK(INDEX('Policy Characteristics'!J:J,MATCH($C945,'Policy Characteristics'!$C:$C,0))),"",INDEX('Policy Characteristics'!J:J,MATCH($C945,'Policy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5" s="254" t="str">
        <f>IF(ISBLANK(INDEX('Policy Characteristics'!K:K,MATCH($C945,'Policy Characteristics'!$C:$C,0))),"",INDEX('Policy Characteristics'!K:K,MATCH($C945,'Policy Characteristics'!$C:$C,0)))</f>
        <v/>
      </c>
      <c r="R945" s="254" t="str">
        <f>IF(ISBLANK(INDEX('Policy Characteristics'!L:L,MATCH($C945,'Policy Characteristics'!$C:$C,0))),"",INDEX('Policy Characteristics'!L:L,MATCH($C945,'Policy Characteristics'!$C:$C,0)))</f>
        <v/>
      </c>
    </row>
    <row r="946" spans="1:18" s="2" customFormat="1">
      <c r="A946" s="254" t="str">
        <f>IF(ISBLANK(INDEX('Policy Characteristics'!A:A,MATCH($C946,'Policy Characteristics'!$C:$C,0))),"",INDEX('Policy Characteristics'!A:A,MATCH($C946,'Policy Characteristics'!$C:$C,0)))</f>
        <v>Industry</v>
      </c>
      <c r="B946" s="262" t="str">
        <f>IF(ISBLANK(INDEX('Policy Characteristics'!B:B,MATCH($C946,'Policy Characteristics'!$C:$C,0))),"",INDEX('Policy Characteristics'!B:B,MATCH($C946,'Policy Characteristics'!$C:$C,0)))</f>
        <v>Feedstock Shifting</v>
      </c>
      <c r="C946" s="254" t="str">
        <f t="shared" si="40"/>
        <v>Fraction of Feedstock Shifted</v>
      </c>
      <c r="D946" s="6" t="s">
        <v>3073</v>
      </c>
      <c r="E946" s="45" t="s">
        <v>2402</v>
      </c>
      <c r="F946" t="s">
        <v>3036</v>
      </c>
      <c r="G946" s="45" t="s">
        <v>2406</v>
      </c>
      <c r="H946" s="47">
        <v>2583</v>
      </c>
      <c r="I946" s="324" t="s">
        <v>44</v>
      </c>
      <c r="J946" s="255" t="str">
        <f>IF(ISBLANK(INDEX('Policy Characteristics'!D:D,MATCH($C946,'Policy Characteristics'!$C:$C,0))),"",INDEX('Policy Characteristics'!D:D,MATCH($C946,'Policy Characteristics'!$C:$C,0)))</f>
        <v>Feedstock Shifting</v>
      </c>
      <c r="K946" s="254" t="str">
        <f>IF(ISBLANK(INDEX('Policy Characteristics'!E:E,MATCH($C946,'Policy Characteristics'!$C:$C,0))),"",INDEX('Policy Characteristics'!E:E,MATCH($C946,'Policy Characteristics'!$C:$C,0)))</f>
        <v>indst feedstock shifting</v>
      </c>
      <c r="L946" s="261">
        <f>IF(ISBLANK(INDEX('Policy Characteristics'!F:F,MATCH($C946,'Policy Characteristics'!$C:$C,0))),"",INDEX('Policy Characteristics'!F:F,MATCH($C946,'Policy Characteristics'!$C:$C,0)))</f>
        <v>0</v>
      </c>
      <c r="M946" s="261">
        <f>IF(ISBLANK(INDEX('Policy Characteristics'!G:G,MATCH($C946,'Policy Characteristics'!$C:$C,0))),"",INDEX('Policy Characteristics'!G:G,MATCH($C946,'Policy Characteristics'!$C:$C,0)))</f>
        <v>1</v>
      </c>
      <c r="N946" s="261">
        <f>IF(ISBLANK(INDEX('Policy Characteristics'!H:H,MATCH($C946,'Policy Characteristics'!$C:$C,0))),"",INDEX('Policy Characteristics'!H:H,MATCH($C946,'Policy Characteristics'!$C:$C,0)))</f>
        <v>0.01</v>
      </c>
      <c r="O946" s="254" t="str">
        <f>IF(ISBLANK(INDEX('Policy Characteristics'!I:I,MATCH($C946,'Policy Characteristics'!$C:$C,0))),"",INDEX('Policy Characteristics'!I:I,MATCH($C946,'Policy Characteristics'!$C:$C,0)))</f>
        <v>% of potential achieved</v>
      </c>
      <c r="P946" s="254" t="str">
        <f>IF(ISBLANK(INDEX('Policy Characteristics'!J:J,MATCH($C946,'Policy Characteristics'!$C:$C,0))),"",INDEX('Policy Characteristics'!J:J,MATCH($C946,'Policy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6" s="254" t="str">
        <f>IF(ISBLANK(INDEX('Policy Characteristics'!K:K,MATCH($C946,'Policy Characteristics'!$C:$C,0))),"",INDEX('Policy Characteristics'!K:K,MATCH($C946,'Policy Characteristics'!$C:$C,0)))</f>
        <v/>
      </c>
      <c r="R946" s="254" t="str">
        <f>IF(ISBLANK(INDEX('Policy Characteristics'!L:L,MATCH($C946,'Policy Characteristics'!$C:$C,0))),"",INDEX('Policy Characteristics'!L:L,MATCH($C946,'Policy Characteristics'!$C:$C,0)))</f>
        <v/>
      </c>
    </row>
    <row r="947" spans="1:18" s="2" customFormat="1">
      <c r="A947" s="254" t="str">
        <f>IF(ISBLANK(INDEX('Policy Characteristics'!A:A,MATCH($C947,'Policy Characteristics'!$C:$C,0))),"",INDEX('Policy Characteristics'!A:A,MATCH($C947,'Policy Characteristics'!$C:$C,0)))</f>
        <v>Industry</v>
      </c>
      <c r="B947" s="262" t="str">
        <f>IF(ISBLANK(INDEX('Policy Characteristics'!B:B,MATCH($C947,'Policy Characteristics'!$C:$C,0))),"",INDEX('Policy Characteristics'!B:B,MATCH($C947,'Policy Characteristics'!$C:$C,0)))</f>
        <v>Feedstock Shifting</v>
      </c>
      <c r="C947" s="254" t="str">
        <f t="shared" si="40"/>
        <v>Fraction of Feedstock Shifted</v>
      </c>
      <c r="D947" s="6" t="s">
        <v>3073</v>
      </c>
      <c r="E947" s="45" t="s">
        <v>2403</v>
      </c>
      <c r="F947" t="s">
        <v>3036</v>
      </c>
      <c r="G947" s="45" t="s">
        <v>2407</v>
      </c>
      <c r="H947" s="47">
        <v>2584</v>
      </c>
      <c r="I947" s="324" t="s">
        <v>44</v>
      </c>
      <c r="J947" s="255" t="str">
        <f>IF(ISBLANK(INDEX('Policy Characteristics'!D:D,MATCH($C947,'Policy Characteristics'!$C:$C,0))),"",INDEX('Policy Characteristics'!D:D,MATCH($C947,'Policy Characteristics'!$C:$C,0)))</f>
        <v>Feedstock Shifting</v>
      </c>
      <c r="K947" s="254" t="str">
        <f>IF(ISBLANK(INDEX('Policy Characteristics'!E:E,MATCH($C947,'Policy Characteristics'!$C:$C,0))),"",INDEX('Policy Characteristics'!E:E,MATCH($C947,'Policy Characteristics'!$C:$C,0)))</f>
        <v>indst feedstock shifting</v>
      </c>
      <c r="L947" s="261">
        <f>IF(ISBLANK(INDEX('Policy Characteristics'!F:F,MATCH($C947,'Policy Characteristics'!$C:$C,0))),"",INDEX('Policy Characteristics'!F:F,MATCH($C947,'Policy Characteristics'!$C:$C,0)))</f>
        <v>0</v>
      </c>
      <c r="M947" s="261">
        <f>IF(ISBLANK(INDEX('Policy Characteristics'!G:G,MATCH($C947,'Policy Characteristics'!$C:$C,0))),"",INDEX('Policy Characteristics'!G:G,MATCH($C947,'Policy Characteristics'!$C:$C,0)))</f>
        <v>1</v>
      </c>
      <c r="N947" s="261">
        <f>IF(ISBLANK(INDEX('Policy Characteristics'!H:H,MATCH($C947,'Policy Characteristics'!$C:$C,0))),"",INDEX('Policy Characteristics'!H:H,MATCH($C947,'Policy Characteristics'!$C:$C,0)))</f>
        <v>0.01</v>
      </c>
      <c r="O947" s="254" t="str">
        <f>IF(ISBLANK(INDEX('Policy Characteristics'!I:I,MATCH($C947,'Policy Characteristics'!$C:$C,0))),"",INDEX('Policy Characteristics'!I:I,MATCH($C947,'Policy Characteristics'!$C:$C,0)))</f>
        <v>% of potential achieved</v>
      </c>
      <c r="P947" s="254" t="str">
        <f>IF(ISBLANK(INDEX('Policy Characteristics'!J:J,MATCH($C947,'Policy Characteristics'!$C:$C,0))),"",INDEX('Policy Characteristics'!J:J,MATCH($C947,'Policy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7" s="254" t="str">
        <f>IF(ISBLANK(INDEX('Policy Characteristics'!K:K,MATCH($C947,'Policy Characteristics'!$C:$C,0))),"",INDEX('Policy Characteristics'!K:K,MATCH($C947,'Policy Characteristics'!$C:$C,0)))</f>
        <v/>
      </c>
      <c r="R947" s="254" t="str">
        <f>IF(ISBLANK(INDEX('Policy Characteristics'!L:L,MATCH($C947,'Policy Characteristics'!$C:$C,0))),"",INDEX('Policy Characteristics'!L:L,MATCH($C947,'Policy Characteristics'!$C:$C,0)))</f>
        <v/>
      </c>
    </row>
    <row r="948" spans="1:18" s="2" customFormat="1">
      <c r="A948" s="254" t="str">
        <f>IF(ISBLANK(INDEX('Policy Characteristics'!A:A,MATCH($C948,'Policy Characteristics'!$C:$C,0))),"",INDEX('Policy Characteristics'!A:A,MATCH($C948,'Policy Characteristics'!$C:$C,0)))</f>
        <v>Industry</v>
      </c>
      <c r="B948" s="262" t="str">
        <f>IF(ISBLANK(INDEX('Policy Characteristics'!B:B,MATCH($C948,'Policy Characteristics'!$C:$C,0))),"",INDEX('Policy Characteristics'!B:B,MATCH($C948,'Policy Characteristics'!$C:$C,0)))</f>
        <v>Feedstock Shifting</v>
      </c>
      <c r="C948" s="254" t="str">
        <f t="shared" si="40"/>
        <v>Fraction of Feedstock Shifted</v>
      </c>
      <c r="D948" s="6" t="s">
        <v>3073</v>
      </c>
      <c r="E948" s="45" t="s">
        <v>2404</v>
      </c>
      <c r="F948" t="s">
        <v>3036</v>
      </c>
      <c r="G948" s="45" t="s">
        <v>2410</v>
      </c>
      <c r="H948" s="47">
        <v>2585</v>
      </c>
      <c r="I948" s="324" t="s">
        <v>44</v>
      </c>
      <c r="J948" s="255" t="str">
        <f>IF(ISBLANK(INDEX('Policy Characteristics'!D:D,MATCH($C948,'Policy Characteristics'!$C:$C,0))),"",INDEX('Policy Characteristics'!D:D,MATCH($C948,'Policy Characteristics'!$C:$C,0)))</f>
        <v>Feedstock Shifting</v>
      </c>
      <c r="K948" s="254" t="str">
        <f>IF(ISBLANK(INDEX('Policy Characteristics'!E:E,MATCH($C948,'Policy Characteristics'!$C:$C,0))),"",INDEX('Policy Characteristics'!E:E,MATCH($C948,'Policy Characteristics'!$C:$C,0)))</f>
        <v>indst feedstock shifting</v>
      </c>
      <c r="L948" s="261">
        <f>IF(ISBLANK(INDEX('Policy Characteristics'!F:F,MATCH($C948,'Policy Characteristics'!$C:$C,0))),"",INDEX('Policy Characteristics'!F:F,MATCH($C948,'Policy Characteristics'!$C:$C,0)))</f>
        <v>0</v>
      </c>
      <c r="M948" s="261">
        <f>IF(ISBLANK(INDEX('Policy Characteristics'!G:G,MATCH($C948,'Policy Characteristics'!$C:$C,0))),"",INDEX('Policy Characteristics'!G:G,MATCH($C948,'Policy Characteristics'!$C:$C,0)))</f>
        <v>1</v>
      </c>
      <c r="N948" s="261">
        <f>IF(ISBLANK(INDEX('Policy Characteristics'!H:H,MATCH($C948,'Policy Characteristics'!$C:$C,0))),"",INDEX('Policy Characteristics'!H:H,MATCH($C948,'Policy Characteristics'!$C:$C,0)))</f>
        <v>0.01</v>
      </c>
      <c r="O948" s="254" t="str">
        <f>IF(ISBLANK(INDEX('Policy Characteristics'!I:I,MATCH($C948,'Policy Characteristics'!$C:$C,0))),"",INDEX('Policy Characteristics'!I:I,MATCH($C948,'Policy Characteristics'!$C:$C,0)))</f>
        <v>% of potential achieved</v>
      </c>
      <c r="P948" s="254" t="str">
        <f>IF(ISBLANK(INDEX('Policy Characteristics'!J:J,MATCH($C948,'Policy Characteristics'!$C:$C,0))),"",INDEX('Policy Characteristics'!J:J,MATCH($C948,'Policy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8" s="254" t="str">
        <f>IF(ISBLANK(INDEX('Policy Characteristics'!K:K,MATCH($C948,'Policy Characteristics'!$C:$C,0))),"",INDEX('Policy Characteristics'!K:K,MATCH($C948,'Policy Characteristics'!$C:$C,0)))</f>
        <v/>
      </c>
      <c r="R948" s="254" t="str">
        <f>IF(ISBLANK(INDEX('Policy Characteristics'!L:L,MATCH($C948,'Policy Characteristics'!$C:$C,0))),"",INDEX('Policy Characteristics'!L:L,MATCH($C948,'Policy Characteristics'!$C:$C,0)))</f>
        <v/>
      </c>
    </row>
    <row r="949" spans="1:18" s="2" customFormat="1">
      <c r="A949" s="254" t="str">
        <f>IF(ISBLANK(INDEX('Policy Characteristics'!A:A,MATCH($C949,'Policy Characteristics'!$C:$C,0))),"",INDEX('Policy Characteristics'!A:A,MATCH($C949,'Policy Characteristics'!$C:$C,0)))</f>
        <v>Industry</v>
      </c>
      <c r="B949" s="262" t="str">
        <f>IF(ISBLANK(INDEX('Policy Characteristics'!B:B,MATCH($C949,'Policy Characteristics'!$C:$C,0))),"",INDEX('Policy Characteristics'!B:B,MATCH($C949,'Policy Characteristics'!$C:$C,0)))</f>
        <v>Feedstock Shifting</v>
      </c>
      <c r="C949" s="254" t="str">
        <f t="shared" si="40"/>
        <v>Fraction of Feedstock Shifted</v>
      </c>
      <c r="D949" s="6" t="s">
        <v>3073</v>
      </c>
      <c r="E949" s="45" t="s">
        <v>2706</v>
      </c>
      <c r="F949" t="s">
        <v>3036</v>
      </c>
      <c r="G949" s="45" t="s">
        <v>2709</v>
      </c>
      <c r="H949" s="47">
        <v>2586</v>
      </c>
      <c r="I949" s="324" t="s">
        <v>44</v>
      </c>
      <c r="J949" s="255" t="str">
        <f>IF(ISBLANK(INDEX('Policy Characteristics'!D:D,MATCH($C949,'Policy Characteristics'!$C:$C,0))),"",INDEX('Policy Characteristics'!D:D,MATCH($C949,'Policy Characteristics'!$C:$C,0)))</f>
        <v>Feedstock Shifting</v>
      </c>
      <c r="K949" s="254" t="str">
        <f>IF(ISBLANK(INDEX('Policy Characteristics'!E:E,MATCH($C949,'Policy Characteristics'!$C:$C,0))),"",INDEX('Policy Characteristics'!E:E,MATCH($C949,'Policy Characteristics'!$C:$C,0)))</f>
        <v>indst feedstock shifting</v>
      </c>
      <c r="L949" s="261">
        <f>IF(ISBLANK(INDEX('Policy Characteristics'!F:F,MATCH($C949,'Policy Characteristics'!$C:$C,0))),"",INDEX('Policy Characteristics'!F:F,MATCH($C949,'Policy Characteristics'!$C:$C,0)))</f>
        <v>0</v>
      </c>
      <c r="M949" s="261">
        <f>IF(ISBLANK(INDEX('Policy Characteristics'!G:G,MATCH($C949,'Policy Characteristics'!$C:$C,0))),"",INDEX('Policy Characteristics'!G:G,MATCH($C949,'Policy Characteristics'!$C:$C,0)))</f>
        <v>1</v>
      </c>
      <c r="N949" s="261">
        <f>IF(ISBLANK(INDEX('Policy Characteristics'!H:H,MATCH($C949,'Policy Characteristics'!$C:$C,0))),"",INDEX('Policy Characteristics'!H:H,MATCH($C949,'Policy Characteristics'!$C:$C,0)))</f>
        <v>0.01</v>
      </c>
      <c r="O949" s="254" t="str">
        <f>IF(ISBLANK(INDEX('Policy Characteristics'!I:I,MATCH($C949,'Policy Characteristics'!$C:$C,0))),"",INDEX('Policy Characteristics'!I:I,MATCH($C949,'Policy Characteristics'!$C:$C,0)))</f>
        <v>% of potential achieved</v>
      </c>
      <c r="P949" s="254" t="str">
        <f>IF(ISBLANK(INDEX('Policy Characteristics'!J:J,MATCH($C949,'Policy Characteristics'!$C:$C,0))),"",INDEX('Policy Characteristics'!J:J,MATCH($C949,'Policy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9" s="254" t="str">
        <f>IF(ISBLANK(INDEX('Policy Characteristics'!K:K,MATCH($C949,'Policy Characteristics'!$C:$C,0))),"",INDEX('Policy Characteristics'!K:K,MATCH($C949,'Policy Characteristics'!$C:$C,0)))</f>
        <v/>
      </c>
      <c r="R949" s="254" t="str">
        <f>IF(ISBLANK(INDEX('Policy Characteristics'!L:L,MATCH($C949,'Policy Characteristics'!$C:$C,0))),"",INDEX('Policy Characteristics'!L:L,MATCH($C949,'Policy Characteristics'!$C:$C,0)))</f>
        <v/>
      </c>
    </row>
    <row r="950" spans="1:18" s="2" customFormat="1">
      <c r="A950" s="254" t="str">
        <f>IF(ISBLANK(INDEX('Policy Characteristics'!A:A,MATCH($C950,'Policy Characteristics'!$C:$C,0))),"",INDEX('Policy Characteristics'!A:A,MATCH($C950,'Policy Characteristics'!$C:$C,0)))</f>
        <v>Industry</v>
      </c>
      <c r="B950" s="262" t="str">
        <f>IF(ISBLANK(INDEX('Policy Characteristics'!B:B,MATCH($C950,'Policy Characteristics'!$C:$C,0))),"",INDEX('Policy Characteristics'!B:B,MATCH($C950,'Policy Characteristics'!$C:$C,0)))</f>
        <v>Feedstock Shifting</v>
      </c>
      <c r="C950" s="254" t="str">
        <f t="shared" si="40"/>
        <v>Fraction of Feedstock Shifted</v>
      </c>
      <c r="D950" s="6" t="s">
        <v>3073</v>
      </c>
      <c r="E950" s="45" t="s">
        <v>2707</v>
      </c>
      <c r="F950" t="s">
        <v>3036</v>
      </c>
      <c r="G950" s="45" t="s">
        <v>2711</v>
      </c>
      <c r="H950" s="47">
        <v>2587</v>
      </c>
      <c r="I950" s="324" t="s">
        <v>44</v>
      </c>
      <c r="J950" s="255" t="str">
        <f>IF(ISBLANK(INDEX('Policy Characteristics'!D:D,MATCH($C950,'Policy Characteristics'!$C:$C,0))),"",INDEX('Policy Characteristics'!D:D,MATCH($C950,'Policy Characteristics'!$C:$C,0)))</f>
        <v>Feedstock Shifting</v>
      </c>
      <c r="K950" s="254" t="str">
        <f>IF(ISBLANK(INDEX('Policy Characteristics'!E:E,MATCH($C950,'Policy Characteristics'!$C:$C,0))),"",INDEX('Policy Characteristics'!E:E,MATCH($C950,'Policy Characteristics'!$C:$C,0)))</f>
        <v>indst feedstock shifting</v>
      </c>
      <c r="L950" s="261">
        <f>IF(ISBLANK(INDEX('Policy Characteristics'!F:F,MATCH($C950,'Policy Characteristics'!$C:$C,0))),"",INDEX('Policy Characteristics'!F:F,MATCH($C950,'Policy Characteristics'!$C:$C,0)))</f>
        <v>0</v>
      </c>
      <c r="M950" s="261">
        <f>IF(ISBLANK(INDEX('Policy Characteristics'!G:G,MATCH($C950,'Policy Characteristics'!$C:$C,0))),"",INDEX('Policy Characteristics'!G:G,MATCH($C950,'Policy Characteristics'!$C:$C,0)))</f>
        <v>1</v>
      </c>
      <c r="N950" s="261">
        <f>IF(ISBLANK(INDEX('Policy Characteristics'!H:H,MATCH($C950,'Policy Characteristics'!$C:$C,0))),"",INDEX('Policy Characteristics'!H:H,MATCH($C950,'Policy Characteristics'!$C:$C,0)))</f>
        <v>0.01</v>
      </c>
      <c r="O950" s="254" t="str">
        <f>IF(ISBLANK(INDEX('Policy Characteristics'!I:I,MATCH($C950,'Policy Characteristics'!$C:$C,0))),"",INDEX('Policy Characteristics'!I:I,MATCH($C950,'Policy Characteristics'!$C:$C,0)))</f>
        <v>% of potential achieved</v>
      </c>
      <c r="P950" s="254" t="str">
        <f>IF(ISBLANK(INDEX('Policy Characteristics'!J:J,MATCH($C950,'Policy Characteristics'!$C:$C,0))),"",INDEX('Policy Characteristics'!J:J,MATCH($C950,'Policy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0" s="254" t="str">
        <f>IF(ISBLANK(INDEX('Policy Characteristics'!K:K,MATCH($C950,'Policy Characteristics'!$C:$C,0))),"",INDEX('Policy Characteristics'!K:K,MATCH($C950,'Policy Characteristics'!$C:$C,0)))</f>
        <v/>
      </c>
      <c r="R950" s="254" t="str">
        <f>IF(ISBLANK(INDEX('Policy Characteristics'!L:L,MATCH($C950,'Policy Characteristics'!$C:$C,0))),"",INDEX('Policy Characteristics'!L:L,MATCH($C950,'Policy Characteristics'!$C:$C,0)))</f>
        <v/>
      </c>
    </row>
    <row r="951" spans="1:18" s="2" customFormat="1">
      <c r="A951" s="254" t="str">
        <f>IF(ISBLANK(INDEX('Policy Characteristics'!A:A,MATCH($C951,'Policy Characteristics'!$C:$C,0))),"",INDEX('Policy Characteristics'!A:A,MATCH($C951,'Policy Characteristics'!$C:$C,0)))</f>
        <v>Industry</v>
      </c>
      <c r="B951" s="262" t="str">
        <f>IF(ISBLANK(INDEX('Policy Characteristics'!B:B,MATCH($C951,'Policy Characteristics'!$C:$C,0))),"",INDEX('Policy Characteristics'!B:B,MATCH($C951,'Policy Characteristics'!$C:$C,0)))</f>
        <v>Feedstock Shifting</v>
      </c>
      <c r="C951" s="254" t="str">
        <f t="shared" si="40"/>
        <v>Fraction of Feedstock Shifted</v>
      </c>
      <c r="D951" s="6" t="s">
        <v>3073</v>
      </c>
      <c r="E951" s="45" t="s">
        <v>2708</v>
      </c>
      <c r="F951" t="s">
        <v>3036</v>
      </c>
      <c r="G951" s="45" t="s">
        <v>2712</v>
      </c>
      <c r="H951" s="47">
        <v>2588</v>
      </c>
      <c r="I951" s="324" t="s">
        <v>44</v>
      </c>
      <c r="J951" s="255" t="str">
        <f>IF(ISBLANK(INDEX('Policy Characteristics'!D:D,MATCH($C951,'Policy Characteristics'!$C:$C,0))),"",INDEX('Policy Characteristics'!D:D,MATCH($C951,'Policy Characteristics'!$C:$C,0)))</f>
        <v>Feedstock Shifting</v>
      </c>
      <c r="K951" s="254" t="str">
        <f>IF(ISBLANK(INDEX('Policy Characteristics'!E:E,MATCH($C951,'Policy Characteristics'!$C:$C,0))),"",INDEX('Policy Characteristics'!E:E,MATCH($C951,'Policy Characteristics'!$C:$C,0)))</f>
        <v>indst feedstock shifting</v>
      </c>
      <c r="L951" s="261">
        <f>IF(ISBLANK(INDEX('Policy Characteristics'!F:F,MATCH($C951,'Policy Characteristics'!$C:$C,0))),"",INDEX('Policy Characteristics'!F:F,MATCH($C951,'Policy Characteristics'!$C:$C,0)))</f>
        <v>0</v>
      </c>
      <c r="M951" s="261">
        <f>IF(ISBLANK(INDEX('Policy Characteristics'!G:G,MATCH($C951,'Policy Characteristics'!$C:$C,0))),"",INDEX('Policy Characteristics'!G:G,MATCH($C951,'Policy Characteristics'!$C:$C,0)))</f>
        <v>1</v>
      </c>
      <c r="N951" s="261">
        <f>IF(ISBLANK(INDEX('Policy Characteristics'!H:H,MATCH($C951,'Policy Characteristics'!$C:$C,0))),"",INDEX('Policy Characteristics'!H:H,MATCH($C951,'Policy Characteristics'!$C:$C,0)))</f>
        <v>0.01</v>
      </c>
      <c r="O951" s="254" t="str">
        <f>IF(ISBLANK(INDEX('Policy Characteristics'!I:I,MATCH($C951,'Policy Characteristics'!$C:$C,0))),"",INDEX('Policy Characteristics'!I:I,MATCH($C951,'Policy Characteristics'!$C:$C,0)))</f>
        <v>% of potential achieved</v>
      </c>
      <c r="P951" s="254" t="str">
        <f>IF(ISBLANK(INDEX('Policy Characteristics'!J:J,MATCH($C951,'Policy Characteristics'!$C:$C,0))),"",INDEX('Policy Characteristics'!J:J,MATCH($C951,'Policy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1" s="254" t="str">
        <f>IF(ISBLANK(INDEX('Policy Characteristics'!K:K,MATCH($C951,'Policy Characteristics'!$C:$C,0))),"",INDEX('Policy Characteristics'!K:K,MATCH($C951,'Policy Characteristics'!$C:$C,0)))</f>
        <v/>
      </c>
      <c r="R951" s="254" t="str">
        <f>IF(ISBLANK(INDEX('Policy Characteristics'!L:L,MATCH($C951,'Policy Characteristics'!$C:$C,0))),"",INDEX('Policy Characteristics'!L:L,MATCH($C951,'Policy Characteristics'!$C:$C,0)))</f>
        <v/>
      </c>
    </row>
    <row r="952" spans="1:18" s="2" customFormat="1">
      <c r="A952" s="254" t="str">
        <f>IF(ISBLANK(INDEX('Policy Characteristics'!A:A,MATCH($C952,'Policy Characteristics'!$C:$C,0))),"",INDEX('Policy Characteristics'!A:A,MATCH($C952,'Policy Characteristics'!$C:$C,0)))</f>
        <v>Industry</v>
      </c>
      <c r="B952" s="262" t="str">
        <f>IF(ISBLANK(INDEX('Policy Characteristics'!B:B,MATCH($C952,'Policy Characteristics'!$C:$C,0))),"",INDEX('Policy Characteristics'!B:B,MATCH($C952,'Policy Characteristics'!$C:$C,0)))</f>
        <v>Feedstock Shifting</v>
      </c>
      <c r="C952" s="254" t="str">
        <f t="shared" si="40"/>
        <v>Fraction of Feedstock Shifted</v>
      </c>
      <c r="D952" s="6" t="s">
        <v>3073</v>
      </c>
      <c r="E952" s="45" t="s">
        <v>2705</v>
      </c>
      <c r="F952" t="s">
        <v>3036</v>
      </c>
      <c r="G952" s="45" t="s">
        <v>2710</v>
      </c>
      <c r="H952" s="47">
        <v>2589</v>
      </c>
      <c r="I952" s="324" t="s">
        <v>44</v>
      </c>
      <c r="J952" s="255" t="str">
        <f>IF(ISBLANK(INDEX('Policy Characteristics'!D:D,MATCH($C952,'Policy Characteristics'!$C:$C,0))),"",INDEX('Policy Characteristics'!D:D,MATCH($C952,'Policy Characteristics'!$C:$C,0)))</f>
        <v>Feedstock Shifting</v>
      </c>
      <c r="K952" s="254" t="str">
        <f>IF(ISBLANK(INDEX('Policy Characteristics'!E:E,MATCH($C952,'Policy Characteristics'!$C:$C,0))),"",INDEX('Policy Characteristics'!E:E,MATCH($C952,'Policy Characteristics'!$C:$C,0)))</f>
        <v>indst feedstock shifting</v>
      </c>
      <c r="L952" s="261">
        <f>IF(ISBLANK(INDEX('Policy Characteristics'!F:F,MATCH($C952,'Policy Characteristics'!$C:$C,0))),"",INDEX('Policy Characteristics'!F:F,MATCH($C952,'Policy Characteristics'!$C:$C,0)))</f>
        <v>0</v>
      </c>
      <c r="M952" s="261">
        <f>IF(ISBLANK(INDEX('Policy Characteristics'!G:G,MATCH($C952,'Policy Characteristics'!$C:$C,0))),"",INDEX('Policy Characteristics'!G:G,MATCH($C952,'Policy Characteristics'!$C:$C,0)))</f>
        <v>1</v>
      </c>
      <c r="N952" s="261">
        <f>IF(ISBLANK(INDEX('Policy Characteristics'!H:H,MATCH($C952,'Policy Characteristics'!$C:$C,0))),"",INDEX('Policy Characteristics'!H:H,MATCH($C952,'Policy Characteristics'!$C:$C,0)))</f>
        <v>0.01</v>
      </c>
      <c r="O952" s="254" t="str">
        <f>IF(ISBLANK(INDEX('Policy Characteristics'!I:I,MATCH($C952,'Policy Characteristics'!$C:$C,0))),"",INDEX('Policy Characteristics'!I:I,MATCH($C952,'Policy Characteristics'!$C:$C,0)))</f>
        <v>% of potential achieved</v>
      </c>
      <c r="P952" s="254" t="str">
        <f>IF(ISBLANK(INDEX('Policy Characteristics'!J:J,MATCH($C952,'Policy Characteristics'!$C:$C,0))),"",INDEX('Policy Characteristics'!J:J,MATCH($C952,'Policy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2" s="254" t="str">
        <f>IF(ISBLANK(INDEX('Policy Characteristics'!K:K,MATCH($C952,'Policy Characteristics'!$C:$C,0))),"",INDEX('Policy Characteristics'!K:K,MATCH($C952,'Policy Characteristics'!$C:$C,0)))</f>
        <v/>
      </c>
      <c r="R952" s="254" t="str">
        <f>IF(ISBLANK(INDEX('Policy Characteristics'!L:L,MATCH($C952,'Policy Characteristics'!$C:$C,0))),"",INDEX('Policy Characteristics'!L:L,MATCH($C952,'Policy Characteristics'!$C:$C,0)))</f>
        <v/>
      </c>
    </row>
    <row r="953" spans="1:18" s="2" customFormat="1">
      <c r="A953" s="254" t="str">
        <f>IF(ISBLANK(INDEX('Policy Characteristics'!A:A,MATCH($C953,'Policy Characteristics'!$C:$C,0))),"",INDEX('Policy Characteristics'!A:A,MATCH($C953,'Policy Characteristics'!$C:$C,0)))</f>
        <v>Industry</v>
      </c>
      <c r="B953" s="262" t="str">
        <f>IF(ISBLANK(INDEX('Policy Characteristics'!B:B,MATCH($C953,'Policy Characteristics'!$C:$C,0))),"",INDEX('Policy Characteristics'!B:B,MATCH($C953,'Policy Characteristics'!$C:$C,0)))</f>
        <v>Feedstock Shifting</v>
      </c>
      <c r="C953" s="254" t="str">
        <f t="shared" ref="C953:C1016" si="41">C$823</f>
        <v>Fraction of Feedstock Shifted</v>
      </c>
      <c r="D953" s="6" t="s">
        <v>3074</v>
      </c>
      <c r="E953" s="45" t="s">
        <v>2399</v>
      </c>
      <c r="F953" t="s">
        <v>2580</v>
      </c>
      <c r="G953" s="45" t="s">
        <v>2405</v>
      </c>
      <c r="H953" s="47">
        <v>2590</v>
      </c>
      <c r="I953" s="324" t="s">
        <v>44</v>
      </c>
      <c r="J953" s="255" t="str">
        <f>IF(ISBLANK(INDEX('Policy Characteristics'!D:D,MATCH($C953,'Policy Characteristics'!$C:$C,0))),"",INDEX('Policy Characteristics'!D:D,MATCH($C953,'Policy Characteristics'!$C:$C,0)))</f>
        <v>Feedstock Shifting</v>
      </c>
      <c r="K953" s="254" t="str">
        <f>IF(ISBLANK(INDEX('Policy Characteristics'!E:E,MATCH($C953,'Policy Characteristics'!$C:$C,0))),"",INDEX('Policy Characteristics'!E:E,MATCH($C953,'Policy Characteristics'!$C:$C,0)))</f>
        <v>indst feedstock shifting</v>
      </c>
      <c r="L953" s="261">
        <f>IF(ISBLANK(INDEX('Policy Characteristics'!F:F,MATCH($C953,'Policy Characteristics'!$C:$C,0))),"",INDEX('Policy Characteristics'!F:F,MATCH($C953,'Policy Characteristics'!$C:$C,0)))</f>
        <v>0</v>
      </c>
      <c r="M953" s="261">
        <f>IF(ISBLANK(INDEX('Policy Characteristics'!G:G,MATCH($C953,'Policy Characteristics'!$C:$C,0))),"",INDEX('Policy Characteristics'!G:G,MATCH($C953,'Policy Characteristics'!$C:$C,0)))</f>
        <v>1</v>
      </c>
      <c r="N953" s="261">
        <f>IF(ISBLANK(INDEX('Policy Characteristics'!H:H,MATCH($C953,'Policy Characteristics'!$C:$C,0))),"",INDEX('Policy Characteristics'!H:H,MATCH($C953,'Policy Characteristics'!$C:$C,0)))</f>
        <v>0.01</v>
      </c>
      <c r="O953" s="254" t="str">
        <f>IF(ISBLANK(INDEX('Policy Characteristics'!I:I,MATCH($C953,'Policy Characteristics'!$C:$C,0))),"",INDEX('Policy Characteristics'!I:I,MATCH($C953,'Policy Characteristics'!$C:$C,0)))</f>
        <v>% of potential achieved</v>
      </c>
      <c r="P953" s="254" t="str">
        <f>IF(ISBLANK(INDEX('Policy Characteristics'!J:J,MATCH($C953,'Policy Characteristics'!$C:$C,0))),"",INDEX('Policy Characteristics'!J:J,MATCH($C953,'Policy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3" s="254" t="str">
        <f>IF(ISBLANK(INDEX('Policy Characteristics'!K:K,MATCH($C953,'Policy Characteristics'!$C:$C,0))),"",INDEX('Policy Characteristics'!K:K,MATCH($C953,'Policy Characteristics'!$C:$C,0)))</f>
        <v/>
      </c>
      <c r="R953" s="254" t="str">
        <f>IF(ISBLANK(INDEX('Policy Characteristics'!L:L,MATCH($C953,'Policy Characteristics'!$C:$C,0))),"",INDEX('Policy Characteristics'!L:L,MATCH($C953,'Policy Characteristics'!$C:$C,0)))</f>
        <v/>
      </c>
    </row>
    <row r="954" spans="1:18" s="2" customFormat="1">
      <c r="A954" s="254" t="str">
        <f>IF(ISBLANK(INDEX('Policy Characteristics'!A:A,MATCH($C954,'Policy Characteristics'!$C:$C,0))),"",INDEX('Policy Characteristics'!A:A,MATCH($C954,'Policy Characteristics'!$C:$C,0)))</f>
        <v>Industry</v>
      </c>
      <c r="B954" s="262" t="str">
        <f>IF(ISBLANK(INDEX('Policy Characteristics'!B:B,MATCH($C954,'Policy Characteristics'!$C:$C,0))),"",INDEX('Policy Characteristics'!B:B,MATCH($C954,'Policy Characteristics'!$C:$C,0)))</f>
        <v>Feedstock Shifting</v>
      </c>
      <c r="C954" s="254" t="str">
        <f t="shared" si="41"/>
        <v>Fraction of Feedstock Shifted</v>
      </c>
      <c r="D954" s="6" t="s">
        <v>3074</v>
      </c>
      <c r="E954" s="45" t="s">
        <v>2400</v>
      </c>
      <c r="F954" t="s">
        <v>2580</v>
      </c>
      <c r="G954" s="45" t="s">
        <v>2408</v>
      </c>
      <c r="H954" s="47">
        <v>2591</v>
      </c>
      <c r="I954" s="324" t="s">
        <v>43</v>
      </c>
      <c r="J954" s="255" t="str">
        <f>IF(ISBLANK(INDEX('Policy Characteristics'!D:D,MATCH($C954,'Policy Characteristics'!$C:$C,0))),"",INDEX('Policy Characteristics'!D:D,MATCH($C954,'Policy Characteristics'!$C:$C,0)))</f>
        <v>Feedstock Shifting</v>
      </c>
      <c r="K954" s="254" t="str">
        <f>IF(ISBLANK(INDEX('Policy Characteristics'!E:E,MATCH($C954,'Policy Characteristics'!$C:$C,0))),"",INDEX('Policy Characteristics'!E:E,MATCH($C954,'Policy Characteristics'!$C:$C,0)))</f>
        <v>indst feedstock shifting</v>
      </c>
      <c r="L954" s="261">
        <f>IF(ISBLANK(INDEX('Policy Characteristics'!F:F,MATCH($C954,'Policy Characteristics'!$C:$C,0))),"",INDEX('Policy Characteristics'!F:F,MATCH($C954,'Policy Characteristics'!$C:$C,0)))</f>
        <v>0</v>
      </c>
      <c r="M954" s="261">
        <f>IF(ISBLANK(INDEX('Policy Characteristics'!G:G,MATCH($C954,'Policy Characteristics'!$C:$C,0))),"",INDEX('Policy Characteristics'!G:G,MATCH($C954,'Policy Characteristics'!$C:$C,0)))</f>
        <v>1</v>
      </c>
      <c r="N954" s="261">
        <f>IF(ISBLANK(INDEX('Policy Characteristics'!H:H,MATCH($C954,'Policy Characteristics'!$C:$C,0))),"",INDEX('Policy Characteristics'!H:H,MATCH($C954,'Policy Characteristics'!$C:$C,0)))</f>
        <v>0.01</v>
      </c>
      <c r="O954" s="254" t="str">
        <f>IF(ISBLANK(INDEX('Policy Characteristics'!I:I,MATCH($C954,'Policy Characteristics'!$C:$C,0))),"",INDEX('Policy Characteristics'!I:I,MATCH($C954,'Policy Characteristics'!$C:$C,0)))</f>
        <v>% of potential achieved</v>
      </c>
      <c r="P954" s="254" t="str">
        <f>IF(ISBLANK(INDEX('Policy Characteristics'!J:J,MATCH($C954,'Policy Characteristics'!$C:$C,0))),"",INDEX('Policy Characteristics'!J:J,MATCH($C954,'Policy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4" s="254" t="str">
        <f>IF(ISBLANK(INDEX('Policy Characteristics'!K:K,MATCH($C954,'Policy Characteristics'!$C:$C,0))),"",INDEX('Policy Characteristics'!K:K,MATCH($C954,'Policy Characteristics'!$C:$C,0)))</f>
        <v/>
      </c>
      <c r="R954" s="254" t="str">
        <f>IF(ISBLANK(INDEX('Policy Characteristics'!L:L,MATCH($C954,'Policy Characteristics'!$C:$C,0))),"",INDEX('Policy Characteristics'!L:L,MATCH($C954,'Policy Characteristics'!$C:$C,0)))</f>
        <v/>
      </c>
    </row>
    <row r="955" spans="1:18" s="2" customFormat="1">
      <c r="A955" s="254" t="str">
        <f>IF(ISBLANK(INDEX('Policy Characteristics'!A:A,MATCH($C955,'Policy Characteristics'!$C:$C,0))),"",INDEX('Policy Characteristics'!A:A,MATCH($C955,'Policy Characteristics'!$C:$C,0)))</f>
        <v>Industry</v>
      </c>
      <c r="B955" s="262" t="str">
        <f>IF(ISBLANK(INDEX('Policy Characteristics'!B:B,MATCH($C955,'Policy Characteristics'!$C:$C,0))),"",INDEX('Policy Characteristics'!B:B,MATCH($C955,'Policy Characteristics'!$C:$C,0)))</f>
        <v>Feedstock Shifting</v>
      </c>
      <c r="C955" s="254" t="str">
        <f t="shared" si="41"/>
        <v>Fraction of Feedstock Shifted</v>
      </c>
      <c r="D955" s="6" t="s">
        <v>3074</v>
      </c>
      <c r="E955" s="45" t="s">
        <v>2401</v>
      </c>
      <c r="F955" t="s">
        <v>2580</v>
      </c>
      <c r="G955" s="45" t="s">
        <v>2409</v>
      </c>
      <c r="H955" s="47">
        <v>2592</v>
      </c>
      <c r="I955" s="324" t="s">
        <v>43</v>
      </c>
      <c r="J955" s="255" t="str">
        <f>IF(ISBLANK(INDEX('Policy Characteristics'!D:D,MATCH($C955,'Policy Characteristics'!$C:$C,0))),"",INDEX('Policy Characteristics'!D:D,MATCH($C955,'Policy Characteristics'!$C:$C,0)))</f>
        <v>Feedstock Shifting</v>
      </c>
      <c r="K955" s="254" t="str">
        <f>IF(ISBLANK(INDEX('Policy Characteristics'!E:E,MATCH($C955,'Policy Characteristics'!$C:$C,0))),"",INDEX('Policy Characteristics'!E:E,MATCH($C955,'Policy Characteristics'!$C:$C,0)))</f>
        <v>indst feedstock shifting</v>
      </c>
      <c r="L955" s="261">
        <f>IF(ISBLANK(INDEX('Policy Characteristics'!F:F,MATCH($C955,'Policy Characteristics'!$C:$C,0))),"",INDEX('Policy Characteristics'!F:F,MATCH($C955,'Policy Characteristics'!$C:$C,0)))</f>
        <v>0</v>
      </c>
      <c r="M955" s="261">
        <f>IF(ISBLANK(INDEX('Policy Characteristics'!G:G,MATCH($C955,'Policy Characteristics'!$C:$C,0))),"",INDEX('Policy Characteristics'!G:G,MATCH($C955,'Policy Characteristics'!$C:$C,0)))</f>
        <v>1</v>
      </c>
      <c r="N955" s="261">
        <f>IF(ISBLANK(INDEX('Policy Characteristics'!H:H,MATCH($C955,'Policy Characteristics'!$C:$C,0))),"",INDEX('Policy Characteristics'!H:H,MATCH($C955,'Policy Characteristics'!$C:$C,0)))</f>
        <v>0.01</v>
      </c>
      <c r="O955" s="254" t="str">
        <f>IF(ISBLANK(INDEX('Policy Characteristics'!I:I,MATCH($C955,'Policy Characteristics'!$C:$C,0))),"",INDEX('Policy Characteristics'!I:I,MATCH($C955,'Policy Characteristics'!$C:$C,0)))</f>
        <v>% of potential achieved</v>
      </c>
      <c r="P955" s="254" t="str">
        <f>IF(ISBLANK(INDEX('Policy Characteristics'!J:J,MATCH($C955,'Policy Characteristics'!$C:$C,0))),"",INDEX('Policy Characteristics'!J:J,MATCH($C955,'Policy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5" s="254" t="str">
        <f>IF(ISBLANK(INDEX('Policy Characteristics'!K:K,MATCH($C955,'Policy Characteristics'!$C:$C,0))),"",INDEX('Policy Characteristics'!K:K,MATCH($C955,'Policy Characteristics'!$C:$C,0)))</f>
        <v/>
      </c>
      <c r="R955" s="254" t="str">
        <f>IF(ISBLANK(INDEX('Policy Characteristics'!L:L,MATCH($C955,'Policy Characteristics'!$C:$C,0))),"",INDEX('Policy Characteristics'!L:L,MATCH($C955,'Policy Characteristics'!$C:$C,0)))</f>
        <v/>
      </c>
    </row>
    <row r="956" spans="1:18" s="2" customFormat="1">
      <c r="A956" s="254" t="str">
        <f>IF(ISBLANK(INDEX('Policy Characteristics'!A:A,MATCH($C956,'Policy Characteristics'!$C:$C,0))),"",INDEX('Policy Characteristics'!A:A,MATCH($C956,'Policy Characteristics'!$C:$C,0)))</f>
        <v>Industry</v>
      </c>
      <c r="B956" s="262" t="str">
        <f>IF(ISBLANK(INDEX('Policy Characteristics'!B:B,MATCH($C956,'Policy Characteristics'!$C:$C,0))),"",INDEX('Policy Characteristics'!B:B,MATCH($C956,'Policy Characteristics'!$C:$C,0)))</f>
        <v>Feedstock Shifting</v>
      </c>
      <c r="C956" s="254" t="str">
        <f t="shared" si="41"/>
        <v>Fraction of Feedstock Shifted</v>
      </c>
      <c r="D956" s="6" t="s">
        <v>3074</v>
      </c>
      <c r="E956" s="45" t="s">
        <v>2402</v>
      </c>
      <c r="F956" t="s">
        <v>2580</v>
      </c>
      <c r="G956" s="45" t="s">
        <v>2406</v>
      </c>
      <c r="H956" s="47">
        <v>2593</v>
      </c>
      <c r="I956" s="324" t="s">
        <v>44</v>
      </c>
      <c r="J956" s="255" t="str">
        <f>IF(ISBLANK(INDEX('Policy Characteristics'!D:D,MATCH($C956,'Policy Characteristics'!$C:$C,0))),"",INDEX('Policy Characteristics'!D:D,MATCH($C956,'Policy Characteristics'!$C:$C,0)))</f>
        <v>Feedstock Shifting</v>
      </c>
      <c r="K956" s="254" t="str">
        <f>IF(ISBLANK(INDEX('Policy Characteristics'!E:E,MATCH($C956,'Policy Characteristics'!$C:$C,0))),"",INDEX('Policy Characteristics'!E:E,MATCH($C956,'Policy Characteristics'!$C:$C,0)))</f>
        <v>indst feedstock shifting</v>
      </c>
      <c r="L956" s="261">
        <f>IF(ISBLANK(INDEX('Policy Characteristics'!F:F,MATCH($C956,'Policy Characteristics'!$C:$C,0))),"",INDEX('Policy Characteristics'!F:F,MATCH($C956,'Policy Characteristics'!$C:$C,0)))</f>
        <v>0</v>
      </c>
      <c r="M956" s="261">
        <f>IF(ISBLANK(INDEX('Policy Characteristics'!G:G,MATCH($C956,'Policy Characteristics'!$C:$C,0))),"",INDEX('Policy Characteristics'!G:G,MATCH($C956,'Policy Characteristics'!$C:$C,0)))</f>
        <v>1</v>
      </c>
      <c r="N956" s="261">
        <f>IF(ISBLANK(INDEX('Policy Characteristics'!H:H,MATCH($C956,'Policy Characteristics'!$C:$C,0))),"",INDEX('Policy Characteristics'!H:H,MATCH($C956,'Policy Characteristics'!$C:$C,0)))</f>
        <v>0.01</v>
      </c>
      <c r="O956" s="254" t="str">
        <f>IF(ISBLANK(INDEX('Policy Characteristics'!I:I,MATCH($C956,'Policy Characteristics'!$C:$C,0))),"",INDEX('Policy Characteristics'!I:I,MATCH($C956,'Policy Characteristics'!$C:$C,0)))</f>
        <v>% of potential achieved</v>
      </c>
      <c r="P956" s="254" t="str">
        <f>IF(ISBLANK(INDEX('Policy Characteristics'!J:J,MATCH($C956,'Policy Characteristics'!$C:$C,0))),"",INDEX('Policy Characteristics'!J:J,MATCH($C956,'Policy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6" s="254" t="str">
        <f>IF(ISBLANK(INDEX('Policy Characteristics'!K:K,MATCH($C956,'Policy Characteristics'!$C:$C,0))),"",INDEX('Policy Characteristics'!K:K,MATCH($C956,'Policy Characteristics'!$C:$C,0)))</f>
        <v/>
      </c>
      <c r="R956" s="254" t="str">
        <f>IF(ISBLANK(INDEX('Policy Characteristics'!L:L,MATCH($C956,'Policy Characteristics'!$C:$C,0))),"",INDEX('Policy Characteristics'!L:L,MATCH($C956,'Policy Characteristics'!$C:$C,0)))</f>
        <v/>
      </c>
    </row>
    <row r="957" spans="1:18" s="2" customFormat="1">
      <c r="A957" s="254" t="str">
        <f>IF(ISBLANK(INDEX('Policy Characteristics'!A:A,MATCH($C957,'Policy Characteristics'!$C:$C,0))),"",INDEX('Policy Characteristics'!A:A,MATCH($C957,'Policy Characteristics'!$C:$C,0)))</f>
        <v>Industry</v>
      </c>
      <c r="B957" s="262" t="str">
        <f>IF(ISBLANK(INDEX('Policy Characteristics'!B:B,MATCH($C957,'Policy Characteristics'!$C:$C,0))),"",INDEX('Policy Characteristics'!B:B,MATCH($C957,'Policy Characteristics'!$C:$C,0)))</f>
        <v>Feedstock Shifting</v>
      </c>
      <c r="C957" s="254" t="str">
        <f t="shared" si="41"/>
        <v>Fraction of Feedstock Shifted</v>
      </c>
      <c r="D957" s="6" t="s">
        <v>3074</v>
      </c>
      <c r="E957" s="45" t="s">
        <v>2403</v>
      </c>
      <c r="F957" t="s">
        <v>2580</v>
      </c>
      <c r="G957" s="45" t="s">
        <v>2407</v>
      </c>
      <c r="H957" s="47">
        <v>2594</v>
      </c>
      <c r="I957" s="324" t="s">
        <v>44</v>
      </c>
      <c r="J957" s="255" t="str">
        <f>IF(ISBLANK(INDEX('Policy Characteristics'!D:D,MATCH($C957,'Policy Characteristics'!$C:$C,0))),"",INDEX('Policy Characteristics'!D:D,MATCH($C957,'Policy Characteristics'!$C:$C,0)))</f>
        <v>Feedstock Shifting</v>
      </c>
      <c r="K957" s="254" t="str">
        <f>IF(ISBLANK(INDEX('Policy Characteristics'!E:E,MATCH($C957,'Policy Characteristics'!$C:$C,0))),"",INDEX('Policy Characteristics'!E:E,MATCH($C957,'Policy Characteristics'!$C:$C,0)))</f>
        <v>indst feedstock shifting</v>
      </c>
      <c r="L957" s="261">
        <f>IF(ISBLANK(INDEX('Policy Characteristics'!F:F,MATCH($C957,'Policy Characteristics'!$C:$C,0))),"",INDEX('Policy Characteristics'!F:F,MATCH($C957,'Policy Characteristics'!$C:$C,0)))</f>
        <v>0</v>
      </c>
      <c r="M957" s="261">
        <f>IF(ISBLANK(INDEX('Policy Characteristics'!G:G,MATCH($C957,'Policy Characteristics'!$C:$C,0))),"",INDEX('Policy Characteristics'!G:G,MATCH($C957,'Policy Characteristics'!$C:$C,0)))</f>
        <v>1</v>
      </c>
      <c r="N957" s="261">
        <f>IF(ISBLANK(INDEX('Policy Characteristics'!H:H,MATCH($C957,'Policy Characteristics'!$C:$C,0))),"",INDEX('Policy Characteristics'!H:H,MATCH($C957,'Policy Characteristics'!$C:$C,0)))</f>
        <v>0.01</v>
      </c>
      <c r="O957" s="254" t="str">
        <f>IF(ISBLANK(INDEX('Policy Characteristics'!I:I,MATCH($C957,'Policy Characteristics'!$C:$C,0))),"",INDEX('Policy Characteristics'!I:I,MATCH($C957,'Policy Characteristics'!$C:$C,0)))</f>
        <v>% of potential achieved</v>
      </c>
      <c r="P957" s="254" t="str">
        <f>IF(ISBLANK(INDEX('Policy Characteristics'!J:J,MATCH($C957,'Policy Characteristics'!$C:$C,0))),"",INDEX('Policy Characteristics'!J:J,MATCH($C957,'Policy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7" s="254" t="str">
        <f>IF(ISBLANK(INDEX('Policy Characteristics'!K:K,MATCH($C957,'Policy Characteristics'!$C:$C,0))),"",INDEX('Policy Characteristics'!K:K,MATCH($C957,'Policy Characteristics'!$C:$C,0)))</f>
        <v/>
      </c>
      <c r="R957" s="254" t="str">
        <f>IF(ISBLANK(INDEX('Policy Characteristics'!L:L,MATCH($C957,'Policy Characteristics'!$C:$C,0))),"",INDEX('Policy Characteristics'!L:L,MATCH($C957,'Policy Characteristics'!$C:$C,0)))</f>
        <v/>
      </c>
    </row>
    <row r="958" spans="1:18" s="2" customFormat="1">
      <c r="A958" s="254" t="str">
        <f>IF(ISBLANK(INDEX('Policy Characteristics'!A:A,MATCH($C958,'Policy Characteristics'!$C:$C,0))),"",INDEX('Policy Characteristics'!A:A,MATCH($C958,'Policy Characteristics'!$C:$C,0)))</f>
        <v>Industry</v>
      </c>
      <c r="B958" s="262" t="str">
        <f>IF(ISBLANK(INDEX('Policy Characteristics'!B:B,MATCH($C958,'Policy Characteristics'!$C:$C,0))),"",INDEX('Policy Characteristics'!B:B,MATCH($C958,'Policy Characteristics'!$C:$C,0)))</f>
        <v>Feedstock Shifting</v>
      </c>
      <c r="C958" s="254" t="str">
        <f t="shared" si="41"/>
        <v>Fraction of Feedstock Shifted</v>
      </c>
      <c r="D958" s="6" t="s">
        <v>3074</v>
      </c>
      <c r="E958" s="45" t="s">
        <v>2404</v>
      </c>
      <c r="F958" t="s">
        <v>2580</v>
      </c>
      <c r="G958" s="45" t="s">
        <v>2410</v>
      </c>
      <c r="H958" s="47">
        <v>2595</v>
      </c>
      <c r="I958" s="324" t="s">
        <v>44</v>
      </c>
      <c r="J958" s="255" t="str">
        <f>IF(ISBLANK(INDEX('Policy Characteristics'!D:D,MATCH($C958,'Policy Characteristics'!$C:$C,0))),"",INDEX('Policy Characteristics'!D:D,MATCH($C958,'Policy Characteristics'!$C:$C,0)))</f>
        <v>Feedstock Shifting</v>
      </c>
      <c r="K958" s="254" t="str">
        <f>IF(ISBLANK(INDEX('Policy Characteristics'!E:E,MATCH($C958,'Policy Characteristics'!$C:$C,0))),"",INDEX('Policy Characteristics'!E:E,MATCH($C958,'Policy Characteristics'!$C:$C,0)))</f>
        <v>indst feedstock shifting</v>
      </c>
      <c r="L958" s="261">
        <f>IF(ISBLANK(INDEX('Policy Characteristics'!F:F,MATCH($C958,'Policy Characteristics'!$C:$C,0))),"",INDEX('Policy Characteristics'!F:F,MATCH($C958,'Policy Characteristics'!$C:$C,0)))</f>
        <v>0</v>
      </c>
      <c r="M958" s="261">
        <f>IF(ISBLANK(INDEX('Policy Characteristics'!G:G,MATCH($C958,'Policy Characteristics'!$C:$C,0))),"",INDEX('Policy Characteristics'!G:G,MATCH($C958,'Policy Characteristics'!$C:$C,0)))</f>
        <v>1</v>
      </c>
      <c r="N958" s="261">
        <f>IF(ISBLANK(INDEX('Policy Characteristics'!H:H,MATCH($C958,'Policy Characteristics'!$C:$C,0))),"",INDEX('Policy Characteristics'!H:H,MATCH($C958,'Policy Characteristics'!$C:$C,0)))</f>
        <v>0.01</v>
      </c>
      <c r="O958" s="254" t="str">
        <f>IF(ISBLANK(INDEX('Policy Characteristics'!I:I,MATCH($C958,'Policy Characteristics'!$C:$C,0))),"",INDEX('Policy Characteristics'!I:I,MATCH($C958,'Policy Characteristics'!$C:$C,0)))</f>
        <v>% of potential achieved</v>
      </c>
      <c r="P958" s="254" t="str">
        <f>IF(ISBLANK(INDEX('Policy Characteristics'!J:J,MATCH($C958,'Policy Characteristics'!$C:$C,0))),"",INDEX('Policy Characteristics'!J:J,MATCH($C958,'Policy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8" s="254" t="str">
        <f>IF(ISBLANK(INDEX('Policy Characteristics'!K:K,MATCH($C958,'Policy Characteristics'!$C:$C,0))),"",INDEX('Policy Characteristics'!K:K,MATCH($C958,'Policy Characteristics'!$C:$C,0)))</f>
        <v/>
      </c>
      <c r="R958" s="254" t="str">
        <f>IF(ISBLANK(INDEX('Policy Characteristics'!L:L,MATCH($C958,'Policy Characteristics'!$C:$C,0))),"",INDEX('Policy Characteristics'!L:L,MATCH($C958,'Policy Characteristics'!$C:$C,0)))</f>
        <v/>
      </c>
    </row>
    <row r="959" spans="1:18" s="2" customFormat="1">
      <c r="A959" s="254" t="str">
        <f>IF(ISBLANK(INDEX('Policy Characteristics'!A:A,MATCH($C959,'Policy Characteristics'!$C:$C,0))),"",INDEX('Policy Characteristics'!A:A,MATCH($C959,'Policy Characteristics'!$C:$C,0)))</f>
        <v>Industry</v>
      </c>
      <c r="B959" s="262" t="str">
        <f>IF(ISBLANK(INDEX('Policy Characteristics'!B:B,MATCH($C959,'Policy Characteristics'!$C:$C,0))),"",INDEX('Policy Characteristics'!B:B,MATCH($C959,'Policy Characteristics'!$C:$C,0)))</f>
        <v>Feedstock Shifting</v>
      </c>
      <c r="C959" s="254" t="str">
        <f t="shared" si="41"/>
        <v>Fraction of Feedstock Shifted</v>
      </c>
      <c r="D959" s="6" t="s">
        <v>3074</v>
      </c>
      <c r="E959" s="45" t="s">
        <v>2706</v>
      </c>
      <c r="F959" t="s">
        <v>2580</v>
      </c>
      <c r="G959" s="45" t="s">
        <v>2709</v>
      </c>
      <c r="H959" s="47">
        <v>2596</v>
      </c>
      <c r="I959" s="324" t="s">
        <v>44</v>
      </c>
      <c r="J959" s="255" t="str">
        <f>IF(ISBLANK(INDEX('Policy Characteristics'!D:D,MATCH($C959,'Policy Characteristics'!$C:$C,0))),"",INDEX('Policy Characteristics'!D:D,MATCH($C959,'Policy Characteristics'!$C:$C,0)))</f>
        <v>Feedstock Shifting</v>
      </c>
      <c r="K959" s="254" t="str">
        <f>IF(ISBLANK(INDEX('Policy Characteristics'!E:E,MATCH($C959,'Policy Characteristics'!$C:$C,0))),"",INDEX('Policy Characteristics'!E:E,MATCH($C959,'Policy Characteristics'!$C:$C,0)))</f>
        <v>indst feedstock shifting</v>
      </c>
      <c r="L959" s="261">
        <f>IF(ISBLANK(INDEX('Policy Characteristics'!F:F,MATCH($C959,'Policy Characteristics'!$C:$C,0))),"",INDEX('Policy Characteristics'!F:F,MATCH($C959,'Policy Characteristics'!$C:$C,0)))</f>
        <v>0</v>
      </c>
      <c r="M959" s="261">
        <f>IF(ISBLANK(INDEX('Policy Characteristics'!G:G,MATCH($C959,'Policy Characteristics'!$C:$C,0))),"",INDEX('Policy Characteristics'!G:G,MATCH($C959,'Policy Characteristics'!$C:$C,0)))</f>
        <v>1</v>
      </c>
      <c r="N959" s="261">
        <f>IF(ISBLANK(INDEX('Policy Characteristics'!H:H,MATCH($C959,'Policy Characteristics'!$C:$C,0))),"",INDEX('Policy Characteristics'!H:H,MATCH($C959,'Policy Characteristics'!$C:$C,0)))</f>
        <v>0.01</v>
      </c>
      <c r="O959" s="254" t="str">
        <f>IF(ISBLANK(INDEX('Policy Characteristics'!I:I,MATCH($C959,'Policy Characteristics'!$C:$C,0))),"",INDEX('Policy Characteristics'!I:I,MATCH($C959,'Policy Characteristics'!$C:$C,0)))</f>
        <v>% of potential achieved</v>
      </c>
      <c r="P959" s="254" t="str">
        <f>IF(ISBLANK(INDEX('Policy Characteristics'!J:J,MATCH($C959,'Policy Characteristics'!$C:$C,0))),"",INDEX('Policy Characteristics'!J:J,MATCH($C959,'Policy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9" s="254" t="str">
        <f>IF(ISBLANK(INDEX('Policy Characteristics'!K:K,MATCH($C959,'Policy Characteristics'!$C:$C,0))),"",INDEX('Policy Characteristics'!K:K,MATCH($C959,'Policy Characteristics'!$C:$C,0)))</f>
        <v/>
      </c>
      <c r="R959" s="254" t="str">
        <f>IF(ISBLANK(INDEX('Policy Characteristics'!L:L,MATCH($C959,'Policy Characteristics'!$C:$C,0))),"",INDEX('Policy Characteristics'!L:L,MATCH($C959,'Policy Characteristics'!$C:$C,0)))</f>
        <v/>
      </c>
    </row>
    <row r="960" spans="1:18" s="2" customFormat="1">
      <c r="A960" s="254" t="str">
        <f>IF(ISBLANK(INDEX('Policy Characteristics'!A:A,MATCH($C960,'Policy Characteristics'!$C:$C,0))),"",INDEX('Policy Characteristics'!A:A,MATCH($C960,'Policy Characteristics'!$C:$C,0)))</f>
        <v>Industry</v>
      </c>
      <c r="B960" s="262" t="str">
        <f>IF(ISBLANK(INDEX('Policy Characteristics'!B:B,MATCH($C960,'Policy Characteristics'!$C:$C,0))),"",INDEX('Policy Characteristics'!B:B,MATCH($C960,'Policy Characteristics'!$C:$C,0)))</f>
        <v>Feedstock Shifting</v>
      </c>
      <c r="C960" s="254" t="str">
        <f t="shared" si="41"/>
        <v>Fraction of Feedstock Shifted</v>
      </c>
      <c r="D960" s="6" t="s">
        <v>3074</v>
      </c>
      <c r="E960" s="45" t="s">
        <v>2707</v>
      </c>
      <c r="F960" t="s">
        <v>2580</v>
      </c>
      <c r="G960" s="45" t="s">
        <v>2711</v>
      </c>
      <c r="H960" s="47">
        <v>2597</v>
      </c>
      <c r="I960" s="324" t="s">
        <v>44</v>
      </c>
      <c r="J960" s="255" t="str">
        <f>IF(ISBLANK(INDEX('Policy Characteristics'!D:D,MATCH($C960,'Policy Characteristics'!$C:$C,0))),"",INDEX('Policy Characteristics'!D:D,MATCH($C960,'Policy Characteristics'!$C:$C,0)))</f>
        <v>Feedstock Shifting</v>
      </c>
      <c r="K960" s="254" t="str">
        <f>IF(ISBLANK(INDEX('Policy Characteristics'!E:E,MATCH($C960,'Policy Characteristics'!$C:$C,0))),"",INDEX('Policy Characteristics'!E:E,MATCH($C960,'Policy Characteristics'!$C:$C,0)))</f>
        <v>indst feedstock shifting</v>
      </c>
      <c r="L960" s="261">
        <f>IF(ISBLANK(INDEX('Policy Characteristics'!F:F,MATCH($C960,'Policy Characteristics'!$C:$C,0))),"",INDEX('Policy Characteristics'!F:F,MATCH($C960,'Policy Characteristics'!$C:$C,0)))</f>
        <v>0</v>
      </c>
      <c r="M960" s="261">
        <f>IF(ISBLANK(INDEX('Policy Characteristics'!G:G,MATCH($C960,'Policy Characteristics'!$C:$C,0))),"",INDEX('Policy Characteristics'!G:G,MATCH($C960,'Policy Characteristics'!$C:$C,0)))</f>
        <v>1</v>
      </c>
      <c r="N960" s="261">
        <f>IF(ISBLANK(INDEX('Policy Characteristics'!H:H,MATCH($C960,'Policy Characteristics'!$C:$C,0))),"",INDEX('Policy Characteristics'!H:H,MATCH($C960,'Policy Characteristics'!$C:$C,0)))</f>
        <v>0.01</v>
      </c>
      <c r="O960" s="254" t="str">
        <f>IF(ISBLANK(INDEX('Policy Characteristics'!I:I,MATCH($C960,'Policy Characteristics'!$C:$C,0))),"",INDEX('Policy Characteristics'!I:I,MATCH($C960,'Policy Characteristics'!$C:$C,0)))</f>
        <v>% of potential achieved</v>
      </c>
      <c r="P960" s="254" t="str">
        <f>IF(ISBLANK(INDEX('Policy Characteristics'!J:J,MATCH($C960,'Policy Characteristics'!$C:$C,0))),"",INDEX('Policy Characteristics'!J:J,MATCH($C960,'Policy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0" s="254" t="str">
        <f>IF(ISBLANK(INDEX('Policy Characteristics'!K:K,MATCH($C960,'Policy Characteristics'!$C:$C,0))),"",INDEX('Policy Characteristics'!K:K,MATCH($C960,'Policy Characteristics'!$C:$C,0)))</f>
        <v/>
      </c>
      <c r="R960" s="254" t="str">
        <f>IF(ISBLANK(INDEX('Policy Characteristics'!L:L,MATCH($C960,'Policy Characteristics'!$C:$C,0))),"",INDEX('Policy Characteristics'!L:L,MATCH($C960,'Policy Characteristics'!$C:$C,0)))</f>
        <v/>
      </c>
    </row>
    <row r="961" spans="1:18" s="2" customFormat="1">
      <c r="A961" s="254" t="str">
        <f>IF(ISBLANK(INDEX('Policy Characteristics'!A:A,MATCH($C961,'Policy Characteristics'!$C:$C,0))),"",INDEX('Policy Characteristics'!A:A,MATCH($C961,'Policy Characteristics'!$C:$C,0)))</f>
        <v>Industry</v>
      </c>
      <c r="B961" s="262" t="str">
        <f>IF(ISBLANK(INDEX('Policy Characteristics'!B:B,MATCH($C961,'Policy Characteristics'!$C:$C,0))),"",INDEX('Policy Characteristics'!B:B,MATCH($C961,'Policy Characteristics'!$C:$C,0)))</f>
        <v>Feedstock Shifting</v>
      </c>
      <c r="C961" s="254" t="str">
        <f t="shared" si="41"/>
        <v>Fraction of Feedstock Shifted</v>
      </c>
      <c r="D961" s="6" t="s">
        <v>3074</v>
      </c>
      <c r="E961" s="45" t="s">
        <v>2708</v>
      </c>
      <c r="F961" t="s">
        <v>2580</v>
      </c>
      <c r="G961" s="45" t="s">
        <v>2712</v>
      </c>
      <c r="H961" s="47">
        <v>2598</v>
      </c>
      <c r="I961" s="324" t="s">
        <v>44</v>
      </c>
      <c r="J961" s="255" t="str">
        <f>IF(ISBLANK(INDEX('Policy Characteristics'!D:D,MATCH($C961,'Policy Characteristics'!$C:$C,0))),"",INDEX('Policy Characteristics'!D:D,MATCH($C961,'Policy Characteristics'!$C:$C,0)))</f>
        <v>Feedstock Shifting</v>
      </c>
      <c r="K961" s="254" t="str">
        <f>IF(ISBLANK(INDEX('Policy Characteristics'!E:E,MATCH($C961,'Policy Characteristics'!$C:$C,0))),"",INDEX('Policy Characteristics'!E:E,MATCH($C961,'Policy Characteristics'!$C:$C,0)))</f>
        <v>indst feedstock shifting</v>
      </c>
      <c r="L961" s="261">
        <f>IF(ISBLANK(INDEX('Policy Characteristics'!F:F,MATCH($C961,'Policy Characteristics'!$C:$C,0))),"",INDEX('Policy Characteristics'!F:F,MATCH($C961,'Policy Characteristics'!$C:$C,0)))</f>
        <v>0</v>
      </c>
      <c r="M961" s="261">
        <f>IF(ISBLANK(INDEX('Policy Characteristics'!G:G,MATCH($C961,'Policy Characteristics'!$C:$C,0))),"",INDEX('Policy Characteristics'!G:G,MATCH($C961,'Policy Characteristics'!$C:$C,0)))</f>
        <v>1</v>
      </c>
      <c r="N961" s="261">
        <f>IF(ISBLANK(INDEX('Policy Characteristics'!H:H,MATCH($C961,'Policy Characteristics'!$C:$C,0))),"",INDEX('Policy Characteristics'!H:H,MATCH($C961,'Policy Characteristics'!$C:$C,0)))</f>
        <v>0.01</v>
      </c>
      <c r="O961" s="254" t="str">
        <f>IF(ISBLANK(INDEX('Policy Characteristics'!I:I,MATCH($C961,'Policy Characteristics'!$C:$C,0))),"",INDEX('Policy Characteristics'!I:I,MATCH($C961,'Policy Characteristics'!$C:$C,0)))</f>
        <v>% of potential achieved</v>
      </c>
      <c r="P961" s="254" t="str">
        <f>IF(ISBLANK(INDEX('Policy Characteristics'!J:J,MATCH($C961,'Policy Characteristics'!$C:$C,0))),"",INDEX('Policy Characteristics'!J:J,MATCH($C961,'Policy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1" s="254" t="str">
        <f>IF(ISBLANK(INDEX('Policy Characteristics'!K:K,MATCH($C961,'Policy Characteristics'!$C:$C,0))),"",INDEX('Policy Characteristics'!K:K,MATCH($C961,'Policy Characteristics'!$C:$C,0)))</f>
        <v/>
      </c>
      <c r="R961" s="254" t="str">
        <f>IF(ISBLANK(INDEX('Policy Characteristics'!L:L,MATCH($C961,'Policy Characteristics'!$C:$C,0))),"",INDEX('Policy Characteristics'!L:L,MATCH($C961,'Policy Characteristics'!$C:$C,0)))</f>
        <v/>
      </c>
    </row>
    <row r="962" spans="1:18" s="2" customFormat="1">
      <c r="A962" s="254" t="str">
        <f>IF(ISBLANK(INDEX('Policy Characteristics'!A:A,MATCH($C962,'Policy Characteristics'!$C:$C,0))),"",INDEX('Policy Characteristics'!A:A,MATCH($C962,'Policy Characteristics'!$C:$C,0)))</f>
        <v>Industry</v>
      </c>
      <c r="B962" s="262" t="str">
        <f>IF(ISBLANK(INDEX('Policy Characteristics'!B:B,MATCH($C962,'Policy Characteristics'!$C:$C,0))),"",INDEX('Policy Characteristics'!B:B,MATCH($C962,'Policy Characteristics'!$C:$C,0)))</f>
        <v>Feedstock Shifting</v>
      </c>
      <c r="C962" s="254" t="str">
        <f t="shared" si="41"/>
        <v>Fraction of Feedstock Shifted</v>
      </c>
      <c r="D962" s="6" t="s">
        <v>3074</v>
      </c>
      <c r="E962" s="45" t="s">
        <v>2705</v>
      </c>
      <c r="F962" t="s">
        <v>2580</v>
      </c>
      <c r="G962" s="45" t="s">
        <v>2710</v>
      </c>
      <c r="H962" s="47">
        <v>2599</v>
      </c>
      <c r="I962" s="324" t="s">
        <v>44</v>
      </c>
      <c r="J962" s="255" t="str">
        <f>IF(ISBLANK(INDEX('Policy Characteristics'!D:D,MATCH($C962,'Policy Characteristics'!$C:$C,0))),"",INDEX('Policy Characteristics'!D:D,MATCH($C962,'Policy Characteristics'!$C:$C,0)))</f>
        <v>Feedstock Shifting</v>
      </c>
      <c r="K962" s="254" t="str">
        <f>IF(ISBLANK(INDEX('Policy Characteristics'!E:E,MATCH($C962,'Policy Characteristics'!$C:$C,0))),"",INDEX('Policy Characteristics'!E:E,MATCH($C962,'Policy Characteristics'!$C:$C,0)))</f>
        <v>indst feedstock shifting</v>
      </c>
      <c r="L962" s="261">
        <f>IF(ISBLANK(INDEX('Policy Characteristics'!F:F,MATCH($C962,'Policy Characteristics'!$C:$C,0))),"",INDEX('Policy Characteristics'!F:F,MATCH($C962,'Policy Characteristics'!$C:$C,0)))</f>
        <v>0</v>
      </c>
      <c r="M962" s="261">
        <f>IF(ISBLANK(INDEX('Policy Characteristics'!G:G,MATCH($C962,'Policy Characteristics'!$C:$C,0))),"",INDEX('Policy Characteristics'!G:G,MATCH($C962,'Policy Characteristics'!$C:$C,0)))</f>
        <v>1</v>
      </c>
      <c r="N962" s="261">
        <f>IF(ISBLANK(INDEX('Policy Characteristics'!H:H,MATCH($C962,'Policy Characteristics'!$C:$C,0))),"",INDEX('Policy Characteristics'!H:H,MATCH($C962,'Policy Characteristics'!$C:$C,0)))</f>
        <v>0.01</v>
      </c>
      <c r="O962" s="254" t="str">
        <f>IF(ISBLANK(INDEX('Policy Characteristics'!I:I,MATCH($C962,'Policy Characteristics'!$C:$C,0))),"",INDEX('Policy Characteristics'!I:I,MATCH($C962,'Policy Characteristics'!$C:$C,0)))</f>
        <v>% of potential achieved</v>
      </c>
      <c r="P962" s="254" t="str">
        <f>IF(ISBLANK(INDEX('Policy Characteristics'!J:J,MATCH($C962,'Policy Characteristics'!$C:$C,0))),"",INDEX('Policy Characteristics'!J:J,MATCH($C962,'Policy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2" s="254" t="str">
        <f>IF(ISBLANK(INDEX('Policy Characteristics'!K:K,MATCH($C962,'Policy Characteristics'!$C:$C,0))),"",INDEX('Policy Characteristics'!K:K,MATCH($C962,'Policy Characteristics'!$C:$C,0)))</f>
        <v/>
      </c>
      <c r="R962" s="254" t="str">
        <f>IF(ISBLANK(INDEX('Policy Characteristics'!L:L,MATCH($C962,'Policy Characteristics'!$C:$C,0))),"",INDEX('Policy Characteristics'!L:L,MATCH($C962,'Policy Characteristics'!$C:$C,0)))</f>
        <v/>
      </c>
    </row>
    <row r="963" spans="1:18" s="2" customFormat="1">
      <c r="A963" s="254" t="str">
        <f>IF(ISBLANK(INDEX('Policy Characteristics'!A:A,MATCH($C963,'Policy Characteristics'!$C:$C,0))),"",INDEX('Policy Characteristics'!A:A,MATCH($C963,'Policy Characteristics'!$C:$C,0)))</f>
        <v>Industry</v>
      </c>
      <c r="B963" s="262" t="str">
        <f>IF(ISBLANK(INDEX('Policy Characteristics'!B:B,MATCH($C963,'Policy Characteristics'!$C:$C,0))),"",INDEX('Policy Characteristics'!B:B,MATCH($C963,'Policy Characteristics'!$C:$C,0)))</f>
        <v>Feedstock Shifting</v>
      </c>
      <c r="C963" s="254" t="str">
        <f t="shared" si="41"/>
        <v>Fraction of Feedstock Shifted</v>
      </c>
      <c r="D963" s="6" t="s">
        <v>3075</v>
      </c>
      <c r="E963" s="45" t="s">
        <v>2399</v>
      </c>
      <c r="F963" t="s">
        <v>3037</v>
      </c>
      <c r="G963" s="45" t="s">
        <v>2405</v>
      </c>
      <c r="H963" s="47">
        <v>2600</v>
      </c>
      <c r="I963" s="324" t="s">
        <v>44</v>
      </c>
      <c r="J963" s="255" t="str">
        <f>IF(ISBLANK(INDEX('Policy Characteristics'!D:D,MATCH($C963,'Policy Characteristics'!$C:$C,0))),"",INDEX('Policy Characteristics'!D:D,MATCH($C963,'Policy Characteristics'!$C:$C,0)))</f>
        <v>Feedstock Shifting</v>
      </c>
      <c r="K963" s="254" t="str">
        <f>IF(ISBLANK(INDEX('Policy Characteristics'!E:E,MATCH($C963,'Policy Characteristics'!$C:$C,0))),"",INDEX('Policy Characteristics'!E:E,MATCH($C963,'Policy Characteristics'!$C:$C,0)))</f>
        <v>indst feedstock shifting</v>
      </c>
      <c r="L963" s="261">
        <f>IF(ISBLANK(INDEX('Policy Characteristics'!F:F,MATCH($C963,'Policy Characteristics'!$C:$C,0))),"",INDEX('Policy Characteristics'!F:F,MATCH($C963,'Policy Characteristics'!$C:$C,0)))</f>
        <v>0</v>
      </c>
      <c r="M963" s="261">
        <f>IF(ISBLANK(INDEX('Policy Characteristics'!G:G,MATCH($C963,'Policy Characteristics'!$C:$C,0))),"",INDEX('Policy Characteristics'!G:G,MATCH($C963,'Policy Characteristics'!$C:$C,0)))</f>
        <v>1</v>
      </c>
      <c r="N963" s="261">
        <f>IF(ISBLANK(INDEX('Policy Characteristics'!H:H,MATCH($C963,'Policy Characteristics'!$C:$C,0))),"",INDEX('Policy Characteristics'!H:H,MATCH($C963,'Policy Characteristics'!$C:$C,0)))</f>
        <v>0.01</v>
      </c>
      <c r="O963" s="254" t="str">
        <f>IF(ISBLANK(INDEX('Policy Characteristics'!I:I,MATCH($C963,'Policy Characteristics'!$C:$C,0))),"",INDEX('Policy Characteristics'!I:I,MATCH($C963,'Policy Characteristics'!$C:$C,0)))</f>
        <v>% of potential achieved</v>
      </c>
      <c r="P963" s="254" t="str">
        <f>IF(ISBLANK(INDEX('Policy Characteristics'!J:J,MATCH($C963,'Policy Characteristics'!$C:$C,0))),"",INDEX('Policy Characteristics'!J:J,MATCH($C963,'Policy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3" s="254" t="str">
        <f>IF(ISBLANK(INDEX('Policy Characteristics'!K:K,MATCH($C963,'Policy Characteristics'!$C:$C,0))),"",INDEX('Policy Characteristics'!K:K,MATCH($C963,'Policy Characteristics'!$C:$C,0)))</f>
        <v/>
      </c>
      <c r="R963" s="254" t="str">
        <f>IF(ISBLANK(INDEX('Policy Characteristics'!L:L,MATCH($C963,'Policy Characteristics'!$C:$C,0))),"",INDEX('Policy Characteristics'!L:L,MATCH($C963,'Policy Characteristics'!$C:$C,0)))</f>
        <v/>
      </c>
    </row>
    <row r="964" spans="1:18" s="2" customFormat="1">
      <c r="A964" s="254" t="str">
        <f>IF(ISBLANK(INDEX('Policy Characteristics'!A:A,MATCH($C964,'Policy Characteristics'!$C:$C,0))),"",INDEX('Policy Characteristics'!A:A,MATCH($C964,'Policy Characteristics'!$C:$C,0)))</f>
        <v>Industry</v>
      </c>
      <c r="B964" s="262" t="str">
        <f>IF(ISBLANK(INDEX('Policy Characteristics'!B:B,MATCH($C964,'Policy Characteristics'!$C:$C,0))),"",INDEX('Policy Characteristics'!B:B,MATCH($C964,'Policy Characteristics'!$C:$C,0)))</f>
        <v>Feedstock Shifting</v>
      </c>
      <c r="C964" s="254" t="str">
        <f t="shared" si="41"/>
        <v>Fraction of Feedstock Shifted</v>
      </c>
      <c r="D964" s="6" t="s">
        <v>3075</v>
      </c>
      <c r="E964" s="45" t="s">
        <v>2400</v>
      </c>
      <c r="F964" t="s">
        <v>3037</v>
      </c>
      <c r="G964" s="45" t="s">
        <v>2408</v>
      </c>
      <c r="H964" s="47">
        <v>2601</v>
      </c>
      <c r="I964" s="324" t="s">
        <v>44</v>
      </c>
      <c r="J964" s="255" t="str">
        <f>IF(ISBLANK(INDEX('Policy Characteristics'!D:D,MATCH($C964,'Policy Characteristics'!$C:$C,0))),"",INDEX('Policy Characteristics'!D:D,MATCH($C964,'Policy Characteristics'!$C:$C,0)))</f>
        <v>Feedstock Shifting</v>
      </c>
      <c r="K964" s="254" t="str">
        <f>IF(ISBLANK(INDEX('Policy Characteristics'!E:E,MATCH($C964,'Policy Characteristics'!$C:$C,0))),"",INDEX('Policy Characteristics'!E:E,MATCH($C964,'Policy Characteristics'!$C:$C,0)))</f>
        <v>indst feedstock shifting</v>
      </c>
      <c r="L964" s="261">
        <f>IF(ISBLANK(INDEX('Policy Characteristics'!F:F,MATCH($C964,'Policy Characteristics'!$C:$C,0))),"",INDEX('Policy Characteristics'!F:F,MATCH($C964,'Policy Characteristics'!$C:$C,0)))</f>
        <v>0</v>
      </c>
      <c r="M964" s="261">
        <f>IF(ISBLANK(INDEX('Policy Characteristics'!G:G,MATCH($C964,'Policy Characteristics'!$C:$C,0))),"",INDEX('Policy Characteristics'!G:G,MATCH($C964,'Policy Characteristics'!$C:$C,0)))</f>
        <v>1</v>
      </c>
      <c r="N964" s="261">
        <f>IF(ISBLANK(INDEX('Policy Characteristics'!H:H,MATCH($C964,'Policy Characteristics'!$C:$C,0))),"",INDEX('Policy Characteristics'!H:H,MATCH($C964,'Policy Characteristics'!$C:$C,0)))</f>
        <v>0.01</v>
      </c>
      <c r="O964" s="254" t="str">
        <f>IF(ISBLANK(INDEX('Policy Characteristics'!I:I,MATCH($C964,'Policy Characteristics'!$C:$C,0))),"",INDEX('Policy Characteristics'!I:I,MATCH($C964,'Policy Characteristics'!$C:$C,0)))</f>
        <v>% of potential achieved</v>
      </c>
      <c r="P964" s="254" t="str">
        <f>IF(ISBLANK(INDEX('Policy Characteristics'!J:J,MATCH($C964,'Policy Characteristics'!$C:$C,0))),"",INDEX('Policy Characteristics'!J:J,MATCH($C964,'Policy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4" s="254" t="str">
        <f>IF(ISBLANK(INDEX('Policy Characteristics'!K:K,MATCH($C964,'Policy Characteristics'!$C:$C,0))),"",INDEX('Policy Characteristics'!K:K,MATCH($C964,'Policy Characteristics'!$C:$C,0)))</f>
        <v/>
      </c>
      <c r="R964" s="254" t="str">
        <f>IF(ISBLANK(INDEX('Policy Characteristics'!L:L,MATCH($C964,'Policy Characteristics'!$C:$C,0))),"",INDEX('Policy Characteristics'!L:L,MATCH($C964,'Policy Characteristics'!$C:$C,0)))</f>
        <v/>
      </c>
    </row>
    <row r="965" spans="1:18" s="2" customFormat="1">
      <c r="A965" s="254" t="str">
        <f>IF(ISBLANK(INDEX('Policy Characteristics'!A:A,MATCH($C965,'Policy Characteristics'!$C:$C,0))),"",INDEX('Policy Characteristics'!A:A,MATCH($C965,'Policy Characteristics'!$C:$C,0)))</f>
        <v>Industry</v>
      </c>
      <c r="B965" s="262" t="str">
        <f>IF(ISBLANK(INDEX('Policy Characteristics'!B:B,MATCH($C965,'Policy Characteristics'!$C:$C,0))),"",INDEX('Policy Characteristics'!B:B,MATCH($C965,'Policy Characteristics'!$C:$C,0)))</f>
        <v>Feedstock Shifting</v>
      </c>
      <c r="C965" s="254" t="str">
        <f t="shared" si="41"/>
        <v>Fraction of Feedstock Shifted</v>
      </c>
      <c r="D965" s="6" t="s">
        <v>3075</v>
      </c>
      <c r="E965" s="45" t="s">
        <v>2401</v>
      </c>
      <c r="F965" t="s">
        <v>3037</v>
      </c>
      <c r="G965" s="45" t="s">
        <v>2409</v>
      </c>
      <c r="H965" s="47">
        <v>2602</v>
      </c>
      <c r="I965" s="324" t="s">
        <v>44</v>
      </c>
      <c r="J965" s="255" t="str">
        <f>IF(ISBLANK(INDEX('Policy Characteristics'!D:D,MATCH($C965,'Policy Characteristics'!$C:$C,0))),"",INDEX('Policy Characteristics'!D:D,MATCH($C965,'Policy Characteristics'!$C:$C,0)))</f>
        <v>Feedstock Shifting</v>
      </c>
      <c r="K965" s="254" t="str">
        <f>IF(ISBLANK(INDEX('Policy Characteristics'!E:E,MATCH($C965,'Policy Characteristics'!$C:$C,0))),"",INDEX('Policy Characteristics'!E:E,MATCH($C965,'Policy Characteristics'!$C:$C,0)))</f>
        <v>indst feedstock shifting</v>
      </c>
      <c r="L965" s="261">
        <f>IF(ISBLANK(INDEX('Policy Characteristics'!F:F,MATCH($C965,'Policy Characteristics'!$C:$C,0))),"",INDEX('Policy Characteristics'!F:F,MATCH($C965,'Policy Characteristics'!$C:$C,0)))</f>
        <v>0</v>
      </c>
      <c r="M965" s="261">
        <f>IF(ISBLANK(INDEX('Policy Characteristics'!G:G,MATCH($C965,'Policy Characteristics'!$C:$C,0))),"",INDEX('Policy Characteristics'!G:G,MATCH($C965,'Policy Characteristics'!$C:$C,0)))</f>
        <v>1</v>
      </c>
      <c r="N965" s="261">
        <f>IF(ISBLANK(INDEX('Policy Characteristics'!H:H,MATCH($C965,'Policy Characteristics'!$C:$C,0))),"",INDEX('Policy Characteristics'!H:H,MATCH($C965,'Policy Characteristics'!$C:$C,0)))</f>
        <v>0.01</v>
      </c>
      <c r="O965" s="254" t="str">
        <f>IF(ISBLANK(INDEX('Policy Characteristics'!I:I,MATCH($C965,'Policy Characteristics'!$C:$C,0))),"",INDEX('Policy Characteristics'!I:I,MATCH($C965,'Policy Characteristics'!$C:$C,0)))</f>
        <v>% of potential achieved</v>
      </c>
      <c r="P965" s="254" t="str">
        <f>IF(ISBLANK(INDEX('Policy Characteristics'!J:J,MATCH($C965,'Policy Characteristics'!$C:$C,0))),"",INDEX('Policy Characteristics'!J:J,MATCH($C965,'Policy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5" s="254" t="str">
        <f>IF(ISBLANK(INDEX('Policy Characteristics'!K:K,MATCH($C965,'Policy Characteristics'!$C:$C,0))),"",INDEX('Policy Characteristics'!K:K,MATCH($C965,'Policy Characteristics'!$C:$C,0)))</f>
        <v/>
      </c>
      <c r="R965" s="254" t="str">
        <f>IF(ISBLANK(INDEX('Policy Characteristics'!L:L,MATCH($C965,'Policy Characteristics'!$C:$C,0))),"",INDEX('Policy Characteristics'!L:L,MATCH($C965,'Policy Characteristics'!$C:$C,0)))</f>
        <v/>
      </c>
    </row>
    <row r="966" spans="1:18" s="2" customFormat="1">
      <c r="A966" s="254" t="str">
        <f>IF(ISBLANK(INDEX('Policy Characteristics'!A:A,MATCH($C966,'Policy Characteristics'!$C:$C,0))),"",INDEX('Policy Characteristics'!A:A,MATCH($C966,'Policy Characteristics'!$C:$C,0)))</f>
        <v>Industry</v>
      </c>
      <c r="B966" s="262" t="str">
        <f>IF(ISBLANK(INDEX('Policy Characteristics'!B:B,MATCH($C966,'Policy Characteristics'!$C:$C,0))),"",INDEX('Policy Characteristics'!B:B,MATCH($C966,'Policy Characteristics'!$C:$C,0)))</f>
        <v>Feedstock Shifting</v>
      </c>
      <c r="C966" s="254" t="str">
        <f t="shared" si="41"/>
        <v>Fraction of Feedstock Shifted</v>
      </c>
      <c r="D966" s="6" t="s">
        <v>3075</v>
      </c>
      <c r="E966" s="45" t="s">
        <v>2402</v>
      </c>
      <c r="F966" t="s">
        <v>3037</v>
      </c>
      <c r="G966" s="45" t="s">
        <v>2406</v>
      </c>
      <c r="H966" s="47">
        <v>2603</v>
      </c>
      <c r="I966" s="324" t="s">
        <v>44</v>
      </c>
      <c r="J966" s="255" t="str">
        <f>IF(ISBLANK(INDEX('Policy Characteristics'!D:D,MATCH($C966,'Policy Characteristics'!$C:$C,0))),"",INDEX('Policy Characteristics'!D:D,MATCH($C966,'Policy Characteristics'!$C:$C,0)))</f>
        <v>Feedstock Shifting</v>
      </c>
      <c r="K966" s="254" t="str">
        <f>IF(ISBLANK(INDEX('Policy Characteristics'!E:E,MATCH($C966,'Policy Characteristics'!$C:$C,0))),"",INDEX('Policy Characteristics'!E:E,MATCH($C966,'Policy Characteristics'!$C:$C,0)))</f>
        <v>indst feedstock shifting</v>
      </c>
      <c r="L966" s="261">
        <f>IF(ISBLANK(INDEX('Policy Characteristics'!F:F,MATCH($C966,'Policy Characteristics'!$C:$C,0))),"",INDEX('Policy Characteristics'!F:F,MATCH($C966,'Policy Characteristics'!$C:$C,0)))</f>
        <v>0</v>
      </c>
      <c r="M966" s="261">
        <f>IF(ISBLANK(INDEX('Policy Characteristics'!G:G,MATCH($C966,'Policy Characteristics'!$C:$C,0))),"",INDEX('Policy Characteristics'!G:G,MATCH($C966,'Policy Characteristics'!$C:$C,0)))</f>
        <v>1</v>
      </c>
      <c r="N966" s="261">
        <f>IF(ISBLANK(INDEX('Policy Characteristics'!H:H,MATCH($C966,'Policy Characteristics'!$C:$C,0))),"",INDEX('Policy Characteristics'!H:H,MATCH($C966,'Policy Characteristics'!$C:$C,0)))</f>
        <v>0.01</v>
      </c>
      <c r="O966" s="254" t="str">
        <f>IF(ISBLANK(INDEX('Policy Characteristics'!I:I,MATCH($C966,'Policy Characteristics'!$C:$C,0))),"",INDEX('Policy Characteristics'!I:I,MATCH($C966,'Policy Characteristics'!$C:$C,0)))</f>
        <v>% of potential achieved</v>
      </c>
      <c r="P966" s="254" t="str">
        <f>IF(ISBLANK(INDEX('Policy Characteristics'!J:J,MATCH($C966,'Policy Characteristics'!$C:$C,0))),"",INDEX('Policy Characteristics'!J:J,MATCH($C966,'Policy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6" s="254" t="str">
        <f>IF(ISBLANK(INDEX('Policy Characteristics'!K:K,MATCH($C966,'Policy Characteristics'!$C:$C,0))),"",INDEX('Policy Characteristics'!K:K,MATCH($C966,'Policy Characteristics'!$C:$C,0)))</f>
        <v/>
      </c>
      <c r="R966" s="254" t="str">
        <f>IF(ISBLANK(INDEX('Policy Characteristics'!L:L,MATCH($C966,'Policy Characteristics'!$C:$C,0))),"",INDEX('Policy Characteristics'!L:L,MATCH($C966,'Policy Characteristics'!$C:$C,0)))</f>
        <v/>
      </c>
    </row>
    <row r="967" spans="1:18" s="2" customFormat="1">
      <c r="A967" s="254" t="str">
        <f>IF(ISBLANK(INDEX('Policy Characteristics'!A:A,MATCH($C967,'Policy Characteristics'!$C:$C,0))),"",INDEX('Policy Characteristics'!A:A,MATCH($C967,'Policy Characteristics'!$C:$C,0)))</f>
        <v>Industry</v>
      </c>
      <c r="B967" s="262" t="str">
        <f>IF(ISBLANK(INDEX('Policy Characteristics'!B:B,MATCH($C967,'Policy Characteristics'!$C:$C,0))),"",INDEX('Policy Characteristics'!B:B,MATCH($C967,'Policy Characteristics'!$C:$C,0)))</f>
        <v>Feedstock Shifting</v>
      </c>
      <c r="C967" s="254" t="str">
        <f t="shared" si="41"/>
        <v>Fraction of Feedstock Shifted</v>
      </c>
      <c r="D967" s="6" t="s">
        <v>3075</v>
      </c>
      <c r="E967" s="45" t="s">
        <v>2403</v>
      </c>
      <c r="F967" t="s">
        <v>3037</v>
      </c>
      <c r="G967" s="45" t="s">
        <v>2407</v>
      </c>
      <c r="H967" s="47">
        <v>2604</v>
      </c>
      <c r="I967" s="324" t="s">
        <v>44</v>
      </c>
      <c r="J967" s="255" t="str">
        <f>IF(ISBLANK(INDEX('Policy Characteristics'!D:D,MATCH($C967,'Policy Characteristics'!$C:$C,0))),"",INDEX('Policy Characteristics'!D:D,MATCH($C967,'Policy Characteristics'!$C:$C,0)))</f>
        <v>Feedstock Shifting</v>
      </c>
      <c r="K967" s="254" t="str">
        <f>IF(ISBLANK(INDEX('Policy Characteristics'!E:E,MATCH($C967,'Policy Characteristics'!$C:$C,0))),"",INDEX('Policy Characteristics'!E:E,MATCH($C967,'Policy Characteristics'!$C:$C,0)))</f>
        <v>indst feedstock shifting</v>
      </c>
      <c r="L967" s="261">
        <f>IF(ISBLANK(INDEX('Policy Characteristics'!F:F,MATCH($C967,'Policy Characteristics'!$C:$C,0))),"",INDEX('Policy Characteristics'!F:F,MATCH($C967,'Policy Characteristics'!$C:$C,0)))</f>
        <v>0</v>
      </c>
      <c r="M967" s="261">
        <f>IF(ISBLANK(INDEX('Policy Characteristics'!G:G,MATCH($C967,'Policy Characteristics'!$C:$C,0))),"",INDEX('Policy Characteristics'!G:G,MATCH($C967,'Policy Characteristics'!$C:$C,0)))</f>
        <v>1</v>
      </c>
      <c r="N967" s="261">
        <f>IF(ISBLANK(INDEX('Policy Characteristics'!H:H,MATCH($C967,'Policy Characteristics'!$C:$C,0))),"",INDEX('Policy Characteristics'!H:H,MATCH($C967,'Policy Characteristics'!$C:$C,0)))</f>
        <v>0.01</v>
      </c>
      <c r="O967" s="254" t="str">
        <f>IF(ISBLANK(INDEX('Policy Characteristics'!I:I,MATCH($C967,'Policy Characteristics'!$C:$C,0))),"",INDEX('Policy Characteristics'!I:I,MATCH($C967,'Policy Characteristics'!$C:$C,0)))</f>
        <v>% of potential achieved</v>
      </c>
      <c r="P967" s="254" t="str">
        <f>IF(ISBLANK(INDEX('Policy Characteristics'!J:J,MATCH($C967,'Policy Characteristics'!$C:$C,0))),"",INDEX('Policy Characteristics'!J:J,MATCH($C967,'Policy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7" s="254" t="str">
        <f>IF(ISBLANK(INDEX('Policy Characteristics'!K:K,MATCH($C967,'Policy Characteristics'!$C:$C,0))),"",INDEX('Policy Characteristics'!K:K,MATCH($C967,'Policy Characteristics'!$C:$C,0)))</f>
        <v/>
      </c>
      <c r="R967" s="254" t="str">
        <f>IF(ISBLANK(INDEX('Policy Characteristics'!L:L,MATCH($C967,'Policy Characteristics'!$C:$C,0))),"",INDEX('Policy Characteristics'!L:L,MATCH($C967,'Policy Characteristics'!$C:$C,0)))</f>
        <v/>
      </c>
    </row>
    <row r="968" spans="1:18" s="2" customFormat="1">
      <c r="A968" s="254" t="str">
        <f>IF(ISBLANK(INDEX('Policy Characteristics'!A:A,MATCH($C968,'Policy Characteristics'!$C:$C,0))),"",INDEX('Policy Characteristics'!A:A,MATCH($C968,'Policy Characteristics'!$C:$C,0)))</f>
        <v>Industry</v>
      </c>
      <c r="B968" s="262" t="str">
        <f>IF(ISBLANK(INDEX('Policy Characteristics'!B:B,MATCH($C968,'Policy Characteristics'!$C:$C,0))),"",INDEX('Policy Characteristics'!B:B,MATCH($C968,'Policy Characteristics'!$C:$C,0)))</f>
        <v>Feedstock Shifting</v>
      </c>
      <c r="C968" s="254" t="str">
        <f t="shared" si="41"/>
        <v>Fraction of Feedstock Shifted</v>
      </c>
      <c r="D968" s="6" t="s">
        <v>3075</v>
      </c>
      <c r="E968" s="45" t="s">
        <v>2404</v>
      </c>
      <c r="F968" t="s">
        <v>3037</v>
      </c>
      <c r="G968" s="45" t="s">
        <v>2410</v>
      </c>
      <c r="H968" s="47">
        <v>2605</v>
      </c>
      <c r="I968" s="324" t="s">
        <v>44</v>
      </c>
      <c r="J968" s="255" t="str">
        <f>IF(ISBLANK(INDEX('Policy Characteristics'!D:D,MATCH($C968,'Policy Characteristics'!$C:$C,0))),"",INDEX('Policy Characteristics'!D:D,MATCH($C968,'Policy Characteristics'!$C:$C,0)))</f>
        <v>Feedstock Shifting</v>
      </c>
      <c r="K968" s="254" t="str">
        <f>IF(ISBLANK(INDEX('Policy Characteristics'!E:E,MATCH($C968,'Policy Characteristics'!$C:$C,0))),"",INDEX('Policy Characteristics'!E:E,MATCH($C968,'Policy Characteristics'!$C:$C,0)))</f>
        <v>indst feedstock shifting</v>
      </c>
      <c r="L968" s="261">
        <f>IF(ISBLANK(INDEX('Policy Characteristics'!F:F,MATCH($C968,'Policy Characteristics'!$C:$C,0))),"",INDEX('Policy Characteristics'!F:F,MATCH($C968,'Policy Characteristics'!$C:$C,0)))</f>
        <v>0</v>
      </c>
      <c r="M968" s="261">
        <f>IF(ISBLANK(INDEX('Policy Characteristics'!G:G,MATCH($C968,'Policy Characteristics'!$C:$C,0))),"",INDEX('Policy Characteristics'!G:G,MATCH($C968,'Policy Characteristics'!$C:$C,0)))</f>
        <v>1</v>
      </c>
      <c r="N968" s="261">
        <f>IF(ISBLANK(INDEX('Policy Characteristics'!H:H,MATCH($C968,'Policy Characteristics'!$C:$C,0))),"",INDEX('Policy Characteristics'!H:H,MATCH($C968,'Policy Characteristics'!$C:$C,0)))</f>
        <v>0.01</v>
      </c>
      <c r="O968" s="254" t="str">
        <f>IF(ISBLANK(INDEX('Policy Characteristics'!I:I,MATCH($C968,'Policy Characteristics'!$C:$C,0))),"",INDEX('Policy Characteristics'!I:I,MATCH($C968,'Policy Characteristics'!$C:$C,0)))</f>
        <v>% of potential achieved</v>
      </c>
      <c r="P968" s="254" t="str">
        <f>IF(ISBLANK(INDEX('Policy Characteristics'!J:J,MATCH($C968,'Policy Characteristics'!$C:$C,0))),"",INDEX('Policy Characteristics'!J:J,MATCH($C968,'Policy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8" s="254" t="str">
        <f>IF(ISBLANK(INDEX('Policy Characteristics'!K:K,MATCH($C968,'Policy Characteristics'!$C:$C,0))),"",INDEX('Policy Characteristics'!K:K,MATCH($C968,'Policy Characteristics'!$C:$C,0)))</f>
        <v/>
      </c>
      <c r="R968" s="254" t="str">
        <f>IF(ISBLANK(INDEX('Policy Characteristics'!L:L,MATCH($C968,'Policy Characteristics'!$C:$C,0))),"",INDEX('Policy Characteristics'!L:L,MATCH($C968,'Policy Characteristics'!$C:$C,0)))</f>
        <v/>
      </c>
    </row>
    <row r="969" spans="1:18" s="2" customFormat="1">
      <c r="A969" s="254" t="str">
        <f>IF(ISBLANK(INDEX('Policy Characteristics'!A:A,MATCH($C969,'Policy Characteristics'!$C:$C,0))),"",INDEX('Policy Characteristics'!A:A,MATCH($C969,'Policy Characteristics'!$C:$C,0)))</f>
        <v>Industry</v>
      </c>
      <c r="B969" s="262" t="str">
        <f>IF(ISBLANK(INDEX('Policy Characteristics'!B:B,MATCH($C969,'Policy Characteristics'!$C:$C,0))),"",INDEX('Policy Characteristics'!B:B,MATCH($C969,'Policy Characteristics'!$C:$C,0)))</f>
        <v>Feedstock Shifting</v>
      </c>
      <c r="C969" s="254" t="str">
        <f t="shared" si="41"/>
        <v>Fraction of Feedstock Shifted</v>
      </c>
      <c r="D969" s="6" t="s">
        <v>3075</v>
      </c>
      <c r="E969" s="45" t="s">
        <v>2706</v>
      </c>
      <c r="F969" t="s">
        <v>3037</v>
      </c>
      <c r="G969" s="45" t="s">
        <v>2709</v>
      </c>
      <c r="H969" s="47">
        <v>2606</v>
      </c>
      <c r="I969" s="324" t="s">
        <v>44</v>
      </c>
      <c r="J969" s="255" t="str">
        <f>IF(ISBLANK(INDEX('Policy Characteristics'!D:D,MATCH($C969,'Policy Characteristics'!$C:$C,0))),"",INDEX('Policy Characteristics'!D:D,MATCH($C969,'Policy Characteristics'!$C:$C,0)))</f>
        <v>Feedstock Shifting</v>
      </c>
      <c r="K969" s="254" t="str">
        <f>IF(ISBLANK(INDEX('Policy Characteristics'!E:E,MATCH($C969,'Policy Characteristics'!$C:$C,0))),"",INDEX('Policy Characteristics'!E:E,MATCH($C969,'Policy Characteristics'!$C:$C,0)))</f>
        <v>indst feedstock shifting</v>
      </c>
      <c r="L969" s="261">
        <f>IF(ISBLANK(INDEX('Policy Characteristics'!F:F,MATCH($C969,'Policy Characteristics'!$C:$C,0))),"",INDEX('Policy Characteristics'!F:F,MATCH($C969,'Policy Characteristics'!$C:$C,0)))</f>
        <v>0</v>
      </c>
      <c r="M969" s="261">
        <f>IF(ISBLANK(INDEX('Policy Characteristics'!G:G,MATCH($C969,'Policy Characteristics'!$C:$C,0))),"",INDEX('Policy Characteristics'!G:G,MATCH($C969,'Policy Characteristics'!$C:$C,0)))</f>
        <v>1</v>
      </c>
      <c r="N969" s="261">
        <f>IF(ISBLANK(INDEX('Policy Characteristics'!H:H,MATCH($C969,'Policy Characteristics'!$C:$C,0))),"",INDEX('Policy Characteristics'!H:H,MATCH($C969,'Policy Characteristics'!$C:$C,0)))</f>
        <v>0.01</v>
      </c>
      <c r="O969" s="254" t="str">
        <f>IF(ISBLANK(INDEX('Policy Characteristics'!I:I,MATCH($C969,'Policy Characteristics'!$C:$C,0))),"",INDEX('Policy Characteristics'!I:I,MATCH($C969,'Policy Characteristics'!$C:$C,0)))</f>
        <v>% of potential achieved</v>
      </c>
      <c r="P969" s="254" t="str">
        <f>IF(ISBLANK(INDEX('Policy Characteristics'!J:J,MATCH($C969,'Policy Characteristics'!$C:$C,0))),"",INDEX('Policy Characteristics'!J:J,MATCH($C969,'Policy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9" s="254" t="str">
        <f>IF(ISBLANK(INDEX('Policy Characteristics'!K:K,MATCH($C969,'Policy Characteristics'!$C:$C,0))),"",INDEX('Policy Characteristics'!K:K,MATCH($C969,'Policy Characteristics'!$C:$C,0)))</f>
        <v/>
      </c>
      <c r="R969" s="254" t="str">
        <f>IF(ISBLANK(INDEX('Policy Characteristics'!L:L,MATCH($C969,'Policy Characteristics'!$C:$C,0))),"",INDEX('Policy Characteristics'!L:L,MATCH($C969,'Policy Characteristics'!$C:$C,0)))</f>
        <v/>
      </c>
    </row>
    <row r="970" spans="1:18" s="2" customFormat="1">
      <c r="A970" s="254" t="str">
        <f>IF(ISBLANK(INDEX('Policy Characteristics'!A:A,MATCH($C970,'Policy Characteristics'!$C:$C,0))),"",INDEX('Policy Characteristics'!A:A,MATCH($C970,'Policy Characteristics'!$C:$C,0)))</f>
        <v>Industry</v>
      </c>
      <c r="B970" s="262" t="str">
        <f>IF(ISBLANK(INDEX('Policy Characteristics'!B:B,MATCH($C970,'Policy Characteristics'!$C:$C,0))),"",INDEX('Policy Characteristics'!B:B,MATCH($C970,'Policy Characteristics'!$C:$C,0)))</f>
        <v>Feedstock Shifting</v>
      </c>
      <c r="C970" s="254" t="str">
        <f t="shared" si="41"/>
        <v>Fraction of Feedstock Shifted</v>
      </c>
      <c r="D970" s="6" t="s">
        <v>3075</v>
      </c>
      <c r="E970" s="45" t="s">
        <v>2707</v>
      </c>
      <c r="F970" t="s">
        <v>3037</v>
      </c>
      <c r="G970" s="45" t="s">
        <v>2711</v>
      </c>
      <c r="H970" s="47">
        <v>2607</v>
      </c>
      <c r="I970" s="324" t="s">
        <v>44</v>
      </c>
      <c r="J970" s="255" t="str">
        <f>IF(ISBLANK(INDEX('Policy Characteristics'!D:D,MATCH($C970,'Policy Characteristics'!$C:$C,0))),"",INDEX('Policy Characteristics'!D:D,MATCH($C970,'Policy Characteristics'!$C:$C,0)))</f>
        <v>Feedstock Shifting</v>
      </c>
      <c r="K970" s="254" t="str">
        <f>IF(ISBLANK(INDEX('Policy Characteristics'!E:E,MATCH($C970,'Policy Characteristics'!$C:$C,0))),"",INDEX('Policy Characteristics'!E:E,MATCH($C970,'Policy Characteristics'!$C:$C,0)))</f>
        <v>indst feedstock shifting</v>
      </c>
      <c r="L970" s="261">
        <f>IF(ISBLANK(INDEX('Policy Characteristics'!F:F,MATCH($C970,'Policy Characteristics'!$C:$C,0))),"",INDEX('Policy Characteristics'!F:F,MATCH($C970,'Policy Characteristics'!$C:$C,0)))</f>
        <v>0</v>
      </c>
      <c r="M970" s="261">
        <f>IF(ISBLANK(INDEX('Policy Characteristics'!G:G,MATCH($C970,'Policy Characteristics'!$C:$C,0))),"",INDEX('Policy Characteristics'!G:G,MATCH($C970,'Policy Characteristics'!$C:$C,0)))</f>
        <v>1</v>
      </c>
      <c r="N970" s="261">
        <f>IF(ISBLANK(INDEX('Policy Characteristics'!H:H,MATCH($C970,'Policy Characteristics'!$C:$C,0))),"",INDEX('Policy Characteristics'!H:H,MATCH($C970,'Policy Characteristics'!$C:$C,0)))</f>
        <v>0.01</v>
      </c>
      <c r="O970" s="254" t="str">
        <f>IF(ISBLANK(INDEX('Policy Characteristics'!I:I,MATCH($C970,'Policy Characteristics'!$C:$C,0))),"",INDEX('Policy Characteristics'!I:I,MATCH($C970,'Policy Characteristics'!$C:$C,0)))</f>
        <v>% of potential achieved</v>
      </c>
      <c r="P970" s="254" t="str">
        <f>IF(ISBLANK(INDEX('Policy Characteristics'!J:J,MATCH($C970,'Policy Characteristics'!$C:$C,0))),"",INDEX('Policy Characteristics'!J:J,MATCH($C970,'Policy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0" s="254" t="str">
        <f>IF(ISBLANK(INDEX('Policy Characteristics'!K:K,MATCH($C970,'Policy Characteristics'!$C:$C,0))),"",INDEX('Policy Characteristics'!K:K,MATCH($C970,'Policy Characteristics'!$C:$C,0)))</f>
        <v/>
      </c>
      <c r="R970" s="254" t="str">
        <f>IF(ISBLANK(INDEX('Policy Characteristics'!L:L,MATCH($C970,'Policy Characteristics'!$C:$C,0))),"",INDEX('Policy Characteristics'!L:L,MATCH($C970,'Policy Characteristics'!$C:$C,0)))</f>
        <v/>
      </c>
    </row>
    <row r="971" spans="1:18" s="2" customFormat="1">
      <c r="A971" s="254" t="str">
        <f>IF(ISBLANK(INDEX('Policy Characteristics'!A:A,MATCH($C971,'Policy Characteristics'!$C:$C,0))),"",INDEX('Policy Characteristics'!A:A,MATCH($C971,'Policy Characteristics'!$C:$C,0)))</f>
        <v>Industry</v>
      </c>
      <c r="B971" s="262" t="str">
        <f>IF(ISBLANK(INDEX('Policy Characteristics'!B:B,MATCH($C971,'Policy Characteristics'!$C:$C,0))),"",INDEX('Policy Characteristics'!B:B,MATCH($C971,'Policy Characteristics'!$C:$C,0)))</f>
        <v>Feedstock Shifting</v>
      </c>
      <c r="C971" s="254" t="str">
        <f t="shared" si="41"/>
        <v>Fraction of Feedstock Shifted</v>
      </c>
      <c r="D971" s="6" t="s">
        <v>3075</v>
      </c>
      <c r="E971" s="45" t="s">
        <v>2708</v>
      </c>
      <c r="F971" t="s">
        <v>3037</v>
      </c>
      <c r="G971" s="45" t="s">
        <v>2712</v>
      </c>
      <c r="H971" s="47">
        <v>2608</v>
      </c>
      <c r="I971" s="324" t="s">
        <v>44</v>
      </c>
      <c r="J971" s="255" t="str">
        <f>IF(ISBLANK(INDEX('Policy Characteristics'!D:D,MATCH($C971,'Policy Characteristics'!$C:$C,0))),"",INDEX('Policy Characteristics'!D:D,MATCH($C971,'Policy Characteristics'!$C:$C,0)))</f>
        <v>Feedstock Shifting</v>
      </c>
      <c r="K971" s="254" t="str">
        <f>IF(ISBLANK(INDEX('Policy Characteristics'!E:E,MATCH($C971,'Policy Characteristics'!$C:$C,0))),"",INDEX('Policy Characteristics'!E:E,MATCH($C971,'Policy Characteristics'!$C:$C,0)))</f>
        <v>indst feedstock shifting</v>
      </c>
      <c r="L971" s="261">
        <f>IF(ISBLANK(INDEX('Policy Characteristics'!F:F,MATCH($C971,'Policy Characteristics'!$C:$C,0))),"",INDEX('Policy Characteristics'!F:F,MATCH($C971,'Policy Characteristics'!$C:$C,0)))</f>
        <v>0</v>
      </c>
      <c r="M971" s="261">
        <f>IF(ISBLANK(INDEX('Policy Characteristics'!G:G,MATCH($C971,'Policy Characteristics'!$C:$C,0))),"",INDEX('Policy Characteristics'!G:G,MATCH($C971,'Policy Characteristics'!$C:$C,0)))</f>
        <v>1</v>
      </c>
      <c r="N971" s="261">
        <f>IF(ISBLANK(INDEX('Policy Characteristics'!H:H,MATCH($C971,'Policy Characteristics'!$C:$C,0))),"",INDEX('Policy Characteristics'!H:H,MATCH($C971,'Policy Characteristics'!$C:$C,0)))</f>
        <v>0.01</v>
      </c>
      <c r="O971" s="254" t="str">
        <f>IF(ISBLANK(INDEX('Policy Characteristics'!I:I,MATCH($C971,'Policy Characteristics'!$C:$C,0))),"",INDEX('Policy Characteristics'!I:I,MATCH($C971,'Policy Characteristics'!$C:$C,0)))</f>
        <v>% of potential achieved</v>
      </c>
      <c r="P971" s="254" t="str">
        <f>IF(ISBLANK(INDEX('Policy Characteristics'!J:J,MATCH($C971,'Policy Characteristics'!$C:$C,0))),"",INDEX('Policy Characteristics'!J:J,MATCH($C971,'Policy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1" s="254" t="str">
        <f>IF(ISBLANK(INDEX('Policy Characteristics'!K:K,MATCH($C971,'Policy Characteristics'!$C:$C,0))),"",INDEX('Policy Characteristics'!K:K,MATCH($C971,'Policy Characteristics'!$C:$C,0)))</f>
        <v/>
      </c>
      <c r="R971" s="254" t="str">
        <f>IF(ISBLANK(INDEX('Policy Characteristics'!L:L,MATCH($C971,'Policy Characteristics'!$C:$C,0))),"",INDEX('Policy Characteristics'!L:L,MATCH($C971,'Policy Characteristics'!$C:$C,0)))</f>
        <v/>
      </c>
    </row>
    <row r="972" spans="1:18" s="2" customFormat="1">
      <c r="A972" s="254" t="str">
        <f>IF(ISBLANK(INDEX('Policy Characteristics'!A:A,MATCH($C972,'Policy Characteristics'!$C:$C,0))),"",INDEX('Policy Characteristics'!A:A,MATCH($C972,'Policy Characteristics'!$C:$C,0)))</f>
        <v>Industry</v>
      </c>
      <c r="B972" s="262" t="str">
        <f>IF(ISBLANK(INDEX('Policy Characteristics'!B:B,MATCH($C972,'Policy Characteristics'!$C:$C,0))),"",INDEX('Policy Characteristics'!B:B,MATCH($C972,'Policy Characteristics'!$C:$C,0)))</f>
        <v>Feedstock Shifting</v>
      </c>
      <c r="C972" s="254" t="str">
        <f t="shared" si="41"/>
        <v>Fraction of Feedstock Shifted</v>
      </c>
      <c r="D972" s="6" t="s">
        <v>3075</v>
      </c>
      <c r="E972" s="45" t="s">
        <v>2705</v>
      </c>
      <c r="F972" t="s">
        <v>3037</v>
      </c>
      <c r="G972" s="45" t="s">
        <v>2710</v>
      </c>
      <c r="H972" s="47">
        <v>2609</v>
      </c>
      <c r="I972" s="324" t="s">
        <v>44</v>
      </c>
      <c r="J972" s="255" t="str">
        <f>IF(ISBLANK(INDEX('Policy Characteristics'!D:D,MATCH($C972,'Policy Characteristics'!$C:$C,0))),"",INDEX('Policy Characteristics'!D:D,MATCH($C972,'Policy Characteristics'!$C:$C,0)))</f>
        <v>Feedstock Shifting</v>
      </c>
      <c r="K972" s="254" t="str">
        <f>IF(ISBLANK(INDEX('Policy Characteristics'!E:E,MATCH($C972,'Policy Characteristics'!$C:$C,0))),"",INDEX('Policy Characteristics'!E:E,MATCH($C972,'Policy Characteristics'!$C:$C,0)))</f>
        <v>indst feedstock shifting</v>
      </c>
      <c r="L972" s="261">
        <f>IF(ISBLANK(INDEX('Policy Characteristics'!F:F,MATCH($C972,'Policy Characteristics'!$C:$C,0))),"",INDEX('Policy Characteristics'!F:F,MATCH($C972,'Policy Characteristics'!$C:$C,0)))</f>
        <v>0</v>
      </c>
      <c r="M972" s="261">
        <f>IF(ISBLANK(INDEX('Policy Characteristics'!G:G,MATCH($C972,'Policy Characteristics'!$C:$C,0))),"",INDEX('Policy Characteristics'!G:G,MATCH($C972,'Policy Characteristics'!$C:$C,0)))</f>
        <v>1</v>
      </c>
      <c r="N972" s="261">
        <f>IF(ISBLANK(INDEX('Policy Characteristics'!H:H,MATCH($C972,'Policy Characteristics'!$C:$C,0))),"",INDEX('Policy Characteristics'!H:H,MATCH($C972,'Policy Characteristics'!$C:$C,0)))</f>
        <v>0.01</v>
      </c>
      <c r="O972" s="254" t="str">
        <f>IF(ISBLANK(INDEX('Policy Characteristics'!I:I,MATCH($C972,'Policy Characteristics'!$C:$C,0))),"",INDEX('Policy Characteristics'!I:I,MATCH($C972,'Policy Characteristics'!$C:$C,0)))</f>
        <v>% of potential achieved</v>
      </c>
      <c r="P972" s="254" t="str">
        <f>IF(ISBLANK(INDEX('Policy Characteristics'!J:J,MATCH($C972,'Policy Characteristics'!$C:$C,0))),"",INDEX('Policy Characteristics'!J:J,MATCH($C972,'Policy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2" s="254" t="str">
        <f>IF(ISBLANK(INDEX('Policy Characteristics'!K:K,MATCH($C972,'Policy Characteristics'!$C:$C,0))),"",INDEX('Policy Characteristics'!K:K,MATCH($C972,'Policy Characteristics'!$C:$C,0)))</f>
        <v/>
      </c>
      <c r="R972" s="254" t="str">
        <f>IF(ISBLANK(INDEX('Policy Characteristics'!L:L,MATCH($C972,'Policy Characteristics'!$C:$C,0))),"",INDEX('Policy Characteristics'!L:L,MATCH($C972,'Policy Characteristics'!$C:$C,0)))</f>
        <v/>
      </c>
    </row>
    <row r="973" spans="1:18" s="2" customFormat="1">
      <c r="A973" s="254" t="str">
        <f>IF(ISBLANK(INDEX('Policy Characteristics'!A:A,MATCH($C973,'Policy Characteristics'!$C:$C,0))),"",INDEX('Policy Characteristics'!A:A,MATCH($C973,'Policy Characteristics'!$C:$C,0)))</f>
        <v>Industry</v>
      </c>
      <c r="B973" s="262" t="str">
        <f>IF(ISBLANK(INDEX('Policy Characteristics'!B:B,MATCH($C973,'Policy Characteristics'!$C:$C,0))),"",INDEX('Policy Characteristics'!B:B,MATCH($C973,'Policy Characteristics'!$C:$C,0)))</f>
        <v>Feedstock Shifting</v>
      </c>
      <c r="C973" s="254" t="str">
        <f t="shared" si="41"/>
        <v>Fraction of Feedstock Shifted</v>
      </c>
      <c r="D973" s="6" t="s">
        <v>3076</v>
      </c>
      <c r="E973" s="45" t="s">
        <v>2399</v>
      </c>
      <c r="F973" t="s">
        <v>3038</v>
      </c>
      <c r="G973" s="45" t="s">
        <v>2405</v>
      </c>
      <c r="H973" s="47">
        <v>2610</v>
      </c>
      <c r="I973" s="324" t="s">
        <v>44</v>
      </c>
      <c r="J973" s="255" t="str">
        <f>IF(ISBLANK(INDEX('Policy Characteristics'!D:D,MATCH($C973,'Policy Characteristics'!$C:$C,0))),"",INDEX('Policy Characteristics'!D:D,MATCH($C973,'Policy Characteristics'!$C:$C,0)))</f>
        <v>Feedstock Shifting</v>
      </c>
      <c r="K973" s="254" t="str">
        <f>IF(ISBLANK(INDEX('Policy Characteristics'!E:E,MATCH($C973,'Policy Characteristics'!$C:$C,0))),"",INDEX('Policy Characteristics'!E:E,MATCH($C973,'Policy Characteristics'!$C:$C,0)))</f>
        <v>indst feedstock shifting</v>
      </c>
      <c r="L973" s="261">
        <f>IF(ISBLANK(INDEX('Policy Characteristics'!F:F,MATCH($C973,'Policy Characteristics'!$C:$C,0))),"",INDEX('Policy Characteristics'!F:F,MATCH($C973,'Policy Characteristics'!$C:$C,0)))</f>
        <v>0</v>
      </c>
      <c r="M973" s="261">
        <f>IF(ISBLANK(INDEX('Policy Characteristics'!G:G,MATCH($C973,'Policy Characteristics'!$C:$C,0))),"",INDEX('Policy Characteristics'!G:G,MATCH($C973,'Policy Characteristics'!$C:$C,0)))</f>
        <v>1</v>
      </c>
      <c r="N973" s="261">
        <f>IF(ISBLANK(INDEX('Policy Characteristics'!H:H,MATCH($C973,'Policy Characteristics'!$C:$C,0))),"",INDEX('Policy Characteristics'!H:H,MATCH($C973,'Policy Characteristics'!$C:$C,0)))</f>
        <v>0.01</v>
      </c>
      <c r="O973" s="254" t="str">
        <f>IF(ISBLANK(INDEX('Policy Characteristics'!I:I,MATCH($C973,'Policy Characteristics'!$C:$C,0))),"",INDEX('Policy Characteristics'!I:I,MATCH($C973,'Policy Characteristics'!$C:$C,0)))</f>
        <v>% of potential achieved</v>
      </c>
      <c r="P973" s="254" t="str">
        <f>IF(ISBLANK(INDEX('Policy Characteristics'!J:J,MATCH($C973,'Policy Characteristics'!$C:$C,0))),"",INDEX('Policy Characteristics'!J:J,MATCH($C973,'Policy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3" s="254" t="str">
        <f>IF(ISBLANK(INDEX('Policy Characteristics'!K:K,MATCH($C973,'Policy Characteristics'!$C:$C,0))),"",INDEX('Policy Characteristics'!K:K,MATCH($C973,'Policy Characteristics'!$C:$C,0)))</f>
        <v/>
      </c>
      <c r="R973" s="254" t="str">
        <f>IF(ISBLANK(INDEX('Policy Characteristics'!L:L,MATCH($C973,'Policy Characteristics'!$C:$C,0))),"",INDEX('Policy Characteristics'!L:L,MATCH($C973,'Policy Characteristics'!$C:$C,0)))</f>
        <v/>
      </c>
    </row>
    <row r="974" spans="1:18" s="2" customFormat="1">
      <c r="A974" s="254" t="str">
        <f>IF(ISBLANK(INDEX('Policy Characteristics'!A:A,MATCH($C974,'Policy Characteristics'!$C:$C,0))),"",INDEX('Policy Characteristics'!A:A,MATCH($C974,'Policy Characteristics'!$C:$C,0)))</f>
        <v>Industry</v>
      </c>
      <c r="B974" s="262" t="str">
        <f>IF(ISBLANK(INDEX('Policy Characteristics'!B:B,MATCH($C974,'Policy Characteristics'!$C:$C,0))),"",INDEX('Policy Characteristics'!B:B,MATCH($C974,'Policy Characteristics'!$C:$C,0)))</f>
        <v>Feedstock Shifting</v>
      </c>
      <c r="C974" s="254" t="str">
        <f t="shared" si="41"/>
        <v>Fraction of Feedstock Shifted</v>
      </c>
      <c r="D974" s="6" t="s">
        <v>3076</v>
      </c>
      <c r="E974" s="45" t="s">
        <v>2400</v>
      </c>
      <c r="F974" t="s">
        <v>3038</v>
      </c>
      <c r="G974" s="45" t="s">
        <v>2408</v>
      </c>
      <c r="H974" s="47">
        <v>2611</v>
      </c>
      <c r="I974" s="324" t="s">
        <v>44</v>
      </c>
      <c r="J974" s="255" t="str">
        <f>IF(ISBLANK(INDEX('Policy Characteristics'!D:D,MATCH($C974,'Policy Characteristics'!$C:$C,0))),"",INDEX('Policy Characteristics'!D:D,MATCH($C974,'Policy Characteristics'!$C:$C,0)))</f>
        <v>Feedstock Shifting</v>
      </c>
      <c r="K974" s="254" t="str">
        <f>IF(ISBLANK(INDEX('Policy Characteristics'!E:E,MATCH($C974,'Policy Characteristics'!$C:$C,0))),"",INDEX('Policy Characteristics'!E:E,MATCH($C974,'Policy Characteristics'!$C:$C,0)))</f>
        <v>indst feedstock shifting</v>
      </c>
      <c r="L974" s="261">
        <f>IF(ISBLANK(INDEX('Policy Characteristics'!F:F,MATCH($C974,'Policy Characteristics'!$C:$C,0))),"",INDEX('Policy Characteristics'!F:F,MATCH($C974,'Policy Characteristics'!$C:$C,0)))</f>
        <v>0</v>
      </c>
      <c r="M974" s="261">
        <f>IF(ISBLANK(INDEX('Policy Characteristics'!G:G,MATCH($C974,'Policy Characteristics'!$C:$C,0))),"",INDEX('Policy Characteristics'!G:G,MATCH($C974,'Policy Characteristics'!$C:$C,0)))</f>
        <v>1</v>
      </c>
      <c r="N974" s="261">
        <f>IF(ISBLANK(INDEX('Policy Characteristics'!H:H,MATCH($C974,'Policy Characteristics'!$C:$C,0))),"",INDEX('Policy Characteristics'!H:H,MATCH($C974,'Policy Characteristics'!$C:$C,0)))</f>
        <v>0.01</v>
      </c>
      <c r="O974" s="254" t="str">
        <f>IF(ISBLANK(INDEX('Policy Characteristics'!I:I,MATCH($C974,'Policy Characteristics'!$C:$C,0))),"",INDEX('Policy Characteristics'!I:I,MATCH($C974,'Policy Characteristics'!$C:$C,0)))</f>
        <v>% of potential achieved</v>
      </c>
      <c r="P974" s="254" t="str">
        <f>IF(ISBLANK(INDEX('Policy Characteristics'!J:J,MATCH($C974,'Policy Characteristics'!$C:$C,0))),"",INDEX('Policy Characteristics'!J:J,MATCH($C974,'Policy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4" s="254" t="str">
        <f>IF(ISBLANK(INDEX('Policy Characteristics'!K:K,MATCH($C974,'Policy Characteristics'!$C:$C,0))),"",INDEX('Policy Characteristics'!K:K,MATCH($C974,'Policy Characteristics'!$C:$C,0)))</f>
        <v/>
      </c>
      <c r="R974" s="254" t="str">
        <f>IF(ISBLANK(INDEX('Policy Characteristics'!L:L,MATCH($C974,'Policy Characteristics'!$C:$C,0))),"",INDEX('Policy Characteristics'!L:L,MATCH($C974,'Policy Characteristics'!$C:$C,0)))</f>
        <v/>
      </c>
    </row>
    <row r="975" spans="1:18" s="2" customFormat="1">
      <c r="A975" s="254" t="str">
        <f>IF(ISBLANK(INDEX('Policy Characteristics'!A:A,MATCH($C975,'Policy Characteristics'!$C:$C,0))),"",INDEX('Policy Characteristics'!A:A,MATCH($C975,'Policy Characteristics'!$C:$C,0)))</f>
        <v>Industry</v>
      </c>
      <c r="B975" s="262" t="str">
        <f>IF(ISBLANK(INDEX('Policy Characteristics'!B:B,MATCH($C975,'Policy Characteristics'!$C:$C,0))),"",INDEX('Policy Characteristics'!B:B,MATCH($C975,'Policy Characteristics'!$C:$C,0)))</f>
        <v>Feedstock Shifting</v>
      </c>
      <c r="C975" s="254" t="str">
        <f t="shared" si="41"/>
        <v>Fraction of Feedstock Shifted</v>
      </c>
      <c r="D975" s="6" t="s">
        <v>3076</v>
      </c>
      <c r="E975" s="45" t="s">
        <v>2401</v>
      </c>
      <c r="F975" t="s">
        <v>3038</v>
      </c>
      <c r="G975" s="45" t="s">
        <v>2409</v>
      </c>
      <c r="H975" s="47">
        <v>2612</v>
      </c>
      <c r="I975" s="324" t="s">
        <v>44</v>
      </c>
      <c r="J975" s="255" t="str">
        <f>IF(ISBLANK(INDEX('Policy Characteristics'!D:D,MATCH($C975,'Policy Characteristics'!$C:$C,0))),"",INDEX('Policy Characteristics'!D:D,MATCH($C975,'Policy Characteristics'!$C:$C,0)))</f>
        <v>Feedstock Shifting</v>
      </c>
      <c r="K975" s="254" t="str">
        <f>IF(ISBLANK(INDEX('Policy Characteristics'!E:E,MATCH($C975,'Policy Characteristics'!$C:$C,0))),"",INDEX('Policy Characteristics'!E:E,MATCH($C975,'Policy Characteristics'!$C:$C,0)))</f>
        <v>indst feedstock shifting</v>
      </c>
      <c r="L975" s="261">
        <f>IF(ISBLANK(INDEX('Policy Characteristics'!F:F,MATCH($C975,'Policy Characteristics'!$C:$C,0))),"",INDEX('Policy Characteristics'!F:F,MATCH($C975,'Policy Characteristics'!$C:$C,0)))</f>
        <v>0</v>
      </c>
      <c r="M975" s="261">
        <f>IF(ISBLANK(INDEX('Policy Characteristics'!G:G,MATCH($C975,'Policy Characteristics'!$C:$C,0))),"",INDEX('Policy Characteristics'!G:G,MATCH($C975,'Policy Characteristics'!$C:$C,0)))</f>
        <v>1</v>
      </c>
      <c r="N975" s="261">
        <f>IF(ISBLANK(INDEX('Policy Characteristics'!H:H,MATCH($C975,'Policy Characteristics'!$C:$C,0))),"",INDEX('Policy Characteristics'!H:H,MATCH($C975,'Policy Characteristics'!$C:$C,0)))</f>
        <v>0.01</v>
      </c>
      <c r="O975" s="254" t="str">
        <f>IF(ISBLANK(INDEX('Policy Characteristics'!I:I,MATCH($C975,'Policy Characteristics'!$C:$C,0))),"",INDEX('Policy Characteristics'!I:I,MATCH($C975,'Policy Characteristics'!$C:$C,0)))</f>
        <v>% of potential achieved</v>
      </c>
      <c r="P975" s="254" t="str">
        <f>IF(ISBLANK(INDEX('Policy Characteristics'!J:J,MATCH($C975,'Policy Characteristics'!$C:$C,0))),"",INDEX('Policy Characteristics'!J:J,MATCH($C975,'Policy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5" s="254" t="str">
        <f>IF(ISBLANK(INDEX('Policy Characteristics'!K:K,MATCH($C975,'Policy Characteristics'!$C:$C,0))),"",INDEX('Policy Characteristics'!K:K,MATCH($C975,'Policy Characteristics'!$C:$C,0)))</f>
        <v/>
      </c>
      <c r="R975" s="254" t="str">
        <f>IF(ISBLANK(INDEX('Policy Characteristics'!L:L,MATCH($C975,'Policy Characteristics'!$C:$C,0))),"",INDEX('Policy Characteristics'!L:L,MATCH($C975,'Policy Characteristics'!$C:$C,0)))</f>
        <v/>
      </c>
    </row>
    <row r="976" spans="1:18" s="2" customFormat="1">
      <c r="A976" s="254" t="str">
        <f>IF(ISBLANK(INDEX('Policy Characteristics'!A:A,MATCH($C976,'Policy Characteristics'!$C:$C,0))),"",INDEX('Policy Characteristics'!A:A,MATCH($C976,'Policy Characteristics'!$C:$C,0)))</f>
        <v>Industry</v>
      </c>
      <c r="B976" s="262" t="str">
        <f>IF(ISBLANK(INDEX('Policy Characteristics'!B:B,MATCH($C976,'Policy Characteristics'!$C:$C,0))),"",INDEX('Policy Characteristics'!B:B,MATCH($C976,'Policy Characteristics'!$C:$C,0)))</f>
        <v>Feedstock Shifting</v>
      </c>
      <c r="C976" s="254" t="str">
        <f t="shared" si="41"/>
        <v>Fraction of Feedstock Shifted</v>
      </c>
      <c r="D976" s="6" t="s">
        <v>3076</v>
      </c>
      <c r="E976" s="45" t="s">
        <v>2402</v>
      </c>
      <c r="F976" t="s">
        <v>3038</v>
      </c>
      <c r="G976" s="45" t="s">
        <v>2406</v>
      </c>
      <c r="H976" s="47">
        <v>2613</v>
      </c>
      <c r="I976" s="324" t="s">
        <v>44</v>
      </c>
      <c r="J976" s="255" t="str">
        <f>IF(ISBLANK(INDEX('Policy Characteristics'!D:D,MATCH($C976,'Policy Characteristics'!$C:$C,0))),"",INDEX('Policy Characteristics'!D:D,MATCH($C976,'Policy Characteristics'!$C:$C,0)))</f>
        <v>Feedstock Shifting</v>
      </c>
      <c r="K976" s="254" t="str">
        <f>IF(ISBLANK(INDEX('Policy Characteristics'!E:E,MATCH($C976,'Policy Characteristics'!$C:$C,0))),"",INDEX('Policy Characteristics'!E:E,MATCH($C976,'Policy Characteristics'!$C:$C,0)))</f>
        <v>indst feedstock shifting</v>
      </c>
      <c r="L976" s="261">
        <f>IF(ISBLANK(INDEX('Policy Characteristics'!F:F,MATCH($C976,'Policy Characteristics'!$C:$C,0))),"",INDEX('Policy Characteristics'!F:F,MATCH($C976,'Policy Characteristics'!$C:$C,0)))</f>
        <v>0</v>
      </c>
      <c r="M976" s="261">
        <f>IF(ISBLANK(INDEX('Policy Characteristics'!G:G,MATCH($C976,'Policy Characteristics'!$C:$C,0))),"",INDEX('Policy Characteristics'!G:G,MATCH($C976,'Policy Characteristics'!$C:$C,0)))</f>
        <v>1</v>
      </c>
      <c r="N976" s="261">
        <f>IF(ISBLANK(INDEX('Policy Characteristics'!H:H,MATCH($C976,'Policy Characteristics'!$C:$C,0))),"",INDEX('Policy Characteristics'!H:H,MATCH($C976,'Policy Characteristics'!$C:$C,0)))</f>
        <v>0.01</v>
      </c>
      <c r="O976" s="254" t="str">
        <f>IF(ISBLANK(INDEX('Policy Characteristics'!I:I,MATCH($C976,'Policy Characteristics'!$C:$C,0))),"",INDEX('Policy Characteristics'!I:I,MATCH($C976,'Policy Characteristics'!$C:$C,0)))</f>
        <v>% of potential achieved</v>
      </c>
      <c r="P976" s="254" t="str">
        <f>IF(ISBLANK(INDEX('Policy Characteristics'!J:J,MATCH($C976,'Policy Characteristics'!$C:$C,0))),"",INDEX('Policy Characteristics'!J:J,MATCH($C976,'Policy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6" s="254" t="str">
        <f>IF(ISBLANK(INDEX('Policy Characteristics'!K:K,MATCH($C976,'Policy Characteristics'!$C:$C,0))),"",INDEX('Policy Characteristics'!K:K,MATCH($C976,'Policy Characteristics'!$C:$C,0)))</f>
        <v/>
      </c>
      <c r="R976" s="254" t="str">
        <f>IF(ISBLANK(INDEX('Policy Characteristics'!L:L,MATCH($C976,'Policy Characteristics'!$C:$C,0))),"",INDEX('Policy Characteristics'!L:L,MATCH($C976,'Policy Characteristics'!$C:$C,0)))</f>
        <v/>
      </c>
    </row>
    <row r="977" spans="1:18" s="2" customFormat="1">
      <c r="A977" s="254" t="str">
        <f>IF(ISBLANK(INDEX('Policy Characteristics'!A:A,MATCH($C977,'Policy Characteristics'!$C:$C,0))),"",INDEX('Policy Characteristics'!A:A,MATCH($C977,'Policy Characteristics'!$C:$C,0)))</f>
        <v>Industry</v>
      </c>
      <c r="B977" s="262" t="str">
        <f>IF(ISBLANK(INDEX('Policy Characteristics'!B:B,MATCH($C977,'Policy Characteristics'!$C:$C,0))),"",INDEX('Policy Characteristics'!B:B,MATCH($C977,'Policy Characteristics'!$C:$C,0)))</f>
        <v>Feedstock Shifting</v>
      </c>
      <c r="C977" s="254" t="str">
        <f t="shared" si="41"/>
        <v>Fraction of Feedstock Shifted</v>
      </c>
      <c r="D977" s="6" t="s">
        <v>3076</v>
      </c>
      <c r="E977" s="45" t="s">
        <v>2403</v>
      </c>
      <c r="F977" t="s">
        <v>3038</v>
      </c>
      <c r="G977" s="45" t="s">
        <v>2407</v>
      </c>
      <c r="H977" s="47">
        <v>2614</v>
      </c>
      <c r="I977" s="324" t="s">
        <v>44</v>
      </c>
      <c r="J977" s="255" t="str">
        <f>IF(ISBLANK(INDEX('Policy Characteristics'!D:D,MATCH($C977,'Policy Characteristics'!$C:$C,0))),"",INDEX('Policy Characteristics'!D:D,MATCH($C977,'Policy Characteristics'!$C:$C,0)))</f>
        <v>Feedstock Shifting</v>
      </c>
      <c r="K977" s="254" t="str">
        <f>IF(ISBLANK(INDEX('Policy Characteristics'!E:E,MATCH($C977,'Policy Characteristics'!$C:$C,0))),"",INDEX('Policy Characteristics'!E:E,MATCH($C977,'Policy Characteristics'!$C:$C,0)))</f>
        <v>indst feedstock shifting</v>
      </c>
      <c r="L977" s="261">
        <f>IF(ISBLANK(INDEX('Policy Characteristics'!F:F,MATCH($C977,'Policy Characteristics'!$C:$C,0))),"",INDEX('Policy Characteristics'!F:F,MATCH($C977,'Policy Characteristics'!$C:$C,0)))</f>
        <v>0</v>
      </c>
      <c r="M977" s="261">
        <f>IF(ISBLANK(INDEX('Policy Characteristics'!G:G,MATCH($C977,'Policy Characteristics'!$C:$C,0))),"",INDEX('Policy Characteristics'!G:G,MATCH($C977,'Policy Characteristics'!$C:$C,0)))</f>
        <v>1</v>
      </c>
      <c r="N977" s="261">
        <f>IF(ISBLANK(INDEX('Policy Characteristics'!H:H,MATCH($C977,'Policy Characteristics'!$C:$C,0))),"",INDEX('Policy Characteristics'!H:H,MATCH($C977,'Policy Characteristics'!$C:$C,0)))</f>
        <v>0.01</v>
      </c>
      <c r="O977" s="254" t="str">
        <f>IF(ISBLANK(INDEX('Policy Characteristics'!I:I,MATCH($C977,'Policy Characteristics'!$C:$C,0))),"",INDEX('Policy Characteristics'!I:I,MATCH($C977,'Policy Characteristics'!$C:$C,0)))</f>
        <v>% of potential achieved</v>
      </c>
      <c r="P977" s="254" t="str">
        <f>IF(ISBLANK(INDEX('Policy Characteristics'!J:J,MATCH($C977,'Policy Characteristics'!$C:$C,0))),"",INDEX('Policy Characteristics'!J:J,MATCH($C977,'Policy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7" s="254" t="str">
        <f>IF(ISBLANK(INDEX('Policy Characteristics'!K:K,MATCH($C977,'Policy Characteristics'!$C:$C,0))),"",INDEX('Policy Characteristics'!K:K,MATCH($C977,'Policy Characteristics'!$C:$C,0)))</f>
        <v/>
      </c>
      <c r="R977" s="254" t="str">
        <f>IF(ISBLANK(INDEX('Policy Characteristics'!L:L,MATCH($C977,'Policy Characteristics'!$C:$C,0))),"",INDEX('Policy Characteristics'!L:L,MATCH($C977,'Policy Characteristics'!$C:$C,0)))</f>
        <v/>
      </c>
    </row>
    <row r="978" spans="1:18" s="2" customFormat="1">
      <c r="A978" s="254" t="str">
        <f>IF(ISBLANK(INDEX('Policy Characteristics'!A:A,MATCH($C978,'Policy Characteristics'!$C:$C,0))),"",INDEX('Policy Characteristics'!A:A,MATCH($C978,'Policy Characteristics'!$C:$C,0)))</f>
        <v>Industry</v>
      </c>
      <c r="B978" s="262" t="str">
        <f>IF(ISBLANK(INDEX('Policy Characteristics'!B:B,MATCH($C978,'Policy Characteristics'!$C:$C,0))),"",INDEX('Policy Characteristics'!B:B,MATCH($C978,'Policy Characteristics'!$C:$C,0)))</f>
        <v>Feedstock Shifting</v>
      </c>
      <c r="C978" s="254" t="str">
        <f t="shared" si="41"/>
        <v>Fraction of Feedstock Shifted</v>
      </c>
      <c r="D978" s="6" t="s">
        <v>3076</v>
      </c>
      <c r="E978" s="45" t="s">
        <v>2404</v>
      </c>
      <c r="F978" t="s">
        <v>3038</v>
      </c>
      <c r="G978" s="45" t="s">
        <v>2410</v>
      </c>
      <c r="H978" s="47">
        <v>2615</v>
      </c>
      <c r="I978" s="324" t="s">
        <v>44</v>
      </c>
      <c r="J978" s="255" t="str">
        <f>IF(ISBLANK(INDEX('Policy Characteristics'!D:D,MATCH($C978,'Policy Characteristics'!$C:$C,0))),"",INDEX('Policy Characteristics'!D:D,MATCH($C978,'Policy Characteristics'!$C:$C,0)))</f>
        <v>Feedstock Shifting</v>
      </c>
      <c r="K978" s="254" t="str">
        <f>IF(ISBLANK(INDEX('Policy Characteristics'!E:E,MATCH($C978,'Policy Characteristics'!$C:$C,0))),"",INDEX('Policy Characteristics'!E:E,MATCH($C978,'Policy Characteristics'!$C:$C,0)))</f>
        <v>indst feedstock shifting</v>
      </c>
      <c r="L978" s="261">
        <f>IF(ISBLANK(INDEX('Policy Characteristics'!F:F,MATCH($C978,'Policy Characteristics'!$C:$C,0))),"",INDEX('Policy Characteristics'!F:F,MATCH($C978,'Policy Characteristics'!$C:$C,0)))</f>
        <v>0</v>
      </c>
      <c r="M978" s="261">
        <f>IF(ISBLANK(INDEX('Policy Characteristics'!G:G,MATCH($C978,'Policy Characteristics'!$C:$C,0))),"",INDEX('Policy Characteristics'!G:G,MATCH($C978,'Policy Characteristics'!$C:$C,0)))</f>
        <v>1</v>
      </c>
      <c r="N978" s="261">
        <f>IF(ISBLANK(INDEX('Policy Characteristics'!H:H,MATCH($C978,'Policy Characteristics'!$C:$C,0))),"",INDEX('Policy Characteristics'!H:H,MATCH($C978,'Policy Characteristics'!$C:$C,0)))</f>
        <v>0.01</v>
      </c>
      <c r="O978" s="254" t="str">
        <f>IF(ISBLANK(INDEX('Policy Characteristics'!I:I,MATCH($C978,'Policy Characteristics'!$C:$C,0))),"",INDEX('Policy Characteristics'!I:I,MATCH($C978,'Policy Characteristics'!$C:$C,0)))</f>
        <v>% of potential achieved</v>
      </c>
      <c r="P978" s="254" t="str">
        <f>IF(ISBLANK(INDEX('Policy Characteristics'!J:J,MATCH($C978,'Policy Characteristics'!$C:$C,0))),"",INDEX('Policy Characteristics'!J:J,MATCH($C978,'Policy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8" s="254" t="str">
        <f>IF(ISBLANK(INDEX('Policy Characteristics'!K:K,MATCH($C978,'Policy Characteristics'!$C:$C,0))),"",INDEX('Policy Characteristics'!K:K,MATCH($C978,'Policy Characteristics'!$C:$C,0)))</f>
        <v/>
      </c>
      <c r="R978" s="254" t="str">
        <f>IF(ISBLANK(INDEX('Policy Characteristics'!L:L,MATCH($C978,'Policy Characteristics'!$C:$C,0))),"",INDEX('Policy Characteristics'!L:L,MATCH($C978,'Policy Characteristics'!$C:$C,0)))</f>
        <v/>
      </c>
    </row>
    <row r="979" spans="1:18" s="2" customFormat="1">
      <c r="A979" s="254" t="str">
        <f>IF(ISBLANK(INDEX('Policy Characteristics'!A:A,MATCH($C979,'Policy Characteristics'!$C:$C,0))),"",INDEX('Policy Characteristics'!A:A,MATCH($C979,'Policy Characteristics'!$C:$C,0)))</f>
        <v>Industry</v>
      </c>
      <c r="B979" s="262" t="str">
        <f>IF(ISBLANK(INDEX('Policy Characteristics'!B:B,MATCH($C979,'Policy Characteristics'!$C:$C,0))),"",INDEX('Policy Characteristics'!B:B,MATCH($C979,'Policy Characteristics'!$C:$C,0)))</f>
        <v>Feedstock Shifting</v>
      </c>
      <c r="C979" s="254" t="str">
        <f t="shared" si="41"/>
        <v>Fraction of Feedstock Shifted</v>
      </c>
      <c r="D979" s="6" t="s">
        <v>3076</v>
      </c>
      <c r="E979" s="45" t="s">
        <v>2706</v>
      </c>
      <c r="F979" t="s">
        <v>3038</v>
      </c>
      <c r="G979" s="45" t="s">
        <v>2709</v>
      </c>
      <c r="H979" s="47">
        <v>2616</v>
      </c>
      <c r="I979" s="324" t="s">
        <v>44</v>
      </c>
      <c r="J979" s="255" t="str">
        <f>IF(ISBLANK(INDEX('Policy Characteristics'!D:D,MATCH($C979,'Policy Characteristics'!$C:$C,0))),"",INDEX('Policy Characteristics'!D:D,MATCH($C979,'Policy Characteristics'!$C:$C,0)))</f>
        <v>Feedstock Shifting</v>
      </c>
      <c r="K979" s="254" t="str">
        <f>IF(ISBLANK(INDEX('Policy Characteristics'!E:E,MATCH($C979,'Policy Characteristics'!$C:$C,0))),"",INDEX('Policy Characteristics'!E:E,MATCH($C979,'Policy Characteristics'!$C:$C,0)))</f>
        <v>indst feedstock shifting</v>
      </c>
      <c r="L979" s="261">
        <f>IF(ISBLANK(INDEX('Policy Characteristics'!F:F,MATCH($C979,'Policy Characteristics'!$C:$C,0))),"",INDEX('Policy Characteristics'!F:F,MATCH($C979,'Policy Characteristics'!$C:$C,0)))</f>
        <v>0</v>
      </c>
      <c r="M979" s="261">
        <f>IF(ISBLANK(INDEX('Policy Characteristics'!G:G,MATCH($C979,'Policy Characteristics'!$C:$C,0))),"",INDEX('Policy Characteristics'!G:G,MATCH($C979,'Policy Characteristics'!$C:$C,0)))</f>
        <v>1</v>
      </c>
      <c r="N979" s="261">
        <f>IF(ISBLANK(INDEX('Policy Characteristics'!H:H,MATCH($C979,'Policy Characteristics'!$C:$C,0))),"",INDEX('Policy Characteristics'!H:H,MATCH($C979,'Policy Characteristics'!$C:$C,0)))</f>
        <v>0.01</v>
      </c>
      <c r="O979" s="254" t="str">
        <f>IF(ISBLANK(INDEX('Policy Characteristics'!I:I,MATCH($C979,'Policy Characteristics'!$C:$C,0))),"",INDEX('Policy Characteristics'!I:I,MATCH($C979,'Policy Characteristics'!$C:$C,0)))</f>
        <v>% of potential achieved</v>
      </c>
      <c r="P979" s="254" t="str">
        <f>IF(ISBLANK(INDEX('Policy Characteristics'!J:J,MATCH($C979,'Policy Characteristics'!$C:$C,0))),"",INDEX('Policy Characteristics'!J:J,MATCH($C979,'Policy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9" s="254" t="str">
        <f>IF(ISBLANK(INDEX('Policy Characteristics'!K:K,MATCH($C979,'Policy Characteristics'!$C:$C,0))),"",INDEX('Policy Characteristics'!K:K,MATCH($C979,'Policy Characteristics'!$C:$C,0)))</f>
        <v/>
      </c>
      <c r="R979" s="254" t="str">
        <f>IF(ISBLANK(INDEX('Policy Characteristics'!L:L,MATCH($C979,'Policy Characteristics'!$C:$C,0))),"",INDEX('Policy Characteristics'!L:L,MATCH($C979,'Policy Characteristics'!$C:$C,0)))</f>
        <v/>
      </c>
    </row>
    <row r="980" spans="1:18" s="2" customFormat="1">
      <c r="A980" s="254" t="str">
        <f>IF(ISBLANK(INDEX('Policy Characteristics'!A:A,MATCH($C980,'Policy Characteristics'!$C:$C,0))),"",INDEX('Policy Characteristics'!A:A,MATCH($C980,'Policy Characteristics'!$C:$C,0)))</f>
        <v>Industry</v>
      </c>
      <c r="B980" s="262" t="str">
        <f>IF(ISBLANK(INDEX('Policy Characteristics'!B:B,MATCH($C980,'Policy Characteristics'!$C:$C,0))),"",INDEX('Policy Characteristics'!B:B,MATCH($C980,'Policy Characteristics'!$C:$C,0)))</f>
        <v>Feedstock Shifting</v>
      </c>
      <c r="C980" s="254" t="str">
        <f t="shared" si="41"/>
        <v>Fraction of Feedstock Shifted</v>
      </c>
      <c r="D980" s="6" t="s">
        <v>3076</v>
      </c>
      <c r="E980" s="45" t="s">
        <v>2707</v>
      </c>
      <c r="F980" t="s">
        <v>3038</v>
      </c>
      <c r="G980" s="45" t="s">
        <v>2711</v>
      </c>
      <c r="H980" s="47">
        <v>2617</v>
      </c>
      <c r="I980" s="324" t="s">
        <v>44</v>
      </c>
      <c r="J980" s="255" t="str">
        <f>IF(ISBLANK(INDEX('Policy Characteristics'!D:D,MATCH($C980,'Policy Characteristics'!$C:$C,0))),"",INDEX('Policy Characteristics'!D:D,MATCH($C980,'Policy Characteristics'!$C:$C,0)))</f>
        <v>Feedstock Shifting</v>
      </c>
      <c r="K980" s="254" t="str">
        <f>IF(ISBLANK(INDEX('Policy Characteristics'!E:E,MATCH($C980,'Policy Characteristics'!$C:$C,0))),"",INDEX('Policy Characteristics'!E:E,MATCH($C980,'Policy Characteristics'!$C:$C,0)))</f>
        <v>indst feedstock shifting</v>
      </c>
      <c r="L980" s="261">
        <f>IF(ISBLANK(INDEX('Policy Characteristics'!F:F,MATCH($C980,'Policy Characteristics'!$C:$C,0))),"",INDEX('Policy Characteristics'!F:F,MATCH($C980,'Policy Characteristics'!$C:$C,0)))</f>
        <v>0</v>
      </c>
      <c r="M980" s="261">
        <f>IF(ISBLANK(INDEX('Policy Characteristics'!G:G,MATCH($C980,'Policy Characteristics'!$C:$C,0))),"",INDEX('Policy Characteristics'!G:G,MATCH($C980,'Policy Characteristics'!$C:$C,0)))</f>
        <v>1</v>
      </c>
      <c r="N980" s="261">
        <f>IF(ISBLANK(INDEX('Policy Characteristics'!H:H,MATCH($C980,'Policy Characteristics'!$C:$C,0))),"",INDEX('Policy Characteristics'!H:H,MATCH($C980,'Policy Characteristics'!$C:$C,0)))</f>
        <v>0.01</v>
      </c>
      <c r="O980" s="254" t="str">
        <f>IF(ISBLANK(INDEX('Policy Characteristics'!I:I,MATCH($C980,'Policy Characteristics'!$C:$C,0))),"",INDEX('Policy Characteristics'!I:I,MATCH($C980,'Policy Characteristics'!$C:$C,0)))</f>
        <v>% of potential achieved</v>
      </c>
      <c r="P980" s="254" t="str">
        <f>IF(ISBLANK(INDEX('Policy Characteristics'!J:J,MATCH($C980,'Policy Characteristics'!$C:$C,0))),"",INDEX('Policy Characteristics'!J:J,MATCH($C980,'Policy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0" s="254" t="str">
        <f>IF(ISBLANK(INDEX('Policy Characteristics'!K:K,MATCH($C980,'Policy Characteristics'!$C:$C,0))),"",INDEX('Policy Characteristics'!K:K,MATCH($C980,'Policy Characteristics'!$C:$C,0)))</f>
        <v/>
      </c>
      <c r="R980" s="254" t="str">
        <f>IF(ISBLANK(INDEX('Policy Characteristics'!L:L,MATCH($C980,'Policy Characteristics'!$C:$C,0))),"",INDEX('Policy Characteristics'!L:L,MATCH($C980,'Policy Characteristics'!$C:$C,0)))</f>
        <v/>
      </c>
    </row>
    <row r="981" spans="1:18" s="2" customFormat="1">
      <c r="A981" s="254" t="str">
        <f>IF(ISBLANK(INDEX('Policy Characteristics'!A:A,MATCH($C981,'Policy Characteristics'!$C:$C,0))),"",INDEX('Policy Characteristics'!A:A,MATCH($C981,'Policy Characteristics'!$C:$C,0)))</f>
        <v>Industry</v>
      </c>
      <c r="B981" s="262" t="str">
        <f>IF(ISBLANK(INDEX('Policy Characteristics'!B:B,MATCH($C981,'Policy Characteristics'!$C:$C,0))),"",INDEX('Policy Characteristics'!B:B,MATCH($C981,'Policy Characteristics'!$C:$C,0)))</f>
        <v>Feedstock Shifting</v>
      </c>
      <c r="C981" s="254" t="str">
        <f t="shared" si="41"/>
        <v>Fraction of Feedstock Shifted</v>
      </c>
      <c r="D981" s="6" t="s">
        <v>3076</v>
      </c>
      <c r="E981" s="45" t="s">
        <v>2708</v>
      </c>
      <c r="F981" t="s">
        <v>3038</v>
      </c>
      <c r="G981" s="45" t="s">
        <v>2712</v>
      </c>
      <c r="H981" s="47">
        <v>2618</v>
      </c>
      <c r="I981" s="324" t="s">
        <v>44</v>
      </c>
      <c r="J981" s="255" t="str">
        <f>IF(ISBLANK(INDEX('Policy Characteristics'!D:D,MATCH($C981,'Policy Characteristics'!$C:$C,0))),"",INDEX('Policy Characteristics'!D:D,MATCH($C981,'Policy Characteristics'!$C:$C,0)))</f>
        <v>Feedstock Shifting</v>
      </c>
      <c r="K981" s="254" t="str">
        <f>IF(ISBLANK(INDEX('Policy Characteristics'!E:E,MATCH($C981,'Policy Characteristics'!$C:$C,0))),"",INDEX('Policy Characteristics'!E:E,MATCH($C981,'Policy Characteristics'!$C:$C,0)))</f>
        <v>indst feedstock shifting</v>
      </c>
      <c r="L981" s="261">
        <f>IF(ISBLANK(INDEX('Policy Characteristics'!F:F,MATCH($C981,'Policy Characteristics'!$C:$C,0))),"",INDEX('Policy Characteristics'!F:F,MATCH($C981,'Policy Characteristics'!$C:$C,0)))</f>
        <v>0</v>
      </c>
      <c r="M981" s="261">
        <f>IF(ISBLANK(INDEX('Policy Characteristics'!G:G,MATCH($C981,'Policy Characteristics'!$C:$C,0))),"",INDEX('Policy Characteristics'!G:G,MATCH($C981,'Policy Characteristics'!$C:$C,0)))</f>
        <v>1</v>
      </c>
      <c r="N981" s="261">
        <f>IF(ISBLANK(INDEX('Policy Characteristics'!H:H,MATCH($C981,'Policy Characteristics'!$C:$C,0))),"",INDEX('Policy Characteristics'!H:H,MATCH($C981,'Policy Characteristics'!$C:$C,0)))</f>
        <v>0.01</v>
      </c>
      <c r="O981" s="254" t="str">
        <f>IF(ISBLANK(INDEX('Policy Characteristics'!I:I,MATCH($C981,'Policy Characteristics'!$C:$C,0))),"",INDEX('Policy Characteristics'!I:I,MATCH($C981,'Policy Characteristics'!$C:$C,0)))</f>
        <v>% of potential achieved</v>
      </c>
      <c r="P981" s="254" t="str">
        <f>IF(ISBLANK(INDEX('Policy Characteristics'!J:J,MATCH($C981,'Policy Characteristics'!$C:$C,0))),"",INDEX('Policy Characteristics'!J:J,MATCH($C981,'Policy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1" s="254" t="str">
        <f>IF(ISBLANK(INDEX('Policy Characteristics'!K:K,MATCH($C981,'Policy Characteristics'!$C:$C,0))),"",INDEX('Policy Characteristics'!K:K,MATCH($C981,'Policy Characteristics'!$C:$C,0)))</f>
        <v/>
      </c>
      <c r="R981" s="254" t="str">
        <f>IF(ISBLANK(INDEX('Policy Characteristics'!L:L,MATCH($C981,'Policy Characteristics'!$C:$C,0))),"",INDEX('Policy Characteristics'!L:L,MATCH($C981,'Policy Characteristics'!$C:$C,0)))</f>
        <v/>
      </c>
    </row>
    <row r="982" spans="1:18" s="2" customFormat="1">
      <c r="A982" s="254" t="str">
        <f>IF(ISBLANK(INDEX('Policy Characteristics'!A:A,MATCH($C982,'Policy Characteristics'!$C:$C,0))),"",INDEX('Policy Characteristics'!A:A,MATCH($C982,'Policy Characteristics'!$C:$C,0)))</f>
        <v>Industry</v>
      </c>
      <c r="B982" s="262" t="str">
        <f>IF(ISBLANK(INDEX('Policy Characteristics'!B:B,MATCH($C982,'Policy Characteristics'!$C:$C,0))),"",INDEX('Policy Characteristics'!B:B,MATCH($C982,'Policy Characteristics'!$C:$C,0)))</f>
        <v>Feedstock Shifting</v>
      </c>
      <c r="C982" s="254" t="str">
        <f t="shared" si="41"/>
        <v>Fraction of Feedstock Shifted</v>
      </c>
      <c r="D982" s="6" t="s">
        <v>3076</v>
      </c>
      <c r="E982" s="45" t="s">
        <v>2705</v>
      </c>
      <c r="F982" t="s">
        <v>3038</v>
      </c>
      <c r="G982" s="45" t="s">
        <v>2710</v>
      </c>
      <c r="H982" s="47">
        <v>2619</v>
      </c>
      <c r="I982" s="324" t="s">
        <v>44</v>
      </c>
      <c r="J982" s="255" t="str">
        <f>IF(ISBLANK(INDEX('Policy Characteristics'!D:D,MATCH($C982,'Policy Characteristics'!$C:$C,0))),"",INDEX('Policy Characteristics'!D:D,MATCH($C982,'Policy Characteristics'!$C:$C,0)))</f>
        <v>Feedstock Shifting</v>
      </c>
      <c r="K982" s="254" t="str">
        <f>IF(ISBLANK(INDEX('Policy Characteristics'!E:E,MATCH($C982,'Policy Characteristics'!$C:$C,0))),"",INDEX('Policy Characteristics'!E:E,MATCH($C982,'Policy Characteristics'!$C:$C,0)))</f>
        <v>indst feedstock shifting</v>
      </c>
      <c r="L982" s="261">
        <f>IF(ISBLANK(INDEX('Policy Characteristics'!F:F,MATCH($C982,'Policy Characteristics'!$C:$C,0))),"",INDEX('Policy Characteristics'!F:F,MATCH($C982,'Policy Characteristics'!$C:$C,0)))</f>
        <v>0</v>
      </c>
      <c r="M982" s="261">
        <f>IF(ISBLANK(INDEX('Policy Characteristics'!G:G,MATCH($C982,'Policy Characteristics'!$C:$C,0))),"",INDEX('Policy Characteristics'!G:G,MATCH($C982,'Policy Characteristics'!$C:$C,0)))</f>
        <v>1</v>
      </c>
      <c r="N982" s="261">
        <f>IF(ISBLANK(INDEX('Policy Characteristics'!H:H,MATCH($C982,'Policy Characteristics'!$C:$C,0))),"",INDEX('Policy Characteristics'!H:H,MATCH($C982,'Policy Characteristics'!$C:$C,0)))</f>
        <v>0.01</v>
      </c>
      <c r="O982" s="254" t="str">
        <f>IF(ISBLANK(INDEX('Policy Characteristics'!I:I,MATCH($C982,'Policy Characteristics'!$C:$C,0))),"",INDEX('Policy Characteristics'!I:I,MATCH($C982,'Policy Characteristics'!$C:$C,0)))</f>
        <v>% of potential achieved</v>
      </c>
      <c r="P982" s="254" t="str">
        <f>IF(ISBLANK(INDEX('Policy Characteristics'!J:J,MATCH($C982,'Policy Characteristics'!$C:$C,0))),"",INDEX('Policy Characteristics'!J:J,MATCH($C982,'Policy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2" s="254" t="str">
        <f>IF(ISBLANK(INDEX('Policy Characteristics'!K:K,MATCH($C982,'Policy Characteristics'!$C:$C,0))),"",INDEX('Policy Characteristics'!K:K,MATCH($C982,'Policy Characteristics'!$C:$C,0)))</f>
        <v/>
      </c>
      <c r="R982" s="254" t="str">
        <f>IF(ISBLANK(INDEX('Policy Characteristics'!L:L,MATCH($C982,'Policy Characteristics'!$C:$C,0))),"",INDEX('Policy Characteristics'!L:L,MATCH($C982,'Policy Characteristics'!$C:$C,0)))</f>
        <v/>
      </c>
    </row>
    <row r="983" spans="1:18" s="2" customFormat="1">
      <c r="A983" s="254" t="str">
        <f>IF(ISBLANK(INDEX('Policy Characteristics'!A:A,MATCH($C983,'Policy Characteristics'!$C:$C,0))),"",INDEX('Policy Characteristics'!A:A,MATCH($C983,'Policy Characteristics'!$C:$C,0)))</f>
        <v>Industry</v>
      </c>
      <c r="B983" s="262" t="str">
        <f>IF(ISBLANK(INDEX('Policy Characteristics'!B:B,MATCH($C983,'Policy Characteristics'!$C:$C,0))),"",INDEX('Policy Characteristics'!B:B,MATCH($C983,'Policy Characteristics'!$C:$C,0)))</f>
        <v>Feedstock Shifting</v>
      </c>
      <c r="C983" s="254" t="str">
        <f t="shared" si="41"/>
        <v>Fraction of Feedstock Shifted</v>
      </c>
      <c r="D983" s="6" t="s">
        <v>3077</v>
      </c>
      <c r="E983" s="45" t="s">
        <v>2399</v>
      </c>
      <c r="F983" t="s">
        <v>3039</v>
      </c>
      <c r="G983" s="45" t="s">
        <v>2405</v>
      </c>
      <c r="H983" s="47">
        <v>2620</v>
      </c>
      <c r="I983" s="324" t="s">
        <v>44</v>
      </c>
      <c r="J983" s="255" t="str">
        <f>IF(ISBLANK(INDEX('Policy Characteristics'!D:D,MATCH($C983,'Policy Characteristics'!$C:$C,0))),"",INDEX('Policy Characteristics'!D:D,MATCH($C983,'Policy Characteristics'!$C:$C,0)))</f>
        <v>Feedstock Shifting</v>
      </c>
      <c r="K983" s="254" t="str">
        <f>IF(ISBLANK(INDEX('Policy Characteristics'!E:E,MATCH($C983,'Policy Characteristics'!$C:$C,0))),"",INDEX('Policy Characteristics'!E:E,MATCH($C983,'Policy Characteristics'!$C:$C,0)))</f>
        <v>indst feedstock shifting</v>
      </c>
      <c r="L983" s="261">
        <f>IF(ISBLANK(INDEX('Policy Characteristics'!F:F,MATCH($C983,'Policy Characteristics'!$C:$C,0))),"",INDEX('Policy Characteristics'!F:F,MATCH($C983,'Policy Characteristics'!$C:$C,0)))</f>
        <v>0</v>
      </c>
      <c r="M983" s="261">
        <f>IF(ISBLANK(INDEX('Policy Characteristics'!G:G,MATCH($C983,'Policy Characteristics'!$C:$C,0))),"",INDEX('Policy Characteristics'!G:G,MATCH($C983,'Policy Characteristics'!$C:$C,0)))</f>
        <v>1</v>
      </c>
      <c r="N983" s="261">
        <f>IF(ISBLANK(INDEX('Policy Characteristics'!H:H,MATCH($C983,'Policy Characteristics'!$C:$C,0))),"",INDEX('Policy Characteristics'!H:H,MATCH($C983,'Policy Characteristics'!$C:$C,0)))</f>
        <v>0.01</v>
      </c>
      <c r="O983" s="254" t="str">
        <f>IF(ISBLANK(INDEX('Policy Characteristics'!I:I,MATCH($C983,'Policy Characteristics'!$C:$C,0))),"",INDEX('Policy Characteristics'!I:I,MATCH($C983,'Policy Characteristics'!$C:$C,0)))</f>
        <v>% of potential achieved</v>
      </c>
      <c r="P983" s="254" t="str">
        <f>IF(ISBLANK(INDEX('Policy Characteristics'!J:J,MATCH($C983,'Policy Characteristics'!$C:$C,0))),"",INDEX('Policy Characteristics'!J:J,MATCH($C983,'Policy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3" s="254" t="str">
        <f>IF(ISBLANK(INDEX('Policy Characteristics'!K:K,MATCH($C983,'Policy Characteristics'!$C:$C,0))),"",INDEX('Policy Characteristics'!K:K,MATCH($C983,'Policy Characteristics'!$C:$C,0)))</f>
        <v/>
      </c>
      <c r="R983" s="254" t="str">
        <f>IF(ISBLANK(INDEX('Policy Characteristics'!L:L,MATCH($C983,'Policy Characteristics'!$C:$C,0))),"",INDEX('Policy Characteristics'!L:L,MATCH($C983,'Policy Characteristics'!$C:$C,0)))</f>
        <v/>
      </c>
    </row>
    <row r="984" spans="1:18" s="2" customFormat="1">
      <c r="A984" s="254" t="str">
        <f>IF(ISBLANK(INDEX('Policy Characteristics'!A:A,MATCH($C984,'Policy Characteristics'!$C:$C,0))),"",INDEX('Policy Characteristics'!A:A,MATCH($C984,'Policy Characteristics'!$C:$C,0)))</f>
        <v>Industry</v>
      </c>
      <c r="B984" s="262" t="str">
        <f>IF(ISBLANK(INDEX('Policy Characteristics'!B:B,MATCH($C984,'Policy Characteristics'!$C:$C,0))),"",INDEX('Policy Characteristics'!B:B,MATCH($C984,'Policy Characteristics'!$C:$C,0)))</f>
        <v>Feedstock Shifting</v>
      </c>
      <c r="C984" s="254" t="str">
        <f t="shared" si="41"/>
        <v>Fraction of Feedstock Shifted</v>
      </c>
      <c r="D984" s="6" t="s">
        <v>3077</v>
      </c>
      <c r="E984" s="45" t="s">
        <v>2400</v>
      </c>
      <c r="F984" t="s">
        <v>3039</v>
      </c>
      <c r="G984" s="45" t="s">
        <v>2408</v>
      </c>
      <c r="H984" s="47">
        <v>2621</v>
      </c>
      <c r="I984" s="324" t="s">
        <v>44</v>
      </c>
      <c r="J984" s="255" t="str">
        <f>IF(ISBLANK(INDEX('Policy Characteristics'!D:D,MATCH($C984,'Policy Characteristics'!$C:$C,0))),"",INDEX('Policy Characteristics'!D:D,MATCH($C984,'Policy Characteristics'!$C:$C,0)))</f>
        <v>Feedstock Shifting</v>
      </c>
      <c r="K984" s="254" t="str">
        <f>IF(ISBLANK(INDEX('Policy Characteristics'!E:E,MATCH($C984,'Policy Characteristics'!$C:$C,0))),"",INDEX('Policy Characteristics'!E:E,MATCH($C984,'Policy Characteristics'!$C:$C,0)))</f>
        <v>indst feedstock shifting</v>
      </c>
      <c r="L984" s="261">
        <f>IF(ISBLANK(INDEX('Policy Characteristics'!F:F,MATCH($C984,'Policy Characteristics'!$C:$C,0))),"",INDEX('Policy Characteristics'!F:F,MATCH($C984,'Policy Characteristics'!$C:$C,0)))</f>
        <v>0</v>
      </c>
      <c r="M984" s="261">
        <f>IF(ISBLANK(INDEX('Policy Characteristics'!G:G,MATCH($C984,'Policy Characteristics'!$C:$C,0))),"",INDEX('Policy Characteristics'!G:G,MATCH($C984,'Policy Characteristics'!$C:$C,0)))</f>
        <v>1</v>
      </c>
      <c r="N984" s="261">
        <f>IF(ISBLANK(INDEX('Policy Characteristics'!H:H,MATCH($C984,'Policy Characteristics'!$C:$C,0))),"",INDEX('Policy Characteristics'!H:H,MATCH($C984,'Policy Characteristics'!$C:$C,0)))</f>
        <v>0.01</v>
      </c>
      <c r="O984" s="254" t="str">
        <f>IF(ISBLANK(INDEX('Policy Characteristics'!I:I,MATCH($C984,'Policy Characteristics'!$C:$C,0))),"",INDEX('Policy Characteristics'!I:I,MATCH($C984,'Policy Characteristics'!$C:$C,0)))</f>
        <v>% of potential achieved</v>
      </c>
      <c r="P984" s="254" t="str">
        <f>IF(ISBLANK(INDEX('Policy Characteristics'!J:J,MATCH($C984,'Policy Characteristics'!$C:$C,0))),"",INDEX('Policy Characteristics'!J:J,MATCH($C984,'Policy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4" s="254" t="str">
        <f>IF(ISBLANK(INDEX('Policy Characteristics'!K:K,MATCH($C984,'Policy Characteristics'!$C:$C,0))),"",INDEX('Policy Characteristics'!K:K,MATCH($C984,'Policy Characteristics'!$C:$C,0)))</f>
        <v/>
      </c>
      <c r="R984" s="254" t="str">
        <f>IF(ISBLANK(INDEX('Policy Characteristics'!L:L,MATCH($C984,'Policy Characteristics'!$C:$C,0))),"",INDEX('Policy Characteristics'!L:L,MATCH($C984,'Policy Characteristics'!$C:$C,0)))</f>
        <v/>
      </c>
    </row>
    <row r="985" spans="1:18" s="2" customFormat="1">
      <c r="A985" s="254" t="str">
        <f>IF(ISBLANK(INDEX('Policy Characteristics'!A:A,MATCH($C985,'Policy Characteristics'!$C:$C,0))),"",INDEX('Policy Characteristics'!A:A,MATCH($C985,'Policy Characteristics'!$C:$C,0)))</f>
        <v>Industry</v>
      </c>
      <c r="B985" s="262" t="str">
        <f>IF(ISBLANK(INDEX('Policy Characteristics'!B:B,MATCH($C985,'Policy Characteristics'!$C:$C,0))),"",INDEX('Policy Characteristics'!B:B,MATCH($C985,'Policy Characteristics'!$C:$C,0)))</f>
        <v>Feedstock Shifting</v>
      </c>
      <c r="C985" s="254" t="str">
        <f t="shared" si="41"/>
        <v>Fraction of Feedstock Shifted</v>
      </c>
      <c r="D985" s="6" t="s">
        <v>3077</v>
      </c>
      <c r="E985" s="45" t="s">
        <v>2401</v>
      </c>
      <c r="F985" t="s">
        <v>3039</v>
      </c>
      <c r="G985" s="45" t="s">
        <v>2409</v>
      </c>
      <c r="H985" s="47">
        <v>2622</v>
      </c>
      <c r="I985" s="324" t="s">
        <v>44</v>
      </c>
      <c r="J985" s="255" t="str">
        <f>IF(ISBLANK(INDEX('Policy Characteristics'!D:D,MATCH($C985,'Policy Characteristics'!$C:$C,0))),"",INDEX('Policy Characteristics'!D:D,MATCH($C985,'Policy Characteristics'!$C:$C,0)))</f>
        <v>Feedstock Shifting</v>
      </c>
      <c r="K985" s="254" t="str">
        <f>IF(ISBLANK(INDEX('Policy Characteristics'!E:E,MATCH($C985,'Policy Characteristics'!$C:$C,0))),"",INDEX('Policy Characteristics'!E:E,MATCH($C985,'Policy Characteristics'!$C:$C,0)))</f>
        <v>indst feedstock shifting</v>
      </c>
      <c r="L985" s="261">
        <f>IF(ISBLANK(INDEX('Policy Characteristics'!F:F,MATCH($C985,'Policy Characteristics'!$C:$C,0))),"",INDEX('Policy Characteristics'!F:F,MATCH($C985,'Policy Characteristics'!$C:$C,0)))</f>
        <v>0</v>
      </c>
      <c r="M985" s="261">
        <f>IF(ISBLANK(INDEX('Policy Characteristics'!G:G,MATCH($C985,'Policy Characteristics'!$C:$C,0))),"",INDEX('Policy Characteristics'!G:G,MATCH($C985,'Policy Characteristics'!$C:$C,0)))</f>
        <v>1</v>
      </c>
      <c r="N985" s="261">
        <f>IF(ISBLANK(INDEX('Policy Characteristics'!H:H,MATCH($C985,'Policy Characteristics'!$C:$C,0))),"",INDEX('Policy Characteristics'!H:H,MATCH($C985,'Policy Characteristics'!$C:$C,0)))</f>
        <v>0.01</v>
      </c>
      <c r="O985" s="254" t="str">
        <f>IF(ISBLANK(INDEX('Policy Characteristics'!I:I,MATCH($C985,'Policy Characteristics'!$C:$C,0))),"",INDEX('Policy Characteristics'!I:I,MATCH($C985,'Policy Characteristics'!$C:$C,0)))</f>
        <v>% of potential achieved</v>
      </c>
      <c r="P985" s="254" t="str">
        <f>IF(ISBLANK(INDEX('Policy Characteristics'!J:J,MATCH($C985,'Policy Characteristics'!$C:$C,0))),"",INDEX('Policy Characteristics'!J:J,MATCH($C985,'Policy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5" s="254" t="str">
        <f>IF(ISBLANK(INDEX('Policy Characteristics'!K:K,MATCH($C985,'Policy Characteristics'!$C:$C,0))),"",INDEX('Policy Characteristics'!K:K,MATCH($C985,'Policy Characteristics'!$C:$C,0)))</f>
        <v/>
      </c>
      <c r="R985" s="254" t="str">
        <f>IF(ISBLANK(INDEX('Policy Characteristics'!L:L,MATCH($C985,'Policy Characteristics'!$C:$C,0))),"",INDEX('Policy Characteristics'!L:L,MATCH($C985,'Policy Characteristics'!$C:$C,0)))</f>
        <v/>
      </c>
    </row>
    <row r="986" spans="1:18" s="2" customFormat="1">
      <c r="A986" s="254" t="str">
        <f>IF(ISBLANK(INDEX('Policy Characteristics'!A:A,MATCH($C986,'Policy Characteristics'!$C:$C,0))),"",INDEX('Policy Characteristics'!A:A,MATCH($C986,'Policy Characteristics'!$C:$C,0)))</f>
        <v>Industry</v>
      </c>
      <c r="B986" s="262" t="str">
        <f>IF(ISBLANK(INDEX('Policy Characteristics'!B:B,MATCH($C986,'Policy Characteristics'!$C:$C,0))),"",INDEX('Policy Characteristics'!B:B,MATCH($C986,'Policy Characteristics'!$C:$C,0)))</f>
        <v>Feedstock Shifting</v>
      </c>
      <c r="C986" s="254" t="str">
        <f t="shared" si="41"/>
        <v>Fraction of Feedstock Shifted</v>
      </c>
      <c r="D986" s="6" t="s">
        <v>3077</v>
      </c>
      <c r="E986" s="45" t="s">
        <v>2402</v>
      </c>
      <c r="F986" t="s">
        <v>3039</v>
      </c>
      <c r="G986" s="45" t="s">
        <v>2406</v>
      </c>
      <c r="H986" s="47">
        <v>2623</v>
      </c>
      <c r="I986" s="324" t="s">
        <v>44</v>
      </c>
      <c r="J986" s="255" t="str">
        <f>IF(ISBLANK(INDEX('Policy Characteristics'!D:D,MATCH($C986,'Policy Characteristics'!$C:$C,0))),"",INDEX('Policy Characteristics'!D:D,MATCH($C986,'Policy Characteristics'!$C:$C,0)))</f>
        <v>Feedstock Shifting</v>
      </c>
      <c r="K986" s="254" t="str">
        <f>IF(ISBLANK(INDEX('Policy Characteristics'!E:E,MATCH($C986,'Policy Characteristics'!$C:$C,0))),"",INDEX('Policy Characteristics'!E:E,MATCH($C986,'Policy Characteristics'!$C:$C,0)))</f>
        <v>indst feedstock shifting</v>
      </c>
      <c r="L986" s="261">
        <f>IF(ISBLANK(INDEX('Policy Characteristics'!F:F,MATCH($C986,'Policy Characteristics'!$C:$C,0))),"",INDEX('Policy Characteristics'!F:F,MATCH($C986,'Policy Characteristics'!$C:$C,0)))</f>
        <v>0</v>
      </c>
      <c r="M986" s="261">
        <f>IF(ISBLANK(INDEX('Policy Characteristics'!G:G,MATCH($C986,'Policy Characteristics'!$C:$C,0))),"",INDEX('Policy Characteristics'!G:G,MATCH($C986,'Policy Characteristics'!$C:$C,0)))</f>
        <v>1</v>
      </c>
      <c r="N986" s="261">
        <f>IF(ISBLANK(INDEX('Policy Characteristics'!H:H,MATCH($C986,'Policy Characteristics'!$C:$C,0))),"",INDEX('Policy Characteristics'!H:H,MATCH($C986,'Policy Characteristics'!$C:$C,0)))</f>
        <v>0.01</v>
      </c>
      <c r="O986" s="254" t="str">
        <f>IF(ISBLANK(INDEX('Policy Characteristics'!I:I,MATCH($C986,'Policy Characteristics'!$C:$C,0))),"",INDEX('Policy Characteristics'!I:I,MATCH($C986,'Policy Characteristics'!$C:$C,0)))</f>
        <v>% of potential achieved</v>
      </c>
      <c r="P986" s="254" t="str">
        <f>IF(ISBLANK(INDEX('Policy Characteristics'!J:J,MATCH($C986,'Policy Characteristics'!$C:$C,0))),"",INDEX('Policy Characteristics'!J:J,MATCH($C986,'Policy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6" s="254" t="str">
        <f>IF(ISBLANK(INDEX('Policy Characteristics'!K:K,MATCH($C986,'Policy Characteristics'!$C:$C,0))),"",INDEX('Policy Characteristics'!K:K,MATCH($C986,'Policy Characteristics'!$C:$C,0)))</f>
        <v/>
      </c>
      <c r="R986" s="254" t="str">
        <f>IF(ISBLANK(INDEX('Policy Characteristics'!L:L,MATCH($C986,'Policy Characteristics'!$C:$C,0))),"",INDEX('Policy Characteristics'!L:L,MATCH($C986,'Policy Characteristics'!$C:$C,0)))</f>
        <v/>
      </c>
    </row>
    <row r="987" spans="1:18" s="2" customFormat="1">
      <c r="A987" s="254" t="str">
        <f>IF(ISBLANK(INDEX('Policy Characteristics'!A:A,MATCH($C987,'Policy Characteristics'!$C:$C,0))),"",INDEX('Policy Characteristics'!A:A,MATCH($C987,'Policy Characteristics'!$C:$C,0)))</f>
        <v>Industry</v>
      </c>
      <c r="B987" s="262" t="str">
        <f>IF(ISBLANK(INDEX('Policy Characteristics'!B:B,MATCH($C987,'Policy Characteristics'!$C:$C,0))),"",INDEX('Policy Characteristics'!B:B,MATCH($C987,'Policy Characteristics'!$C:$C,0)))</f>
        <v>Feedstock Shifting</v>
      </c>
      <c r="C987" s="254" t="str">
        <f t="shared" si="41"/>
        <v>Fraction of Feedstock Shifted</v>
      </c>
      <c r="D987" s="6" t="s">
        <v>3077</v>
      </c>
      <c r="E987" s="45" t="s">
        <v>2403</v>
      </c>
      <c r="F987" t="s">
        <v>3039</v>
      </c>
      <c r="G987" s="45" t="s">
        <v>2407</v>
      </c>
      <c r="H987" s="47">
        <v>2624</v>
      </c>
      <c r="I987" s="324" t="s">
        <v>44</v>
      </c>
      <c r="J987" s="255" t="str">
        <f>IF(ISBLANK(INDEX('Policy Characteristics'!D:D,MATCH($C987,'Policy Characteristics'!$C:$C,0))),"",INDEX('Policy Characteristics'!D:D,MATCH($C987,'Policy Characteristics'!$C:$C,0)))</f>
        <v>Feedstock Shifting</v>
      </c>
      <c r="K987" s="254" t="str">
        <f>IF(ISBLANK(INDEX('Policy Characteristics'!E:E,MATCH($C987,'Policy Characteristics'!$C:$C,0))),"",INDEX('Policy Characteristics'!E:E,MATCH($C987,'Policy Characteristics'!$C:$C,0)))</f>
        <v>indst feedstock shifting</v>
      </c>
      <c r="L987" s="261">
        <f>IF(ISBLANK(INDEX('Policy Characteristics'!F:F,MATCH($C987,'Policy Characteristics'!$C:$C,0))),"",INDEX('Policy Characteristics'!F:F,MATCH($C987,'Policy Characteristics'!$C:$C,0)))</f>
        <v>0</v>
      </c>
      <c r="M987" s="261">
        <f>IF(ISBLANK(INDEX('Policy Characteristics'!G:G,MATCH($C987,'Policy Characteristics'!$C:$C,0))),"",INDEX('Policy Characteristics'!G:G,MATCH($C987,'Policy Characteristics'!$C:$C,0)))</f>
        <v>1</v>
      </c>
      <c r="N987" s="261">
        <f>IF(ISBLANK(INDEX('Policy Characteristics'!H:H,MATCH($C987,'Policy Characteristics'!$C:$C,0))),"",INDEX('Policy Characteristics'!H:H,MATCH($C987,'Policy Characteristics'!$C:$C,0)))</f>
        <v>0.01</v>
      </c>
      <c r="O987" s="254" t="str">
        <f>IF(ISBLANK(INDEX('Policy Characteristics'!I:I,MATCH($C987,'Policy Characteristics'!$C:$C,0))),"",INDEX('Policy Characteristics'!I:I,MATCH($C987,'Policy Characteristics'!$C:$C,0)))</f>
        <v>% of potential achieved</v>
      </c>
      <c r="P987" s="254" t="str">
        <f>IF(ISBLANK(INDEX('Policy Characteristics'!J:J,MATCH($C987,'Policy Characteristics'!$C:$C,0))),"",INDEX('Policy Characteristics'!J:J,MATCH($C987,'Policy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7" s="254" t="str">
        <f>IF(ISBLANK(INDEX('Policy Characteristics'!K:K,MATCH($C987,'Policy Characteristics'!$C:$C,0))),"",INDEX('Policy Characteristics'!K:K,MATCH($C987,'Policy Characteristics'!$C:$C,0)))</f>
        <v/>
      </c>
      <c r="R987" s="254" t="str">
        <f>IF(ISBLANK(INDEX('Policy Characteristics'!L:L,MATCH($C987,'Policy Characteristics'!$C:$C,0))),"",INDEX('Policy Characteristics'!L:L,MATCH($C987,'Policy Characteristics'!$C:$C,0)))</f>
        <v/>
      </c>
    </row>
    <row r="988" spans="1:18" s="2" customFormat="1">
      <c r="A988" s="254" t="str">
        <f>IF(ISBLANK(INDEX('Policy Characteristics'!A:A,MATCH($C988,'Policy Characteristics'!$C:$C,0))),"",INDEX('Policy Characteristics'!A:A,MATCH($C988,'Policy Characteristics'!$C:$C,0)))</f>
        <v>Industry</v>
      </c>
      <c r="B988" s="262" t="str">
        <f>IF(ISBLANK(INDEX('Policy Characteristics'!B:B,MATCH($C988,'Policy Characteristics'!$C:$C,0))),"",INDEX('Policy Characteristics'!B:B,MATCH($C988,'Policy Characteristics'!$C:$C,0)))</f>
        <v>Feedstock Shifting</v>
      </c>
      <c r="C988" s="254" t="str">
        <f t="shared" si="41"/>
        <v>Fraction of Feedstock Shifted</v>
      </c>
      <c r="D988" s="6" t="s">
        <v>3077</v>
      </c>
      <c r="E988" s="45" t="s">
        <v>2404</v>
      </c>
      <c r="F988" t="s">
        <v>3039</v>
      </c>
      <c r="G988" s="45" t="s">
        <v>2410</v>
      </c>
      <c r="H988" s="47">
        <v>2625</v>
      </c>
      <c r="I988" s="324" t="s">
        <v>44</v>
      </c>
      <c r="J988" s="255" t="str">
        <f>IF(ISBLANK(INDEX('Policy Characteristics'!D:D,MATCH($C988,'Policy Characteristics'!$C:$C,0))),"",INDEX('Policy Characteristics'!D:D,MATCH($C988,'Policy Characteristics'!$C:$C,0)))</f>
        <v>Feedstock Shifting</v>
      </c>
      <c r="K988" s="254" t="str">
        <f>IF(ISBLANK(INDEX('Policy Characteristics'!E:E,MATCH($C988,'Policy Characteristics'!$C:$C,0))),"",INDEX('Policy Characteristics'!E:E,MATCH($C988,'Policy Characteristics'!$C:$C,0)))</f>
        <v>indst feedstock shifting</v>
      </c>
      <c r="L988" s="261">
        <f>IF(ISBLANK(INDEX('Policy Characteristics'!F:F,MATCH($C988,'Policy Characteristics'!$C:$C,0))),"",INDEX('Policy Characteristics'!F:F,MATCH($C988,'Policy Characteristics'!$C:$C,0)))</f>
        <v>0</v>
      </c>
      <c r="M988" s="261">
        <f>IF(ISBLANK(INDEX('Policy Characteristics'!G:G,MATCH($C988,'Policy Characteristics'!$C:$C,0))),"",INDEX('Policy Characteristics'!G:G,MATCH($C988,'Policy Characteristics'!$C:$C,0)))</f>
        <v>1</v>
      </c>
      <c r="N988" s="261">
        <f>IF(ISBLANK(INDEX('Policy Characteristics'!H:H,MATCH($C988,'Policy Characteristics'!$C:$C,0))),"",INDEX('Policy Characteristics'!H:H,MATCH($C988,'Policy Characteristics'!$C:$C,0)))</f>
        <v>0.01</v>
      </c>
      <c r="O988" s="254" t="str">
        <f>IF(ISBLANK(INDEX('Policy Characteristics'!I:I,MATCH($C988,'Policy Characteristics'!$C:$C,0))),"",INDEX('Policy Characteristics'!I:I,MATCH($C988,'Policy Characteristics'!$C:$C,0)))</f>
        <v>% of potential achieved</v>
      </c>
      <c r="P988" s="254" t="str">
        <f>IF(ISBLANK(INDEX('Policy Characteristics'!J:J,MATCH($C988,'Policy Characteristics'!$C:$C,0))),"",INDEX('Policy Characteristics'!J:J,MATCH($C988,'Policy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8" s="254" t="str">
        <f>IF(ISBLANK(INDEX('Policy Characteristics'!K:K,MATCH($C988,'Policy Characteristics'!$C:$C,0))),"",INDEX('Policy Characteristics'!K:K,MATCH($C988,'Policy Characteristics'!$C:$C,0)))</f>
        <v/>
      </c>
      <c r="R988" s="254" t="str">
        <f>IF(ISBLANK(INDEX('Policy Characteristics'!L:L,MATCH($C988,'Policy Characteristics'!$C:$C,0))),"",INDEX('Policy Characteristics'!L:L,MATCH($C988,'Policy Characteristics'!$C:$C,0)))</f>
        <v/>
      </c>
    </row>
    <row r="989" spans="1:18" s="2" customFormat="1">
      <c r="A989" s="254" t="str">
        <f>IF(ISBLANK(INDEX('Policy Characteristics'!A:A,MATCH($C989,'Policy Characteristics'!$C:$C,0))),"",INDEX('Policy Characteristics'!A:A,MATCH($C989,'Policy Characteristics'!$C:$C,0)))</f>
        <v>Industry</v>
      </c>
      <c r="B989" s="262" t="str">
        <f>IF(ISBLANK(INDEX('Policy Characteristics'!B:B,MATCH($C989,'Policy Characteristics'!$C:$C,0))),"",INDEX('Policy Characteristics'!B:B,MATCH($C989,'Policy Characteristics'!$C:$C,0)))</f>
        <v>Feedstock Shifting</v>
      </c>
      <c r="C989" s="254" t="str">
        <f t="shared" si="41"/>
        <v>Fraction of Feedstock Shifted</v>
      </c>
      <c r="D989" s="6" t="s">
        <v>3077</v>
      </c>
      <c r="E989" s="45" t="s">
        <v>2706</v>
      </c>
      <c r="F989" t="s">
        <v>3039</v>
      </c>
      <c r="G989" s="45" t="s">
        <v>2709</v>
      </c>
      <c r="H989" s="47">
        <v>2626</v>
      </c>
      <c r="I989" s="324" t="s">
        <v>44</v>
      </c>
      <c r="J989" s="255" t="str">
        <f>IF(ISBLANK(INDEX('Policy Characteristics'!D:D,MATCH($C989,'Policy Characteristics'!$C:$C,0))),"",INDEX('Policy Characteristics'!D:D,MATCH($C989,'Policy Characteristics'!$C:$C,0)))</f>
        <v>Feedstock Shifting</v>
      </c>
      <c r="K989" s="254" t="str">
        <f>IF(ISBLANK(INDEX('Policy Characteristics'!E:E,MATCH($C989,'Policy Characteristics'!$C:$C,0))),"",INDEX('Policy Characteristics'!E:E,MATCH($C989,'Policy Characteristics'!$C:$C,0)))</f>
        <v>indst feedstock shifting</v>
      </c>
      <c r="L989" s="261">
        <f>IF(ISBLANK(INDEX('Policy Characteristics'!F:F,MATCH($C989,'Policy Characteristics'!$C:$C,0))),"",INDEX('Policy Characteristics'!F:F,MATCH($C989,'Policy Characteristics'!$C:$C,0)))</f>
        <v>0</v>
      </c>
      <c r="M989" s="261">
        <f>IF(ISBLANK(INDEX('Policy Characteristics'!G:G,MATCH($C989,'Policy Characteristics'!$C:$C,0))),"",INDEX('Policy Characteristics'!G:G,MATCH($C989,'Policy Characteristics'!$C:$C,0)))</f>
        <v>1</v>
      </c>
      <c r="N989" s="261">
        <f>IF(ISBLANK(INDEX('Policy Characteristics'!H:H,MATCH($C989,'Policy Characteristics'!$C:$C,0))),"",INDEX('Policy Characteristics'!H:H,MATCH($C989,'Policy Characteristics'!$C:$C,0)))</f>
        <v>0.01</v>
      </c>
      <c r="O989" s="254" t="str">
        <f>IF(ISBLANK(INDEX('Policy Characteristics'!I:I,MATCH($C989,'Policy Characteristics'!$C:$C,0))),"",INDEX('Policy Characteristics'!I:I,MATCH($C989,'Policy Characteristics'!$C:$C,0)))</f>
        <v>% of potential achieved</v>
      </c>
      <c r="P989" s="254" t="str">
        <f>IF(ISBLANK(INDEX('Policy Characteristics'!J:J,MATCH($C989,'Policy Characteristics'!$C:$C,0))),"",INDEX('Policy Characteristics'!J:J,MATCH($C989,'Policy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9" s="254" t="str">
        <f>IF(ISBLANK(INDEX('Policy Characteristics'!K:K,MATCH($C989,'Policy Characteristics'!$C:$C,0))),"",INDEX('Policy Characteristics'!K:K,MATCH($C989,'Policy Characteristics'!$C:$C,0)))</f>
        <v/>
      </c>
      <c r="R989" s="254" t="str">
        <f>IF(ISBLANK(INDEX('Policy Characteristics'!L:L,MATCH($C989,'Policy Characteristics'!$C:$C,0))),"",INDEX('Policy Characteristics'!L:L,MATCH($C989,'Policy Characteristics'!$C:$C,0)))</f>
        <v/>
      </c>
    </row>
    <row r="990" spans="1:18" s="2" customFormat="1">
      <c r="A990" s="254" t="str">
        <f>IF(ISBLANK(INDEX('Policy Characteristics'!A:A,MATCH($C990,'Policy Characteristics'!$C:$C,0))),"",INDEX('Policy Characteristics'!A:A,MATCH($C990,'Policy Characteristics'!$C:$C,0)))</f>
        <v>Industry</v>
      </c>
      <c r="B990" s="262" t="str">
        <f>IF(ISBLANK(INDEX('Policy Characteristics'!B:B,MATCH($C990,'Policy Characteristics'!$C:$C,0))),"",INDEX('Policy Characteristics'!B:B,MATCH($C990,'Policy Characteristics'!$C:$C,0)))</f>
        <v>Feedstock Shifting</v>
      </c>
      <c r="C990" s="254" t="str">
        <f t="shared" si="41"/>
        <v>Fraction of Feedstock Shifted</v>
      </c>
      <c r="D990" s="6" t="s">
        <v>3077</v>
      </c>
      <c r="E990" s="45" t="s">
        <v>2707</v>
      </c>
      <c r="F990" t="s">
        <v>3039</v>
      </c>
      <c r="G990" s="45" t="s">
        <v>2711</v>
      </c>
      <c r="H990" s="47">
        <v>2627</v>
      </c>
      <c r="I990" s="324" t="s">
        <v>44</v>
      </c>
      <c r="J990" s="255" t="str">
        <f>IF(ISBLANK(INDEX('Policy Characteristics'!D:D,MATCH($C990,'Policy Characteristics'!$C:$C,0))),"",INDEX('Policy Characteristics'!D:D,MATCH($C990,'Policy Characteristics'!$C:$C,0)))</f>
        <v>Feedstock Shifting</v>
      </c>
      <c r="K990" s="254" t="str">
        <f>IF(ISBLANK(INDEX('Policy Characteristics'!E:E,MATCH($C990,'Policy Characteristics'!$C:$C,0))),"",INDEX('Policy Characteristics'!E:E,MATCH($C990,'Policy Characteristics'!$C:$C,0)))</f>
        <v>indst feedstock shifting</v>
      </c>
      <c r="L990" s="261">
        <f>IF(ISBLANK(INDEX('Policy Characteristics'!F:F,MATCH($C990,'Policy Characteristics'!$C:$C,0))),"",INDEX('Policy Characteristics'!F:F,MATCH($C990,'Policy Characteristics'!$C:$C,0)))</f>
        <v>0</v>
      </c>
      <c r="M990" s="261">
        <f>IF(ISBLANK(INDEX('Policy Characteristics'!G:G,MATCH($C990,'Policy Characteristics'!$C:$C,0))),"",INDEX('Policy Characteristics'!G:G,MATCH($C990,'Policy Characteristics'!$C:$C,0)))</f>
        <v>1</v>
      </c>
      <c r="N990" s="261">
        <f>IF(ISBLANK(INDEX('Policy Characteristics'!H:H,MATCH($C990,'Policy Characteristics'!$C:$C,0))),"",INDEX('Policy Characteristics'!H:H,MATCH($C990,'Policy Characteristics'!$C:$C,0)))</f>
        <v>0.01</v>
      </c>
      <c r="O990" s="254" t="str">
        <f>IF(ISBLANK(INDEX('Policy Characteristics'!I:I,MATCH($C990,'Policy Characteristics'!$C:$C,0))),"",INDEX('Policy Characteristics'!I:I,MATCH($C990,'Policy Characteristics'!$C:$C,0)))</f>
        <v>% of potential achieved</v>
      </c>
      <c r="P990" s="254" t="str">
        <f>IF(ISBLANK(INDEX('Policy Characteristics'!J:J,MATCH($C990,'Policy Characteristics'!$C:$C,0))),"",INDEX('Policy Characteristics'!J:J,MATCH($C990,'Policy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0" s="254" t="str">
        <f>IF(ISBLANK(INDEX('Policy Characteristics'!K:K,MATCH($C990,'Policy Characteristics'!$C:$C,0))),"",INDEX('Policy Characteristics'!K:K,MATCH($C990,'Policy Characteristics'!$C:$C,0)))</f>
        <v/>
      </c>
      <c r="R990" s="254" t="str">
        <f>IF(ISBLANK(INDEX('Policy Characteristics'!L:L,MATCH($C990,'Policy Characteristics'!$C:$C,0))),"",INDEX('Policy Characteristics'!L:L,MATCH($C990,'Policy Characteristics'!$C:$C,0)))</f>
        <v/>
      </c>
    </row>
    <row r="991" spans="1:18" s="2" customFormat="1">
      <c r="A991" s="254" t="str">
        <f>IF(ISBLANK(INDEX('Policy Characteristics'!A:A,MATCH($C991,'Policy Characteristics'!$C:$C,0))),"",INDEX('Policy Characteristics'!A:A,MATCH($C991,'Policy Characteristics'!$C:$C,0)))</f>
        <v>Industry</v>
      </c>
      <c r="B991" s="262" t="str">
        <f>IF(ISBLANK(INDEX('Policy Characteristics'!B:B,MATCH($C991,'Policy Characteristics'!$C:$C,0))),"",INDEX('Policy Characteristics'!B:B,MATCH($C991,'Policy Characteristics'!$C:$C,0)))</f>
        <v>Feedstock Shifting</v>
      </c>
      <c r="C991" s="254" t="str">
        <f t="shared" si="41"/>
        <v>Fraction of Feedstock Shifted</v>
      </c>
      <c r="D991" s="6" t="s">
        <v>3077</v>
      </c>
      <c r="E991" s="45" t="s">
        <v>2708</v>
      </c>
      <c r="F991" t="s">
        <v>3039</v>
      </c>
      <c r="G991" s="45" t="s">
        <v>2712</v>
      </c>
      <c r="H991" s="47">
        <v>2628</v>
      </c>
      <c r="I991" s="324" t="s">
        <v>44</v>
      </c>
      <c r="J991" s="255" t="str">
        <f>IF(ISBLANK(INDEX('Policy Characteristics'!D:D,MATCH($C991,'Policy Characteristics'!$C:$C,0))),"",INDEX('Policy Characteristics'!D:D,MATCH($C991,'Policy Characteristics'!$C:$C,0)))</f>
        <v>Feedstock Shifting</v>
      </c>
      <c r="K991" s="254" t="str">
        <f>IF(ISBLANK(INDEX('Policy Characteristics'!E:E,MATCH($C991,'Policy Characteristics'!$C:$C,0))),"",INDEX('Policy Characteristics'!E:E,MATCH($C991,'Policy Characteristics'!$C:$C,0)))</f>
        <v>indst feedstock shifting</v>
      </c>
      <c r="L991" s="261">
        <f>IF(ISBLANK(INDEX('Policy Characteristics'!F:F,MATCH($C991,'Policy Characteristics'!$C:$C,0))),"",INDEX('Policy Characteristics'!F:F,MATCH($C991,'Policy Characteristics'!$C:$C,0)))</f>
        <v>0</v>
      </c>
      <c r="M991" s="261">
        <f>IF(ISBLANK(INDEX('Policy Characteristics'!G:G,MATCH($C991,'Policy Characteristics'!$C:$C,0))),"",INDEX('Policy Characteristics'!G:G,MATCH($C991,'Policy Characteristics'!$C:$C,0)))</f>
        <v>1</v>
      </c>
      <c r="N991" s="261">
        <f>IF(ISBLANK(INDEX('Policy Characteristics'!H:H,MATCH($C991,'Policy Characteristics'!$C:$C,0))),"",INDEX('Policy Characteristics'!H:H,MATCH($C991,'Policy Characteristics'!$C:$C,0)))</f>
        <v>0.01</v>
      </c>
      <c r="O991" s="254" t="str">
        <f>IF(ISBLANK(INDEX('Policy Characteristics'!I:I,MATCH($C991,'Policy Characteristics'!$C:$C,0))),"",INDEX('Policy Characteristics'!I:I,MATCH($C991,'Policy Characteristics'!$C:$C,0)))</f>
        <v>% of potential achieved</v>
      </c>
      <c r="P991" s="254" t="str">
        <f>IF(ISBLANK(INDEX('Policy Characteristics'!J:J,MATCH($C991,'Policy Characteristics'!$C:$C,0))),"",INDEX('Policy Characteristics'!J:J,MATCH($C991,'Policy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1" s="254" t="str">
        <f>IF(ISBLANK(INDEX('Policy Characteristics'!K:K,MATCH($C991,'Policy Characteristics'!$C:$C,0))),"",INDEX('Policy Characteristics'!K:K,MATCH($C991,'Policy Characteristics'!$C:$C,0)))</f>
        <v/>
      </c>
      <c r="R991" s="254" t="str">
        <f>IF(ISBLANK(INDEX('Policy Characteristics'!L:L,MATCH($C991,'Policy Characteristics'!$C:$C,0))),"",INDEX('Policy Characteristics'!L:L,MATCH($C991,'Policy Characteristics'!$C:$C,0)))</f>
        <v/>
      </c>
    </row>
    <row r="992" spans="1:18" s="2" customFormat="1">
      <c r="A992" s="254" t="str">
        <f>IF(ISBLANK(INDEX('Policy Characteristics'!A:A,MATCH($C992,'Policy Characteristics'!$C:$C,0))),"",INDEX('Policy Characteristics'!A:A,MATCH($C992,'Policy Characteristics'!$C:$C,0)))</f>
        <v>Industry</v>
      </c>
      <c r="B992" s="262" t="str">
        <f>IF(ISBLANK(INDEX('Policy Characteristics'!B:B,MATCH($C992,'Policy Characteristics'!$C:$C,0))),"",INDEX('Policy Characteristics'!B:B,MATCH($C992,'Policy Characteristics'!$C:$C,0)))</f>
        <v>Feedstock Shifting</v>
      </c>
      <c r="C992" s="254" t="str">
        <f t="shared" si="41"/>
        <v>Fraction of Feedstock Shifted</v>
      </c>
      <c r="D992" s="6" t="s">
        <v>3077</v>
      </c>
      <c r="E992" s="45" t="s">
        <v>2705</v>
      </c>
      <c r="F992" t="s">
        <v>3039</v>
      </c>
      <c r="G992" s="45" t="s">
        <v>2710</v>
      </c>
      <c r="H992" s="47">
        <v>2629</v>
      </c>
      <c r="I992" s="324" t="s">
        <v>44</v>
      </c>
      <c r="J992" s="255" t="str">
        <f>IF(ISBLANK(INDEX('Policy Characteristics'!D:D,MATCH($C992,'Policy Characteristics'!$C:$C,0))),"",INDEX('Policy Characteristics'!D:D,MATCH($C992,'Policy Characteristics'!$C:$C,0)))</f>
        <v>Feedstock Shifting</v>
      </c>
      <c r="K992" s="254" t="str">
        <f>IF(ISBLANK(INDEX('Policy Characteristics'!E:E,MATCH($C992,'Policy Characteristics'!$C:$C,0))),"",INDEX('Policy Characteristics'!E:E,MATCH($C992,'Policy Characteristics'!$C:$C,0)))</f>
        <v>indst feedstock shifting</v>
      </c>
      <c r="L992" s="261">
        <f>IF(ISBLANK(INDEX('Policy Characteristics'!F:F,MATCH($C992,'Policy Characteristics'!$C:$C,0))),"",INDEX('Policy Characteristics'!F:F,MATCH($C992,'Policy Characteristics'!$C:$C,0)))</f>
        <v>0</v>
      </c>
      <c r="M992" s="261">
        <f>IF(ISBLANK(INDEX('Policy Characteristics'!G:G,MATCH($C992,'Policy Characteristics'!$C:$C,0))),"",INDEX('Policy Characteristics'!G:G,MATCH($C992,'Policy Characteristics'!$C:$C,0)))</f>
        <v>1</v>
      </c>
      <c r="N992" s="261">
        <f>IF(ISBLANK(INDEX('Policy Characteristics'!H:H,MATCH($C992,'Policy Characteristics'!$C:$C,0))),"",INDEX('Policy Characteristics'!H:H,MATCH($C992,'Policy Characteristics'!$C:$C,0)))</f>
        <v>0.01</v>
      </c>
      <c r="O992" s="254" t="str">
        <f>IF(ISBLANK(INDEX('Policy Characteristics'!I:I,MATCH($C992,'Policy Characteristics'!$C:$C,0))),"",INDEX('Policy Characteristics'!I:I,MATCH($C992,'Policy Characteristics'!$C:$C,0)))</f>
        <v>% of potential achieved</v>
      </c>
      <c r="P992" s="254" t="str">
        <f>IF(ISBLANK(INDEX('Policy Characteristics'!J:J,MATCH($C992,'Policy Characteristics'!$C:$C,0))),"",INDEX('Policy Characteristics'!J:J,MATCH($C992,'Policy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2" s="254" t="str">
        <f>IF(ISBLANK(INDEX('Policy Characteristics'!K:K,MATCH($C992,'Policy Characteristics'!$C:$C,0))),"",INDEX('Policy Characteristics'!K:K,MATCH($C992,'Policy Characteristics'!$C:$C,0)))</f>
        <v/>
      </c>
      <c r="R992" s="254" t="str">
        <f>IF(ISBLANK(INDEX('Policy Characteristics'!L:L,MATCH($C992,'Policy Characteristics'!$C:$C,0))),"",INDEX('Policy Characteristics'!L:L,MATCH($C992,'Policy Characteristics'!$C:$C,0)))</f>
        <v/>
      </c>
    </row>
    <row r="993" spans="1:18" s="2" customFormat="1">
      <c r="A993" s="254" t="str">
        <f>IF(ISBLANK(INDEX('Policy Characteristics'!A:A,MATCH($C993,'Policy Characteristics'!$C:$C,0))),"",INDEX('Policy Characteristics'!A:A,MATCH($C993,'Policy Characteristics'!$C:$C,0)))</f>
        <v>Industry</v>
      </c>
      <c r="B993" s="262" t="str">
        <f>IF(ISBLANK(INDEX('Policy Characteristics'!B:B,MATCH($C993,'Policy Characteristics'!$C:$C,0))),"",INDEX('Policy Characteristics'!B:B,MATCH($C993,'Policy Characteristics'!$C:$C,0)))</f>
        <v>Feedstock Shifting</v>
      </c>
      <c r="C993" s="254" t="str">
        <f t="shared" si="41"/>
        <v>Fraction of Feedstock Shifted</v>
      </c>
      <c r="D993" s="6" t="s">
        <v>3078</v>
      </c>
      <c r="E993" s="45" t="s">
        <v>2399</v>
      </c>
      <c r="F993" t="s">
        <v>3040</v>
      </c>
      <c r="G993" s="45" t="s">
        <v>2405</v>
      </c>
      <c r="H993" s="47">
        <v>2630</v>
      </c>
      <c r="I993" s="324" t="s">
        <v>44</v>
      </c>
      <c r="J993" s="255" t="str">
        <f>IF(ISBLANK(INDEX('Policy Characteristics'!D:D,MATCH($C993,'Policy Characteristics'!$C:$C,0))),"",INDEX('Policy Characteristics'!D:D,MATCH($C993,'Policy Characteristics'!$C:$C,0)))</f>
        <v>Feedstock Shifting</v>
      </c>
      <c r="K993" s="254" t="str">
        <f>IF(ISBLANK(INDEX('Policy Characteristics'!E:E,MATCH($C993,'Policy Characteristics'!$C:$C,0))),"",INDEX('Policy Characteristics'!E:E,MATCH($C993,'Policy Characteristics'!$C:$C,0)))</f>
        <v>indst feedstock shifting</v>
      </c>
      <c r="L993" s="261">
        <f>IF(ISBLANK(INDEX('Policy Characteristics'!F:F,MATCH($C993,'Policy Characteristics'!$C:$C,0))),"",INDEX('Policy Characteristics'!F:F,MATCH($C993,'Policy Characteristics'!$C:$C,0)))</f>
        <v>0</v>
      </c>
      <c r="M993" s="261">
        <f>IF(ISBLANK(INDEX('Policy Characteristics'!G:G,MATCH($C993,'Policy Characteristics'!$C:$C,0))),"",INDEX('Policy Characteristics'!G:G,MATCH($C993,'Policy Characteristics'!$C:$C,0)))</f>
        <v>1</v>
      </c>
      <c r="N993" s="261">
        <f>IF(ISBLANK(INDEX('Policy Characteristics'!H:H,MATCH($C993,'Policy Characteristics'!$C:$C,0))),"",INDEX('Policy Characteristics'!H:H,MATCH($C993,'Policy Characteristics'!$C:$C,0)))</f>
        <v>0.01</v>
      </c>
      <c r="O993" s="254" t="str">
        <f>IF(ISBLANK(INDEX('Policy Characteristics'!I:I,MATCH($C993,'Policy Characteristics'!$C:$C,0))),"",INDEX('Policy Characteristics'!I:I,MATCH($C993,'Policy Characteristics'!$C:$C,0)))</f>
        <v>% of potential achieved</v>
      </c>
      <c r="P993" s="254" t="str">
        <f>IF(ISBLANK(INDEX('Policy Characteristics'!J:J,MATCH($C993,'Policy Characteristics'!$C:$C,0))),"",INDEX('Policy Characteristics'!J:J,MATCH($C993,'Policy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3" s="254" t="str">
        <f>IF(ISBLANK(INDEX('Policy Characteristics'!K:K,MATCH($C993,'Policy Characteristics'!$C:$C,0))),"",INDEX('Policy Characteristics'!K:K,MATCH($C993,'Policy Characteristics'!$C:$C,0)))</f>
        <v/>
      </c>
      <c r="R993" s="254" t="str">
        <f>IF(ISBLANK(INDEX('Policy Characteristics'!L:L,MATCH($C993,'Policy Characteristics'!$C:$C,0))),"",INDEX('Policy Characteristics'!L:L,MATCH($C993,'Policy Characteristics'!$C:$C,0)))</f>
        <v/>
      </c>
    </row>
    <row r="994" spans="1:18" s="2" customFormat="1">
      <c r="A994" s="254" t="str">
        <f>IF(ISBLANK(INDEX('Policy Characteristics'!A:A,MATCH($C994,'Policy Characteristics'!$C:$C,0))),"",INDEX('Policy Characteristics'!A:A,MATCH($C994,'Policy Characteristics'!$C:$C,0)))</f>
        <v>Industry</v>
      </c>
      <c r="B994" s="262" t="str">
        <f>IF(ISBLANK(INDEX('Policy Characteristics'!B:B,MATCH($C994,'Policy Characteristics'!$C:$C,0))),"",INDEX('Policy Characteristics'!B:B,MATCH($C994,'Policy Characteristics'!$C:$C,0)))</f>
        <v>Feedstock Shifting</v>
      </c>
      <c r="C994" s="254" t="str">
        <f t="shared" si="41"/>
        <v>Fraction of Feedstock Shifted</v>
      </c>
      <c r="D994" s="6" t="s">
        <v>3078</v>
      </c>
      <c r="E994" s="45" t="s">
        <v>2400</v>
      </c>
      <c r="F994" t="s">
        <v>3040</v>
      </c>
      <c r="G994" s="45" t="s">
        <v>2408</v>
      </c>
      <c r="H994" s="47">
        <v>2631</v>
      </c>
      <c r="I994" s="324" t="s">
        <v>44</v>
      </c>
      <c r="J994" s="255" t="str">
        <f>IF(ISBLANK(INDEX('Policy Characteristics'!D:D,MATCH($C994,'Policy Characteristics'!$C:$C,0))),"",INDEX('Policy Characteristics'!D:D,MATCH($C994,'Policy Characteristics'!$C:$C,0)))</f>
        <v>Feedstock Shifting</v>
      </c>
      <c r="K994" s="254" t="str">
        <f>IF(ISBLANK(INDEX('Policy Characteristics'!E:E,MATCH($C994,'Policy Characteristics'!$C:$C,0))),"",INDEX('Policy Characteristics'!E:E,MATCH($C994,'Policy Characteristics'!$C:$C,0)))</f>
        <v>indst feedstock shifting</v>
      </c>
      <c r="L994" s="261">
        <f>IF(ISBLANK(INDEX('Policy Characteristics'!F:F,MATCH($C994,'Policy Characteristics'!$C:$C,0))),"",INDEX('Policy Characteristics'!F:F,MATCH($C994,'Policy Characteristics'!$C:$C,0)))</f>
        <v>0</v>
      </c>
      <c r="M994" s="261">
        <f>IF(ISBLANK(INDEX('Policy Characteristics'!G:G,MATCH($C994,'Policy Characteristics'!$C:$C,0))),"",INDEX('Policy Characteristics'!G:G,MATCH($C994,'Policy Characteristics'!$C:$C,0)))</f>
        <v>1</v>
      </c>
      <c r="N994" s="261">
        <f>IF(ISBLANK(INDEX('Policy Characteristics'!H:H,MATCH($C994,'Policy Characteristics'!$C:$C,0))),"",INDEX('Policy Characteristics'!H:H,MATCH($C994,'Policy Characteristics'!$C:$C,0)))</f>
        <v>0.01</v>
      </c>
      <c r="O994" s="254" t="str">
        <f>IF(ISBLANK(INDEX('Policy Characteristics'!I:I,MATCH($C994,'Policy Characteristics'!$C:$C,0))),"",INDEX('Policy Characteristics'!I:I,MATCH($C994,'Policy Characteristics'!$C:$C,0)))</f>
        <v>% of potential achieved</v>
      </c>
      <c r="P994" s="254" t="str">
        <f>IF(ISBLANK(INDEX('Policy Characteristics'!J:J,MATCH($C994,'Policy Characteristics'!$C:$C,0))),"",INDEX('Policy Characteristics'!J:J,MATCH($C994,'Policy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4" s="254" t="str">
        <f>IF(ISBLANK(INDEX('Policy Characteristics'!K:K,MATCH($C994,'Policy Characteristics'!$C:$C,0))),"",INDEX('Policy Characteristics'!K:K,MATCH($C994,'Policy Characteristics'!$C:$C,0)))</f>
        <v/>
      </c>
      <c r="R994" s="254" t="str">
        <f>IF(ISBLANK(INDEX('Policy Characteristics'!L:L,MATCH($C994,'Policy Characteristics'!$C:$C,0))),"",INDEX('Policy Characteristics'!L:L,MATCH($C994,'Policy Characteristics'!$C:$C,0)))</f>
        <v/>
      </c>
    </row>
    <row r="995" spans="1:18" s="2" customFormat="1">
      <c r="A995" s="254" t="str">
        <f>IF(ISBLANK(INDEX('Policy Characteristics'!A:A,MATCH($C995,'Policy Characteristics'!$C:$C,0))),"",INDEX('Policy Characteristics'!A:A,MATCH($C995,'Policy Characteristics'!$C:$C,0)))</f>
        <v>Industry</v>
      </c>
      <c r="B995" s="262" t="str">
        <f>IF(ISBLANK(INDEX('Policy Characteristics'!B:B,MATCH($C995,'Policy Characteristics'!$C:$C,0))),"",INDEX('Policy Characteristics'!B:B,MATCH($C995,'Policy Characteristics'!$C:$C,0)))</f>
        <v>Feedstock Shifting</v>
      </c>
      <c r="C995" s="254" t="str">
        <f t="shared" si="41"/>
        <v>Fraction of Feedstock Shifted</v>
      </c>
      <c r="D995" s="6" t="s">
        <v>3078</v>
      </c>
      <c r="E995" s="45" t="s">
        <v>2401</v>
      </c>
      <c r="F995" t="s">
        <v>3040</v>
      </c>
      <c r="G995" s="45" t="s">
        <v>2409</v>
      </c>
      <c r="H995" s="47">
        <v>2632</v>
      </c>
      <c r="I995" s="324" t="s">
        <v>44</v>
      </c>
      <c r="J995" s="255" t="str">
        <f>IF(ISBLANK(INDEX('Policy Characteristics'!D:D,MATCH($C995,'Policy Characteristics'!$C:$C,0))),"",INDEX('Policy Characteristics'!D:D,MATCH($C995,'Policy Characteristics'!$C:$C,0)))</f>
        <v>Feedstock Shifting</v>
      </c>
      <c r="K995" s="254" t="str">
        <f>IF(ISBLANK(INDEX('Policy Characteristics'!E:E,MATCH($C995,'Policy Characteristics'!$C:$C,0))),"",INDEX('Policy Characteristics'!E:E,MATCH($C995,'Policy Characteristics'!$C:$C,0)))</f>
        <v>indst feedstock shifting</v>
      </c>
      <c r="L995" s="261">
        <f>IF(ISBLANK(INDEX('Policy Characteristics'!F:F,MATCH($C995,'Policy Characteristics'!$C:$C,0))),"",INDEX('Policy Characteristics'!F:F,MATCH($C995,'Policy Characteristics'!$C:$C,0)))</f>
        <v>0</v>
      </c>
      <c r="M995" s="261">
        <f>IF(ISBLANK(INDEX('Policy Characteristics'!G:G,MATCH($C995,'Policy Characteristics'!$C:$C,0))),"",INDEX('Policy Characteristics'!G:G,MATCH($C995,'Policy Characteristics'!$C:$C,0)))</f>
        <v>1</v>
      </c>
      <c r="N995" s="261">
        <f>IF(ISBLANK(INDEX('Policy Characteristics'!H:H,MATCH($C995,'Policy Characteristics'!$C:$C,0))),"",INDEX('Policy Characteristics'!H:H,MATCH($C995,'Policy Characteristics'!$C:$C,0)))</f>
        <v>0.01</v>
      </c>
      <c r="O995" s="254" t="str">
        <f>IF(ISBLANK(INDEX('Policy Characteristics'!I:I,MATCH($C995,'Policy Characteristics'!$C:$C,0))),"",INDEX('Policy Characteristics'!I:I,MATCH($C995,'Policy Characteristics'!$C:$C,0)))</f>
        <v>% of potential achieved</v>
      </c>
      <c r="P995" s="254" t="str">
        <f>IF(ISBLANK(INDEX('Policy Characteristics'!J:J,MATCH($C995,'Policy Characteristics'!$C:$C,0))),"",INDEX('Policy Characteristics'!J:J,MATCH($C995,'Policy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5" s="254" t="str">
        <f>IF(ISBLANK(INDEX('Policy Characteristics'!K:K,MATCH($C995,'Policy Characteristics'!$C:$C,0))),"",INDEX('Policy Characteristics'!K:K,MATCH($C995,'Policy Characteristics'!$C:$C,0)))</f>
        <v/>
      </c>
      <c r="R995" s="254" t="str">
        <f>IF(ISBLANK(INDEX('Policy Characteristics'!L:L,MATCH($C995,'Policy Characteristics'!$C:$C,0))),"",INDEX('Policy Characteristics'!L:L,MATCH($C995,'Policy Characteristics'!$C:$C,0)))</f>
        <v/>
      </c>
    </row>
    <row r="996" spans="1:18" s="2" customFormat="1">
      <c r="A996" s="254" t="str">
        <f>IF(ISBLANK(INDEX('Policy Characteristics'!A:A,MATCH($C996,'Policy Characteristics'!$C:$C,0))),"",INDEX('Policy Characteristics'!A:A,MATCH($C996,'Policy Characteristics'!$C:$C,0)))</f>
        <v>Industry</v>
      </c>
      <c r="B996" s="262" t="str">
        <f>IF(ISBLANK(INDEX('Policy Characteristics'!B:B,MATCH($C996,'Policy Characteristics'!$C:$C,0))),"",INDEX('Policy Characteristics'!B:B,MATCH($C996,'Policy Characteristics'!$C:$C,0)))</f>
        <v>Feedstock Shifting</v>
      </c>
      <c r="C996" s="254" t="str">
        <f t="shared" si="41"/>
        <v>Fraction of Feedstock Shifted</v>
      </c>
      <c r="D996" s="6" t="s">
        <v>3078</v>
      </c>
      <c r="E996" s="45" t="s">
        <v>2402</v>
      </c>
      <c r="F996" t="s">
        <v>3040</v>
      </c>
      <c r="G996" s="45" t="s">
        <v>2406</v>
      </c>
      <c r="H996" s="47">
        <v>2633</v>
      </c>
      <c r="I996" s="324" t="s">
        <v>44</v>
      </c>
      <c r="J996" s="255" t="str">
        <f>IF(ISBLANK(INDEX('Policy Characteristics'!D:D,MATCH($C996,'Policy Characteristics'!$C:$C,0))),"",INDEX('Policy Characteristics'!D:D,MATCH($C996,'Policy Characteristics'!$C:$C,0)))</f>
        <v>Feedstock Shifting</v>
      </c>
      <c r="K996" s="254" t="str">
        <f>IF(ISBLANK(INDEX('Policy Characteristics'!E:E,MATCH($C996,'Policy Characteristics'!$C:$C,0))),"",INDEX('Policy Characteristics'!E:E,MATCH($C996,'Policy Characteristics'!$C:$C,0)))</f>
        <v>indst feedstock shifting</v>
      </c>
      <c r="L996" s="261">
        <f>IF(ISBLANK(INDEX('Policy Characteristics'!F:F,MATCH($C996,'Policy Characteristics'!$C:$C,0))),"",INDEX('Policy Characteristics'!F:F,MATCH($C996,'Policy Characteristics'!$C:$C,0)))</f>
        <v>0</v>
      </c>
      <c r="M996" s="261">
        <f>IF(ISBLANK(INDEX('Policy Characteristics'!G:G,MATCH($C996,'Policy Characteristics'!$C:$C,0))),"",INDEX('Policy Characteristics'!G:G,MATCH($C996,'Policy Characteristics'!$C:$C,0)))</f>
        <v>1</v>
      </c>
      <c r="N996" s="261">
        <f>IF(ISBLANK(INDEX('Policy Characteristics'!H:H,MATCH($C996,'Policy Characteristics'!$C:$C,0))),"",INDEX('Policy Characteristics'!H:H,MATCH($C996,'Policy Characteristics'!$C:$C,0)))</f>
        <v>0.01</v>
      </c>
      <c r="O996" s="254" t="str">
        <f>IF(ISBLANK(INDEX('Policy Characteristics'!I:I,MATCH($C996,'Policy Characteristics'!$C:$C,0))),"",INDEX('Policy Characteristics'!I:I,MATCH($C996,'Policy Characteristics'!$C:$C,0)))</f>
        <v>% of potential achieved</v>
      </c>
      <c r="P996" s="254" t="str">
        <f>IF(ISBLANK(INDEX('Policy Characteristics'!J:J,MATCH($C996,'Policy Characteristics'!$C:$C,0))),"",INDEX('Policy Characteristics'!J:J,MATCH($C996,'Policy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6" s="254" t="str">
        <f>IF(ISBLANK(INDEX('Policy Characteristics'!K:K,MATCH($C996,'Policy Characteristics'!$C:$C,0))),"",INDEX('Policy Characteristics'!K:K,MATCH($C996,'Policy Characteristics'!$C:$C,0)))</f>
        <v/>
      </c>
      <c r="R996" s="254" t="str">
        <f>IF(ISBLANK(INDEX('Policy Characteristics'!L:L,MATCH($C996,'Policy Characteristics'!$C:$C,0))),"",INDEX('Policy Characteristics'!L:L,MATCH($C996,'Policy Characteristics'!$C:$C,0)))</f>
        <v/>
      </c>
    </row>
    <row r="997" spans="1:18" s="2" customFormat="1">
      <c r="A997" s="254" t="str">
        <f>IF(ISBLANK(INDEX('Policy Characteristics'!A:A,MATCH($C997,'Policy Characteristics'!$C:$C,0))),"",INDEX('Policy Characteristics'!A:A,MATCH($C997,'Policy Characteristics'!$C:$C,0)))</f>
        <v>Industry</v>
      </c>
      <c r="B997" s="262" t="str">
        <f>IF(ISBLANK(INDEX('Policy Characteristics'!B:B,MATCH($C997,'Policy Characteristics'!$C:$C,0))),"",INDEX('Policy Characteristics'!B:B,MATCH($C997,'Policy Characteristics'!$C:$C,0)))</f>
        <v>Feedstock Shifting</v>
      </c>
      <c r="C997" s="254" t="str">
        <f t="shared" si="41"/>
        <v>Fraction of Feedstock Shifted</v>
      </c>
      <c r="D997" s="6" t="s">
        <v>3078</v>
      </c>
      <c r="E997" s="45" t="s">
        <v>2403</v>
      </c>
      <c r="F997" t="s">
        <v>3040</v>
      </c>
      <c r="G997" s="45" t="s">
        <v>2407</v>
      </c>
      <c r="H997" s="47">
        <v>2634</v>
      </c>
      <c r="I997" s="324" t="s">
        <v>44</v>
      </c>
      <c r="J997" s="255" t="str">
        <f>IF(ISBLANK(INDEX('Policy Characteristics'!D:D,MATCH($C997,'Policy Characteristics'!$C:$C,0))),"",INDEX('Policy Characteristics'!D:D,MATCH($C997,'Policy Characteristics'!$C:$C,0)))</f>
        <v>Feedstock Shifting</v>
      </c>
      <c r="K997" s="254" t="str">
        <f>IF(ISBLANK(INDEX('Policy Characteristics'!E:E,MATCH($C997,'Policy Characteristics'!$C:$C,0))),"",INDEX('Policy Characteristics'!E:E,MATCH($C997,'Policy Characteristics'!$C:$C,0)))</f>
        <v>indst feedstock shifting</v>
      </c>
      <c r="L997" s="261">
        <f>IF(ISBLANK(INDEX('Policy Characteristics'!F:F,MATCH($C997,'Policy Characteristics'!$C:$C,0))),"",INDEX('Policy Characteristics'!F:F,MATCH($C997,'Policy Characteristics'!$C:$C,0)))</f>
        <v>0</v>
      </c>
      <c r="M997" s="261">
        <f>IF(ISBLANK(INDEX('Policy Characteristics'!G:G,MATCH($C997,'Policy Characteristics'!$C:$C,0))),"",INDEX('Policy Characteristics'!G:G,MATCH($C997,'Policy Characteristics'!$C:$C,0)))</f>
        <v>1</v>
      </c>
      <c r="N997" s="261">
        <f>IF(ISBLANK(INDEX('Policy Characteristics'!H:H,MATCH($C997,'Policy Characteristics'!$C:$C,0))),"",INDEX('Policy Characteristics'!H:H,MATCH($C997,'Policy Characteristics'!$C:$C,0)))</f>
        <v>0.01</v>
      </c>
      <c r="O997" s="254" t="str">
        <f>IF(ISBLANK(INDEX('Policy Characteristics'!I:I,MATCH($C997,'Policy Characteristics'!$C:$C,0))),"",INDEX('Policy Characteristics'!I:I,MATCH($C997,'Policy Characteristics'!$C:$C,0)))</f>
        <v>% of potential achieved</v>
      </c>
      <c r="P997" s="254" t="str">
        <f>IF(ISBLANK(INDEX('Policy Characteristics'!J:J,MATCH($C997,'Policy Characteristics'!$C:$C,0))),"",INDEX('Policy Characteristics'!J:J,MATCH($C997,'Policy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7" s="254" t="str">
        <f>IF(ISBLANK(INDEX('Policy Characteristics'!K:K,MATCH($C997,'Policy Characteristics'!$C:$C,0))),"",INDEX('Policy Characteristics'!K:K,MATCH($C997,'Policy Characteristics'!$C:$C,0)))</f>
        <v/>
      </c>
      <c r="R997" s="254" t="str">
        <f>IF(ISBLANK(INDEX('Policy Characteristics'!L:L,MATCH($C997,'Policy Characteristics'!$C:$C,0))),"",INDEX('Policy Characteristics'!L:L,MATCH($C997,'Policy Characteristics'!$C:$C,0)))</f>
        <v/>
      </c>
    </row>
    <row r="998" spans="1:18" s="2" customFormat="1">
      <c r="A998" s="254" t="str">
        <f>IF(ISBLANK(INDEX('Policy Characteristics'!A:A,MATCH($C998,'Policy Characteristics'!$C:$C,0))),"",INDEX('Policy Characteristics'!A:A,MATCH($C998,'Policy Characteristics'!$C:$C,0)))</f>
        <v>Industry</v>
      </c>
      <c r="B998" s="262" t="str">
        <f>IF(ISBLANK(INDEX('Policy Characteristics'!B:B,MATCH($C998,'Policy Characteristics'!$C:$C,0))),"",INDEX('Policy Characteristics'!B:B,MATCH($C998,'Policy Characteristics'!$C:$C,0)))</f>
        <v>Feedstock Shifting</v>
      </c>
      <c r="C998" s="254" t="str">
        <f t="shared" si="41"/>
        <v>Fraction of Feedstock Shifted</v>
      </c>
      <c r="D998" s="6" t="s">
        <v>3078</v>
      </c>
      <c r="E998" s="45" t="s">
        <v>2404</v>
      </c>
      <c r="F998" t="s">
        <v>3040</v>
      </c>
      <c r="G998" s="45" t="s">
        <v>2410</v>
      </c>
      <c r="H998" s="47">
        <v>2635</v>
      </c>
      <c r="I998" s="324" t="s">
        <v>44</v>
      </c>
      <c r="J998" s="255" t="str">
        <f>IF(ISBLANK(INDEX('Policy Characteristics'!D:D,MATCH($C998,'Policy Characteristics'!$C:$C,0))),"",INDEX('Policy Characteristics'!D:D,MATCH($C998,'Policy Characteristics'!$C:$C,0)))</f>
        <v>Feedstock Shifting</v>
      </c>
      <c r="K998" s="254" t="str">
        <f>IF(ISBLANK(INDEX('Policy Characteristics'!E:E,MATCH($C998,'Policy Characteristics'!$C:$C,0))),"",INDEX('Policy Characteristics'!E:E,MATCH($C998,'Policy Characteristics'!$C:$C,0)))</f>
        <v>indst feedstock shifting</v>
      </c>
      <c r="L998" s="261">
        <f>IF(ISBLANK(INDEX('Policy Characteristics'!F:F,MATCH($C998,'Policy Characteristics'!$C:$C,0))),"",INDEX('Policy Characteristics'!F:F,MATCH($C998,'Policy Characteristics'!$C:$C,0)))</f>
        <v>0</v>
      </c>
      <c r="M998" s="261">
        <f>IF(ISBLANK(INDEX('Policy Characteristics'!G:G,MATCH($C998,'Policy Characteristics'!$C:$C,0))),"",INDEX('Policy Characteristics'!G:G,MATCH($C998,'Policy Characteristics'!$C:$C,0)))</f>
        <v>1</v>
      </c>
      <c r="N998" s="261">
        <f>IF(ISBLANK(INDEX('Policy Characteristics'!H:H,MATCH($C998,'Policy Characteristics'!$C:$C,0))),"",INDEX('Policy Characteristics'!H:H,MATCH($C998,'Policy Characteristics'!$C:$C,0)))</f>
        <v>0.01</v>
      </c>
      <c r="O998" s="254" t="str">
        <f>IF(ISBLANK(INDEX('Policy Characteristics'!I:I,MATCH($C998,'Policy Characteristics'!$C:$C,0))),"",INDEX('Policy Characteristics'!I:I,MATCH($C998,'Policy Characteristics'!$C:$C,0)))</f>
        <v>% of potential achieved</v>
      </c>
      <c r="P998" s="254" t="str">
        <f>IF(ISBLANK(INDEX('Policy Characteristics'!J:J,MATCH($C998,'Policy Characteristics'!$C:$C,0))),"",INDEX('Policy Characteristics'!J:J,MATCH($C998,'Policy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8" s="254" t="str">
        <f>IF(ISBLANK(INDEX('Policy Characteristics'!K:K,MATCH($C998,'Policy Characteristics'!$C:$C,0))),"",INDEX('Policy Characteristics'!K:K,MATCH($C998,'Policy Characteristics'!$C:$C,0)))</f>
        <v/>
      </c>
      <c r="R998" s="254" t="str">
        <f>IF(ISBLANK(INDEX('Policy Characteristics'!L:L,MATCH($C998,'Policy Characteristics'!$C:$C,0))),"",INDEX('Policy Characteristics'!L:L,MATCH($C998,'Policy Characteristics'!$C:$C,0)))</f>
        <v/>
      </c>
    </row>
    <row r="999" spans="1:18" s="2" customFormat="1">
      <c r="A999" s="254" t="str">
        <f>IF(ISBLANK(INDEX('Policy Characteristics'!A:A,MATCH($C999,'Policy Characteristics'!$C:$C,0))),"",INDEX('Policy Characteristics'!A:A,MATCH($C999,'Policy Characteristics'!$C:$C,0)))</f>
        <v>Industry</v>
      </c>
      <c r="B999" s="262" t="str">
        <f>IF(ISBLANK(INDEX('Policy Characteristics'!B:B,MATCH($C999,'Policy Characteristics'!$C:$C,0))),"",INDEX('Policy Characteristics'!B:B,MATCH($C999,'Policy Characteristics'!$C:$C,0)))</f>
        <v>Feedstock Shifting</v>
      </c>
      <c r="C999" s="254" t="str">
        <f t="shared" si="41"/>
        <v>Fraction of Feedstock Shifted</v>
      </c>
      <c r="D999" s="6" t="s">
        <v>3078</v>
      </c>
      <c r="E999" s="45" t="s">
        <v>2706</v>
      </c>
      <c r="F999" t="s">
        <v>3040</v>
      </c>
      <c r="G999" s="45" t="s">
        <v>2709</v>
      </c>
      <c r="H999" s="47">
        <v>2636</v>
      </c>
      <c r="I999" s="324" t="s">
        <v>44</v>
      </c>
      <c r="J999" s="255" t="str">
        <f>IF(ISBLANK(INDEX('Policy Characteristics'!D:D,MATCH($C999,'Policy Characteristics'!$C:$C,0))),"",INDEX('Policy Characteristics'!D:D,MATCH($C999,'Policy Characteristics'!$C:$C,0)))</f>
        <v>Feedstock Shifting</v>
      </c>
      <c r="K999" s="254" t="str">
        <f>IF(ISBLANK(INDEX('Policy Characteristics'!E:E,MATCH($C999,'Policy Characteristics'!$C:$C,0))),"",INDEX('Policy Characteristics'!E:E,MATCH($C999,'Policy Characteristics'!$C:$C,0)))</f>
        <v>indst feedstock shifting</v>
      </c>
      <c r="L999" s="261">
        <f>IF(ISBLANK(INDEX('Policy Characteristics'!F:F,MATCH($C999,'Policy Characteristics'!$C:$C,0))),"",INDEX('Policy Characteristics'!F:F,MATCH($C999,'Policy Characteristics'!$C:$C,0)))</f>
        <v>0</v>
      </c>
      <c r="M999" s="261">
        <f>IF(ISBLANK(INDEX('Policy Characteristics'!G:G,MATCH($C999,'Policy Characteristics'!$C:$C,0))),"",INDEX('Policy Characteristics'!G:G,MATCH($C999,'Policy Characteristics'!$C:$C,0)))</f>
        <v>1</v>
      </c>
      <c r="N999" s="261">
        <f>IF(ISBLANK(INDEX('Policy Characteristics'!H:H,MATCH($C999,'Policy Characteristics'!$C:$C,0))),"",INDEX('Policy Characteristics'!H:H,MATCH($C999,'Policy Characteristics'!$C:$C,0)))</f>
        <v>0.01</v>
      </c>
      <c r="O999" s="254" t="str">
        <f>IF(ISBLANK(INDEX('Policy Characteristics'!I:I,MATCH($C999,'Policy Characteristics'!$C:$C,0))),"",INDEX('Policy Characteristics'!I:I,MATCH($C999,'Policy Characteristics'!$C:$C,0)))</f>
        <v>% of potential achieved</v>
      </c>
      <c r="P999" s="254" t="str">
        <f>IF(ISBLANK(INDEX('Policy Characteristics'!J:J,MATCH($C999,'Policy Characteristics'!$C:$C,0))),"",INDEX('Policy Characteristics'!J:J,MATCH($C999,'Policy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9" s="254" t="str">
        <f>IF(ISBLANK(INDEX('Policy Characteristics'!K:K,MATCH($C999,'Policy Characteristics'!$C:$C,0))),"",INDEX('Policy Characteristics'!K:K,MATCH($C999,'Policy Characteristics'!$C:$C,0)))</f>
        <v/>
      </c>
      <c r="R999" s="254" t="str">
        <f>IF(ISBLANK(INDEX('Policy Characteristics'!L:L,MATCH($C999,'Policy Characteristics'!$C:$C,0))),"",INDEX('Policy Characteristics'!L:L,MATCH($C999,'Policy Characteristics'!$C:$C,0)))</f>
        <v/>
      </c>
    </row>
    <row r="1000" spans="1:18" s="2" customFormat="1">
      <c r="A1000" s="254" t="str">
        <f>IF(ISBLANK(INDEX('Policy Characteristics'!A:A,MATCH($C1000,'Policy Characteristics'!$C:$C,0))),"",INDEX('Policy Characteristics'!A:A,MATCH($C1000,'Policy Characteristics'!$C:$C,0)))</f>
        <v>Industry</v>
      </c>
      <c r="B1000" s="262" t="str">
        <f>IF(ISBLANK(INDEX('Policy Characteristics'!B:B,MATCH($C1000,'Policy Characteristics'!$C:$C,0))),"",INDEX('Policy Characteristics'!B:B,MATCH($C1000,'Policy Characteristics'!$C:$C,0)))</f>
        <v>Feedstock Shifting</v>
      </c>
      <c r="C1000" s="254" t="str">
        <f t="shared" si="41"/>
        <v>Fraction of Feedstock Shifted</v>
      </c>
      <c r="D1000" s="6" t="s">
        <v>3078</v>
      </c>
      <c r="E1000" s="45" t="s">
        <v>2707</v>
      </c>
      <c r="F1000" t="s">
        <v>3040</v>
      </c>
      <c r="G1000" s="45" t="s">
        <v>2711</v>
      </c>
      <c r="H1000" s="47">
        <v>2637</v>
      </c>
      <c r="I1000" s="324" t="s">
        <v>44</v>
      </c>
      <c r="J1000" s="255" t="str">
        <f>IF(ISBLANK(INDEX('Policy Characteristics'!D:D,MATCH($C1000,'Policy Characteristics'!$C:$C,0))),"",INDEX('Policy Characteristics'!D:D,MATCH($C1000,'Policy Characteristics'!$C:$C,0)))</f>
        <v>Feedstock Shifting</v>
      </c>
      <c r="K1000" s="254" t="str">
        <f>IF(ISBLANK(INDEX('Policy Characteristics'!E:E,MATCH($C1000,'Policy Characteristics'!$C:$C,0))),"",INDEX('Policy Characteristics'!E:E,MATCH($C1000,'Policy Characteristics'!$C:$C,0)))</f>
        <v>indst feedstock shifting</v>
      </c>
      <c r="L1000" s="261">
        <f>IF(ISBLANK(INDEX('Policy Characteristics'!F:F,MATCH($C1000,'Policy Characteristics'!$C:$C,0))),"",INDEX('Policy Characteristics'!F:F,MATCH($C1000,'Policy Characteristics'!$C:$C,0)))</f>
        <v>0</v>
      </c>
      <c r="M1000" s="261">
        <f>IF(ISBLANK(INDEX('Policy Characteristics'!G:G,MATCH($C1000,'Policy Characteristics'!$C:$C,0))),"",INDEX('Policy Characteristics'!G:G,MATCH($C1000,'Policy Characteristics'!$C:$C,0)))</f>
        <v>1</v>
      </c>
      <c r="N1000" s="261">
        <f>IF(ISBLANK(INDEX('Policy Characteristics'!H:H,MATCH($C1000,'Policy Characteristics'!$C:$C,0))),"",INDEX('Policy Characteristics'!H:H,MATCH($C1000,'Policy Characteristics'!$C:$C,0)))</f>
        <v>0.01</v>
      </c>
      <c r="O1000" s="254" t="str">
        <f>IF(ISBLANK(INDEX('Policy Characteristics'!I:I,MATCH($C1000,'Policy Characteristics'!$C:$C,0))),"",INDEX('Policy Characteristics'!I:I,MATCH($C1000,'Policy Characteristics'!$C:$C,0)))</f>
        <v>% of potential achieved</v>
      </c>
      <c r="P1000" s="254" t="str">
        <f>IF(ISBLANK(INDEX('Policy Characteristics'!J:J,MATCH($C1000,'Policy Characteristics'!$C:$C,0))),"",INDEX('Policy Characteristics'!J:J,MATCH($C1000,'Policy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0" s="254" t="str">
        <f>IF(ISBLANK(INDEX('Policy Characteristics'!K:K,MATCH($C1000,'Policy Characteristics'!$C:$C,0))),"",INDEX('Policy Characteristics'!K:K,MATCH($C1000,'Policy Characteristics'!$C:$C,0)))</f>
        <v/>
      </c>
      <c r="R1000" s="254" t="str">
        <f>IF(ISBLANK(INDEX('Policy Characteristics'!L:L,MATCH($C1000,'Policy Characteristics'!$C:$C,0))),"",INDEX('Policy Characteristics'!L:L,MATCH($C1000,'Policy Characteristics'!$C:$C,0)))</f>
        <v/>
      </c>
    </row>
    <row r="1001" spans="1:18" s="2" customFormat="1">
      <c r="A1001" s="254" t="str">
        <f>IF(ISBLANK(INDEX('Policy Characteristics'!A:A,MATCH($C1001,'Policy Characteristics'!$C:$C,0))),"",INDEX('Policy Characteristics'!A:A,MATCH($C1001,'Policy Characteristics'!$C:$C,0)))</f>
        <v>Industry</v>
      </c>
      <c r="B1001" s="262" t="str">
        <f>IF(ISBLANK(INDEX('Policy Characteristics'!B:B,MATCH($C1001,'Policy Characteristics'!$C:$C,0))),"",INDEX('Policy Characteristics'!B:B,MATCH($C1001,'Policy Characteristics'!$C:$C,0)))</f>
        <v>Feedstock Shifting</v>
      </c>
      <c r="C1001" s="254" t="str">
        <f t="shared" si="41"/>
        <v>Fraction of Feedstock Shifted</v>
      </c>
      <c r="D1001" s="6" t="s">
        <v>3078</v>
      </c>
      <c r="E1001" s="45" t="s">
        <v>2708</v>
      </c>
      <c r="F1001" t="s">
        <v>3040</v>
      </c>
      <c r="G1001" s="45" t="s">
        <v>2712</v>
      </c>
      <c r="H1001" s="47">
        <v>2638</v>
      </c>
      <c r="I1001" s="324" t="s">
        <v>44</v>
      </c>
      <c r="J1001" s="255" t="str">
        <f>IF(ISBLANK(INDEX('Policy Characteristics'!D:D,MATCH($C1001,'Policy Characteristics'!$C:$C,0))),"",INDEX('Policy Characteristics'!D:D,MATCH($C1001,'Policy Characteristics'!$C:$C,0)))</f>
        <v>Feedstock Shifting</v>
      </c>
      <c r="K1001" s="254" t="str">
        <f>IF(ISBLANK(INDEX('Policy Characteristics'!E:E,MATCH($C1001,'Policy Characteristics'!$C:$C,0))),"",INDEX('Policy Characteristics'!E:E,MATCH($C1001,'Policy Characteristics'!$C:$C,0)))</f>
        <v>indst feedstock shifting</v>
      </c>
      <c r="L1001" s="261">
        <f>IF(ISBLANK(INDEX('Policy Characteristics'!F:F,MATCH($C1001,'Policy Characteristics'!$C:$C,0))),"",INDEX('Policy Characteristics'!F:F,MATCH($C1001,'Policy Characteristics'!$C:$C,0)))</f>
        <v>0</v>
      </c>
      <c r="M1001" s="261">
        <f>IF(ISBLANK(INDEX('Policy Characteristics'!G:G,MATCH($C1001,'Policy Characteristics'!$C:$C,0))),"",INDEX('Policy Characteristics'!G:G,MATCH($C1001,'Policy Characteristics'!$C:$C,0)))</f>
        <v>1</v>
      </c>
      <c r="N1001" s="261">
        <f>IF(ISBLANK(INDEX('Policy Characteristics'!H:H,MATCH($C1001,'Policy Characteristics'!$C:$C,0))),"",INDEX('Policy Characteristics'!H:H,MATCH($C1001,'Policy Characteristics'!$C:$C,0)))</f>
        <v>0.01</v>
      </c>
      <c r="O1001" s="254" t="str">
        <f>IF(ISBLANK(INDEX('Policy Characteristics'!I:I,MATCH($C1001,'Policy Characteristics'!$C:$C,0))),"",INDEX('Policy Characteristics'!I:I,MATCH($C1001,'Policy Characteristics'!$C:$C,0)))</f>
        <v>% of potential achieved</v>
      </c>
      <c r="P1001" s="254" t="str">
        <f>IF(ISBLANK(INDEX('Policy Characteristics'!J:J,MATCH($C1001,'Policy Characteristics'!$C:$C,0))),"",INDEX('Policy Characteristics'!J:J,MATCH($C1001,'Policy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1" s="254" t="str">
        <f>IF(ISBLANK(INDEX('Policy Characteristics'!K:K,MATCH($C1001,'Policy Characteristics'!$C:$C,0))),"",INDEX('Policy Characteristics'!K:K,MATCH($C1001,'Policy Characteristics'!$C:$C,0)))</f>
        <v/>
      </c>
      <c r="R1001" s="254" t="str">
        <f>IF(ISBLANK(INDEX('Policy Characteristics'!L:L,MATCH($C1001,'Policy Characteristics'!$C:$C,0))),"",INDEX('Policy Characteristics'!L:L,MATCH($C1001,'Policy Characteristics'!$C:$C,0)))</f>
        <v/>
      </c>
    </row>
    <row r="1002" spans="1:18" s="2" customFormat="1">
      <c r="A1002" s="254" t="str">
        <f>IF(ISBLANK(INDEX('Policy Characteristics'!A:A,MATCH($C1002,'Policy Characteristics'!$C:$C,0))),"",INDEX('Policy Characteristics'!A:A,MATCH($C1002,'Policy Characteristics'!$C:$C,0)))</f>
        <v>Industry</v>
      </c>
      <c r="B1002" s="262" t="str">
        <f>IF(ISBLANK(INDEX('Policy Characteristics'!B:B,MATCH($C1002,'Policy Characteristics'!$C:$C,0))),"",INDEX('Policy Characteristics'!B:B,MATCH($C1002,'Policy Characteristics'!$C:$C,0)))</f>
        <v>Feedstock Shifting</v>
      </c>
      <c r="C1002" s="254" t="str">
        <f t="shared" si="41"/>
        <v>Fraction of Feedstock Shifted</v>
      </c>
      <c r="D1002" s="6" t="s">
        <v>3078</v>
      </c>
      <c r="E1002" s="45" t="s">
        <v>2705</v>
      </c>
      <c r="F1002" t="s">
        <v>3040</v>
      </c>
      <c r="G1002" s="45" t="s">
        <v>2710</v>
      </c>
      <c r="H1002" s="47">
        <v>2639</v>
      </c>
      <c r="I1002" s="324" t="s">
        <v>44</v>
      </c>
      <c r="J1002" s="255" t="str">
        <f>IF(ISBLANK(INDEX('Policy Characteristics'!D:D,MATCH($C1002,'Policy Characteristics'!$C:$C,0))),"",INDEX('Policy Characteristics'!D:D,MATCH($C1002,'Policy Characteristics'!$C:$C,0)))</f>
        <v>Feedstock Shifting</v>
      </c>
      <c r="K1002" s="254" t="str">
        <f>IF(ISBLANK(INDEX('Policy Characteristics'!E:E,MATCH($C1002,'Policy Characteristics'!$C:$C,0))),"",INDEX('Policy Characteristics'!E:E,MATCH($C1002,'Policy Characteristics'!$C:$C,0)))</f>
        <v>indst feedstock shifting</v>
      </c>
      <c r="L1002" s="261">
        <f>IF(ISBLANK(INDEX('Policy Characteristics'!F:F,MATCH($C1002,'Policy Characteristics'!$C:$C,0))),"",INDEX('Policy Characteristics'!F:F,MATCH($C1002,'Policy Characteristics'!$C:$C,0)))</f>
        <v>0</v>
      </c>
      <c r="M1002" s="261">
        <f>IF(ISBLANK(INDEX('Policy Characteristics'!G:G,MATCH($C1002,'Policy Characteristics'!$C:$C,0))),"",INDEX('Policy Characteristics'!G:G,MATCH($C1002,'Policy Characteristics'!$C:$C,0)))</f>
        <v>1</v>
      </c>
      <c r="N1002" s="261">
        <f>IF(ISBLANK(INDEX('Policy Characteristics'!H:H,MATCH($C1002,'Policy Characteristics'!$C:$C,0))),"",INDEX('Policy Characteristics'!H:H,MATCH($C1002,'Policy Characteristics'!$C:$C,0)))</f>
        <v>0.01</v>
      </c>
      <c r="O1002" s="254" t="str">
        <f>IF(ISBLANK(INDEX('Policy Characteristics'!I:I,MATCH($C1002,'Policy Characteristics'!$C:$C,0))),"",INDEX('Policy Characteristics'!I:I,MATCH($C1002,'Policy Characteristics'!$C:$C,0)))</f>
        <v>% of potential achieved</v>
      </c>
      <c r="P1002" s="254" t="str">
        <f>IF(ISBLANK(INDEX('Policy Characteristics'!J:J,MATCH($C1002,'Policy Characteristics'!$C:$C,0))),"",INDEX('Policy Characteristics'!J:J,MATCH($C1002,'Policy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2" s="254" t="str">
        <f>IF(ISBLANK(INDEX('Policy Characteristics'!K:K,MATCH($C1002,'Policy Characteristics'!$C:$C,0))),"",INDEX('Policy Characteristics'!K:K,MATCH($C1002,'Policy Characteristics'!$C:$C,0)))</f>
        <v/>
      </c>
      <c r="R1002" s="254" t="str">
        <f>IF(ISBLANK(INDEX('Policy Characteristics'!L:L,MATCH($C1002,'Policy Characteristics'!$C:$C,0))),"",INDEX('Policy Characteristics'!L:L,MATCH($C1002,'Policy Characteristics'!$C:$C,0)))</f>
        <v/>
      </c>
    </row>
    <row r="1003" spans="1:18" s="2" customFormat="1">
      <c r="A1003" s="254" t="str">
        <f>IF(ISBLANK(INDEX('Policy Characteristics'!A:A,MATCH($C1003,'Policy Characteristics'!$C:$C,0))),"",INDEX('Policy Characteristics'!A:A,MATCH($C1003,'Policy Characteristics'!$C:$C,0)))</f>
        <v>Industry</v>
      </c>
      <c r="B1003" s="262" t="str">
        <f>IF(ISBLANK(INDEX('Policy Characteristics'!B:B,MATCH($C1003,'Policy Characteristics'!$C:$C,0))),"",INDEX('Policy Characteristics'!B:B,MATCH($C1003,'Policy Characteristics'!$C:$C,0)))</f>
        <v>Feedstock Shifting</v>
      </c>
      <c r="C1003" s="254" t="str">
        <f t="shared" si="41"/>
        <v>Fraction of Feedstock Shifted</v>
      </c>
      <c r="D1003" s="6" t="s">
        <v>3079</v>
      </c>
      <c r="E1003" s="45" t="s">
        <v>2399</v>
      </c>
      <c r="F1003" t="s">
        <v>3041</v>
      </c>
      <c r="G1003" s="45" t="s">
        <v>2405</v>
      </c>
      <c r="H1003" s="47">
        <v>2640</v>
      </c>
      <c r="I1003" s="324" t="s">
        <v>44</v>
      </c>
      <c r="J1003" s="255" t="str">
        <f>IF(ISBLANK(INDEX('Policy Characteristics'!D:D,MATCH($C1003,'Policy Characteristics'!$C:$C,0))),"",INDEX('Policy Characteristics'!D:D,MATCH($C1003,'Policy Characteristics'!$C:$C,0)))</f>
        <v>Feedstock Shifting</v>
      </c>
      <c r="K1003" s="254" t="str">
        <f>IF(ISBLANK(INDEX('Policy Characteristics'!E:E,MATCH($C1003,'Policy Characteristics'!$C:$C,0))),"",INDEX('Policy Characteristics'!E:E,MATCH($C1003,'Policy Characteristics'!$C:$C,0)))</f>
        <v>indst feedstock shifting</v>
      </c>
      <c r="L1003" s="261">
        <f>IF(ISBLANK(INDEX('Policy Characteristics'!F:F,MATCH($C1003,'Policy Characteristics'!$C:$C,0))),"",INDEX('Policy Characteristics'!F:F,MATCH($C1003,'Policy Characteristics'!$C:$C,0)))</f>
        <v>0</v>
      </c>
      <c r="M1003" s="261">
        <f>IF(ISBLANK(INDEX('Policy Characteristics'!G:G,MATCH($C1003,'Policy Characteristics'!$C:$C,0))),"",INDEX('Policy Characteristics'!G:G,MATCH($C1003,'Policy Characteristics'!$C:$C,0)))</f>
        <v>1</v>
      </c>
      <c r="N1003" s="261">
        <f>IF(ISBLANK(INDEX('Policy Characteristics'!H:H,MATCH($C1003,'Policy Characteristics'!$C:$C,0))),"",INDEX('Policy Characteristics'!H:H,MATCH($C1003,'Policy Characteristics'!$C:$C,0)))</f>
        <v>0.01</v>
      </c>
      <c r="O1003" s="254" t="str">
        <f>IF(ISBLANK(INDEX('Policy Characteristics'!I:I,MATCH($C1003,'Policy Characteristics'!$C:$C,0))),"",INDEX('Policy Characteristics'!I:I,MATCH($C1003,'Policy Characteristics'!$C:$C,0)))</f>
        <v>% of potential achieved</v>
      </c>
      <c r="P1003" s="254" t="str">
        <f>IF(ISBLANK(INDEX('Policy Characteristics'!J:J,MATCH($C1003,'Policy Characteristics'!$C:$C,0))),"",INDEX('Policy Characteristics'!J:J,MATCH($C1003,'Policy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3" s="254" t="str">
        <f>IF(ISBLANK(INDEX('Policy Characteristics'!K:K,MATCH($C1003,'Policy Characteristics'!$C:$C,0))),"",INDEX('Policy Characteristics'!K:K,MATCH($C1003,'Policy Characteristics'!$C:$C,0)))</f>
        <v/>
      </c>
      <c r="R1003" s="254" t="str">
        <f>IF(ISBLANK(INDEX('Policy Characteristics'!L:L,MATCH($C1003,'Policy Characteristics'!$C:$C,0))),"",INDEX('Policy Characteristics'!L:L,MATCH($C1003,'Policy Characteristics'!$C:$C,0)))</f>
        <v/>
      </c>
    </row>
    <row r="1004" spans="1:18" s="2" customFormat="1">
      <c r="A1004" s="254" t="str">
        <f>IF(ISBLANK(INDEX('Policy Characteristics'!A:A,MATCH($C1004,'Policy Characteristics'!$C:$C,0))),"",INDEX('Policy Characteristics'!A:A,MATCH($C1004,'Policy Characteristics'!$C:$C,0)))</f>
        <v>Industry</v>
      </c>
      <c r="B1004" s="262" t="str">
        <f>IF(ISBLANK(INDEX('Policy Characteristics'!B:B,MATCH($C1004,'Policy Characteristics'!$C:$C,0))),"",INDEX('Policy Characteristics'!B:B,MATCH($C1004,'Policy Characteristics'!$C:$C,0)))</f>
        <v>Feedstock Shifting</v>
      </c>
      <c r="C1004" s="254" t="str">
        <f t="shared" si="41"/>
        <v>Fraction of Feedstock Shifted</v>
      </c>
      <c r="D1004" s="6" t="s">
        <v>3079</v>
      </c>
      <c r="E1004" s="45" t="s">
        <v>2400</v>
      </c>
      <c r="F1004" t="s">
        <v>3041</v>
      </c>
      <c r="G1004" s="45" t="s">
        <v>2408</v>
      </c>
      <c r="H1004" s="47">
        <v>2641</v>
      </c>
      <c r="I1004" s="324" t="s">
        <v>44</v>
      </c>
      <c r="J1004" s="255" t="str">
        <f>IF(ISBLANK(INDEX('Policy Characteristics'!D:D,MATCH($C1004,'Policy Characteristics'!$C:$C,0))),"",INDEX('Policy Characteristics'!D:D,MATCH($C1004,'Policy Characteristics'!$C:$C,0)))</f>
        <v>Feedstock Shifting</v>
      </c>
      <c r="K1004" s="254" t="str">
        <f>IF(ISBLANK(INDEX('Policy Characteristics'!E:E,MATCH($C1004,'Policy Characteristics'!$C:$C,0))),"",INDEX('Policy Characteristics'!E:E,MATCH($C1004,'Policy Characteristics'!$C:$C,0)))</f>
        <v>indst feedstock shifting</v>
      </c>
      <c r="L1004" s="261">
        <f>IF(ISBLANK(INDEX('Policy Characteristics'!F:F,MATCH($C1004,'Policy Characteristics'!$C:$C,0))),"",INDEX('Policy Characteristics'!F:F,MATCH($C1004,'Policy Characteristics'!$C:$C,0)))</f>
        <v>0</v>
      </c>
      <c r="M1004" s="261">
        <f>IF(ISBLANK(INDEX('Policy Characteristics'!G:G,MATCH($C1004,'Policy Characteristics'!$C:$C,0))),"",INDEX('Policy Characteristics'!G:G,MATCH($C1004,'Policy Characteristics'!$C:$C,0)))</f>
        <v>1</v>
      </c>
      <c r="N1004" s="261">
        <f>IF(ISBLANK(INDEX('Policy Characteristics'!H:H,MATCH($C1004,'Policy Characteristics'!$C:$C,0))),"",INDEX('Policy Characteristics'!H:H,MATCH($C1004,'Policy Characteristics'!$C:$C,0)))</f>
        <v>0.01</v>
      </c>
      <c r="O1004" s="254" t="str">
        <f>IF(ISBLANK(INDEX('Policy Characteristics'!I:I,MATCH($C1004,'Policy Characteristics'!$C:$C,0))),"",INDEX('Policy Characteristics'!I:I,MATCH($C1004,'Policy Characteristics'!$C:$C,0)))</f>
        <v>% of potential achieved</v>
      </c>
      <c r="P1004" s="254" t="str">
        <f>IF(ISBLANK(INDEX('Policy Characteristics'!J:J,MATCH($C1004,'Policy Characteristics'!$C:$C,0))),"",INDEX('Policy Characteristics'!J:J,MATCH($C1004,'Policy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4" s="254" t="str">
        <f>IF(ISBLANK(INDEX('Policy Characteristics'!K:K,MATCH($C1004,'Policy Characteristics'!$C:$C,0))),"",INDEX('Policy Characteristics'!K:K,MATCH($C1004,'Policy Characteristics'!$C:$C,0)))</f>
        <v/>
      </c>
      <c r="R1004" s="254" t="str">
        <f>IF(ISBLANK(INDEX('Policy Characteristics'!L:L,MATCH($C1004,'Policy Characteristics'!$C:$C,0))),"",INDEX('Policy Characteristics'!L:L,MATCH($C1004,'Policy Characteristics'!$C:$C,0)))</f>
        <v/>
      </c>
    </row>
    <row r="1005" spans="1:18" s="2" customFormat="1">
      <c r="A1005" s="254" t="str">
        <f>IF(ISBLANK(INDEX('Policy Characteristics'!A:A,MATCH($C1005,'Policy Characteristics'!$C:$C,0))),"",INDEX('Policy Characteristics'!A:A,MATCH($C1005,'Policy Characteristics'!$C:$C,0)))</f>
        <v>Industry</v>
      </c>
      <c r="B1005" s="262" t="str">
        <f>IF(ISBLANK(INDEX('Policy Characteristics'!B:B,MATCH($C1005,'Policy Characteristics'!$C:$C,0))),"",INDEX('Policy Characteristics'!B:B,MATCH($C1005,'Policy Characteristics'!$C:$C,0)))</f>
        <v>Feedstock Shifting</v>
      </c>
      <c r="C1005" s="254" t="str">
        <f t="shared" si="41"/>
        <v>Fraction of Feedstock Shifted</v>
      </c>
      <c r="D1005" s="6" t="s">
        <v>3079</v>
      </c>
      <c r="E1005" s="45" t="s">
        <v>2401</v>
      </c>
      <c r="F1005" t="s">
        <v>3041</v>
      </c>
      <c r="G1005" s="45" t="s">
        <v>2409</v>
      </c>
      <c r="H1005" s="47">
        <v>2642</v>
      </c>
      <c r="I1005" s="324" t="s">
        <v>44</v>
      </c>
      <c r="J1005" s="255" t="str">
        <f>IF(ISBLANK(INDEX('Policy Characteristics'!D:D,MATCH($C1005,'Policy Characteristics'!$C:$C,0))),"",INDEX('Policy Characteristics'!D:D,MATCH($C1005,'Policy Characteristics'!$C:$C,0)))</f>
        <v>Feedstock Shifting</v>
      </c>
      <c r="K1005" s="254" t="str">
        <f>IF(ISBLANK(INDEX('Policy Characteristics'!E:E,MATCH($C1005,'Policy Characteristics'!$C:$C,0))),"",INDEX('Policy Characteristics'!E:E,MATCH($C1005,'Policy Characteristics'!$C:$C,0)))</f>
        <v>indst feedstock shifting</v>
      </c>
      <c r="L1005" s="261">
        <f>IF(ISBLANK(INDEX('Policy Characteristics'!F:F,MATCH($C1005,'Policy Characteristics'!$C:$C,0))),"",INDEX('Policy Characteristics'!F:F,MATCH($C1005,'Policy Characteristics'!$C:$C,0)))</f>
        <v>0</v>
      </c>
      <c r="M1005" s="261">
        <f>IF(ISBLANK(INDEX('Policy Characteristics'!G:G,MATCH($C1005,'Policy Characteristics'!$C:$C,0))),"",INDEX('Policy Characteristics'!G:G,MATCH($C1005,'Policy Characteristics'!$C:$C,0)))</f>
        <v>1</v>
      </c>
      <c r="N1005" s="261">
        <f>IF(ISBLANK(INDEX('Policy Characteristics'!H:H,MATCH($C1005,'Policy Characteristics'!$C:$C,0))),"",INDEX('Policy Characteristics'!H:H,MATCH($C1005,'Policy Characteristics'!$C:$C,0)))</f>
        <v>0.01</v>
      </c>
      <c r="O1005" s="254" t="str">
        <f>IF(ISBLANK(INDEX('Policy Characteristics'!I:I,MATCH($C1005,'Policy Characteristics'!$C:$C,0))),"",INDEX('Policy Characteristics'!I:I,MATCH($C1005,'Policy Characteristics'!$C:$C,0)))</f>
        <v>% of potential achieved</v>
      </c>
      <c r="P1005" s="254" t="str">
        <f>IF(ISBLANK(INDEX('Policy Characteristics'!J:J,MATCH($C1005,'Policy Characteristics'!$C:$C,0))),"",INDEX('Policy Characteristics'!J:J,MATCH($C1005,'Policy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5" s="254" t="str">
        <f>IF(ISBLANK(INDEX('Policy Characteristics'!K:K,MATCH($C1005,'Policy Characteristics'!$C:$C,0))),"",INDEX('Policy Characteristics'!K:K,MATCH($C1005,'Policy Characteristics'!$C:$C,0)))</f>
        <v/>
      </c>
      <c r="R1005" s="254" t="str">
        <f>IF(ISBLANK(INDEX('Policy Characteristics'!L:L,MATCH($C1005,'Policy Characteristics'!$C:$C,0))),"",INDEX('Policy Characteristics'!L:L,MATCH($C1005,'Policy Characteristics'!$C:$C,0)))</f>
        <v/>
      </c>
    </row>
    <row r="1006" spans="1:18" s="2" customFormat="1">
      <c r="A1006" s="254" t="str">
        <f>IF(ISBLANK(INDEX('Policy Characteristics'!A:A,MATCH($C1006,'Policy Characteristics'!$C:$C,0))),"",INDEX('Policy Characteristics'!A:A,MATCH($C1006,'Policy Characteristics'!$C:$C,0)))</f>
        <v>Industry</v>
      </c>
      <c r="B1006" s="262" t="str">
        <f>IF(ISBLANK(INDEX('Policy Characteristics'!B:B,MATCH($C1006,'Policy Characteristics'!$C:$C,0))),"",INDEX('Policy Characteristics'!B:B,MATCH($C1006,'Policy Characteristics'!$C:$C,0)))</f>
        <v>Feedstock Shifting</v>
      </c>
      <c r="C1006" s="254" t="str">
        <f t="shared" si="41"/>
        <v>Fraction of Feedstock Shifted</v>
      </c>
      <c r="D1006" s="6" t="s">
        <v>3079</v>
      </c>
      <c r="E1006" s="45" t="s">
        <v>2402</v>
      </c>
      <c r="F1006" t="s">
        <v>3041</v>
      </c>
      <c r="G1006" s="45" t="s">
        <v>2406</v>
      </c>
      <c r="H1006" s="47">
        <v>2643</v>
      </c>
      <c r="I1006" s="324" t="s">
        <v>44</v>
      </c>
      <c r="J1006" s="255" t="str">
        <f>IF(ISBLANK(INDEX('Policy Characteristics'!D:D,MATCH($C1006,'Policy Characteristics'!$C:$C,0))),"",INDEX('Policy Characteristics'!D:D,MATCH($C1006,'Policy Characteristics'!$C:$C,0)))</f>
        <v>Feedstock Shifting</v>
      </c>
      <c r="K1006" s="254" t="str">
        <f>IF(ISBLANK(INDEX('Policy Characteristics'!E:E,MATCH($C1006,'Policy Characteristics'!$C:$C,0))),"",INDEX('Policy Characteristics'!E:E,MATCH($C1006,'Policy Characteristics'!$C:$C,0)))</f>
        <v>indst feedstock shifting</v>
      </c>
      <c r="L1006" s="261">
        <f>IF(ISBLANK(INDEX('Policy Characteristics'!F:F,MATCH($C1006,'Policy Characteristics'!$C:$C,0))),"",INDEX('Policy Characteristics'!F:F,MATCH($C1006,'Policy Characteristics'!$C:$C,0)))</f>
        <v>0</v>
      </c>
      <c r="M1006" s="261">
        <f>IF(ISBLANK(INDEX('Policy Characteristics'!G:G,MATCH($C1006,'Policy Characteristics'!$C:$C,0))),"",INDEX('Policy Characteristics'!G:G,MATCH($C1006,'Policy Characteristics'!$C:$C,0)))</f>
        <v>1</v>
      </c>
      <c r="N1006" s="261">
        <f>IF(ISBLANK(INDEX('Policy Characteristics'!H:H,MATCH($C1006,'Policy Characteristics'!$C:$C,0))),"",INDEX('Policy Characteristics'!H:H,MATCH($C1006,'Policy Characteristics'!$C:$C,0)))</f>
        <v>0.01</v>
      </c>
      <c r="O1006" s="254" t="str">
        <f>IF(ISBLANK(INDEX('Policy Characteristics'!I:I,MATCH($C1006,'Policy Characteristics'!$C:$C,0))),"",INDEX('Policy Characteristics'!I:I,MATCH($C1006,'Policy Characteristics'!$C:$C,0)))</f>
        <v>% of potential achieved</v>
      </c>
      <c r="P1006" s="254" t="str">
        <f>IF(ISBLANK(INDEX('Policy Characteristics'!J:J,MATCH($C1006,'Policy Characteristics'!$C:$C,0))),"",INDEX('Policy Characteristics'!J:J,MATCH($C1006,'Policy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6" s="254" t="str">
        <f>IF(ISBLANK(INDEX('Policy Characteristics'!K:K,MATCH($C1006,'Policy Characteristics'!$C:$C,0))),"",INDEX('Policy Characteristics'!K:K,MATCH($C1006,'Policy Characteristics'!$C:$C,0)))</f>
        <v/>
      </c>
      <c r="R1006" s="254" t="str">
        <f>IF(ISBLANK(INDEX('Policy Characteristics'!L:L,MATCH($C1006,'Policy Characteristics'!$C:$C,0))),"",INDEX('Policy Characteristics'!L:L,MATCH($C1006,'Policy Characteristics'!$C:$C,0)))</f>
        <v/>
      </c>
    </row>
    <row r="1007" spans="1:18" s="2" customFormat="1">
      <c r="A1007" s="254" t="str">
        <f>IF(ISBLANK(INDEX('Policy Characteristics'!A:A,MATCH($C1007,'Policy Characteristics'!$C:$C,0))),"",INDEX('Policy Characteristics'!A:A,MATCH($C1007,'Policy Characteristics'!$C:$C,0)))</f>
        <v>Industry</v>
      </c>
      <c r="B1007" s="262" t="str">
        <f>IF(ISBLANK(INDEX('Policy Characteristics'!B:B,MATCH($C1007,'Policy Characteristics'!$C:$C,0))),"",INDEX('Policy Characteristics'!B:B,MATCH($C1007,'Policy Characteristics'!$C:$C,0)))</f>
        <v>Feedstock Shifting</v>
      </c>
      <c r="C1007" s="254" t="str">
        <f t="shared" si="41"/>
        <v>Fraction of Feedstock Shifted</v>
      </c>
      <c r="D1007" s="6" t="s">
        <v>3079</v>
      </c>
      <c r="E1007" s="45" t="s">
        <v>2403</v>
      </c>
      <c r="F1007" t="s">
        <v>3041</v>
      </c>
      <c r="G1007" s="45" t="s">
        <v>2407</v>
      </c>
      <c r="H1007" s="47">
        <v>2644</v>
      </c>
      <c r="I1007" s="324" t="s">
        <v>44</v>
      </c>
      <c r="J1007" s="255" t="str">
        <f>IF(ISBLANK(INDEX('Policy Characteristics'!D:D,MATCH($C1007,'Policy Characteristics'!$C:$C,0))),"",INDEX('Policy Characteristics'!D:D,MATCH($C1007,'Policy Characteristics'!$C:$C,0)))</f>
        <v>Feedstock Shifting</v>
      </c>
      <c r="K1007" s="254" t="str">
        <f>IF(ISBLANK(INDEX('Policy Characteristics'!E:E,MATCH($C1007,'Policy Characteristics'!$C:$C,0))),"",INDEX('Policy Characteristics'!E:E,MATCH($C1007,'Policy Characteristics'!$C:$C,0)))</f>
        <v>indst feedstock shifting</v>
      </c>
      <c r="L1007" s="261">
        <f>IF(ISBLANK(INDEX('Policy Characteristics'!F:F,MATCH($C1007,'Policy Characteristics'!$C:$C,0))),"",INDEX('Policy Characteristics'!F:F,MATCH($C1007,'Policy Characteristics'!$C:$C,0)))</f>
        <v>0</v>
      </c>
      <c r="M1007" s="261">
        <f>IF(ISBLANK(INDEX('Policy Characteristics'!G:G,MATCH($C1007,'Policy Characteristics'!$C:$C,0))),"",INDEX('Policy Characteristics'!G:G,MATCH($C1007,'Policy Characteristics'!$C:$C,0)))</f>
        <v>1</v>
      </c>
      <c r="N1007" s="261">
        <f>IF(ISBLANK(INDEX('Policy Characteristics'!H:H,MATCH($C1007,'Policy Characteristics'!$C:$C,0))),"",INDEX('Policy Characteristics'!H:H,MATCH($C1007,'Policy Characteristics'!$C:$C,0)))</f>
        <v>0.01</v>
      </c>
      <c r="O1007" s="254" t="str">
        <f>IF(ISBLANK(INDEX('Policy Characteristics'!I:I,MATCH($C1007,'Policy Characteristics'!$C:$C,0))),"",INDEX('Policy Characteristics'!I:I,MATCH($C1007,'Policy Characteristics'!$C:$C,0)))</f>
        <v>% of potential achieved</v>
      </c>
      <c r="P1007" s="254" t="str">
        <f>IF(ISBLANK(INDEX('Policy Characteristics'!J:J,MATCH($C1007,'Policy Characteristics'!$C:$C,0))),"",INDEX('Policy Characteristics'!J:J,MATCH($C1007,'Policy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7" s="254" t="str">
        <f>IF(ISBLANK(INDEX('Policy Characteristics'!K:K,MATCH($C1007,'Policy Characteristics'!$C:$C,0))),"",INDEX('Policy Characteristics'!K:K,MATCH($C1007,'Policy Characteristics'!$C:$C,0)))</f>
        <v/>
      </c>
      <c r="R1007" s="254" t="str">
        <f>IF(ISBLANK(INDEX('Policy Characteristics'!L:L,MATCH($C1007,'Policy Characteristics'!$C:$C,0))),"",INDEX('Policy Characteristics'!L:L,MATCH($C1007,'Policy Characteristics'!$C:$C,0)))</f>
        <v/>
      </c>
    </row>
    <row r="1008" spans="1:18" s="2" customFormat="1">
      <c r="A1008" s="254" t="str">
        <f>IF(ISBLANK(INDEX('Policy Characteristics'!A:A,MATCH($C1008,'Policy Characteristics'!$C:$C,0))),"",INDEX('Policy Characteristics'!A:A,MATCH($C1008,'Policy Characteristics'!$C:$C,0)))</f>
        <v>Industry</v>
      </c>
      <c r="B1008" s="262" t="str">
        <f>IF(ISBLANK(INDEX('Policy Characteristics'!B:B,MATCH($C1008,'Policy Characteristics'!$C:$C,0))),"",INDEX('Policy Characteristics'!B:B,MATCH($C1008,'Policy Characteristics'!$C:$C,0)))</f>
        <v>Feedstock Shifting</v>
      </c>
      <c r="C1008" s="254" t="str">
        <f t="shared" si="41"/>
        <v>Fraction of Feedstock Shifted</v>
      </c>
      <c r="D1008" s="6" t="s">
        <v>3079</v>
      </c>
      <c r="E1008" s="45" t="s">
        <v>2404</v>
      </c>
      <c r="F1008" t="s">
        <v>3041</v>
      </c>
      <c r="G1008" s="45" t="s">
        <v>2410</v>
      </c>
      <c r="H1008" s="47">
        <v>2645</v>
      </c>
      <c r="I1008" s="324" t="s">
        <v>44</v>
      </c>
      <c r="J1008" s="255" t="str">
        <f>IF(ISBLANK(INDEX('Policy Characteristics'!D:D,MATCH($C1008,'Policy Characteristics'!$C:$C,0))),"",INDEX('Policy Characteristics'!D:D,MATCH($C1008,'Policy Characteristics'!$C:$C,0)))</f>
        <v>Feedstock Shifting</v>
      </c>
      <c r="K1008" s="254" t="str">
        <f>IF(ISBLANK(INDEX('Policy Characteristics'!E:E,MATCH($C1008,'Policy Characteristics'!$C:$C,0))),"",INDEX('Policy Characteristics'!E:E,MATCH($C1008,'Policy Characteristics'!$C:$C,0)))</f>
        <v>indst feedstock shifting</v>
      </c>
      <c r="L1008" s="261">
        <f>IF(ISBLANK(INDEX('Policy Characteristics'!F:F,MATCH($C1008,'Policy Characteristics'!$C:$C,0))),"",INDEX('Policy Characteristics'!F:F,MATCH($C1008,'Policy Characteristics'!$C:$C,0)))</f>
        <v>0</v>
      </c>
      <c r="M1008" s="261">
        <f>IF(ISBLANK(INDEX('Policy Characteristics'!G:G,MATCH($C1008,'Policy Characteristics'!$C:$C,0))),"",INDEX('Policy Characteristics'!G:G,MATCH($C1008,'Policy Characteristics'!$C:$C,0)))</f>
        <v>1</v>
      </c>
      <c r="N1008" s="261">
        <f>IF(ISBLANK(INDEX('Policy Characteristics'!H:H,MATCH($C1008,'Policy Characteristics'!$C:$C,0))),"",INDEX('Policy Characteristics'!H:H,MATCH($C1008,'Policy Characteristics'!$C:$C,0)))</f>
        <v>0.01</v>
      </c>
      <c r="O1008" s="254" t="str">
        <f>IF(ISBLANK(INDEX('Policy Characteristics'!I:I,MATCH($C1008,'Policy Characteristics'!$C:$C,0))),"",INDEX('Policy Characteristics'!I:I,MATCH($C1008,'Policy Characteristics'!$C:$C,0)))</f>
        <v>% of potential achieved</v>
      </c>
      <c r="P1008" s="254" t="str">
        <f>IF(ISBLANK(INDEX('Policy Characteristics'!J:J,MATCH($C1008,'Policy Characteristics'!$C:$C,0))),"",INDEX('Policy Characteristics'!J:J,MATCH($C1008,'Policy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8" s="254" t="str">
        <f>IF(ISBLANK(INDEX('Policy Characteristics'!K:K,MATCH($C1008,'Policy Characteristics'!$C:$C,0))),"",INDEX('Policy Characteristics'!K:K,MATCH($C1008,'Policy Characteristics'!$C:$C,0)))</f>
        <v/>
      </c>
      <c r="R1008" s="254" t="str">
        <f>IF(ISBLANK(INDEX('Policy Characteristics'!L:L,MATCH($C1008,'Policy Characteristics'!$C:$C,0))),"",INDEX('Policy Characteristics'!L:L,MATCH($C1008,'Policy Characteristics'!$C:$C,0)))</f>
        <v/>
      </c>
    </row>
    <row r="1009" spans="1:18" s="2" customFormat="1">
      <c r="A1009" s="254" t="str">
        <f>IF(ISBLANK(INDEX('Policy Characteristics'!A:A,MATCH($C1009,'Policy Characteristics'!$C:$C,0))),"",INDEX('Policy Characteristics'!A:A,MATCH($C1009,'Policy Characteristics'!$C:$C,0)))</f>
        <v>Industry</v>
      </c>
      <c r="B1009" s="262" t="str">
        <f>IF(ISBLANK(INDEX('Policy Characteristics'!B:B,MATCH($C1009,'Policy Characteristics'!$C:$C,0))),"",INDEX('Policy Characteristics'!B:B,MATCH($C1009,'Policy Characteristics'!$C:$C,0)))</f>
        <v>Feedstock Shifting</v>
      </c>
      <c r="C1009" s="254" t="str">
        <f t="shared" si="41"/>
        <v>Fraction of Feedstock Shifted</v>
      </c>
      <c r="D1009" s="6" t="s">
        <v>3079</v>
      </c>
      <c r="E1009" s="45" t="s">
        <v>2706</v>
      </c>
      <c r="F1009" t="s">
        <v>3041</v>
      </c>
      <c r="G1009" s="45" t="s">
        <v>2709</v>
      </c>
      <c r="H1009" s="47">
        <v>2646</v>
      </c>
      <c r="I1009" s="324" t="s">
        <v>44</v>
      </c>
      <c r="J1009" s="255" t="str">
        <f>IF(ISBLANK(INDEX('Policy Characteristics'!D:D,MATCH($C1009,'Policy Characteristics'!$C:$C,0))),"",INDEX('Policy Characteristics'!D:D,MATCH($C1009,'Policy Characteristics'!$C:$C,0)))</f>
        <v>Feedstock Shifting</v>
      </c>
      <c r="K1009" s="254" t="str">
        <f>IF(ISBLANK(INDEX('Policy Characteristics'!E:E,MATCH($C1009,'Policy Characteristics'!$C:$C,0))),"",INDEX('Policy Characteristics'!E:E,MATCH($C1009,'Policy Characteristics'!$C:$C,0)))</f>
        <v>indst feedstock shifting</v>
      </c>
      <c r="L1009" s="261">
        <f>IF(ISBLANK(INDEX('Policy Characteristics'!F:F,MATCH($C1009,'Policy Characteristics'!$C:$C,0))),"",INDEX('Policy Characteristics'!F:F,MATCH($C1009,'Policy Characteristics'!$C:$C,0)))</f>
        <v>0</v>
      </c>
      <c r="M1009" s="261">
        <f>IF(ISBLANK(INDEX('Policy Characteristics'!G:G,MATCH($C1009,'Policy Characteristics'!$C:$C,0))),"",INDEX('Policy Characteristics'!G:G,MATCH($C1009,'Policy Characteristics'!$C:$C,0)))</f>
        <v>1</v>
      </c>
      <c r="N1009" s="261">
        <f>IF(ISBLANK(INDEX('Policy Characteristics'!H:H,MATCH($C1009,'Policy Characteristics'!$C:$C,0))),"",INDEX('Policy Characteristics'!H:H,MATCH($C1009,'Policy Characteristics'!$C:$C,0)))</f>
        <v>0.01</v>
      </c>
      <c r="O1009" s="254" t="str">
        <f>IF(ISBLANK(INDEX('Policy Characteristics'!I:I,MATCH($C1009,'Policy Characteristics'!$C:$C,0))),"",INDEX('Policy Characteristics'!I:I,MATCH($C1009,'Policy Characteristics'!$C:$C,0)))</f>
        <v>% of potential achieved</v>
      </c>
      <c r="P1009" s="254" t="str">
        <f>IF(ISBLANK(INDEX('Policy Characteristics'!J:J,MATCH($C1009,'Policy Characteristics'!$C:$C,0))),"",INDEX('Policy Characteristics'!J:J,MATCH($C1009,'Policy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9" s="254" t="str">
        <f>IF(ISBLANK(INDEX('Policy Characteristics'!K:K,MATCH($C1009,'Policy Characteristics'!$C:$C,0))),"",INDEX('Policy Characteristics'!K:K,MATCH($C1009,'Policy Characteristics'!$C:$C,0)))</f>
        <v/>
      </c>
      <c r="R1009" s="254" t="str">
        <f>IF(ISBLANK(INDEX('Policy Characteristics'!L:L,MATCH($C1009,'Policy Characteristics'!$C:$C,0))),"",INDEX('Policy Characteristics'!L:L,MATCH($C1009,'Policy Characteristics'!$C:$C,0)))</f>
        <v/>
      </c>
    </row>
    <row r="1010" spans="1:18" s="2" customFormat="1">
      <c r="A1010" s="254" t="str">
        <f>IF(ISBLANK(INDEX('Policy Characteristics'!A:A,MATCH($C1010,'Policy Characteristics'!$C:$C,0))),"",INDEX('Policy Characteristics'!A:A,MATCH($C1010,'Policy Characteristics'!$C:$C,0)))</f>
        <v>Industry</v>
      </c>
      <c r="B1010" s="262" t="str">
        <f>IF(ISBLANK(INDEX('Policy Characteristics'!B:B,MATCH($C1010,'Policy Characteristics'!$C:$C,0))),"",INDEX('Policy Characteristics'!B:B,MATCH($C1010,'Policy Characteristics'!$C:$C,0)))</f>
        <v>Feedstock Shifting</v>
      </c>
      <c r="C1010" s="254" t="str">
        <f t="shared" si="41"/>
        <v>Fraction of Feedstock Shifted</v>
      </c>
      <c r="D1010" s="6" t="s">
        <v>3079</v>
      </c>
      <c r="E1010" s="45" t="s">
        <v>2707</v>
      </c>
      <c r="F1010" t="s">
        <v>3041</v>
      </c>
      <c r="G1010" s="45" t="s">
        <v>2711</v>
      </c>
      <c r="H1010" s="47">
        <v>2647</v>
      </c>
      <c r="I1010" s="324" t="s">
        <v>44</v>
      </c>
      <c r="J1010" s="255" t="str">
        <f>IF(ISBLANK(INDEX('Policy Characteristics'!D:D,MATCH($C1010,'Policy Characteristics'!$C:$C,0))),"",INDEX('Policy Characteristics'!D:D,MATCH($C1010,'Policy Characteristics'!$C:$C,0)))</f>
        <v>Feedstock Shifting</v>
      </c>
      <c r="K1010" s="254" t="str">
        <f>IF(ISBLANK(INDEX('Policy Characteristics'!E:E,MATCH($C1010,'Policy Characteristics'!$C:$C,0))),"",INDEX('Policy Characteristics'!E:E,MATCH($C1010,'Policy Characteristics'!$C:$C,0)))</f>
        <v>indst feedstock shifting</v>
      </c>
      <c r="L1010" s="261">
        <f>IF(ISBLANK(INDEX('Policy Characteristics'!F:F,MATCH($C1010,'Policy Characteristics'!$C:$C,0))),"",INDEX('Policy Characteristics'!F:F,MATCH($C1010,'Policy Characteristics'!$C:$C,0)))</f>
        <v>0</v>
      </c>
      <c r="M1010" s="261">
        <f>IF(ISBLANK(INDEX('Policy Characteristics'!G:G,MATCH($C1010,'Policy Characteristics'!$C:$C,0))),"",INDEX('Policy Characteristics'!G:G,MATCH($C1010,'Policy Characteristics'!$C:$C,0)))</f>
        <v>1</v>
      </c>
      <c r="N1010" s="261">
        <f>IF(ISBLANK(INDEX('Policy Characteristics'!H:H,MATCH($C1010,'Policy Characteristics'!$C:$C,0))),"",INDEX('Policy Characteristics'!H:H,MATCH($C1010,'Policy Characteristics'!$C:$C,0)))</f>
        <v>0.01</v>
      </c>
      <c r="O1010" s="254" t="str">
        <f>IF(ISBLANK(INDEX('Policy Characteristics'!I:I,MATCH($C1010,'Policy Characteristics'!$C:$C,0))),"",INDEX('Policy Characteristics'!I:I,MATCH($C1010,'Policy Characteristics'!$C:$C,0)))</f>
        <v>% of potential achieved</v>
      </c>
      <c r="P1010" s="254" t="str">
        <f>IF(ISBLANK(INDEX('Policy Characteristics'!J:J,MATCH($C1010,'Policy Characteristics'!$C:$C,0))),"",INDEX('Policy Characteristics'!J:J,MATCH($C1010,'Policy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0" s="254" t="str">
        <f>IF(ISBLANK(INDEX('Policy Characteristics'!K:K,MATCH($C1010,'Policy Characteristics'!$C:$C,0))),"",INDEX('Policy Characteristics'!K:K,MATCH($C1010,'Policy Characteristics'!$C:$C,0)))</f>
        <v/>
      </c>
      <c r="R1010" s="254" t="str">
        <f>IF(ISBLANK(INDEX('Policy Characteristics'!L:L,MATCH($C1010,'Policy Characteristics'!$C:$C,0))),"",INDEX('Policy Characteristics'!L:L,MATCH($C1010,'Policy Characteristics'!$C:$C,0)))</f>
        <v/>
      </c>
    </row>
    <row r="1011" spans="1:18" s="2" customFormat="1">
      <c r="A1011" s="254" t="str">
        <f>IF(ISBLANK(INDEX('Policy Characteristics'!A:A,MATCH($C1011,'Policy Characteristics'!$C:$C,0))),"",INDEX('Policy Characteristics'!A:A,MATCH($C1011,'Policy Characteristics'!$C:$C,0)))</f>
        <v>Industry</v>
      </c>
      <c r="B1011" s="262" t="str">
        <f>IF(ISBLANK(INDEX('Policy Characteristics'!B:B,MATCH($C1011,'Policy Characteristics'!$C:$C,0))),"",INDEX('Policy Characteristics'!B:B,MATCH($C1011,'Policy Characteristics'!$C:$C,0)))</f>
        <v>Feedstock Shifting</v>
      </c>
      <c r="C1011" s="254" t="str">
        <f t="shared" si="41"/>
        <v>Fraction of Feedstock Shifted</v>
      </c>
      <c r="D1011" s="6" t="s">
        <v>3079</v>
      </c>
      <c r="E1011" s="45" t="s">
        <v>2708</v>
      </c>
      <c r="F1011" t="s">
        <v>3041</v>
      </c>
      <c r="G1011" s="45" t="s">
        <v>2712</v>
      </c>
      <c r="H1011" s="47">
        <v>2648</v>
      </c>
      <c r="I1011" s="324" t="s">
        <v>44</v>
      </c>
      <c r="J1011" s="255" t="str">
        <f>IF(ISBLANK(INDEX('Policy Characteristics'!D:D,MATCH($C1011,'Policy Characteristics'!$C:$C,0))),"",INDEX('Policy Characteristics'!D:D,MATCH($C1011,'Policy Characteristics'!$C:$C,0)))</f>
        <v>Feedstock Shifting</v>
      </c>
      <c r="K1011" s="254" t="str">
        <f>IF(ISBLANK(INDEX('Policy Characteristics'!E:E,MATCH($C1011,'Policy Characteristics'!$C:$C,0))),"",INDEX('Policy Characteristics'!E:E,MATCH($C1011,'Policy Characteristics'!$C:$C,0)))</f>
        <v>indst feedstock shifting</v>
      </c>
      <c r="L1011" s="261">
        <f>IF(ISBLANK(INDEX('Policy Characteristics'!F:F,MATCH($C1011,'Policy Characteristics'!$C:$C,0))),"",INDEX('Policy Characteristics'!F:F,MATCH($C1011,'Policy Characteristics'!$C:$C,0)))</f>
        <v>0</v>
      </c>
      <c r="M1011" s="261">
        <f>IF(ISBLANK(INDEX('Policy Characteristics'!G:G,MATCH($C1011,'Policy Characteristics'!$C:$C,0))),"",INDEX('Policy Characteristics'!G:G,MATCH($C1011,'Policy Characteristics'!$C:$C,0)))</f>
        <v>1</v>
      </c>
      <c r="N1011" s="261">
        <f>IF(ISBLANK(INDEX('Policy Characteristics'!H:H,MATCH($C1011,'Policy Characteristics'!$C:$C,0))),"",INDEX('Policy Characteristics'!H:H,MATCH($C1011,'Policy Characteristics'!$C:$C,0)))</f>
        <v>0.01</v>
      </c>
      <c r="O1011" s="254" t="str">
        <f>IF(ISBLANK(INDEX('Policy Characteristics'!I:I,MATCH($C1011,'Policy Characteristics'!$C:$C,0))),"",INDEX('Policy Characteristics'!I:I,MATCH($C1011,'Policy Characteristics'!$C:$C,0)))</f>
        <v>% of potential achieved</v>
      </c>
      <c r="P1011" s="254" t="str">
        <f>IF(ISBLANK(INDEX('Policy Characteristics'!J:J,MATCH($C1011,'Policy Characteristics'!$C:$C,0))),"",INDEX('Policy Characteristics'!J:J,MATCH($C1011,'Policy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1" s="254" t="str">
        <f>IF(ISBLANK(INDEX('Policy Characteristics'!K:K,MATCH($C1011,'Policy Characteristics'!$C:$C,0))),"",INDEX('Policy Characteristics'!K:K,MATCH($C1011,'Policy Characteristics'!$C:$C,0)))</f>
        <v/>
      </c>
      <c r="R1011" s="254" t="str">
        <f>IF(ISBLANK(INDEX('Policy Characteristics'!L:L,MATCH($C1011,'Policy Characteristics'!$C:$C,0))),"",INDEX('Policy Characteristics'!L:L,MATCH($C1011,'Policy Characteristics'!$C:$C,0)))</f>
        <v/>
      </c>
    </row>
    <row r="1012" spans="1:18" s="2" customFormat="1">
      <c r="A1012" s="254" t="str">
        <f>IF(ISBLANK(INDEX('Policy Characteristics'!A:A,MATCH($C1012,'Policy Characteristics'!$C:$C,0))),"",INDEX('Policy Characteristics'!A:A,MATCH($C1012,'Policy Characteristics'!$C:$C,0)))</f>
        <v>Industry</v>
      </c>
      <c r="B1012" s="262" t="str">
        <f>IF(ISBLANK(INDEX('Policy Characteristics'!B:B,MATCH($C1012,'Policy Characteristics'!$C:$C,0))),"",INDEX('Policy Characteristics'!B:B,MATCH($C1012,'Policy Characteristics'!$C:$C,0)))</f>
        <v>Feedstock Shifting</v>
      </c>
      <c r="C1012" s="254" t="str">
        <f t="shared" si="41"/>
        <v>Fraction of Feedstock Shifted</v>
      </c>
      <c r="D1012" s="6" t="s">
        <v>3079</v>
      </c>
      <c r="E1012" s="45" t="s">
        <v>2705</v>
      </c>
      <c r="F1012" t="s">
        <v>3041</v>
      </c>
      <c r="G1012" s="45" t="s">
        <v>2710</v>
      </c>
      <c r="H1012" s="47">
        <v>2649</v>
      </c>
      <c r="I1012" s="324" t="s">
        <v>44</v>
      </c>
      <c r="J1012" s="255" t="str">
        <f>IF(ISBLANK(INDEX('Policy Characteristics'!D:D,MATCH($C1012,'Policy Characteristics'!$C:$C,0))),"",INDEX('Policy Characteristics'!D:D,MATCH($C1012,'Policy Characteristics'!$C:$C,0)))</f>
        <v>Feedstock Shifting</v>
      </c>
      <c r="K1012" s="254" t="str">
        <f>IF(ISBLANK(INDEX('Policy Characteristics'!E:E,MATCH($C1012,'Policy Characteristics'!$C:$C,0))),"",INDEX('Policy Characteristics'!E:E,MATCH($C1012,'Policy Characteristics'!$C:$C,0)))</f>
        <v>indst feedstock shifting</v>
      </c>
      <c r="L1012" s="261">
        <f>IF(ISBLANK(INDEX('Policy Characteristics'!F:F,MATCH($C1012,'Policy Characteristics'!$C:$C,0))),"",INDEX('Policy Characteristics'!F:F,MATCH($C1012,'Policy Characteristics'!$C:$C,0)))</f>
        <v>0</v>
      </c>
      <c r="M1012" s="261">
        <f>IF(ISBLANK(INDEX('Policy Characteristics'!G:G,MATCH($C1012,'Policy Characteristics'!$C:$C,0))),"",INDEX('Policy Characteristics'!G:G,MATCH($C1012,'Policy Characteristics'!$C:$C,0)))</f>
        <v>1</v>
      </c>
      <c r="N1012" s="261">
        <f>IF(ISBLANK(INDEX('Policy Characteristics'!H:H,MATCH($C1012,'Policy Characteristics'!$C:$C,0))),"",INDEX('Policy Characteristics'!H:H,MATCH($C1012,'Policy Characteristics'!$C:$C,0)))</f>
        <v>0.01</v>
      </c>
      <c r="O1012" s="254" t="str">
        <f>IF(ISBLANK(INDEX('Policy Characteristics'!I:I,MATCH($C1012,'Policy Characteristics'!$C:$C,0))),"",INDEX('Policy Characteristics'!I:I,MATCH($C1012,'Policy Characteristics'!$C:$C,0)))</f>
        <v>% of potential achieved</v>
      </c>
      <c r="P1012" s="254" t="str">
        <f>IF(ISBLANK(INDEX('Policy Characteristics'!J:J,MATCH($C1012,'Policy Characteristics'!$C:$C,0))),"",INDEX('Policy Characteristics'!J:J,MATCH($C1012,'Policy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2" s="254" t="str">
        <f>IF(ISBLANK(INDEX('Policy Characteristics'!K:K,MATCH($C1012,'Policy Characteristics'!$C:$C,0))),"",INDEX('Policy Characteristics'!K:K,MATCH($C1012,'Policy Characteristics'!$C:$C,0)))</f>
        <v/>
      </c>
      <c r="R1012" s="254" t="str">
        <f>IF(ISBLANK(INDEX('Policy Characteristics'!L:L,MATCH($C1012,'Policy Characteristics'!$C:$C,0))),"",INDEX('Policy Characteristics'!L:L,MATCH($C1012,'Policy Characteristics'!$C:$C,0)))</f>
        <v/>
      </c>
    </row>
    <row r="1013" spans="1:18" s="2" customFormat="1">
      <c r="A1013" s="254" t="str">
        <f>IF(ISBLANK(INDEX('Policy Characteristics'!A:A,MATCH($C1013,'Policy Characteristics'!$C:$C,0))),"",INDEX('Policy Characteristics'!A:A,MATCH($C1013,'Policy Characteristics'!$C:$C,0)))</f>
        <v>Industry</v>
      </c>
      <c r="B1013" s="262" t="str">
        <f>IF(ISBLANK(INDEX('Policy Characteristics'!B:B,MATCH($C1013,'Policy Characteristics'!$C:$C,0))),"",INDEX('Policy Characteristics'!B:B,MATCH($C1013,'Policy Characteristics'!$C:$C,0)))</f>
        <v>Feedstock Shifting</v>
      </c>
      <c r="C1013" s="254" t="str">
        <f t="shared" si="41"/>
        <v>Fraction of Feedstock Shifted</v>
      </c>
      <c r="D1013" s="6" t="s">
        <v>3080</v>
      </c>
      <c r="E1013" s="45" t="s">
        <v>2399</v>
      </c>
      <c r="F1013" t="s">
        <v>3042</v>
      </c>
      <c r="G1013" s="45" t="s">
        <v>2405</v>
      </c>
      <c r="H1013" s="47">
        <v>2650</v>
      </c>
      <c r="I1013" s="324" t="s">
        <v>44</v>
      </c>
      <c r="J1013" s="255" t="str">
        <f>IF(ISBLANK(INDEX('Policy Characteristics'!D:D,MATCH($C1013,'Policy Characteristics'!$C:$C,0))),"",INDEX('Policy Characteristics'!D:D,MATCH($C1013,'Policy Characteristics'!$C:$C,0)))</f>
        <v>Feedstock Shifting</v>
      </c>
      <c r="K1013" s="254" t="str">
        <f>IF(ISBLANK(INDEX('Policy Characteristics'!E:E,MATCH($C1013,'Policy Characteristics'!$C:$C,0))),"",INDEX('Policy Characteristics'!E:E,MATCH($C1013,'Policy Characteristics'!$C:$C,0)))</f>
        <v>indst feedstock shifting</v>
      </c>
      <c r="L1013" s="261">
        <f>IF(ISBLANK(INDEX('Policy Characteristics'!F:F,MATCH($C1013,'Policy Characteristics'!$C:$C,0))),"",INDEX('Policy Characteristics'!F:F,MATCH($C1013,'Policy Characteristics'!$C:$C,0)))</f>
        <v>0</v>
      </c>
      <c r="M1013" s="261">
        <f>IF(ISBLANK(INDEX('Policy Characteristics'!G:G,MATCH($C1013,'Policy Characteristics'!$C:$C,0))),"",INDEX('Policy Characteristics'!G:G,MATCH($C1013,'Policy Characteristics'!$C:$C,0)))</f>
        <v>1</v>
      </c>
      <c r="N1013" s="261">
        <f>IF(ISBLANK(INDEX('Policy Characteristics'!H:H,MATCH($C1013,'Policy Characteristics'!$C:$C,0))),"",INDEX('Policy Characteristics'!H:H,MATCH($C1013,'Policy Characteristics'!$C:$C,0)))</f>
        <v>0.01</v>
      </c>
      <c r="O1013" s="254" t="str">
        <f>IF(ISBLANK(INDEX('Policy Characteristics'!I:I,MATCH($C1013,'Policy Characteristics'!$C:$C,0))),"",INDEX('Policy Characteristics'!I:I,MATCH($C1013,'Policy Characteristics'!$C:$C,0)))</f>
        <v>% of potential achieved</v>
      </c>
      <c r="P1013" s="254" t="str">
        <f>IF(ISBLANK(INDEX('Policy Characteristics'!J:J,MATCH($C1013,'Policy Characteristics'!$C:$C,0))),"",INDEX('Policy Characteristics'!J:J,MATCH($C1013,'Policy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3" s="254" t="str">
        <f>IF(ISBLANK(INDEX('Policy Characteristics'!K:K,MATCH($C1013,'Policy Characteristics'!$C:$C,0))),"",INDEX('Policy Characteristics'!K:K,MATCH($C1013,'Policy Characteristics'!$C:$C,0)))</f>
        <v/>
      </c>
      <c r="R1013" s="254" t="str">
        <f>IF(ISBLANK(INDEX('Policy Characteristics'!L:L,MATCH($C1013,'Policy Characteristics'!$C:$C,0))),"",INDEX('Policy Characteristics'!L:L,MATCH($C1013,'Policy Characteristics'!$C:$C,0)))</f>
        <v/>
      </c>
    </row>
    <row r="1014" spans="1:18" s="2" customFormat="1">
      <c r="A1014" s="254" t="str">
        <f>IF(ISBLANK(INDEX('Policy Characteristics'!A:A,MATCH($C1014,'Policy Characteristics'!$C:$C,0))),"",INDEX('Policy Characteristics'!A:A,MATCH($C1014,'Policy Characteristics'!$C:$C,0)))</f>
        <v>Industry</v>
      </c>
      <c r="B1014" s="262" t="str">
        <f>IF(ISBLANK(INDEX('Policy Characteristics'!B:B,MATCH($C1014,'Policy Characteristics'!$C:$C,0))),"",INDEX('Policy Characteristics'!B:B,MATCH($C1014,'Policy Characteristics'!$C:$C,0)))</f>
        <v>Feedstock Shifting</v>
      </c>
      <c r="C1014" s="254" t="str">
        <f t="shared" si="41"/>
        <v>Fraction of Feedstock Shifted</v>
      </c>
      <c r="D1014" s="6" t="s">
        <v>3080</v>
      </c>
      <c r="E1014" s="45" t="s">
        <v>2400</v>
      </c>
      <c r="F1014" t="s">
        <v>3042</v>
      </c>
      <c r="G1014" s="45" t="s">
        <v>2408</v>
      </c>
      <c r="H1014" s="47">
        <v>2651</v>
      </c>
      <c r="I1014" s="324" t="s">
        <v>44</v>
      </c>
      <c r="J1014" s="255" t="str">
        <f>IF(ISBLANK(INDEX('Policy Characteristics'!D:D,MATCH($C1014,'Policy Characteristics'!$C:$C,0))),"",INDEX('Policy Characteristics'!D:D,MATCH($C1014,'Policy Characteristics'!$C:$C,0)))</f>
        <v>Feedstock Shifting</v>
      </c>
      <c r="K1014" s="254" t="str">
        <f>IF(ISBLANK(INDEX('Policy Characteristics'!E:E,MATCH($C1014,'Policy Characteristics'!$C:$C,0))),"",INDEX('Policy Characteristics'!E:E,MATCH($C1014,'Policy Characteristics'!$C:$C,0)))</f>
        <v>indst feedstock shifting</v>
      </c>
      <c r="L1014" s="261">
        <f>IF(ISBLANK(INDEX('Policy Characteristics'!F:F,MATCH($C1014,'Policy Characteristics'!$C:$C,0))),"",INDEX('Policy Characteristics'!F:F,MATCH($C1014,'Policy Characteristics'!$C:$C,0)))</f>
        <v>0</v>
      </c>
      <c r="M1014" s="261">
        <f>IF(ISBLANK(INDEX('Policy Characteristics'!G:G,MATCH($C1014,'Policy Characteristics'!$C:$C,0))),"",INDEX('Policy Characteristics'!G:G,MATCH($C1014,'Policy Characteristics'!$C:$C,0)))</f>
        <v>1</v>
      </c>
      <c r="N1014" s="261">
        <f>IF(ISBLANK(INDEX('Policy Characteristics'!H:H,MATCH($C1014,'Policy Characteristics'!$C:$C,0))),"",INDEX('Policy Characteristics'!H:H,MATCH($C1014,'Policy Characteristics'!$C:$C,0)))</f>
        <v>0.01</v>
      </c>
      <c r="O1014" s="254" t="str">
        <f>IF(ISBLANK(INDEX('Policy Characteristics'!I:I,MATCH($C1014,'Policy Characteristics'!$C:$C,0))),"",INDEX('Policy Characteristics'!I:I,MATCH($C1014,'Policy Characteristics'!$C:$C,0)))</f>
        <v>% of potential achieved</v>
      </c>
      <c r="P1014" s="254" t="str">
        <f>IF(ISBLANK(INDEX('Policy Characteristics'!J:J,MATCH($C1014,'Policy Characteristics'!$C:$C,0))),"",INDEX('Policy Characteristics'!J:J,MATCH($C1014,'Policy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4" s="254" t="str">
        <f>IF(ISBLANK(INDEX('Policy Characteristics'!K:K,MATCH($C1014,'Policy Characteristics'!$C:$C,0))),"",INDEX('Policy Characteristics'!K:K,MATCH($C1014,'Policy Characteristics'!$C:$C,0)))</f>
        <v/>
      </c>
      <c r="R1014" s="254" t="str">
        <f>IF(ISBLANK(INDEX('Policy Characteristics'!L:L,MATCH($C1014,'Policy Characteristics'!$C:$C,0))),"",INDEX('Policy Characteristics'!L:L,MATCH($C1014,'Policy Characteristics'!$C:$C,0)))</f>
        <v/>
      </c>
    </row>
    <row r="1015" spans="1:18" s="2" customFormat="1">
      <c r="A1015" s="254" t="str">
        <f>IF(ISBLANK(INDEX('Policy Characteristics'!A:A,MATCH($C1015,'Policy Characteristics'!$C:$C,0))),"",INDEX('Policy Characteristics'!A:A,MATCH($C1015,'Policy Characteristics'!$C:$C,0)))</f>
        <v>Industry</v>
      </c>
      <c r="B1015" s="262" t="str">
        <f>IF(ISBLANK(INDEX('Policy Characteristics'!B:B,MATCH($C1015,'Policy Characteristics'!$C:$C,0))),"",INDEX('Policy Characteristics'!B:B,MATCH($C1015,'Policy Characteristics'!$C:$C,0)))</f>
        <v>Feedstock Shifting</v>
      </c>
      <c r="C1015" s="254" t="str">
        <f t="shared" si="41"/>
        <v>Fraction of Feedstock Shifted</v>
      </c>
      <c r="D1015" s="6" t="s">
        <v>3080</v>
      </c>
      <c r="E1015" s="45" t="s">
        <v>2401</v>
      </c>
      <c r="F1015" t="s">
        <v>3042</v>
      </c>
      <c r="G1015" s="45" t="s">
        <v>2409</v>
      </c>
      <c r="H1015" s="47">
        <v>2652</v>
      </c>
      <c r="I1015" s="324" t="s">
        <v>44</v>
      </c>
      <c r="J1015" s="255" t="str">
        <f>IF(ISBLANK(INDEX('Policy Characteristics'!D:D,MATCH($C1015,'Policy Characteristics'!$C:$C,0))),"",INDEX('Policy Characteristics'!D:D,MATCH($C1015,'Policy Characteristics'!$C:$C,0)))</f>
        <v>Feedstock Shifting</v>
      </c>
      <c r="K1015" s="254" t="str">
        <f>IF(ISBLANK(INDEX('Policy Characteristics'!E:E,MATCH($C1015,'Policy Characteristics'!$C:$C,0))),"",INDEX('Policy Characteristics'!E:E,MATCH($C1015,'Policy Characteristics'!$C:$C,0)))</f>
        <v>indst feedstock shifting</v>
      </c>
      <c r="L1015" s="261">
        <f>IF(ISBLANK(INDEX('Policy Characteristics'!F:F,MATCH($C1015,'Policy Characteristics'!$C:$C,0))),"",INDEX('Policy Characteristics'!F:F,MATCH($C1015,'Policy Characteristics'!$C:$C,0)))</f>
        <v>0</v>
      </c>
      <c r="M1015" s="261">
        <f>IF(ISBLANK(INDEX('Policy Characteristics'!G:G,MATCH($C1015,'Policy Characteristics'!$C:$C,0))),"",INDEX('Policy Characteristics'!G:G,MATCH($C1015,'Policy Characteristics'!$C:$C,0)))</f>
        <v>1</v>
      </c>
      <c r="N1015" s="261">
        <f>IF(ISBLANK(INDEX('Policy Characteristics'!H:H,MATCH($C1015,'Policy Characteristics'!$C:$C,0))),"",INDEX('Policy Characteristics'!H:H,MATCH($C1015,'Policy Characteristics'!$C:$C,0)))</f>
        <v>0.01</v>
      </c>
      <c r="O1015" s="254" t="str">
        <f>IF(ISBLANK(INDEX('Policy Characteristics'!I:I,MATCH($C1015,'Policy Characteristics'!$C:$C,0))),"",INDEX('Policy Characteristics'!I:I,MATCH($C1015,'Policy Characteristics'!$C:$C,0)))</f>
        <v>% of potential achieved</v>
      </c>
      <c r="P1015" s="254" t="str">
        <f>IF(ISBLANK(INDEX('Policy Characteristics'!J:J,MATCH($C1015,'Policy Characteristics'!$C:$C,0))),"",INDEX('Policy Characteristics'!J:J,MATCH($C1015,'Policy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5" s="254" t="str">
        <f>IF(ISBLANK(INDEX('Policy Characteristics'!K:K,MATCH($C1015,'Policy Characteristics'!$C:$C,0))),"",INDEX('Policy Characteristics'!K:K,MATCH($C1015,'Policy Characteristics'!$C:$C,0)))</f>
        <v/>
      </c>
      <c r="R1015" s="254" t="str">
        <f>IF(ISBLANK(INDEX('Policy Characteristics'!L:L,MATCH($C1015,'Policy Characteristics'!$C:$C,0))),"",INDEX('Policy Characteristics'!L:L,MATCH($C1015,'Policy Characteristics'!$C:$C,0)))</f>
        <v/>
      </c>
    </row>
    <row r="1016" spans="1:18" s="2" customFormat="1">
      <c r="A1016" s="254" t="str">
        <f>IF(ISBLANK(INDEX('Policy Characteristics'!A:A,MATCH($C1016,'Policy Characteristics'!$C:$C,0))),"",INDEX('Policy Characteristics'!A:A,MATCH($C1016,'Policy Characteristics'!$C:$C,0)))</f>
        <v>Industry</v>
      </c>
      <c r="B1016" s="262" t="str">
        <f>IF(ISBLANK(INDEX('Policy Characteristics'!B:B,MATCH($C1016,'Policy Characteristics'!$C:$C,0))),"",INDEX('Policy Characteristics'!B:B,MATCH($C1016,'Policy Characteristics'!$C:$C,0)))</f>
        <v>Feedstock Shifting</v>
      </c>
      <c r="C1016" s="254" t="str">
        <f t="shared" si="41"/>
        <v>Fraction of Feedstock Shifted</v>
      </c>
      <c r="D1016" s="6" t="s">
        <v>3080</v>
      </c>
      <c r="E1016" s="45" t="s">
        <v>2402</v>
      </c>
      <c r="F1016" t="s">
        <v>3042</v>
      </c>
      <c r="G1016" s="45" t="s">
        <v>2406</v>
      </c>
      <c r="H1016" s="47">
        <v>2653</v>
      </c>
      <c r="I1016" s="324" t="s">
        <v>44</v>
      </c>
      <c r="J1016" s="255" t="str">
        <f>IF(ISBLANK(INDEX('Policy Characteristics'!D:D,MATCH($C1016,'Policy Characteristics'!$C:$C,0))),"",INDEX('Policy Characteristics'!D:D,MATCH($C1016,'Policy Characteristics'!$C:$C,0)))</f>
        <v>Feedstock Shifting</v>
      </c>
      <c r="K1016" s="254" t="str">
        <f>IF(ISBLANK(INDEX('Policy Characteristics'!E:E,MATCH($C1016,'Policy Characteristics'!$C:$C,0))),"",INDEX('Policy Characteristics'!E:E,MATCH($C1016,'Policy Characteristics'!$C:$C,0)))</f>
        <v>indst feedstock shifting</v>
      </c>
      <c r="L1016" s="261">
        <f>IF(ISBLANK(INDEX('Policy Characteristics'!F:F,MATCH($C1016,'Policy Characteristics'!$C:$C,0))),"",INDEX('Policy Characteristics'!F:F,MATCH($C1016,'Policy Characteristics'!$C:$C,0)))</f>
        <v>0</v>
      </c>
      <c r="M1016" s="261">
        <f>IF(ISBLANK(INDEX('Policy Characteristics'!G:G,MATCH($C1016,'Policy Characteristics'!$C:$C,0))),"",INDEX('Policy Characteristics'!G:G,MATCH($C1016,'Policy Characteristics'!$C:$C,0)))</f>
        <v>1</v>
      </c>
      <c r="N1016" s="261">
        <f>IF(ISBLANK(INDEX('Policy Characteristics'!H:H,MATCH($C1016,'Policy Characteristics'!$C:$C,0))),"",INDEX('Policy Characteristics'!H:H,MATCH($C1016,'Policy Characteristics'!$C:$C,0)))</f>
        <v>0.01</v>
      </c>
      <c r="O1016" s="254" t="str">
        <f>IF(ISBLANK(INDEX('Policy Characteristics'!I:I,MATCH($C1016,'Policy Characteristics'!$C:$C,0))),"",INDEX('Policy Characteristics'!I:I,MATCH($C1016,'Policy Characteristics'!$C:$C,0)))</f>
        <v>% of potential achieved</v>
      </c>
      <c r="P1016" s="254" t="str">
        <f>IF(ISBLANK(INDEX('Policy Characteristics'!J:J,MATCH($C1016,'Policy Characteristics'!$C:$C,0))),"",INDEX('Policy Characteristics'!J:J,MATCH($C1016,'Policy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6" s="254" t="str">
        <f>IF(ISBLANK(INDEX('Policy Characteristics'!K:K,MATCH($C1016,'Policy Characteristics'!$C:$C,0))),"",INDEX('Policy Characteristics'!K:K,MATCH($C1016,'Policy Characteristics'!$C:$C,0)))</f>
        <v/>
      </c>
      <c r="R1016" s="254" t="str">
        <f>IF(ISBLANK(INDEX('Policy Characteristics'!L:L,MATCH($C1016,'Policy Characteristics'!$C:$C,0))),"",INDEX('Policy Characteristics'!L:L,MATCH($C1016,'Policy Characteristics'!$C:$C,0)))</f>
        <v/>
      </c>
    </row>
    <row r="1017" spans="1:18" s="2" customFormat="1">
      <c r="A1017" s="254" t="str">
        <f>IF(ISBLANK(INDEX('Policy Characteristics'!A:A,MATCH($C1017,'Policy Characteristics'!$C:$C,0))),"",INDEX('Policy Characteristics'!A:A,MATCH($C1017,'Policy Characteristics'!$C:$C,0)))</f>
        <v>Industry</v>
      </c>
      <c r="B1017" s="262" t="str">
        <f>IF(ISBLANK(INDEX('Policy Characteristics'!B:B,MATCH($C1017,'Policy Characteristics'!$C:$C,0))),"",INDEX('Policy Characteristics'!B:B,MATCH($C1017,'Policy Characteristics'!$C:$C,0)))</f>
        <v>Feedstock Shifting</v>
      </c>
      <c r="C1017" s="254" t="str">
        <f t="shared" ref="C1017:C1072" si="42">C$823</f>
        <v>Fraction of Feedstock Shifted</v>
      </c>
      <c r="D1017" s="6" t="s">
        <v>3080</v>
      </c>
      <c r="E1017" s="45" t="s">
        <v>2403</v>
      </c>
      <c r="F1017" t="s">
        <v>3042</v>
      </c>
      <c r="G1017" s="45" t="s">
        <v>2407</v>
      </c>
      <c r="H1017" s="47">
        <v>2654</v>
      </c>
      <c r="I1017" s="324" t="s">
        <v>44</v>
      </c>
      <c r="J1017" s="255" t="str">
        <f>IF(ISBLANK(INDEX('Policy Characteristics'!D:D,MATCH($C1017,'Policy Characteristics'!$C:$C,0))),"",INDEX('Policy Characteristics'!D:D,MATCH($C1017,'Policy Characteristics'!$C:$C,0)))</f>
        <v>Feedstock Shifting</v>
      </c>
      <c r="K1017" s="254" t="str">
        <f>IF(ISBLANK(INDEX('Policy Characteristics'!E:E,MATCH($C1017,'Policy Characteristics'!$C:$C,0))),"",INDEX('Policy Characteristics'!E:E,MATCH($C1017,'Policy Characteristics'!$C:$C,0)))</f>
        <v>indst feedstock shifting</v>
      </c>
      <c r="L1017" s="261">
        <f>IF(ISBLANK(INDEX('Policy Characteristics'!F:F,MATCH($C1017,'Policy Characteristics'!$C:$C,0))),"",INDEX('Policy Characteristics'!F:F,MATCH($C1017,'Policy Characteristics'!$C:$C,0)))</f>
        <v>0</v>
      </c>
      <c r="M1017" s="261">
        <f>IF(ISBLANK(INDEX('Policy Characteristics'!G:G,MATCH($C1017,'Policy Characteristics'!$C:$C,0))),"",INDEX('Policy Characteristics'!G:G,MATCH($C1017,'Policy Characteristics'!$C:$C,0)))</f>
        <v>1</v>
      </c>
      <c r="N1017" s="261">
        <f>IF(ISBLANK(INDEX('Policy Characteristics'!H:H,MATCH($C1017,'Policy Characteristics'!$C:$C,0))),"",INDEX('Policy Characteristics'!H:H,MATCH($C1017,'Policy Characteristics'!$C:$C,0)))</f>
        <v>0.01</v>
      </c>
      <c r="O1017" s="254" t="str">
        <f>IF(ISBLANK(INDEX('Policy Characteristics'!I:I,MATCH($C1017,'Policy Characteristics'!$C:$C,0))),"",INDEX('Policy Characteristics'!I:I,MATCH($C1017,'Policy Characteristics'!$C:$C,0)))</f>
        <v>% of potential achieved</v>
      </c>
      <c r="P1017" s="254" t="str">
        <f>IF(ISBLANK(INDEX('Policy Characteristics'!J:J,MATCH($C1017,'Policy Characteristics'!$C:$C,0))),"",INDEX('Policy Characteristics'!J:J,MATCH($C1017,'Policy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7" s="254" t="str">
        <f>IF(ISBLANK(INDEX('Policy Characteristics'!K:K,MATCH($C1017,'Policy Characteristics'!$C:$C,0))),"",INDEX('Policy Characteristics'!K:K,MATCH($C1017,'Policy Characteristics'!$C:$C,0)))</f>
        <v/>
      </c>
      <c r="R1017" s="254" t="str">
        <f>IF(ISBLANK(INDEX('Policy Characteristics'!L:L,MATCH($C1017,'Policy Characteristics'!$C:$C,0))),"",INDEX('Policy Characteristics'!L:L,MATCH($C1017,'Policy Characteristics'!$C:$C,0)))</f>
        <v/>
      </c>
    </row>
    <row r="1018" spans="1:18" s="2" customFormat="1">
      <c r="A1018" s="254" t="str">
        <f>IF(ISBLANK(INDEX('Policy Characteristics'!A:A,MATCH($C1018,'Policy Characteristics'!$C:$C,0))),"",INDEX('Policy Characteristics'!A:A,MATCH($C1018,'Policy Characteristics'!$C:$C,0)))</f>
        <v>Industry</v>
      </c>
      <c r="B1018" s="262" t="str">
        <f>IF(ISBLANK(INDEX('Policy Characteristics'!B:B,MATCH($C1018,'Policy Characteristics'!$C:$C,0))),"",INDEX('Policy Characteristics'!B:B,MATCH($C1018,'Policy Characteristics'!$C:$C,0)))</f>
        <v>Feedstock Shifting</v>
      </c>
      <c r="C1018" s="254" t="str">
        <f t="shared" si="42"/>
        <v>Fraction of Feedstock Shifted</v>
      </c>
      <c r="D1018" s="6" t="s">
        <v>3080</v>
      </c>
      <c r="E1018" s="45" t="s">
        <v>2404</v>
      </c>
      <c r="F1018" t="s">
        <v>3042</v>
      </c>
      <c r="G1018" s="45" t="s">
        <v>2410</v>
      </c>
      <c r="H1018" s="47">
        <v>2655</v>
      </c>
      <c r="I1018" s="324" t="s">
        <v>44</v>
      </c>
      <c r="J1018" s="255" t="str">
        <f>IF(ISBLANK(INDEX('Policy Characteristics'!D:D,MATCH($C1018,'Policy Characteristics'!$C:$C,0))),"",INDEX('Policy Characteristics'!D:D,MATCH($C1018,'Policy Characteristics'!$C:$C,0)))</f>
        <v>Feedstock Shifting</v>
      </c>
      <c r="K1018" s="254" t="str">
        <f>IF(ISBLANK(INDEX('Policy Characteristics'!E:E,MATCH($C1018,'Policy Characteristics'!$C:$C,0))),"",INDEX('Policy Characteristics'!E:E,MATCH($C1018,'Policy Characteristics'!$C:$C,0)))</f>
        <v>indst feedstock shifting</v>
      </c>
      <c r="L1018" s="261">
        <f>IF(ISBLANK(INDEX('Policy Characteristics'!F:F,MATCH($C1018,'Policy Characteristics'!$C:$C,0))),"",INDEX('Policy Characteristics'!F:F,MATCH($C1018,'Policy Characteristics'!$C:$C,0)))</f>
        <v>0</v>
      </c>
      <c r="M1018" s="261">
        <f>IF(ISBLANK(INDEX('Policy Characteristics'!G:G,MATCH($C1018,'Policy Characteristics'!$C:$C,0))),"",INDEX('Policy Characteristics'!G:G,MATCH($C1018,'Policy Characteristics'!$C:$C,0)))</f>
        <v>1</v>
      </c>
      <c r="N1018" s="261">
        <f>IF(ISBLANK(INDEX('Policy Characteristics'!H:H,MATCH($C1018,'Policy Characteristics'!$C:$C,0))),"",INDEX('Policy Characteristics'!H:H,MATCH($C1018,'Policy Characteristics'!$C:$C,0)))</f>
        <v>0.01</v>
      </c>
      <c r="O1018" s="254" t="str">
        <f>IF(ISBLANK(INDEX('Policy Characteristics'!I:I,MATCH($C1018,'Policy Characteristics'!$C:$C,0))),"",INDEX('Policy Characteristics'!I:I,MATCH($C1018,'Policy Characteristics'!$C:$C,0)))</f>
        <v>% of potential achieved</v>
      </c>
      <c r="P1018" s="254" t="str">
        <f>IF(ISBLANK(INDEX('Policy Characteristics'!J:J,MATCH($C1018,'Policy Characteristics'!$C:$C,0))),"",INDEX('Policy Characteristics'!J:J,MATCH($C1018,'Policy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8" s="254" t="str">
        <f>IF(ISBLANK(INDEX('Policy Characteristics'!K:K,MATCH($C1018,'Policy Characteristics'!$C:$C,0))),"",INDEX('Policy Characteristics'!K:K,MATCH($C1018,'Policy Characteristics'!$C:$C,0)))</f>
        <v/>
      </c>
      <c r="R1018" s="254" t="str">
        <f>IF(ISBLANK(INDEX('Policy Characteristics'!L:L,MATCH($C1018,'Policy Characteristics'!$C:$C,0))),"",INDEX('Policy Characteristics'!L:L,MATCH($C1018,'Policy Characteristics'!$C:$C,0)))</f>
        <v/>
      </c>
    </row>
    <row r="1019" spans="1:18" s="2" customFormat="1">
      <c r="A1019" s="254" t="str">
        <f>IF(ISBLANK(INDEX('Policy Characteristics'!A:A,MATCH($C1019,'Policy Characteristics'!$C:$C,0))),"",INDEX('Policy Characteristics'!A:A,MATCH($C1019,'Policy Characteristics'!$C:$C,0)))</f>
        <v>Industry</v>
      </c>
      <c r="B1019" s="262" t="str">
        <f>IF(ISBLANK(INDEX('Policy Characteristics'!B:B,MATCH($C1019,'Policy Characteristics'!$C:$C,0))),"",INDEX('Policy Characteristics'!B:B,MATCH($C1019,'Policy Characteristics'!$C:$C,0)))</f>
        <v>Feedstock Shifting</v>
      </c>
      <c r="C1019" s="254" t="str">
        <f t="shared" si="42"/>
        <v>Fraction of Feedstock Shifted</v>
      </c>
      <c r="D1019" s="6" t="s">
        <v>3080</v>
      </c>
      <c r="E1019" s="45" t="s">
        <v>2706</v>
      </c>
      <c r="F1019" t="s">
        <v>3042</v>
      </c>
      <c r="G1019" s="45" t="s">
        <v>2709</v>
      </c>
      <c r="H1019" s="47">
        <v>2656</v>
      </c>
      <c r="I1019" s="324" t="s">
        <v>44</v>
      </c>
      <c r="J1019" s="255" t="str">
        <f>IF(ISBLANK(INDEX('Policy Characteristics'!D:D,MATCH($C1019,'Policy Characteristics'!$C:$C,0))),"",INDEX('Policy Characteristics'!D:D,MATCH($C1019,'Policy Characteristics'!$C:$C,0)))</f>
        <v>Feedstock Shifting</v>
      </c>
      <c r="K1019" s="254" t="str">
        <f>IF(ISBLANK(INDEX('Policy Characteristics'!E:E,MATCH($C1019,'Policy Characteristics'!$C:$C,0))),"",INDEX('Policy Characteristics'!E:E,MATCH($C1019,'Policy Characteristics'!$C:$C,0)))</f>
        <v>indst feedstock shifting</v>
      </c>
      <c r="L1019" s="261">
        <f>IF(ISBLANK(INDEX('Policy Characteristics'!F:F,MATCH($C1019,'Policy Characteristics'!$C:$C,0))),"",INDEX('Policy Characteristics'!F:F,MATCH($C1019,'Policy Characteristics'!$C:$C,0)))</f>
        <v>0</v>
      </c>
      <c r="M1019" s="261">
        <f>IF(ISBLANK(INDEX('Policy Characteristics'!G:G,MATCH($C1019,'Policy Characteristics'!$C:$C,0))),"",INDEX('Policy Characteristics'!G:G,MATCH($C1019,'Policy Characteristics'!$C:$C,0)))</f>
        <v>1</v>
      </c>
      <c r="N1019" s="261">
        <f>IF(ISBLANK(INDEX('Policy Characteristics'!H:H,MATCH($C1019,'Policy Characteristics'!$C:$C,0))),"",INDEX('Policy Characteristics'!H:H,MATCH($C1019,'Policy Characteristics'!$C:$C,0)))</f>
        <v>0.01</v>
      </c>
      <c r="O1019" s="254" t="str">
        <f>IF(ISBLANK(INDEX('Policy Characteristics'!I:I,MATCH($C1019,'Policy Characteristics'!$C:$C,0))),"",INDEX('Policy Characteristics'!I:I,MATCH($C1019,'Policy Characteristics'!$C:$C,0)))</f>
        <v>% of potential achieved</v>
      </c>
      <c r="P1019" s="254" t="str">
        <f>IF(ISBLANK(INDEX('Policy Characteristics'!J:J,MATCH($C1019,'Policy Characteristics'!$C:$C,0))),"",INDEX('Policy Characteristics'!J:J,MATCH($C1019,'Policy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9" s="254" t="str">
        <f>IF(ISBLANK(INDEX('Policy Characteristics'!K:K,MATCH($C1019,'Policy Characteristics'!$C:$C,0))),"",INDEX('Policy Characteristics'!K:K,MATCH($C1019,'Policy Characteristics'!$C:$C,0)))</f>
        <v/>
      </c>
      <c r="R1019" s="254" t="str">
        <f>IF(ISBLANK(INDEX('Policy Characteristics'!L:L,MATCH($C1019,'Policy Characteristics'!$C:$C,0))),"",INDEX('Policy Characteristics'!L:L,MATCH($C1019,'Policy Characteristics'!$C:$C,0)))</f>
        <v/>
      </c>
    </row>
    <row r="1020" spans="1:18" s="2" customFormat="1">
      <c r="A1020" s="254" t="str">
        <f>IF(ISBLANK(INDEX('Policy Characteristics'!A:A,MATCH($C1020,'Policy Characteristics'!$C:$C,0))),"",INDEX('Policy Characteristics'!A:A,MATCH($C1020,'Policy Characteristics'!$C:$C,0)))</f>
        <v>Industry</v>
      </c>
      <c r="B1020" s="262" t="str">
        <f>IF(ISBLANK(INDEX('Policy Characteristics'!B:B,MATCH($C1020,'Policy Characteristics'!$C:$C,0))),"",INDEX('Policy Characteristics'!B:B,MATCH($C1020,'Policy Characteristics'!$C:$C,0)))</f>
        <v>Feedstock Shifting</v>
      </c>
      <c r="C1020" s="254" t="str">
        <f t="shared" si="42"/>
        <v>Fraction of Feedstock Shifted</v>
      </c>
      <c r="D1020" s="6" t="s">
        <v>3080</v>
      </c>
      <c r="E1020" s="45" t="s">
        <v>2707</v>
      </c>
      <c r="F1020" t="s">
        <v>3042</v>
      </c>
      <c r="G1020" s="45" t="s">
        <v>2711</v>
      </c>
      <c r="H1020" s="47">
        <v>2657</v>
      </c>
      <c r="I1020" s="324" t="s">
        <v>44</v>
      </c>
      <c r="J1020" s="255" t="str">
        <f>IF(ISBLANK(INDEX('Policy Characteristics'!D:D,MATCH($C1020,'Policy Characteristics'!$C:$C,0))),"",INDEX('Policy Characteristics'!D:D,MATCH($C1020,'Policy Characteristics'!$C:$C,0)))</f>
        <v>Feedstock Shifting</v>
      </c>
      <c r="K1020" s="254" t="str">
        <f>IF(ISBLANK(INDEX('Policy Characteristics'!E:E,MATCH($C1020,'Policy Characteristics'!$C:$C,0))),"",INDEX('Policy Characteristics'!E:E,MATCH($C1020,'Policy Characteristics'!$C:$C,0)))</f>
        <v>indst feedstock shifting</v>
      </c>
      <c r="L1020" s="261">
        <f>IF(ISBLANK(INDEX('Policy Characteristics'!F:F,MATCH($C1020,'Policy Characteristics'!$C:$C,0))),"",INDEX('Policy Characteristics'!F:F,MATCH($C1020,'Policy Characteristics'!$C:$C,0)))</f>
        <v>0</v>
      </c>
      <c r="M1020" s="261">
        <f>IF(ISBLANK(INDEX('Policy Characteristics'!G:G,MATCH($C1020,'Policy Characteristics'!$C:$C,0))),"",INDEX('Policy Characteristics'!G:G,MATCH($C1020,'Policy Characteristics'!$C:$C,0)))</f>
        <v>1</v>
      </c>
      <c r="N1020" s="261">
        <f>IF(ISBLANK(INDEX('Policy Characteristics'!H:H,MATCH($C1020,'Policy Characteristics'!$C:$C,0))),"",INDEX('Policy Characteristics'!H:H,MATCH($C1020,'Policy Characteristics'!$C:$C,0)))</f>
        <v>0.01</v>
      </c>
      <c r="O1020" s="254" t="str">
        <f>IF(ISBLANK(INDEX('Policy Characteristics'!I:I,MATCH($C1020,'Policy Characteristics'!$C:$C,0))),"",INDEX('Policy Characteristics'!I:I,MATCH($C1020,'Policy Characteristics'!$C:$C,0)))</f>
        <v>% of potential achieved</v>
      </c>
      <c r="P1020" s="254" t="str">
        <f>IF(ISBLANK(INDEX('Policy Characteristics'!J:J,MATCH($C1020,'Policy Characteristics'!$C:$C,0))),"",INDEX('Policy Characteristics'!J:J,MATCH($C1020,'Policy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0" s="254" t="str">
        <f>IF(ISBLANK(INDEX('Policy Characteristics'!K:K,MATCH($C1020,'Policy Characteristics'!$C:$C,0))),"",INDEX('Policy Characteristics'!K:K,MATCH($C1020,'Policy Characteristics'!$C:$C,0)))</f>
        <v/>
      </c>
      <c r="R1020" s="254" t="str">
        <f>IF(ISBLANK(INDEX('Policy Characteristics'!L:L,MATCH($C1020,'Policy Characteristics'!$C:$C,0))),"",INDEX('Policy Characteristics'!L:L,MATCH($C1020,'Policy Characteristics'!$C:$C,0)))</f>
        <v/>
      </c>
    </row>
    <row r="1021" spans="1:18" s="2" customFormat="1">
      <c r="A1021" s="254" t="str">
        <f>IF(ISBLANK(INDEX('Policy Characteristics'!A:A,MATCH($C1021,'Policy Characteristics'!$C:$C,0))),"",INDEX('Policy Characteristics'!A:A,MATCH($C1021,'Policy Characteristics'!$C:$C,0)))</f>
        <v>Industry</v>
      </c>
      <c r="B1021" s="262" t="str">
        <f>IF(ISBLANK(INDEX('Policy Characteristics'!B:B,MATCH($C1021,'Policy Characteristics'!$C:$C,0))),"",INDEX('Policy Characteristics'!B:B,MATCH($C1021,'Policy Characteristics'!$C:$C,0)))</f>
        <v>Feedstock Shifting</v>
      </c>
      <c r="C1021" s="254" t="str">
        <f t="shared" si="42"/>
        <v>Fraction of Feedstock Shifted</v>
      </c>
      <c r="D1021" s="6" t="s">
        <v>3080</v>
      </c>
      <c r="E1021" s="45" t="s">
        <v>2708</v>
      </c>
      <c r="F1021" t="s">
        <v>3042</v>
      </c>
      <c r="G1021" s="45" t="s">
        <v>2712</v>
      </c>
      <c r="H1021" s="47">
        <v>2658</v>
      </c>
      <c r="I1021" s="324" t="s">
        <v>44</v>
      </c>
      <c r="J1021" s="255" t="str">
        <f>IF(ISBLANK(INDEX('Policy Characteristics'!D:D,MATCH($C1021,'Policy Characteristics'!$C:$C,0))),"",INDEX('Policy Characteristics'!D:D,MATCH($C1021,'Policy Characteristics'!$C:$C,0)))</f>
        <v>Feedstock Shifting</v>
      </c>
      <c r="K1021" s="254" t="str">
        <f>IF(ISBLANK(INDEX('Policy Characteristics'!E:E,MATCH($C1021,'Policy Characteristics'!$C:$C,0))),"",INDEX('Policy Characteristics'!E:E,MATCH($C1021,'Policy Characteristics'!$C:$C,0)))</f>
        <v>indst feedstock shifting</v>
      </c>
      <c r="L1021" s="261">
        <f>IF(ISBLANK(INDEX('Policy Characteristics'!F:F,MATCH($C1021,'Policy Characteristics'!$C:$C,0))),"",INDEX('Policy Characteristics'!F:F,MATCH($C1021,'Policy Characteristics'!$C:$C,0)))</f>
        <v>0</v>
      </c>
      <c r="M1021" s="261">
        <f>IF(ISBLANK(INDEX('Policy Characteristics'!G:G,MATCH($C1021,'Policy Characteristics'!$C:$C,0))),"",INDEX('Policy Characteristics'!G:G,MATCH($C1021,'Policy Characteristics'!$C:$C,0)))</f>
        <v>1</v>
      </c>
      <c r="N1021" s="261">
        <f>IF(ISBLANK(INDEX('Policy Characteristics'!H:H,MATCH($C1021,'Policy Characteristics'!$C:$C,0))),"",INDEX('Policy Characteristics'!H:H,MATCH($C1021,'Policy Characteristics'!$C:$C,0)))</f>
        <v>0.01</v>
      </c>
      <c r="O1021" s="254" t="str">
        <f>IF(ISBLANK(INDEX('Policy Characteristics'!I:I,MATCH($C1021,'Policy Characteristics'!$C:$C,0))),"",INDEX('Policy Characteristics'!I:I,MATCH($C1021,'Policy Characteristics'!$C:$C,0)))</f>
        <v>% of potential achieved</v>
      </c>
      <c r="P1021" s="254" t="str">
        <f>IF(ISBLANK(INDEX('Policy Characteristics'!J:J,MATCH($C1021,'Policy Characteristics'!$C:$C,0))),"",INDEX('Policy Characteristics'!J:J,MATCH($C1021,'Policy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1" s="254" t="str">
        <f>IF(ISBLANK(INDEX('Policy Characteristics'!K:K,MATCH($C1021,'Policy Characteristics'!$C:$C,0))),"",INDEX('Policy Characteristics'!K:K,MATCH($C1021,'Policy Characteristics'!$C:$C,0)))</f>
        <v/>
      </c>
      <c r="R1021" s="254" t="str">
        <f>IF(ISBLANK(INDEX('Policy Characteristics'!L:L,MATCH($C1021,'Policy Characteristics'!$C:$C,0))),"",INDEX('Policy Characteristics'!L:L,MATCH($C1021,'Policy Characteristics'!$C:$C,0)))</f>
        <v/>
      </c>
    </row>
    <row r="1022" spans="1:18" s="2" customFormat="1">
      <c r="A1022" s="254" t="str">
        <f>IF(ISBLANK(INDEX('Policy Characteristics'!A:A,MATCH($C1022,'Policy Characteristics'!$C:$C,0))),"",INDEX('Policy Characteristics'!A:A,MATCH($C1022,'Policy Characteristics'!$C:$C,0)))</f>
        <v>Industry</v>
      </c>
      <c r="B1022" s="262" t="str">
        <f>IF(ISBLANK(INDEX('Policy Characteristics'!B:B,MATCH($C1022,'Policy Characteristics'!$C:$C,0))),"",INDEX('Policy Characteristics'!B:B,MATCH($C1022,'Policy Characteristics'!$C:$C,0)))</f>
        <v>Feedstock Shifting</v>
      </c>
      <c r="C1022" s="254" t="str">
        <f t="shared" si="42"/>
        <v>Fraction of Feedstock Shifted</v>
      </c>
      <c r="D1022" s="6" t="s">
        <v>3080</v>
      </c>
      <c r="E1022" s="45" t="s">
        <v>2705</v>
      </c>
      <c r="F1022" t="s">
        <v>3042</v>
      </c>
      <c r="G1022" s="45" t="s">
        <v>2710</v>
      </c>
      <c r="H1022" s="47">
        <v>2659</v>
      </c>
      <c r="I1022" s="324" t="s">
        <v>44</v>
      </c>
      <c r="J1022" s="255" t="str">
        <f>IF(ISBLANK(INDEX('Policy Characteristics'!D:D,MATCH($C1022,'Policy Characteristics'!$C:$C,0))),"",INDEX('Policy Characteristics'!D:D,MATCH($C1022,'Policy Characteristics'!$C:$C,0)))</f>
        <v>Feedstock Shifting</v>
      </c>
      <c r="K1022" s="254" t="str">
        <f>IF(ISBLANK(INDEX('Policy Characteristics'!E:E,MATCH($C1022,'Policy Characteristics'!$C:$C,0))),"",INDEX('Policy Characteristics'!E:E,MATCH($C1022,'Policy Characteristics'!$C:$C,0)))</f>
        <v>indst feedstock shifting</v>
      </c>
      <c r="L1022" s="261">
        <f>IF(ISBLANK(INDEX('Policy Characteristics'!F:F,MATCH($C1022,'Policy Characteristics'!$C:$C,0))),"",INDEX('Policy Characteristics'!F:F,MATCH($C1022,'Policy Characteristics'!$C:$C,0)))</f>
        <v>0</v>
      </c>
      <c r="M1022" s="261">
        <f>IF(ISBLANK(INDEX('Policy Characteristics'!G:G,MATCH($C1022,'Policy Characteristics'!$C:$C,0))),"",INDEX('Policy Characteristics'!G:G,MATCH($C1022,'Policy Characteristics'!$C:$C,0)))</f>
        <v>1</v>
      </c>
      <c r="N1022" s="261">
        <f>IF(ISBLANK(INDEX('Policy Characteristics'!H:H,MATCH($C1022,'Policy Characteristics'!$C:$C,0))),"",INDEX('Policy Characteristics'!H:H,MATCH($C1022,'Policy Characteristics'!$C:$C,0)))</f>
        <v>0.01</v>
      </c>
      <c r="O1022" s="254" t="str">
        <f>IF(ISBLANK(INDEX('Policy Characteristics'!I:I,MATCH($C1022,'Policy Characteristics'!$C:$C,0))),"",INDEX('Policy Characteristics'!I:I,MATCH($C1022,'Policy Characteristics'!$C:$C,0)))</f>
        <v>% of potential achieved</v>
      </c>
      <c r="P1022" s="254" t="str">
        <f>IF(ISBLANK(INDEX('Policy Characteristics'!J:J,MATCH($C1022,'Policy Characteristics'!$C:$C,0))),"",INDEX('Policy Characteristics'!J:J,MATCH($C1022,'Policy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2" s="254" t="str">
        <f>IF(ISBLANK(INDEX('Policy Characteristics'!K:K,MATCH($C1022,'Policy Characteristics'!$C:$C,0))),"",INDEX('Policy Characteristics'!K:K,MATCH($C1022,'Policy Characteristics'!$C:$C,0)))</f>
        <v/>
      </c>
      <c r="R1022" s="254" t="str">
        <f>IF(ISBLANK(INDEX('Policy Characteristics'!L:L,MATCH($C1022,'Policy Characteristics'!$C:$C,0))),"",INDEX('Policy Characteristics'!L:L,MATCH($C1022,'Policy Characteristics'!$C:$C,0)))</f>
        <v/>
      </c>
    </row>
    <row r="1023" spans="1:18" s="2" customFormat="1">
      <c r="A1023" s="254" t="str">
        <f>IF(ISBLANK(INDEX('Policy Characteristics'!A:A,MATCH($C1023,'Policy Characteristics'!$C:$C,0))),"",INDEX('Policy Characteristics'!A:A,MATCH($C1023,'Policy Characteristics'!$C:$C,0)))</f>
        <v>Industry</v>
      </c>
      <c r="B1023" s="262" t="str">
        <f>IF(ISBLANK(INDEX('Policy Characteristics'!B:B,MATCH($C1023,'Policy Characteristics'!$C:$C,0))),"",INDEX('Policy Characteristics'!B:B,MATCH($C1023,'Policy Characteristics'!$C:$C,0)))</f>
        <v>Feedstock Shifting</v>
      </c>
      <c r="C1023" s="254" t="str">
        <f t="shared" si="42"/>
        <v>Fraction of Feedstock Shifted</v>
      </c>
      <c r="D1023" s="6" t="s">
        <v>3081</v>
      </c>
      <c r="E1023" s="45" t="s">
        <v>2399</v>
      </c>
      <c r="F1023" t="s">
        <v>3043</v>
      </c>
      <c r="G1023" s="45" t="s">
        <v>2405</v>
      </c>
      <c r="H1023" s="47">
        <v>2660</v>
      </c>
      <c r="I1023" s="324" t="s">
        <v>44</v>
      </c>
      <c r="J1023" s="255" t="str">
        <f>IF(ISBLANK(INDEX('Policy Characteristics'!D:D,MATCH($C1023,'Policy Characteristics'!$C:$C,0))),"",INDEX('Policy Characteristics'!D:D,MATCH($C1023,'Policy Characteristics'!$C:$C,0)))</f>
        <v>Feedstock Shifting</v>
      </c>
      <c r="K1023" s="254" t="str">
        <f>IF(ISBLANK(INDEX('Policy Characteristics'!E:E,MATCH($C1023,'Policy Characteristics'!$C:$C,0))),"",INDEX('Policy Characteristics'!E:E,MATCH($C1023,'Policy Characteristics'!$C:$C,0)))</f>
        <v>indst feedstock shifting</v>
      </c>
      <c r="L1023" s="261">
        <f>IF(ISBLANK(INDEX('Policy Characteristics'!F:F,MATCH($C1023,'Policy Characteristics'!$C:$C,0))),"",INDEX('Policy Characteristics'!F:F,MATCH($C1023,'Policy Characteristics'!$C:$C,0)))</f>
        <v>0</v>
      </c>
      <c r="M1023" s="261">
        <f>IF(ISBLANK(INDEX('Policy Characteristics'!G:G,MATCH($C1023,'Policy Characteristics'!$C:$C,0))),"",INDEX('Policy Characteristics'!G:G,MATCH($C1023,'Policy Characteristics'!$C:$C,0)))</f>
        <v>1</v>
      </c>
      <c r="N1023" s="261">
        <f>IF(ISBLANK(INDEX('Policy Characteristics'!H:H,MATCH($C1023,'Policy Characteristics'!$C:$C,0))),"",INDEX('Policy Characteristics'!H:H,MATCH($C1023,'Policy Characteristics'!$C:$C,0)))</f>
        <v>0.01</v>
      </c>
      <c r="O1023" s="254" t="str">
        <f>IF(ISBLANK(INDEX('Policy Characteristics'!I:I,MATCH($C1023,'Policy Characteristics'!$C:$C,0))),"",INDEX('Policy Characteristics'!I:I,MATCH($C1023,'Policy Characteristics'!$C:$C,0)))</f>
        <v>% of potential achieved</v>
      </c>
      <c r="P1023" s="254" t="str">
        <f>IF(ISBLANK(INDEX('Policy Characteristics'!J:J,MATCH($C1023,'Policy Characteristics'!$C:$C,0))),"",INDEX('Policy Characteristics'!J:J,MATCH($C1023,'Policy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3" s="254" t="str">
        <f>IF(ISBLANK(INDEX('Policy Characteristics'!K:K,MATCH($C1023,'Policy Characteristics'!$C:$C,0))),"",INDEX('Policy Characteristics'!K:K,MATCH($C1023,'Policy Characteristics'!$C:$C,0)))</f>
        <v/>
      </c>
      <c r="R1023" s="254" t="str">
        <f>IF(ISBLANK(INDEX('Policy Characteristics'!L:L,MATCH($C1023,'Policy Characteristics'!$C:$C,0))),"",INDEX('Policy Characteristics'!L:L,MATCH($C1023,'Policy Characteristics'!$C:$C,0)))</f>
        <v/>
      </c>
    </row>
    <row r="1024" spans="1:18" s="2" customFormat="1">
      <c r="A1024" s="254" t="str">
        <f>IF(ISBLANK(INDEX('Policy Characteristics'!A:A,MATCH($C1024,'Policy Characteristics'!$C:$C,0))),"",INDEX('Policy Characteristics'!A:A,MATCH($C1024,'Policy Characteristics'!$C:$C,0)))</f>
        <v>Industry</v>
      </c>
      <c r="B1024" s="262" t="str">
        <f>IF(ISBLANK(INDEX('Policy Characteristics'!B:B,MATCH($C1024,'Policy Characteristics'!$C:$C,0))),"",INDEX('Policy Characteristics'!B:B,MATCH($C1024,'Policy Characteristics'!$C:$C,0)))</f>
        <v>Feedstock Shifting</v>
      </c>
      <c r="C1024" s="254" t="str">
        <f t="shared" si="42"/>
        <v>Fraction of Feedstock Shifted</v>
      </c>
      <c r="D1024" s="6" t="s">
        <v>3081</v>
      </c>
      <c r="E1024" s="45" t="s">
        <v>2400</v>
      </c>
      <c r="F1024" t="s">
        <v>3043</v>
      </c>
      <c r="G1024" s="45" t="s">
        <v>2408</v>
      </c>
      <c r="H1024" s="47">
        <v>2661</v>
      </c>
      <c r="I1024" s="324" t="s">
        <v>44</v>
      </c>
      <c r="J1024" s="255" t="str">
        <f>IF(ISBLANK(INDEX('Policy Characteristics'!D:D,MATCH($C1024,'Policy Characteristics'!$C:$C,0))),"",INDEX('Policy Characteristics'!D:D,MATCH($C1024,'Policy Characteristics'!$C:$C,0)))</f>
        <v>Feedstock Shifting</v>
      </c>
      <c r="K1024" s="254" t="str">
        <f>IF(ISBLANK(INDEX('Policy Characteristics'!E:E,MATCH($C1024,'Policy Characteristics'!$C:$C,0))),"",INDEX('Policy Characteristics'!E:E,MATCH($C1024,'Policy Characteristics'!$C:$C,0)))</f>
        <v>indst feedstock shifting</v>
      </c>
      <c r="L1024" s="261">
        <f>IF(ISBLANK(INDEX('Policy Characteristics'!F:F,MATCH($C1024,'Policy Characteristics'!$C:$C,0))),"",INDEX('Policy Characteristics'!F:F,MATCH($C1024,'Policy Characteristics'!$C:$C,0)))</f>
        <v>0</v>
      </c>
      <c r="M1024" s="261">
        <f>IF(ISBLANK(INDEX('Policy Characteristics'!G:G,MATCH($C1024,'Policy Characteristics'!$C:$C,0))),"",INDEX('Policy Characteristics'!G:G,MATCH($C1024,'Policy Characteristics'!$C:$C,0)))</f>
        <v>1</v>
      </c>
      <c r="N1024" s="261">
        <f>IF(ISBLANK(INDEX('Policy Characteristics'!H:H,MATCH($C1024,'Policy Characteristics'!$C:$C,0))),"",INDEX('Policy Characteristics'!H:H,MATCH($C1024,'Policy Characteristics'!$C:$C,0)))</f>
        <v>0.01</v>
      </c>
      <c r="O1024" s="254" t="str">
        <f>IF(ISBLANK(INDEX('Policy Characteristics'!I:I,MATCH($C1024,'Policy Characteristics'!$C:$C,0))),"",INDEX('Policy Characteristics'!I:I,MATCH($C1024,'Policy Characteristics'!$C:$C,0)))</f>
        <v>% of potential achieved</v>
      </c>
      <c r="P1024" s="254" t="str">
        <f>IF(ISBLANK(INDEX('Policy Characteristics'!J:J,MATCH($C1024,'Policy Characteristics'!$C:$C,0))),"",INDEX('Policy Characteristics'!J:J,MATCH($C1024,'Policy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4" s="254" t="str">
        <f>IF(ISBLANK(INDEX('Policy Characteristics'!K:K,MATCH($C1024,'Policy Characteristics'!$C:$C,0))),"",INDEX('Policy Characteristics'!K:K,MATCH($C1024,'Policy Characteristics'!$C:$C,0)))</f>
        <v/>
      </c>
      <c r="R1024" s="254" t="str">
        <f>IF(ISBLANK(INDEX('Policy Characteristics'!L:L,MATCH($C1024,'Policy Characteristics'!$C:$C,0))),"",INDEX('Policy Characteristics'!L:L,MATCH($C1024,'Policy Characteristics'!$C:$C,0)))</f>
        <v/>
      </c>
    </row>
    <row r="1025" spans="1:18" s="2" customFormat="1">
      <c r="A1025" s="254" t="str">
        <f>IF(ISBLANK(INDEX('Policy Characteristics'!A:A,MATCH($C1025,'Policy Characteristics'!$C:$C,0))),"",INDEX('Policy Characteristics'!A:A,MATCH($C1025,'Policy Characteristics'!$C:$C,0)))</f>
        <v>Industry</v>
      </c>
      <c r="B1025" s="262" t="str">
        <f>IF(ISBLANK(INDEX('Policy Characteristics'!B:B,MATCH($C1025,'Policy Characteristics'!$C:$C,0))),"",INDEX('Policy Characteristics'!B:B,MATCH($C1025,'Policy Characteristics'!$C:$C,0)))</f>
        <v>Feedstock Shifting</v>
      </c>
      <c r="C1025" s="254" t="str">
        <f t="shared" si="42"/>
        <v>Fraction of Feedstock Shifted</v>
      </c>
      <c r="D1025" s="6" t="s">
        <v>3081</v>
      </c>
      <c r="E1025" s="45" t="s">
        <v>2401</v>
      </c>
      <c r="F1025" t="s">
        <v>3043</v>
      </c>
      <c r="G1025" s="45" t="s">
        <v>2409</v>
      </c>
      <c r="H1025" s="47">
        <v>2662</v>
      </c>
      <c r="I1025" s="324" t="s">
        <v>44</v>
      </c>
      <c r="J1025" s="255" t="str">
        <f>IF(ISBLANK(INDEX('Policy Characteristics'!D:D,MATCH($C1025,'Policy Characteristics'!$C:$C,0))),"",INDEX('Policy Characteristics'!D:D,MATCH($C1025,'Policy Characteristics'!$C:$C,0)))</f>
        <v>Feedstock Shifting</v>
      </c>
      <c r="K1025" s="254" t="str">
        <f>IF(ISBLANK(INDEX('Policy Characteristics'!E:E,MATCH($C1025,'Policy Characteristics'!$C:$C,0))),"",INDEX('Policy Characteristics'!E:E,MATCH($C1025,'Policy Characteristics'!$C:$C,0)))</f>
        <v>indst feedstock shifting</v>
      </c>
      <c r="L1025" s="261">
        <f>IF(ISBLANK(INDEX('Policy Characteristics'!F:F,MATCH($C1025,'Policy Characteristics'!$C:$C,0))),"",INDEX('Policy Characteristics'!F:F,MATCH($C1025,'Policy Characteristics'!$C:$C,0)))</f>
        <v>0</v>
      </c>
      <c r="M1025" s="261">
        <f>IF(ISBLANK(INDEX('Policy Characteristics'!G:G,MATCH($C1025,'Policy Characteristics'!$C:$C,0))),"",INDEX('Policy Characteristics'!G:G,MATCH($C1025,'Policy Characteristics'!$C:$C,0)))</f>
        <v>1</v>
      </c>
      <c r="N1025" s="261">
        <f>IF(ISBLANK(INDEX('Policy Characteristics'!H:H,MATCH($C1025,'Policy Characteristics'!$C:$C,0))),"",INDEX('Policy Characteristics'!H:H,MATCH($C1025,'Policy Characteristics'!$C:$C,0)))</f>
        <v>0.01</v>
      </c>
      <c r="O1025" s="254" t="str">
        <f>IF(ISBLANK(INDEX('Policy Characteristics'!I:I,MATCH($C1025,'Policy Characteristics'!$C:$C,0))),"",INDEX('Policy Characteristics'!I:I,MATCH($C1025,'Policy Characteristics'!$C:$C,0)))</f>
        <v>% of potential achieved</v>
      </c>
      <c r="P1025" s="254" t="str">
        <f>IF(ISBLANK(INDEX('Policy Characteristics'!J:J,MATCH($C1025,'Policy Characteristics'!$C:$C,0))),"",INDEX('Policy Characteristics'!J:J,MATCH($C1025,'Policy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5" s="254" t="str">
        <f>IF(ISBLANK(INDEX('Policy Characteristics'!K:K,MATCH($C1025,'Policy Characteristics'!$C:$C,0))),"",INDEX('Policy Characteristics'!K:K,MATCH($C1025,'Policy Characteristics'!$C:$C,0)))</f>
        <v/>
      </c>
      <c r="R1025" s="254" t="str">
        <f>IF(ISBLANK(INDEX('Policy Characteristics'!L:L,MATCH($C1025,'Policy Characteristics'!$C:$C,0))),"",INDEX('Policy Characteristics'!L:L,MATCH($C1025,'Policy Characteristics'!$C:$C,0)))</f>
        <v/>
      </c>
    </row>
    <row r="1026" spans="1:18" s="2" customFormat="1">
      <c r="A1026" s="254" t="str">
        <f>IF(ISBLANK(INDEX('Policy Characteristics'!A:A,MATCH($C1026,'Policy Characteristics'!$C:$C,0))),"",INDEX('Policy Characteristics'!A:A,MATCH($C1026,'Policy Characteristics'!$C:$C,0)))</f>
        <v>Industry</v>
      </c>
      <c r="B1026" s="262" t="str">
        <f>IF(ISBLANK(INDEX('Policy Characteristics'!B:B,MATCH($C1026,'Policy Characteristics'!$C:$C,0))),"",INDEX('Policy Characteristics'!B:B,MATCH($C1026,'Policy Characteristics'!$C:$C,0)))</f>
        <v>Feedstock Shifting</v>
      </c>
      <c r="C1026" s="254" t="str">
        <f t="shared" si="42"/>
        <v>Fraction of Feedstock Shifted</v>
      </c>
      <c r="D1026" s="6" t="s">
        <v>3081</v>
      </c>
      <c r="E1026" s="45" t="s">
        <v>2402</v>
      </c>
      <c r="F1026" t="s">
        <v>3043</v>
      </c>
      <c r="G1026" s="45" t="s">
        <v>2406</v>
      </c>
      <c r="H1026" s="47">
        <v>2663</v>
      </c>
      <c r="I1026" s="324" t="s">
        <v>44</v>
      </c>
      <c r="J1026" s="255" t="str">
        <f>IF(ISBLANK(INDEX('Policy Characteristics'!D:D,MATCH($C1026,'Policy Characteristics'!$C:$C,0))),"",INDEX('Policy Characteristics'!D:D,MATCH($C1026,'Policy Characteristics'!$C:$C,0)))</f>
        <v>Feedstock Shifting</v>
      </c>
      <c r="K1026" s="254" t="str">
        <f>IF(ISBLANK(INDEX('Policy Characteristics'!E:E,MATCH($C1026,'Policy Characteristics'!$C:$C,0))),"",INDEX('Policy Characteristics'!E:E,MATCH($C1026,'Policy Characteristics'!$C:$C,0)))</f>
        <v>indst feedstock shifting</v>
      </c>
      <c r="L1026" s="261">
        <f>IF(ISBLANK(INDEX('Policy Characteristics'!F:F,MATCH($C1026,'Policy Characteristics'!$C:$C,0))),"",INDEX('Policy Characteristics'!F:F,MATCH($C1026,'Policy Characteristics'!$C:$C,0)))</f>
        <v>0</v>
      </c>
      <c r="M1026" s="261">
        <f>IF(ISBLANK(INDEX('Policy Characteristics'!G:G,MATCH($C1026,'Policy Characteristics'!$C:$C,0))),"",INDEX('Policy Characteristics'!G:G,MATCH($C1026,'Policy Characteristics'!$C:$C,0)))</f>
        <v>1</v>
      </c>
      <c r="N1026" s="261">
        <f>IF(ISBLANK(INDEX('Policy Characteristics'!H:H,MATCH($C1026,'Policy Characteristics'!$C:$C,0))),"",INDEX('Policy Characteristics'!H:H,MATCH($C1026,'Policy Characteristics'!$C:$C,0)))</f>
        <v>0.01</v>
      </c>
      <c r="O1026" s="254" t="str">
        <f>IF(ISBLANK(INDEX('Policy Characteristics'!I:I,MATCH($C1026,'Policy Characteristics'!$C:$C,0))),"",INDEX('Policy Characteristics'!I:I,MATCH($C1026,'Policy Characteristics'!$C:$C,0)))</f>
        <v>% of potential achieved</v>
      </c>
      <c r="P1026" s="254" t="str">
        <f>IF(ISBLANK(INDEX('Policy Characteristics'!J:J,MATCH($C1026,'Policy Characteristics'!$C:$C,0))),"",INDEX('Policy Characteristics'!J:J,MATCH($C1026,'Policy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6" s="254" t="str">
        <f>IF(ISBLANK(INDEX('Policy Characteristics'!K:K,MATCH($C1026,'Policy Characteristics'!$C:$C,0))),"",INDEX('Policy Characteristics'!K:K,MATCH($C1026,'Policy Characteristics'!$C:$C,0)))</f>
        <v/>
      </c>
      <c r="R1026" s="254" t="str">
        <f>IF(ISBLANK(INDEX('Policy Characteristics'!L:L,MATCH($C1026,'Policy Characteristics'!$C:$C,0))),"",INDEX('Policy Characteristics'!L:L,MATCH($C1026,'Policy Characteristics'!$C:$C,0)))</f>
        <v/>
      </c>
    </row>
    <row r="1027" spans="1:18" s="2" customFormat="1">
      <c r="A1027" s="254" t="str">
        <f>IF(ISBLANK(INDEX('Policy Characteristics'!A:A,MATCH($C1027,'Policy Characteristics'!$C:$C,0))),"",INDEX('Policy Characteristics'!A:A,MATCH($C1027,'Policy Characteristics'!$C:$C,0)))</f>
        <v>Industry</v>
      </c>
      <c r="B1027" s="262" t="str">
        <f>IF(ISBLANK(INDEX('Policy Characteristics'!B:B,MATCH($C1027,'Policy Characteristics'!$C:$C,0))),"",INDEX('Policy Characteristics'!B:B,MATCH($C1027,'Policy Characteristics'!$C:$C,0)))</f>
        <v>Feedstock Shifting</v>
      </c>
      <c r="C1027" s="254" t="str">
        <f t="shared" si="42"/>
        <v>Fraction of Feedstock Shifted</v>
      </c>
      <c r="D1027" s="6" t="s">
        <v>3081</v>
      </c>
      <c r="E1027" s="45" t="s">
        <v>2403</v>
      </c>
      <c r="F1027" t="s">
        <v>3043</v>
      </c>
      <c r="G1027" s="45" t="s">
        <v>2407</v>
      </c>
      <c r="H1027" s="47">
        <v>2664</v>
      </c>
      <c r="I1027" s="324" t="s">
        <v>44</v>
      </c>
      <c r="J1027" s="255" t="str">
        <f>IF(ISBLANK(INDEX('Policy Characteristics'!D:D,MATCH($C1027,'Policy Characteristics'!$C:$C,0))),"",INDEX('Policy Characteristics'!D:D,MATCH($C1027,'Policy Characteristics'!$C:$C,0)))</f>
        <v>Feedstock Shifting</v>
      </c>
      <c r="K1027" s="254" t="str">
        <f>IF(ISBLANK(INDEX('Policy Characteristics'!E:E,MATCH($C1027,'Policy Characteristics'!$C:$C,0))),"",INDEX('Policy Characteristics'!E:E,MATCH($C1027,'Policy Characteristics'!$C:$C,0)))</f>
        <v>indst feedstock shifting</v>
      </c>
      <c r="L1027" s="261">
        <f>IF(ISBLANK(INDEX('Policy Characteristics'!F:F,MATCH($C1027,'Policy Characteristics'!$C:$C,0))),"",INDEX('Policy Characteristics'!F:F,MATCH($C1027,'Policy Characteristics'!$C:$C,0)))</f>
        <v>0</v>
      </c>
      <c r="M1027" s="261">
        <f>IF(ISBLANK(INDEX('Policy Characteristics'!G:G,MATCH($C1027,'Policy Characteristics'!$C:$C,0))),"",INDEX('Policy Characteristics'!G:G,MATCH($C1027,'Policy Characteristics'!$C:$C,0)))</f>
        <v>1</v>
      </c>
      <c r="N1027" s="261">
        <f>IF(ISBLANK(INDEX('Policy Characteristics'!H:H,MATCH($C1027,'Policy Characteristics'!$C:$C,0))),"",INDEX('Policy Characteristics'!H:H,MATCH($C1027,'Policy Characteristics'!$C:$C,0)))</f>
        <v>0.01</v>
      </c>
      <c r="O1027" s="254" t="str">
        <f>IF(ISBLANK(INDEX('Policy Characteristics'!I:I,MATCH($C1027,'Policy Characteristics'!$C:$C,0))),"",INDEX('Policy Characteristics'!I:I,MATCH($C1027,'Policy Characteristics'!$C:$C,0)))</f>
        <v>% of potential achieved</v>
      </c>
      <c r="P1027" s="254" t="str">
        <f>IF(ISBLANK(INDEX('Policy Characteristics'!J:J,MATCH($C1027,'Policy Characteristics'!$C:$C,0))),"",INDEX('Policy Characteristics'!J:J,MATCH($C1027,'Policy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7" s="254" t="str">
        <f>IF(ISBLANK(INDEX('Policy Characteristics'!K:K,MATCH($C1027,'Policy Characteristics'!$C:$C,0))),"",INDEX('Policy Characteristics'!K:K,MATCH($C1027,'Policy Characteristics'!$C:$C,0)))</f>
        <v/>
      </c>
      <c r="R1027" s="254" t="str">
        <f>IF(ISBLANK(INDEX('Policy Characteristics'!L:L,MATCH($C1027,'Policy Characteristics'!$C:$C,0))),"",INDEX('Policy Characteristics'!L:L,MATCH($C1027,'Policy Characteristics'!$C:$C,0)))</f>
        <v/>
      </c>
    </row>
    <row r="1028" spans="1:18" s="2" customFormat="1">
      <c r="A1028" s="254" t="str">
        <f>IF(ISBLANK(INDEX('Policy Characteristics'!A:A,MATCH($C1028,'Policy Characteristics'!$C:$C,0))),"",INDEX('Policy Characteristics'!A:A,MATCH($C1028,'Policy Characteristics'!$C:$C,0)))</f>
        <v>Industry</v>
      </c>
      <c r="B1028" s="262" t="str">
        <f>IF(ISBLANK(INDEX('Policy Characteristics'!B:B,MATCH($C1028,'Policy Characteristics'!$C:$C,0))),"",INDEX('Policy Characteristics'!B:B,MATCH($C1028,'Policy Characteristics'!$C:$C,0)))</f>
        <v>Feedstock Shifting</v>
      </c>
      <c r="C1028" s="254" t="str">
        <f t="shared" si="42"/>
        <v>Fraction of Feedstock Shifted</v>
      </c>
      <c r="D1028" s="6" t="s">
        <v>3081</v>
      </c>
      <c r="E1028" s="45" t="s">
        <v>2404</v>
      </c>
      <c r="F1028" t="s">
        <v>3043</v>
      </c>
      <c r="G1028" s="45" t="s">
        <v>2410</v>
      </c>
      <c r="H1028" s="47">
        <v>2665</v>
      </c>
      <c r="I1028" s="324" t="s">
        <v>44</v>
      </c>
      <c r="J1028" s="255" t="str">
        <f>IF(ISBLANK(INDEX('Policy Characteristics'!D:D,MATCH($C1028,'Policy Characteristics'!$C:$C,0))),"",INDEX('Policy Characteristics'!D:D,MATCH($C1028,'Policy Characteristics'!$C:$C,0)))</f>
        <v>Feedstock Shifting</v>
      </c>
      <c r="K1028" s="254" t="str">
        <f>IF(ISBLANK(INDEX('Policy Characteristics'!E:E,MATCH($C1028,'Policy Characteristics'!$C:$C,0))),"",INDEX('Policy Characteristics'!E:E,MATCH($C1028,'Policy Characteristics'!$C:$C,0)))</f>
        <v>indst feedstock shifting</v>
      </c>
      <c r="L1028" s="261">
        <f>IF(ISBLANK(INDEX('Policy Characteristics'!F:F,MATCH($C1028,'Policy Characteristics'!$C:$C,0))),"",INDEX('Policy Characteristics'!F:F,MATCH($C1028,'Policy Characteristics'!$C:$C,0)))</f>
        <v>0</v>
      </c>
      <c r="M1028" s="261">
        <f>IF(ISBLANK(INDEX('Policy Characteristics'!G:G,MATCH($C1028,'Policy Characteristics'!$C:$C,0))),"",INDEX('Policy Characteristics'!G:G,MATCH($C1028,'Policy Characteristics'!$C:$C,0)))</f>
        <v>1</v>
      </c>
      <c r="N1028" s="261">
        <f>IF(ISBLANK(INDEX('Policy Characteristics'!H:H,MATCH($C1028,'Policy Characteristics'!$C:$C,0))),"",INDEX('Policy Characteristics'!H:H,MATCH($C1028,'Policy Characteristics'!$C:$C,0)))</f>
        <v>0.01</v>
      </c>
      <c r="O1028" s="254" t="str">
        <f>IF(ISBLANK(INDEX('Policy Characteristics'!I:I,MATCH($C1028,'Policy Characteristics'!$C:$C,0))),"",INDEX('Policy Characteristics'!I:I,MATCH($C1028,'Policy Characteristics'!$C:$C,0)))</f>
        <v>% of potential achieved</v>
      </c>
      <c r="P1028" s="254" t="str">
        <f>IF(ISBLANK(INDEX('Policy Characteristics'!J:J,MATCH($C1028,'Policy Characteristics'!$C:$C,0))),"",INDEX('Policy Characteristics'!J:J,MATCH($C1028,'Policy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8" s="254" t="str">
        <f>IF(ISBLANK(INDEX('Policy Characteristics'!K:K,MATCH($C1028,'Policy Characteristics'!$C:$C,0))),"",INDEX('Policy Characteristics'!K:K,MATCH($C1028,'Policy Characteristics'!$C:$C,0)))</f>
        <v/>
      </c>
      <c r="R1028" s="254" t="str">
        <f>IF(ISBLANK(INDEX('Policy Characteristics'!L:L,MATCH($C1028,'Policy Characteristics'!$C:$C,0))),"",INDEX('Policy Characteristics'!L:L,MATCH($C1028,'Policy Characteristics'!$C:$C,0)))</f>
        <v/>
      </c>
    </row>
    <row r="1029" spans="1:18" s="2" customFormat="1">
      <c r="A1029" s="254" t="str">
        <f>IF(ISBLANK(INDEX('Policy Characteristics'!A:A,MATCH($C1029,'Policy Characteristics'!$C:$C,0))),"",INDEX('Policy Characteristics'!A:A,MATCH($C1029,'Policy Characteristics'!$C:$C,0)))</f>
        <v>Industry</v>
      </c>
      <c r="B1029" s="262" t="str">
        <f>IF(ISBLANK(INDEX('Policy Characteristics'!B:B,MATCH($C1029,'Policy Characteristics'!$C:$C,0))),"",INDEX('Policy Characteristics'!B:B,MATCH($C1029,'Policy Characteristics'!$C:$C,0)))</f>
        <v>Feedstock Shifting</v>
      </c>
      <c r="C1029" s="254" t="str">
        <f t="shared" si="42"/>
        <v>Fraction of Feedstock Shifted</v>
      </c>
      <c r="D1029" s="6" t="s">
        <v>3081</v>
      </c>
      <c r="E1029" s="45" t="s">
        <v>2706</v>
      </c>
      <c r="F1029" t="s">
        <v>3043</v>
      </c>
      <c r="G1029" s="45" t="s">
        <v>2709</v>
      </c>
      <c r="H1029" s="47">
        <v>2666</v>
      </c>
      <c r="I1029" s="324" t="s">
        <v>44</v>
      </c>
      <c r="J1029" s="255" t="str">
        <f>IF(ISBLANK(INDEX('Policy Characteristics'!D:D,MATCH($C1029,'Policy Characteristics'!$C:$C,0))),"",INDEX('Policy Characteristics'!D:D,MATCH($C1029,'Policy Characteristics'!$C:$C,0)))</f>
        <v>Feedstock Shifting</v>
      </c>
      <c r="K1029" s="254" t="str">
        <f>IF(ISBLANK(INDEX('Policy Characteristics'!E:E,MATCH($C1029,'Policy Characteristics'!$C:$C,0))),"",INDEX('Policy Characteristics'!E:E,MATCH($C1029,'Policy Characteristics'!$C:$C,0)))</f>
        <v>indst feedstock shifting</v>
      </c>
      <c r="L1029" s="261">
        <f>IF(ISBLANK(INDEX('Policy Characteristics'!F:F,MATCH($C1029,'Policy Characteristics'!$C:$C,0))),"",INDEX('Policy Characteristics'!F:F,MATCH($C1029,'Policy Characteristics'!$C:$C,0)))</f>
        <v>0</v>
      </c>
      <c r="M1029" s="261">
        <f>IF(ISBLANK(INDEX('Policy Characteristics'!G:G,MATCH($C1029,'Policy Characteristics'!$C:$C,0))),"",INDEX('Policy Characteristics'!G:G,MATCH($C1029,'Policy Characteristics'!$C:$C,0)))</f>
        <v>1</v>
      </c>
      <c r="N1029" s="261">
        <f>IF(ISBLANK(INDEX('Policy Characteristics'!H:H,MATCH($C1029,'Policy Characteristics'!$C:$C,0))),"",INDEX('Policy Characteristics'!H:H,MATCH($C1029,'Policy Characteristics'!$C:$C,0)))</f>
        <v>0.01</v>
      </c>
      <c r="O1029" s="254" t="str">
        <f>IF(ISBLANK(INDEX('Policy Characteristics'!I:I,MATCH($C1029,'Policy Characteristics'!$C:$C,0))),"",INDEX('Policy Characteristics'!I:I,MATCH($C1029,'Policy Characteristics'!$C:$C,0)))</f>
        <v>% of potential achieved</v>
      </c>
      <c r="P1029" s="254" t="str">
        <f>IF(ISBLANK(INDEX('Policy Characteristics'!J:J,MATCH($C1029,'Policy Characteristics'!$C:$C,0))),"",INDEX('Policy Characteristics'!J:J,MATCH($C1029,'Policy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9" s="254" t="str">
        <f>IF(ISBLANK(INDEX('Policy Characteristics'!K:K,MATCH($C1029,'Policy Characteristics'!$C:$C,0))),"",INDEX('Policy Characteristics'!K:K,MATCH($C1029,'Policy Characteristics'!$C:$C,0)))</f>
        <v/>
      </c>
      <c r="R1029" s="254" t="str">
        <f>IF(ISBLANK(INDEX('Policy Characteristics'!L:L,MATCH($C1029,'Policy Characteristics'!$C:$C,0))),"",INDEX('Policy Characteristics'!L:L,MATCH($C1029,'Policy Characteristics'!$C:$C,0)))</f>
        <v/>
      </c>
    </row>
    <row r="1030" spans="1:18" s="2" customFormat="1">
      <c r="A1030" s="254" t="str">
        <f>IF(ISBLANK(INDEX('Policy Characteristics'!A:A,MATCH($C1030,'Policy Characteristics'!$C:$C,0))),"",INDEX('Policy Characteristics'!A:A,MATCH($C1030,'Policy Characteristics'!$C:$C,0)))</f>
        <v>Industry</v>
      </c>
      <c r="B1030" s="262" t="str">
        <f>IF(ISBLANK(INDEX('Policy Characteristics'!B:B,MATCH($C1030,'Policy Characteristics'!$C:$C,0))),"",INDEX('Policy Characteristics'!B:B,MATCH($C1030,'Policy Characteristics'!$C:$C,0)))</f>
        <v>Feedstock Shifting</v>
      </c>
      <c r="C1030" s="254" t="str">
        <f t="shared" si="42"/>
        <v>Fraction of Feedstock Shifted</v>
      </c>
      <c r="D1030" s="6" t="s">
        <v>3081</v>
      </c>
      <c r="E1030" s="45" t="s">
        <v>2707</v>
      </c>
      <c r="F1030" t="s">
        <v>3043</v>
      </c>
      <c r="G1030" s="45" t="s">
        <v>2711</v>
      </c>
      <c r="H1030" s="47">
        <v>2667</v>
      </c>
      <c r="I1030" s="324" t="s">
        <v>44</v>
      </c>
      <c r="J1030" s="255" t="str">
        <f>IF(ISBLANK(INDEX('Policy Characteristics'!D:D,MATCH($C1030,'Policy Characteristics'!$C:$C,0))),"",INDEX('Policy Characteristics'!D:D,MATCH($C1030,'Policy Characteristics'!$C:$C,0)))</f>
        <v>Feedstock Shifting</v>
      </c>
      <c r="K1030" s="254" t="str">
        <f>IF(ISBLANK(INDEX('Policy Characteristics'!E:E,MATCH($C1030,'Policy Characteristics'!$C:$C,0))),"",INDEX('Policy Characteristics'!E:E,MATCH($C1030,'Policy Characteristics'!$C:$C,0)))</f>
        <v>indst feedstock shifting</v>
      </c>
      <c r="L1030" s="261">
        <f>IF(ISBLANK(INDEX('Policy Characteristics'!F:F,MATCH($C1030,'Policy Characteristics'!$C:$C,0))),"",INDEX('Policy Characteristics'!F:F,MATCH($C1030,'Policy Characteristics'!$C:$C,0)))</f>
        <v>0</v>
      </c>
      <c r="M1030" s="261">
        <f>IF(ISBLANK(INDEX('Policy Characteristics'!G:G,MATCH($C1030,'Policy Characteristics'!$C:$C,0))),"",INDEX('Policy Characteristics'!G:G,MATCH($C1030,'Policy Characteristics'!$C:$C,0)))</f>
        <v>1</v>
      </c>
      <c r="N1030" s="261">
        <f>IF(ISBLANK(INDEX('Policy Characteristics'!H:H,MATCH($C1030,'Policy Characteristics'!$C:$C,0))),"",INDEX('Policy Characteristics'!H:H,MATCH($C1030,'Policy Characteristics'!$C:$C,0)))</f>
        <v>0.01</v>
      </c>
      <c r="O1030" s="254" t="str">
        <f>IF(ISBLANK(INDEX('Policy Characteristics'!I:I,MATCH($C1030,'Policy Characteristics'!$C:$C,0))),"",INDEX('Policy Characteristics'!I:I,MATCH($C1030,'Policy Characteristics'!$C:$C,0)))</f>
        <v>% of potential achieved</v>
      </c>
      <c r="P1030" s="254" t="str">
        <f>IF(ISBLANK(INDEX('Policy Characteristics'!J:J,MATCH($C1030,'Policy Characteristics'!$C:$C,0))),"",INDEX('Policy Characteristics'!J:J,MATCH($C1030,'Policy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0" s="254" t="str">
        <f>IF(ISBLANK(INDEX('Policy Characteristics'!K:K,MATCH($C1030,'Policy Characteristics'!$C:$C,0))),"",INDEX('Policy Characteristics'!K:K,MATCH($C1030,'Policy Characteristics'!$C:$C,0)))</f>
        <v/>
      </c>
      <c r="R1030" s="254" t="str">
        <f>IF(ISBLANK(INDEX('Policy Characteristics'!L:L,MATCH($C1030,'Policy Characteristics'!$C:$C,0))),"",INDEX('Policy Characteristics'!L:L,MATCH($C1030,'Policy Characteristics'!$C:$C,0)))</f>
        <v/>
      </c>
    </row>
    <row r="1031" spans="1:18" s="2" customFormat="1">
      <c r="A1031" s="254" t="str">
        <f>IF(ISBLANK(INDEX('Policy Characteristics'!A:A,MATCH($C1031,'Policy Characteristics'!$C:$C,0))),"",INDEX('Policy Characteristics'!A:A,MATCH($C1031,'Policy Characteristics'!$C:$C,0)))</f>
        <v>Industry</v>
      </c>
      <c r="B1031" s="262" t="str">
        <f>IF(ISBLANK(INDEX('Policy Characteristics'!B:B,MATCH($C1031,'Policy Characteristics'!$C:$C,0))),"",INDEX('Policy Characteristics'!B:B,MATCH($C1031,'Policy Characteristics'!$C:$C,0)))</f>
        <v>Feedstock Shifting</v>
      </c>
      <c r="C1031" s="254" t="str">
        <f t="shared" si="42"/>
        <v>Fraction of Feedstock Shifted</v>
      </c>
      <c r="D1031" s="6" t="s">
        <v>3081</v>
      </c>
      <c r="E1031" s="45" t="s">
        <v>2708</v>
      </c>
      <c r="F1031" t="s">
        <v>3043</v>
      </c>
      <c r="G1031" s="45" t="s">
        <v>2712</v>
      </c>
      <c r="H1031" s="47">
        <v>2668</v>
      </c>
      <c r="I1031" s="324" t="s">
        <v>44</v>
      </c>
      <c r="J1031" s="255" t="str">
        <f>IF(ISBLANK(INDEX('Policy Characteristics'!D:D,MATCH($C1031,'Policy Characteristics'!$C:$C,0))),"",INDEX('Policy Characteristics'!D:D,MATCH($C1031,'Policy Characteristics'!$C:$C,0)))</f>
        <v>Feedstock Shifting</v>
      </c>
      <c r="K1031" s="254" t="str">
        <f>IF(ISBLANK(INDEX('Policy Characteristics'!E:E,MATCH($C1031,'Policy Characteristics'!$C:$C,0))),"",INDEX('Policy Characteristics'!E:E,MATCH($C1031,'Policy Characteristics'!$C:$C,0)))</f>
        <v>indst feedstock shifting</v>
      </c>
      <c r="L1031" s="261">
        <f>IF(ISBLANK(INDEX('Policy Characteristics'!F:F,MATCH($C1031,'Policy Characteristics'!$C:$C,0))),"",INDEX('Policy Characteristics'!F:F,MATCH($C1031,'Policy Characteristics'!$C:$C,0)))</f>
        <v>0</v>
      </c>
      <c r="M1031" s="261">
        <f>IF(ISBLANK(INDEX('Policy Characteristics'!G:G,MATCH($C1031,'Policy Characteristics'!$C:$C,0))),"",INDEX('Policy Characteristics'!G:G,MATCH($C1031,'Policy Characteristics'!$C:$C,0)))</f>
        <v>1</v>
      </c>
      <c r="N1031" s="261">
        <f>IF(ISBLANK(INDEX('Policy Characteristics'!H:H,MATCH($C1031,'Policy Characteristics'!$C:$C,0))),"",INDEX('Policy Characteristics'!H:H,MATCH($C1031,'Policy Characteristics'!$C:$C,0)))</f>
        <v>0.01</v>
      </c>
      <c r="O1031" s="254" t="str">
        <f>IF(ISBLANK(INDEX('Policy Characteristics'!I:I,MATCH($C1031,'Policy Characteristics'!$C:$C,0))),"",INDEX('Policy Characteristics'!I:I,MATCH($C1031,'Policy Characteristics'!$C:$C,0)))</f>
        <v>% of potential achieved</v>
      </c>
      <c r="P1031" s="254" t="str">
        <f>IF(ISBLANK(INDEX('Policy Characteristics'!J:J,MATCH($C1031,'Policy Characteristics'!$C:$C,0))),"",INDEX('Policy Characteristics'!J:J,MATCH($C1031,'Policy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1" s="254" t="str">
        <f>IF(ISBLANK(INDEX('Policy Characteristics'!K:K,MATCH($C1031,'Policy Characteristics'!$C:$C,0))),"",INDEX('Policy Characteristics'!K:K,MATCH($C1031,'Policy Characteristics'!$C:$C,0)))</f>
        <v/>
      </c>
      <c r="R1031" s="254" t="str">
        <f>IF(ISBLANK(INDEX('Policy Characteristics'!L:L,MATCH($C1031,'Policy Characteristics'!$C:$C,0))),"",INDEX('Policy Characteristics'!L:L,MATCH($C1031,'Policy Characteristics'!$C:$C,0)))</f>
        <v/>
      </c>
    </row>
    <row r="1032" spans="1:18" s="2" customFormat="1">
      <c r="A1032" s="254" t="str">
        <f>IF(ISBLANK(INDEX('Policy Characteristics'!A:A,MATCH($C1032,'Policy Characteristics'!$C:$C,0))),"",INDEX('Policy Characteristics'!A:A,MATCH($C1032,'Policy Characteristics'!$C:$C,0)))</f>
        <v>Industry</v>
      </c>
      <c r="B1032" s="262" t="str">
        <f>IF(ISBLANK(INDEX('Policy Characteristics'!B:B,MATCH($C1032,'Policy Characteristics'!$C:$C,0))),"",INDEX('Policy Characteristics'!B:B,MATCH($C1032,'Policy Characteristics'!$C:$C,0)))</f>
        <v>Feedstock Shifting</v>
      </c>
      <c r="C1032" s="254" t="str">
        <f t="shared" si="42"/>
        <v>Fraction of Feedstock Shifted</v>
      </c>
      <c r="D1032" s="6" t="s">
        <v>3081</v>
      </c>
      <c r="E1032" s="45" t="s">
        <v>2705</v>
      </c>
      <c r="F1032" t="s">
        <v>3043</v>
      </c>
      <c r="G1032" s="45" t="s">
        <v>2710</v>
      </c>
      <c r="H1032" s="47">
        <v>2669</v>
      </c>
      <c r="I1032" s="324" t="s">
        <v>44</v>
      </c>
      <c r="J1032" s="255" t="str">
        <f>IF(ISBLANK(INDEX('Policy Characteristics'!D:D,MATCH($C1032,'Policy Characteristics'!$C:$C,0))),"",INDEX('Policy Characteristics'!D:D,MATCH($C1032,'Policy Characteristics'!$C:$C,0)))</f>
        <v>Feedstock Shifting</v>
      </c>
      <c r="K1032" s="254" t="str">
        <f>IF(ISBLANK(INDEX('Policy Characteristics'!E:E,MATCH($C1032,'Policy Characteristics'!$C:$C,0))),"",INDEX('Policy Characteristics'!E:E,MATCH($C1032,'Policy Characteristics'!$C:$C,0)))</f>
        <v>indst feedstock shifting</v>
      </c>
      <c r="L1032" s="261">
        <f>IF(ISBLANK(INDEX('Policy Characteristics'!F:F,MATCH($C1032,'Policy Characteristics'!$C:$C,0))),"",INDEX('Policy Characteristics'!F:F,MATCH($C1032,'Policy Characteristics'!$C:$C,0)))</f>
        <v>0</v>
      </c>
      <c r="M1032" s="261">
        <f>IF(ISBLANK(INDEX('Policy Characteristics'!G:G,MATCH($C1032,'Policy Characteristics'!$C:$C,0))),"",INDEX('Policy Characteristics'!G:G,MATCH($C1032,'Policy Characteristics'!$C:$C,0)))</f>
        <v>1</v>
      </c>
      <c r="N1032" s="261">
        <f>IF(ISBLANK(INDEX('Policy Characteristics'!H:H,MATCH($C1032,'Policy Characteristics'!$C:$C,0))),"",INDEX('Policy Characteristics'!H:H,MATCH($C1032,'Policy Characteristics'!$C:$C,0)))</f>
        <v>0.01</v>
      </c>
      <c r="O1032" s="254" t="str">
        <f>IF(ISBLANK(INDEX('Policy Characteristics'!I:I,MATCH($C1032,'Policy Characteristics'!$C:$C,0))),"",INDEX('Policy Characteristics'!I:I,MATCH($C1032,'Policy Characteristics'!$C:$C,0)))</f>
        <v>% of potential achieved</v>
      </c>
      <c r="P1032" s="254" t="str">
        <f>IF(ISBLANK(INDEX('Policy Characteristics'!J:J,MATCH($C1032,'Policy Characteristics'!$C:$C,0))),"",INDEX('Policy Characteristics'!J:J,MATCH($C1032,'Policy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2" s="254" t="str">
        <f>IF(ISBLANK(INDEX('Policy Characteristics'!K:K,MATCH($C1032,'Policy Characteristics'!$C:$C,0))),"",INDEX('Policy Characteristics'!K:K,MATCH($C1032,'Policy Characteristics'!$C:$C,0)))</f>
        <v/>
      </c>
      <c r="R1032" s="254" t="str">
        <f>IF(ISBLANK(INDEX('Policy Characteristics'!L:L,MATCH($C1032,'Policy Characteristics'!$C:$C,0))),"",INDEX('Policy Characteristics'!L:L,MATCH($C1032,'Policy Characteristics'!$C:$C,0)))</f>
        <v/>
      </c>
    </row>
    <row r="1033" spans="1:18" s="2" customFormat="1">
      <c r="A1033" s="254" t="str">
        <f>IF(ISBLANK(INDEX('Policy Characteristics'!A:A,MATCH($C1033,'Policy Characteristics'!$C:$C,0))),"",INDEX('Policy Characteristics'!A:A,MATCH($C1033,'Policy Characteristics'!$C:$C,0)))</f>
        <v>Industry</v>
      </c>
      <c r="B1033" s="262" t="str">
        <f>IF(ISBLANK(INDEX('Policy Characteristics'!B:B,MATCH($C1033,'Policy Characteristics'!$C:$C,0))),"",INDEX('Policy Characteristics'!B:B,MATCH($C1033,'Policy Characteristics'!$C:$C,0)))</f>
        <v>Feedstock Shifting</v>
      </c>
      <c r="C1033" s="254" t="str">
        <f t="shared" si="42"/>
        <v>Fraction of Feedstock Shifted</v>
      </c>
      <c r="D1033" s="6" t="s">
        <v>3082</v>
      </c>
      <c r="E1033" s="45" t="s">
        <v>2399</v>
      </c>
      <c r="F1033" t="s">
        <v>3044</v>
      </c>
      <c r="G1033" s="45" t="s">
        <v>2405</v>
      </c>
      <c r="H1033" s="47">
        <v>2670</v>
      </c>
      <c r="I1033" s="324" t="s">
        <v>44</v>
      </c>
      <c r="J1033" s="255" t="str">
        <f>IF(ISBLANK(INDEX('Policy Characteristics'!D:D,MATCH($C1033,'Policy Characteristics'!$C:$C,0))),"",INDEX('Policy Characteristics'!D:D,MATCH($C1033,'Policy Characteristics'!$C:$C,0)))</f>
        <v>Feedstock Shifting</v>
      </c>
      <c r="K1033" s="254" t="str">
        <f>IF(ISBLANK(INDEX('Policy Characteristics'!E:E,MATCH($C1033,'Policy Characteristics'!$C:$C,0))),"",INDEX('Policy Characteristics'!E:E,MATCH($C1033,'Policy Characteristics'!$C:$C,0)))</f>
        <v>indst feedstock shifting</v>
      </c>
      <c r="L1033" s="261">
        <f>IF(ISBLANK(INDEX('Policy Characteristics'!F:F,MATCH($C1033,'Policy Characteristics'!$C:$C,0))),"",INDEX('Policy Characteristics'!F:F,MATCH($C1033,'Policy Characteristics'!$C:$C,0)))</f>
        <v>0</v>
      </c>
      <c r="M1033" s="261">
        <f>IF(ISBLANK(INDEX('Policy Characteristics'!G:G,MATCH($C1033,'Policy Characteristics'!$C:$C,0))),"",INDEX('Policy Characteristics'!G:G,MATCH($C1033,'Policy Characteristics'!$C:$C,0)))</f>
        <v>1</v>
      </c>
      <c r="N1033" s="261">
        <f>IF(ISBLANK(INDEX('Policy Characteristics'!H:H,MATCH($C1033,'Policy Characteristics'!$C:$C,0))),"",INDEX('Policy Characteristics'!H:H,MATCH($C1033,'Policy Characteristics'!$C:$C,0)))</f>
        <v>0.01</v>
      </c>
      <c r="O1033" s="254" t="str">
        <f>IF(ISBLANK(INDEX('Policy Characteristics'!I:I,MATCH($C1033,'Policy Characteristics'!$C:$C,0))),"",INDEX('Policy Characteristics'!I:I,MATCH($C1033,'Policy Characteristics'!$C:$C,0)))</f>
        <v>% of potential achieved</v>
      </c>
      <c r="P1033" s="254" t="str">
        <f>IF(ISBLANK(INDEX('Policy Characteristics'!J:J,MATCH($C1033,'Policy Characteristics'!$C:$C,0))),"",INDEX('Policy Characteristics'!J:J,MATCH($C1033,'Policy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3" s="254" t="str">
        <f>IF(ISBLANK(INDEX('Policy Characteristics'!K:K,MATCH($C1033,'Policy Characteristics'!$C:$C,0))),"",INDEX('Policy Characteristics'!K:K,MATCH($C1033,'Policy Characteristics'!$C:$C,0)))</f>
        <v/>
      </c>
      <c r="R1033" s="254" t="str">
        <f>IF(ISBLANK(INDEX('Policy Characteristics'!L:L,MATCH($C1033,'Policy Characteristics'!$C:$C,0))),"",INDEX('Policy Characteristics'!L:L,MATCH($C1033,'Policy Characteristics'!$C:$C,0)))</f>
        <v/>
      </c>
    </row>
    <row r="1034" spans="1:18" s="2" customFormat="1">
      <c r="A1034" s="254" t="str">
        <f>IF(ISBLANK(INDEX('Policy Characteristics'!A:A,MATCH($C1034,'Policy Characteristics'!$C:$C,0))),"",INDEX('Policy Characteristics'!A:A,MATCH($C1034,'Policy Characteristics'!$C:$C,0)))</f>
        <v>Industry</v>
      </c>
      <c r="B1034" s="262" t="str">
        <f>IF(ISBLANK(INDEX('Policy Characteristics'!B:B,MATCH($C1034,'Policy Characteristics'!$C:$C,0))),"",INDEX('Policy Characteristics'!B:B,MATCH($C1034,'Policy Characteristics'!$C:$C,0)))</f>
        <v>Feedstock Shifting</v>
      </c>
      <c r="C1034" s="254" t="str">
        <f t="shared" si="42"/>
        <v>Fraction of Feedstock Shifted</v>
      </c>
      <c r="D1034" s="6" t="s">
        <v>3082</v>
      </c>
      <c r="E1034" s="45" t="s">
        <v>2400</v>
      </c>
      <c r="F1034" t="s">
        <v>3044</v>
      </c>
      <c r="G1034" s="45" t="s">
        <v>2408</v>
      </c>
      <c r="H1034" s="47">
        <v>2671</v>
      </c>
      <c r="I1034" s="324" t="s">
        <v>44</v>
      </c>
      <c r="J1034" s="255" t="str">
        <f>IF(ISBLANK(INDEX('Policy Characteristics'!D:D,MATCH($C1034,'Policy Characteristics'!$C:$C,0))),"",INDEX('Policy Characteristics'!D:D,MATCH($C1034,'Policy Characteristics'!$C:$C,0)))</f>
        <v>Feedstock Shifting</v>
      </c>
      <c r="K1034" s="254" t="str">
        <f>IF(ISBLANK(INDEX('Policy Characteristics'!E:E,MATCH($C1034,'Policy Characteristics'!$C:$C,0))),"",INDEX('Policy Characteristics'!E:E,MATCH($C1034,'Policy Characteristics'!$C:$C,0)))</f>
        <v>indst feedstock shifting</v>
      </c>
      <c r="L1034" s="261">
        <f>IF(ISBLANK(INDEX('Policy Characteristics'!F:F,MATCH($C1034,'Policy Characteristics'!$C:$C,0))),"",INDEX('Policy Characteristics'!F:F,MATCH($C1034,'Policy Characteristics'!$C:$C,0)))</f>
        <v>0</v>
      </c>
      <c r="M1034" s="261">
        <f>IF(ISBLANK(INDEX('Policy Characteristics'!G:G,MATCH($C1034,'Policy Characteristics'!$C:$C,0))),"",INDEX('Policy Characteristics'!G:G,MATCH($C1034,'Policy Characteristics'!$C:$C,0)))</f>
        <v>1</v>
      </c>
      <c r="N1034" s="261">
        <f>IF(ISBLANK(INDEX('Policy Characteristics'!H:H,MATCH($C1034,'Policy Characteristics'!$C:$C,0))),"",INDEX('Policy Characteristics'!H:H,MATCH($C1034,'Policy Characteristics'!$C:$C,0)))</f>
        <v>0.01</v>
      </c>
      <c r="O1034" s="254" t="str">
        <f>IF(ISBLANK(INDEX('Policy Characteristics'!I:I,MATCH($C1034,'Policy Characteristics'!$C:$C,0))),"",INDEX('Policy Characteristics'!I:I,MATCH($C1034,'Policy Characteristics'!$C:$C,0)))</f>
        <v>% of potential achieved</v>
      </c>
      <c r="P1034" s="254" t="str">
        <f>IF(ISBLANK(INDEX('Policy Characteristics'!J:J,MATCH($C1034,'Policy Characteristics'!$C:$C,0))),"",INDEX('Policy Characteristics'!J:J,MATCH($C1034,'Policy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4" s="254" t="str">
        <f>IF(ISBLANK(INDEX('Policy Characteristics'!K:K,MATCH($C1034,'Policy Characteristics'!$C:$C,0))),"",INDEX('Policy Characteristics'!K:K,MATCH($C1034,'Policy Characteristics'!$C:$C,0)))</f>
        <v/>
      </c>
      <c r="R1034" s="254" t="str">
        <f>IF(ISBLANK(INDEX('Policy Characteristics'!L:L,MATCH($C1034,'Policy Characteristics'!$C:$C,0))),"",INDEX('Policy Characteristics'!L:L,MATCH($C1034,'Policy Characteristics'!$C:$C,0)))</f>
        <v/>
      </c>
    </row>
    <row r="1035" spans="1:18" s="2" customFormat="1">
      <c r="A1035" s="254" t="str">
        <f>IF(ISBLANK(INDEX('Policy Characteristics'!A:A,MATCH($C1035,'Policy Characteristics'!$C:$C,0))),"",INDEX('Policy Characteristics'!A:A,MATCH($C1035,'Policy Characteristics'!$C:$C,0)))</f>
        <v>Industry</v>
      </c>
      <c r="B1035" s="262" t="str">
        <f>IF(ISBLANK(INDEX('Policy Characteristics'!B:B,MATCH($C1035,'Policy Characteristics'!$C:$C,0))),"",INDEX('Policy Characteristics'!B:B,MATCH($C1035,'Policy Characteristics'!$C:$C,0)))</f>
        <v>Feedstock Shifting</v>
      </c>
      <c r="C1035" s="254" t="str">
        <f t="shared" si="42"/>
        <v>Fraction of Feedstock Shifted</v>
      </c>
      <c r="D1035" s="6" t="s">
        <v>3082</v>
      </c>
      <c r="E1035" s="45" t="s">
        <v>2401</v>
      </c>
      <c r="F1035" t="s">
        <v>3044</v>
      </c>
      <c r="G1035" s="45" t="s">
        <v>2409</v>
      </c>
      <c r="H1035" s="47">
        <v>2672</v>
      </c>
      <c r="I1035" s="324" t="s">
        <v>44</v>
      </c>
      <c r="J1035" s="255" t="str">
        <f>IF(ISBLANK(INDEX('Policy Characteristics'!D:D,MATCH($C1035,'Policy Characteristics'!$C:$C,0))),"",INDEX('Policy Characteristics'!D:D,MATCH($C1035,'Policy Characteristics'!$C:$C,0)))</f>
        <v>Feedstock Shifting</v>
      </c>
      <c r="K1035" s="254" t="str">
        <f>IF(ISBLANK(INDEX('Policy Characteristics'!E:E,MATCH($C1035,'Policy Characteristics'!$C:$C,0))),"",INDEX('Policy Characteristics'!E:E,MATCH($C1035,'Policy Characteristics'!$C:$C,0)))</f>
        <v>indst feedstock shifting</v>
      </c>
      <c r="L1035" s="261">
        <f>IF(ISBLANK(INDEX('Policy Characteristics'!F:F,MATCH($C1035,'Policy Characteristics'!$C:$C,0))),"",INDEX('Policy Characteristics'!F:F,MATCH($C1035,'Policy Characteristics'!$C:$C,0)))</f>
        <v>0</v>
      </c>
      <c r="M1035" s="261">
        <f>IF(ISBLANK(INDEX('Policy Characteristics'!G:G,MATCH($C1035,'Policy Characteristics'!$C:$C,0))),"",INDEX('Policy Characteristics'!G:G,MATCH($C1035,'Policy Characteristics'!$C:$C,0)))</f>
        <v>1</v>
      </c>
      <c r="N1035" s="261">
        <f>IF(ISBLANK(INDEX('Policy Characteristics'!H:H,MATCH($C1035,'Policy Characteristics'!$C:$C,0))),"",INDEX('Policy Characteristics'!H:H,MATCH($C1035,'Policy Characteristics'!$C:$C,0)))</f>
        <v>0.01</v>
      </c>
      <c r="O1035" s="254" t="str">
        <f>IF(ISBLANK(INDEX('Policy Characteristics'!I:I,MATCH($C1035,'Policy Characteristics'!$C:$C,0))),"",INDEX('Policy Characteristics'!I:I,MATCH($C1035,'Policy Characteristics'!$C:$C,0)))</f>
        <v>% of potential achieved</v>
      </c>
      <c r="P1035" s="254" t="str">
        <f>IF(ISBLANK(INDEX('Policy Characteristics'!J:J,MATCH($C1035,'Policy Characteristics'!$C:$C,0))),"",INDEX('Policy Characteristics'!J:J,MATCH($C1035,'Policy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5" s="254" t="str">
        <f>IF(ISBLANK(INDEX('Policy Characteristics'!K:K,MATCH($C1035,'Policy Characteristics'!$C:$C,0))),"",INDEX('Policy Characteristics'!K:K,MATCH($C1035,'Policy Characteristics'!$C:$C,0)))</f>
        <v/>
      </c>
      <c r="R1035" s="254" t="str">
        <f>IF(ISBLANK(INDEX('Policy Characteristics'!L:L,MATCH($C1035,'Policy Characteristics'!$C:$C,0))),"",INDEX('Policy Characteristics'!L:L,MATCH($C1035,'Policy Characteristics'!$C:$C,0)))</f>
        <v/>
      </c>
    </row>
    <row r="1036" spans="1:18" s="2" customFormat="1">
      <c r="A1036" s="254" t="str">
        <f>IF(ISBLANK(INDEX('Policy Characteristics'!A:A,MATCH($C1036,'Policy Characteristics'!$C:$C,0))),"",INDEX('Policy Characteristics'!A:A,MATCH($C1036,'Policy Characteristics'!$C:$C,0)))</f>
        <v>Industry</v>
      </c>
      <c r="B1036" s="262" t="str">
        <f>IF(ISBLANK(INDEX('Policy Characteristics'!B:B,MATCH($C1036,'Policy Characteristics'!$C:$C,0))),"",INDEX('Policy Characteristics'!B:B,MATCH($C1036,'Policy Characteristics'!$C:$C,0)))</f>
        <v>Feedstock Shifting</v>
      </c>
      <c r="C1036" s="254" t="str">
        <f t="shared" si="42"/>
        <v>Fraction of Feedstock Shifted</v>
      </c>
      <c r="D1036" s="6" t="s">
        <v>3082</v>
      </c>
      <c r="E1036" s="45" t="s">
        <v>2402</v>
      </c>
      <c r="F1036" t="s">
        <v>3044</v>
      </c>
      <c r="G1036" s="45" t="s">
        <v>2406</v>
      </c>
      <c r="H1036" s="47">
        <v>2673</v>
      </c>
      <c r="I1036" s="324" t="s">
        <v>44</v>
      </c>
      <c r="J1036" s="255" t="str">
        <f>IF(ISBLANK(INDEX('Policy Characteristics'!D:D,MATCH($C1036,'Policy Characteristics'!$C:$C,0))),"",INDEX('Policy Characteristics'!D:D,MATCH($C1036,'Policy Characteristics'!$C:$C,0)))</f>
        <v>Feedstock Shifting</v>
      </c>
      <c r="K1036" s="254" t="str">
        <f>IF(ISBLANK(INDEX('Policy Characteristics'!E:E,MATCH($C1036,'Policy Characteristics'!$C:$C,0))),"",INDEX('Policy Characteristics'!E:E,MATCH($C1036,'Policy Characteristics'!$C:$C,0)))</f>
        <v>indst feedstock shifting</v>
      </c>
      <c r="L1036" s="261">
        <f>IF(ISBLANK(INDEX('Policy Characteristics'!F:F,MATCH($C1036,'Policy Characteristics'!$C:$C,0))),"",INDEX('Policy Characteristics'!F:F,MATCH($C1036,'Policy Characteristics'!$C:$C,0)))</f>
        <v>0</v>
      </c>
      <c r="M1036" s="261">
        <f>IF(ISBLANK(INDEX('Policy Characteristics'!G:G,MATCH($C1036,'Policy Characteristics'!$C:$C,0))),"",INDEX('Policy Characteristics'!G:G,MATCH($C1036,'Policy Characteristics'!$C:$C,0)))</f>
        <v>1</v>
      </c>
      <c r="N1036" s="261">
        <f>IF(ISBLANK(INDEX('Policy Characteristics'!H:H,MATCH($C1036,'Policy Characteristics'!$C:$C,0))),"",INDEX('Policy Characteristics'!H:H,MATCH($C1036,'Policy Characteristics'!$C:$C,0)))</f>
        <v>0.01</v>
      </c>
      <c r="O1036" s="254" t="str">
        <f>IF(ISBLANK(INDEX('Policy Characteristics'!I:I,MATCH($C1036,'Policy Characteristics'!$C:$C,0))),"",INDEX('Policy Characteristics'!I:I,MATCH($C1036,'Policy Characteristics'!$C:$C,0)))</f>
        <v>% of potential achieved</v>
      </c>
      <c r="P1036" s="254" t="str">
        <f>IF(ISBLANK(INDEX('Policy Characteristics'!J:J,MATCH($C1036,'Policy Characteristics'!$C:$C,0))),"",INDEX('Policy Characteristics'!J:J,MATCH($C1036,'Policy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6" s="254" t="str">
        <f>IF(ISBLANK(INDEX('Policy Characteristics'!K:K,MATCH($C1036,'Policy Characteristics'!$C:$C,0))),"",INDEX('Policy Characteristics'!K:K,MATCH($C1036,'Policy Characteristics'!$C:$C,0)))</f>
        <v/>
      </c>
      <c r="R1036" s="254" t="str">
        <f>IF(ISBLANK(INDEX('Policy Characteristics'!L:L,MATCH($C1036,'Policy Characteristics'!$C:$C,0))),"",INDEX('Policy Characteristics'!L:L,MATCH($C1036,'Policy Characteristics'!$C:$C,0)))</f>
        <v/>
      </c>
    </row>
    <row r="1037" spans="1:18" s="2" customFormat="1">
      <c r="A1037" s="254" t="str">
        <f>IF(ISBLANK(INDEX('Policy Characteristics'!A:A,MATCH($C1037,'Policy Characteristics'!$C:$C,0))),"",INDEX('Policy Characteristics'!A:A,MATCH($C1037,'Policy Characteristics'!$C:$C,0)))</f>
        <v>Industry</v>
      </c>
      <c r="B1037" s="262" t="str">
        <f>IF(ISBLANK(INDEX('Policy Characteristics'!B:B,MATCH($C1037,'Policy Characteristics'!$C:$C,0))),"",INDEX('Policy Characteristics'!B:B,MATCH($C1037,'Policy Characteristics'!$C:$C,0)))</f>
        <v>Feedstock Shifting</v>
      </c>
      <c r="C1037" s="254" t="str">
        <f t="shared" si="42"/>
        <v>Fraction of Feedstock Shifted</v>
      </c>
      <c r="D1037" s="6" t="s">
        <v>3082</v>
      </c>
      <c r="E1037" s="45" t="s">
        <v>2403</v>
      </c>
      <c r="F1037" t="s">
        <v>3044</v>
      </c>
      <c r="G1037" s="45" t="s">
        <v>2407</v>
      </c>
      <c r="H1037" s="47">
        <v>2674</v>
      </c>
      <c r="I1037" s="324" t="s">
        <v>44</v>
      </c>
      <c r="J1037" s="255" t="str">
        <f>IF(ISBLANK(INDEX('Policy Characteristics'!D:D,MATCH($C1037,'Policy Characteristics'!$C:$C,0))),"",INDEX('Policy Characteristics'!D:D,MATCH($C1037,'Policy Characteristics'!$C:$C,0)))</f>
        <v>Feedstock Shifting</v>
      </c>
      <c r="K1037" s="254" t="str">
        <f>IF(ISBLANK(INDEX('Policy Characteristics'!E:E,MATCH($C1037,'Policy Characteristics'!$C:$C,0))),"",INDEX('Policy Characteristics'!E:E,MATCH($C1037,'Policy Characteristics'!$C:$C,0)))</f>
        <v>indst feedstock shifting</v>
      </c>
      <c r="L1037" s="261">
        <f>IF(ISBLANK(INDEX('Policy Characteristics'!F:F,MATCH($C1037,'Policy Characteristics'!$C:$C,0))),"",INDEX('Policy Characteristics'!F:F,MATCH($C1037,'Policy Characteristics'!$C:$C,0)))</f>
        <v>0</v>
      </c>
      <c r="M1037" s="261">
        <f>IF(ISBLANK(INDEX('Policy Characteristics'!G:G,MATCH($C1037,'Policy Characteristics'!$C:$C,0))),"",INDEX('Policy Characteristics'!G:G,MATCH($C1037,'Policy Characteristics'!$C:$C,0)))</f>
        <v>1</v>
      </c>
      <c r="N1037" s="261">
        <f>IF(ISBLANK(INDEX('Policy Characteristics'!H:H,MATCH($C1037,'Policy Characteristics'!$C:$C,0))),"",INDEX('Policy Characteristics'!H:H,MATCH($C1037,'Policy Characteristics'!$C:$C,0)))</f>
        <v>0.01</v>
      </c>
      <c r="O1037" s="254" t="str">
        <f>IF(ISBLANK(INDEX('Policy Characteristics'!I:I,MATCH($C1037,'Policy Characteristics'!$C:$C,0))),"",INDEX('Policy Characteristics'!I:I,MATCH($C1037,'Policy Characteristics'!$C:$C,0)))</f>
        <v>% of potential achieved</v>
      </c>
      <c r="P1037" s="254" t="str">
        <f>IF(ISBLANK(INDEX('Policy Characteristics'!J:J,MATCH($C1037,'Policy Characteristics'!$C:$C,0))),"",INDEX('Policy Characteristics'!J:J,MATCH($C1037,'Policy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7" s="254" t="str">
        <f>IF(ISBLANK(INDEX('Policy Characteristics'!K:K,MATCH($C1037,'Policy Characteristics'!$C:$C,0))),"",INDEX('Policy Characteristics'!K:K,MATCH($C1037,'Policy Characteristics'!$C:$C,0)))</f>
        <v/>
      </c>
      <c r="R1037" s="254" t="str">
        <f>IF(ISBLANK(INDEX('Policy Characteristics'!L:L,MATCH($C1037,'Policy Characteristics'!$C:$C,0))),"",INDEX('Policy Characteristics'!L:L,MATCH($C1037,'Policy Characteristics'!$C:$C,0)))</f>
        <v/>
      </c>
    </row>
    <row r="1038" spans="1:18" s="2" customFormat="1">
      <c r="A1038" s="254" t="str">
        <f>IF(ISBLANK(INDEX('Policy Characteristics'!A:A,MATCH($C1038,'Policy Characteristics'!$C:$C,0))),"",INDEX('Policy Characteristics'!A:A,MATCH($C1038,'Policy Characteristics'!$C:$C,0)))</f>
        <v>Industry</v>
      </c>
      <c r="B1038" s="262" t="str">
        <f>IF(ISBLANK(INDEX('Policy Characteristics'!B:B,MATCH($C1038,'Policy Characteristics'!$C:$C,0))),"",INDEX('Policy Characteristics'!B:B,MATCH($C1038,'Policy Characteristics'!$C:$C,0)))</f>
        <v>Feedstock Shifting</v>
      </c>
      <c r="C1038" s="254" t="str">
        <f t="shared" si="42"/>
        <v>Fraction of Feedstock Shifted</v>
      </c>
      <c r="D1038" s="6" t="s">
        <v>3082</v>
      </c>
      <c r="E1038" s="45" t="s">
        <v>2404</v>
      </c>
      <c r="F1038" t="s">
        <v>3044</v>
      </c>
      <c r="G1038" s="45" t="s">
        <v>2410</v>
      </c>
      <c r="H1038" s="47">
        <v>2675</v>
      </c>
      <c r="I1038" s="324" t="s">
        <v>44</v>
      </c>
      <c r="J1038" s="255" t="str">
        <f>IF(ISBLANK(INDEX('Policy Characteristics'!D:D,MATCH($C1038,'Policy Characteristics'!$C:$C,0))),"",INDEX('Policy Characteristics'!D:D,MATCH($C1038,'Policy Characteristics'!$C:$C,0)))</f>
        <v>Feedstock Shifting</v>
      </c>
      <c r="K1038" s="254" t="str">
        <f>IF(ISBLANK(INDEX('Policy Characteristics'!E:E,MATCH($C1038,'Policy Characteristics'!$C:$C,0))),"",INDEX('Policy Characteristics'!E:E,MATCH($C1038,'Policy Characteristics'!$C:$C,0)))</f>
        <v>indst feedstock shifting</v>
      </c>
      <c r="L1038" s="261">
        <f>IF(ISBLANK(INDEX('Policy Characteristics'!F:F,MATCH($C1038,'Policy Characteristics'!$C:$C,0))),"",INDEX('Policy Characteristics'!F:F,MATCH($C1038,'Policy Characteristics'!$C:$C,0)))</f>
        <v>0</v>
      </c>
      <c r="M1038" s="261">
        <f>IF(ISBLANK(INDEX('Policy Characteristics'!G:G,MATCH($C1038,'Policy Characteristics'!$C:$C,0))),"",INDEX('Policy Characteristics'!G:G,MATCH($C1038,'Policy Characteristics'!$C:$C,0)))</f>
        <v>1</v>
      </c>
      <c r="N1038" s="261">
        <f>IF(ISBLANK(INDEX('Policy Characteristics'!H:H,MATCH($C1038,'Policy Characteristics'!$C:$C,0))),"",INDEX('Policy Characteristics'!H:H,MATCH($C1038,'Policy Characteristics'!$C:$C,0)))</f>
        <v>0.01</v>
      </c>
      <c r="O1038" s="254" t="str">
        <f>IF(ISBLANK(INDEX('Policy Characteristics'!I:I,MATCH($C1038,'Policy Characteristics'!$C:$C,0))),"",INDEX('Policy Characteristics'!I:I,MATCH($C1038,'Policy Characteristics'!$C:$C,0)))</f>
        <v>% of potential achieved</v>
      </c>
      <c r="P1038" s="254" t="str">
        <f>IF(ISBLANK(INDEX('Policy Characteristics'!J:J,MATCH($C1038,'Policy Characteristics'!$C:$C,0))),"",INDEX('Policy Characteristics'!J:J,MATCH($C1038,'Policy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8" s="254" t="str">
        <f>IF(ISBLANK(INDEX('Policy Characteristics'!K:K,MATCH($C1038,'Policy Characteristics'!$C:$C,0))),"",INDEX('Policy Characteristics'!K:K,MATCH($C1038,'Policy Characteristics'!$C:$C,0)))</f>
        <v/>
      </c>
      <c r="R1038" s="254" t="str">
        <f>IF(ISBLANK(INDEX('Policy Characteristics'!L:L,MATCH($C1038,'Policy Characteristics'!$C:$C,0))),"",INDEX('Policy Characteristics'!L:L,MATCH($C1038,'Policy Characteristics'!$C:$C,0)))</f>
        <v/>
      </c>
    </row>
    <row r="1039" spans="1:18" s="2" customFormat="1">
      <c r="A1039" s="254" t="str">
        <f>IF(ISBLANK(INDEX('Policy Characteristics'!A:A,MATCH($C1039,'Policy Characteristics'!$C:$C,0))),"",INDEX('Policy Characteristics'!A:A,MATCH($C1039,'Policy Characteristics'!$C:$C,0)))</f>
        <v>Industry</v>
      </c>
      <c r="B1039" s="262" t="str">
        <f>IF(ISBLANK(INDEX('Policy Characteristics'!B:B,MATCH($C1039,'Policy Characteristics'!$C:$C,0))),"",INDEX('Policy Characteristics'!B:B,MATCH($C1039,'Policy Characteristics'!$C:$C,0)))</f>
        <v>Feedstock Shifting</v>
      </c>
      <c r="C1039" s="254" t="str">
        <f t="shared" si="42"/>
        <v>Fraction of Feedstock Shifted</v>
      </c>
      <c r="D1039" s="6" t="s">
        <v>3082</v>
      </c>
      <c r="E1039" s="45" t="s">
        <v>2706</v>
      </c>
      <c r="F1039" t="s">
        <v>3044</v>
      </c>
      <c r="G1039" s="45" t="s">
        <v>2709</v>
      </c>
      <c r="H1039" s="47">
        <v>2676</v>
      </c>
      <c r="I1039" s="324" t="s">
        <v>44</v>
      </c>
      <c r="J1039" s="255" t="str">
        <f>IF(ISBLANK(INDEX('Policy Characteristics'!D:D,MATCH($C1039,'Policy Characteristics'!$C:$C,0))),"",INDEX('Policy Characteristics'!D:D,MATCH($C1039,'Policy Characteristics'!$C:$C,0)))</f>
        <v>Feedstock Shifting</v>
      </c>
      <c r="K1039" s="254" t="str">
        <f>IF(ISBLANK(INDEX('Policy Characteristics'!E:E,MATCH($C1039,'Policy Characteristics'!$C:$C,0))),"",INDEX('Policy Characteristics'!E:E,MATCH($C1039,'Policy Characteristics'!$C:$C,0)))</f>
        <v>indst feedstock shifting</v>
      </c>
      <c r="L1039" s="261">
        <f>IF(ISBLANK(INDEX('Policy Characteristics'!F:F,MATCH($C1039,'Policy Characteristics'!$C:$C,0))),"",INDEX('Policy Characteristics'!F:F,MATCH($C1039,'Policy Characteristics'!$C:$C,0)))</f>
        <v>0</v>
      </c>
      <c r="M1039" s="261">
        <f>IF(ISBLANK(INDEX('Policy Characteristics'!G:G,MATCH($C1039,'Policy Characteristics'!$C:$C,0))),"",INDEX('Policy Characteristics'!G:G,MATCH($C1039,'Policy Characteristics'!$C:$C,0)))</f>
        <v>1</v>
      </c>
      <c r="N1039" s="261">
        <f>IF(ISBLANK(INDEX('Policy Characteristics'!H:H,MATCH($C1039,'Policy Characteristics'!$C:$C,0))),"",INDEX('Policy Characteristics'!H:H,MATCH($C1039,'Policy Characteristics'!$C:$C,0)))</f>
        <v>0.01</v>
      </c>
      <c r="O1039" s="254" t="str">
        <f>IF(ISBLANK(INDEX('Policy Characteristics'!I:I,MATCH($C1039,'Policy Characteristics'!$C:$C,0))),"",INDEX('Policy Characteristics'!I:I,MATCH($C1039,'Policy Characteristics'!$C:$C,0)))</f>
        <v>% of potential achieved</v>
      </c>
      <c r="P1039" s="254" t="str">
        <f>IF(ISBLANK(INDEX('Policy Characteristics'!J:J,MATCH($C1039,'Policy Characteristics'!$C:$C,0))),"",INDEX('Policy Characteristics'!J:J,MATCH($C1039,'Policy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9" s="254" t="str">
        <f>IF(ISBLANK(INDEX('Policy Characteristics'!K:K,MATCH($C1039,'Policy Characteristics'!$C:$C,0))),"",INDEX('Policy Characteristics'!K:K,MATCH($C1039,'Policy Characteristics'!$C:$C,0)))</f>
        <v/>
      </c>
      <c r="R1039" s="254" t="str">
        <f>IF(ISBLANK(INDEX('Policy Characteristics'!L:L,MATCH($C1039,'Policy Characteristics'!$C:$C,0))),"",INDEX('Policy Characteristics'!L:L,MATCH($C1039,'Policy Characteristics'!$C:$C,0)))</f>
        <v/>
      </c>
    </row>
    <row r="1040" spans="1:18" s="2" customFormat="1">
      <c r="A1040" s="254" t="str">
        <f>IF(ISBLANK(INDEX('Policy Characteristics'!A:A,MATCH($C1040,'Policy Characteristics'!$C:$C,0))),"",INDEX('Policy Characteristics'!A:A,MATCH($C1040,'Policy Characteristics'!$C:$C,0)))</f>
        <v>Industry</v>
      </c>
      <c r="B1040" s="262" t="str">
        <f>IF(ISBLANK(INDEX('Policy Characteristics'!B:B,MATCH($C1040,'Policy Characteristics'!$C:$C,0))),"",INDEX('Policy Characteristics'!B:B,MATCH($C1040,'Policy Characteristics'!$C:$C,0)))</f>
        <v>Feedstock Shifting</v>
      </c>
      <c r="C1040" s="254" t="str">
        <f t="shared" si="42"/>
        <v>Fraction of Feedstock Shifted</v>
      </c>
      <c r="D1040" s="6" t="s">
        <v>3082</v>
      </c>
      <c r="E1040" s="45" t="s">
        <v>2707</v>
      </c>
      <c r="F1040" t="s">
        <v>3044</v>
      </c>
      <c r="G1040" s="45" t="s">
        <v>2711</v>
      </c>
      <c r="H1040" s="47">
        <v>2677</v>
      </c>
      <c r="I1040" s="324" t="s">
        <v>44</v>
      </c>
      <c r="J1040" s="255" t="str">
        <f>IF(ISBLANK(INDEX('Policy Characteristics'!D:D,MATCH($C1040,'Policy Characteristics'!$C:$C,0))),"",INDEX('Policy Characteristics'!D:D,MATCH($C1040,'Policy Characteristics'!$C:$C,0)))</f>
        <v>Feedstock Shifting</v>
      </c>
      <c r="K1040" s="254" t="str">
        <f>IF(ISBLANK(INDEX('Policy Characteristics'!E:E,MATCH($C1040,'Policy Characteristics'!$C:$C,0))),"",INDEX('Policy Characteristics'!E:E,MATCH($C1040,'Policy Characteristics'!$C:$C,0)))</f>
        <v>indst feedstock shifting</v>
      </c>
      <c r="L1040" s="261">
        <f>IF(ISBLANK(INDEX('Policy Characteristics'!F:F,MATCH($C1040,'Policy Characteristics'!$C:$C,0))),"",INDEX('Policy Characteristics'!F:F,MATCH($C1040,'Policy Characteristics'!$C:$C,0)))</f>
        <v>0</v>
      </c>
      <c r="M1040" s="261">
        <f>IF(ISBLANK(INDEX('Policy Characteristics'!G:G,MATCH($C1040,'Policy Characteristics'!$C:$C,0))),"",INDEX('Policy Characteristics'!G:G,MATCH($C1040,'Policy Characteristics'!$C:$C,0)))</f>
        <v>1</v>
      </c>
      <c r="N1040" s="261">
        <f>IF(ISBLANK(INDEX('Policy Characteristics'!H:H,MATCH($C1040,'Policy Characteristics'!$C:$C,0))),"",INDEX('Policy Characteristics'!H:H,MATCH($C1040,'Policy Characteristics'!$C:$C,0)))</f>
        <v>0.01</v>
      </c>
      <c r="O1040" s="254" t="str">
        <f>IF(ISBLANK(INDEX('Policy Characteristics'!I:I,MATCH($C1040,'Policy Characteristics'!$C:$C,0))),"",INDEX('Policy Characteristics'!I:I,MATCH($C1040,'Policy Characteristics'!$C:$C,0)))</f>
        <v>% of potential achieved</v>
      </c>
      <c r="P1040" s="254" t="str">
        <f>IF(ISBLANK(INDEX('Policy Characteristics'!J:J,MATCH($C1040,'Policy Characteristics'!$C:$C,0))),"",INDEX('Policy Characteristics'!J:J,MATCH($C1040,'Policy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0" s="254" t="str">
        <f>IF(ISBLANK(INDEX('Policy Characteristics'!K:K,MATCH($C1040,'Policy Characteristics'!$C:$C,0))),"",INDEX('Policy Characteristics'!K:K,MATCH($C1040,'Policy Characteristics'!$C:$C,0)))</f>
        <v/>
      </c>
      <c r="R1040" s="254" t="str">
        <f>IF(ISBLANK(INDEX('Policy Characteristics'!L:L,MATCH($C1040,'Policy Characteristics'!$C:$C,0))),"",INDEX('Policy Characteristics'!L:L,MATCH($C1040,'Policy Characteristics'!$C:$C,0)))</f>
        <v/>
      </c>
    </row>
    <row r="1041" spans="1:18" s="2" customFormat="1">
      <c r="A1041" s="254" t="str">
        <f>IF(ISBLANK(INDEX('Policy Characteristics'!A:A,MATCH($C1041,'Policy Characteristics'!$C:$C,0))),"",INDEX('Policy Characteristics'!A:A,MATCH($C1041,'Policy Characteristics'!$C:$C,0)))</f>
        <v>Industry</v>
      </c>
      <c r="B1041" s="262" t="str">
        <f>IF(ISBLANK(INDEX('Policy Characteristics'!B:B,MATCH($C1041,'Policy Characteristics'!$C:$C,0))),"",INDEX('Policy Characteristics'!B:B,MATCH($C1041,'Policy Characteristics'!$C:$C,0)))</f>
        <v>Feedstock Shifting</v>
      </c>
      <c r="C1041" s="254" t="str">
        <f t="shared" si="42"/>
        <v>Fraction of Feedstock Shifted</v>
      </c>
      <c r="D1041" s="6" t="s">
        <v>3082</v>
      </c>
      <c r="E1041" s="45" t="s">
        <v>2708</v>
      </c>
      <c r="F1041" t="s">
        <v>3044</v>
      </c>
      <c r="G1041" s="45" t="s">
        <v>2712</v>
      </c>
      <c r="H1041" s="47">
        <v>2678</v>
      </c>
      <c r="I1041" s="324" t="s">
        <v>44</v>
      </c>
      <c r="J1041" s="255" t="str">
        <f>IF(ISBLANK(INDEX('Policy Characteristics'!D:D,MATCH($C1041,'Policy Characteristics'!$C:$C,0))),"",INDEX('Policy Characteristics'!D:D,MATCH($C1041,'Policy Characteristics'!$C:$C,0)))</f>
        <v>Feedstock Shifting</v>
      </c>
      <c r="K1041" s="254" t="str">
        <f>IF(ISBLANK(INDEX('Policy Characteristics'!E:E,MATCH($C1041,'Policy Characteristics'!$C:$C,0))),"",INDEX('Policy Characteristics'!E:E,MATCH($C1041,'Policy Characteristics'!$C:$C,0)))</f>
        <v>indst feedstock shifting</v>
      </c>
      <c r="L1041" s="261">
        <f>IF(ISBLANK(INDEX('Policy Characteristics'!F:F,MATCH($C1041,'Policy Characteristics'!$C:$C,0))),"",INDEX('Policy Characteristics'!F:F,MATCH($C1041,'Policy Characteristics'!$C:$C,0)))</f>
        <v>0</v>
      </c>
      <c r="M1041" s="261">
        <f>IF(ISBLANK(INDEX('Policy Characteristics'!G:G,MATCH($C1041,'Policy Characteristics'!$C:$C,0))),"",INDEX('Policy Characteristics'!G:G,MATCH($C1041,'Policy Characteristics'!$C:$C,0)))</f>
        <v>1</v>
      </c>
      <c r="N1041" s="261">
        <f>IF(ISBLANK(INDEX('Policy Characteristics'!H:H,MATCH($C1041,'Policy Characteristics'!$C:$C,0))),"",INDEX('Policy Characteristics'!H:H,MATCH($C1041,'Policy Characteristics'!$C:$C,0)))</f>
        <v>0.01</v>
      </c>
      <c r="O1041" s="254" t="str">
        <f>IF(ISBLANK(INDEX('Policy Characteristics'!I:I,MATCH($C1041,'Policy Characteristics'!$C:$C,0))),"",INDEX('Policy Characteristics'!I:I,MATCH($C1041,'Policy Characteristics'!$C:$C,0)))</f>
        <v>% of potential achieved</v>
      </c>
      <c r="P1041" s="254" t="str">
        <f>IF(ISBLANK(INDEX('Policy Characteristics'!J:J,MATCH($C1041,'Policy Characteristics'!$C:$C,0))),"",INDEX('Policy Characteristics'!J:J,MATCH($C1041,'Policy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1" s="254" t="str">
        <f>IF(ISBLANK(INDEX('Policy Characteristics'!K:K,MATCH($C1041,'Policy Characteristics'!$C:$C,0))),"",INDEX('Policy Characteristics'!K:K,MATCH($C1041,'Policy Characteristics'!$C:$C,0)))</f>
        <v/>
      </c>
      <c r="R1041" s="254" t="str">
        <f>IF(ISBLANK(INDEX('Policy Characteristics'!L:L,MATCH($C1041,'Policy Characteristics'!$C:$C,0))),"",INDEX('Policy Characteristics'!L:L,MATCH($C1041,'Policy Characteristics'!$C:$C,0)))</f>
        <v/>
      </c>
    </row>
    <row r="1042" spans="1:18" s="2" customFormat="1">
      <c r="A1042" s="254" t="str">
        <f>IF(ISBLANK(INDEX('Policy Characteristics'!A:A,MATCH($C1042,'Policy Characteristics'!$C:$C,0))),"",INDEX('Policy Characteristics'!A:A,MATCH($C1042,'Policy Characteristics'!$C:$C,0)))</f>
        <v>Industry</v>
      </c>
      <c r="B1042" s="262" t="str">
        <f>IF(ISBLANK(INDEX('Policy Characteristics'!B:B,MATCH($C1042,'Policy Characteristics'!$C:$C,0))),"",INDEX('Policy Characteristics'!B:B,MATCH($C1042,'Policy Characteristics'!$C:$C,0)))</f>
        <v>Feedstock Shifting</v>
      </c>
      <c r="C1042" s="254" t="str">
        <f t="shared" si="42"/>
        <v>Fraction of Feedstock Shifted</v>
      </c>
      <c r="D1042" s="6" t="s">
        <v>3082</v>
      </c>
      <c r="E1042" s="45" t="s">
        <v>2705</v>
      </c>
      <c r="F1042" t="s">
        <v>3044</v>
      </c>
      <c r="G1042" s="45" t="s">
        <v>2710</v>
      </c>
      <c r="H1042" s="47">
        <v>2679</v>
      </c>
      <c r="I1042" s="324" t="s">
        <v>44</v>
      </c>
      <c r="J1042" s="255" t="str">
        <f>IF(ISBLANK(INDEX('Policy Characteristics'!D:D,MATCH($C1042,'Policy Characteristics'!$C:$C,0))),"",INDEX('Policy Characteristics'!D:D,MATCH($C1042,'Policy Characteristics'!$C:$C,0)))</f>
        <v>Feedstock Shifting</v>
      </c>
      <c r="K1042" s="254" t="str">
        <f>IF(ISBLANK(INDEX('Policy Characteristics'!E:E,MATCH($C1042,'Policy Characteristics'!$C:$C,0))),"",INDEX('Policy Characteristics'!E:E,MATCH($C1042,'Policy Characteristics'!$C:$C,0)))</f>
        <v>indst feedstock shifting</v>
      </c>
      <c r="L1042" s="261">
        <f>IF(ISBLANK(INDEX('Policy Characteristics'!F:F,MATCH($C1042,'Policy Characteristics'!$C:$C,0))),"",INDEX('Policy Characteristics'!F:F,MATCH($C1042,'Policy Characteristics'!$C:$C,0)))</f>
        <v>0</v>
      </c>
      <c r="M1042" s="261">
        <f>IF(ISBLANK(INDEX('Policy Characteristics'!G:G,MATCH($C1042,'Policy Characteristics'!$C:$C,0))),"",INDEX('Policy Characteristics'!G:G,MATCH($C1042,'Policy Characteristics'!$C:$C,0)))</f>
        <v>1</v>
      </c>
      <c r="N1042" s="261">
        <f>IF(ISBLANK(INDEX('Policy Characteristics'!H:H,MATCH($C1042,'Policy Characteristics'!$C:$C,0))),"",INDEX('Policy Characteristics'!H:H,MATCH($C1042,'Policy Characteristics'!$C:$C,0)))</f>
        <v>0.01</v>
      </c>
      <c r="O1042" s="254" t="str">
        <f>IF(ISBLANK(INDEX('Policy Characteristics'!I:I,MATCH($C1042,'Policy Characteristics'!$C:$C,0))),"",INDEX('Policy Characteristics'!I:I,MATCH($C1042,'Policy Characteristics'!$C:$C,0)))</f>
        <v>% of potential achieved</v>
      </c>
      <c r="P1042" s="254" t="str">
        <f>IF(ISBLANK(INDEX('Policy Characteristics'!J:J,MATCH($C1042,'Policy Characteristics'!$C:$C,0))),"",INDEX('Policy Characteristics'!J:J,MATCH($C1042,'Policy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2" s="254" t="str">
        <f>IF(ISBLANK(INDEX('Policy Characteristics'!K:K,MATCH($C1042,'Policy Characteristics'!$C:$C,0))),"",INDEX('Policy Characteristics'!K:K,MATCH($C1042,'Policy Characteristics'!$C:$C,0)))</f>
        <v/>
      </c>
      <c r="R1042" s="254" t="str">
        <f>IF(ISBLANK(INDEX('Policy Characteristics'!L:L,MATCH($C1042,'Policy Characteristics'!$C:$C,0))),"",INDEX('Policy Characteristics'!L:L,MATCH($C1042,'Policy Characteristics'!$C:$C,0)))</f>
        <v/>
      </c>
    </row>
    <row r="1043" spans="1:18" s="2" customFormat="1">
      <c r="A1043" s="254" t="str">
        <f>IF(ISBLANK(INDEX('Policy Characteristics'!A:A,MATCH($C1043,'Policy Characteristics'!$C:$C,0))),"",INDEX('Policy Characteristics'!A:A,MATCH($C1043,'Policy Characteristics'!$C:$C,0)))</f>
        <v>Industry</v>
      </c>
      <c r="B1043" s="262" t="str">
        <f>IF(ISBLANK(INDEX('Policy Characteristics'!B:B,MATCH($C1043,'Policy Characteristics'!$C:$C,0))),"",INDEX('Policy Characteristics'!B:B,MATCH($C1043,'Policy Characteristics'!$C:$C,0)))</f>
        <v>Feedstock Shifting</v>
      </c>
      <c r="C1043" s="254" t="str">
        <f t="shared" si="42"/>
        <v>Fraction of Feedstock Shifted</v>
      </c>
      <c r="D1043" s="6" t="s">
        <v>3083</v>
      </c>
      <c r="E1043" s="45" t="s">
        <v>2399</v>
      </c>
      <c r="F1043" t="s">
        <v>3045</v>
      </c>
      <c r="G1043" s="45" t="s">
        <v>2405</v>
      </c>
      <c r="H1043" s="47">
        <v>2680</v>
      </c>
      <c r="I1043" s="324" t="s">
        <v>44</v>
      </c>
      <c r="J1043" s="255" t="str">
        <f>IF(ISBLANK(INDEX('Policy Characteristics'!D:D,MATCH($C1043,'Policy Characteristics'!$C:$C,0))),"",INDEX('Policy Characteristics'!D:D,MATCH($C1043,'Policy Characteristics'!$C:$C,0)))</f>
        <v>Feedstock Shifting</v>
      </c>
      <c r="K1043" s="254" t="str">
        <f>IF(ISBLANK(INDEX('Policy Characteristics'!E:E,MATCH($C1043,'Policy Characteristics'!$C:$C,0))),"",INDEX('Policy Characteristics'!E:E,MATCH($C1043,'Policy Characteristics'!$C:$C,0)))</f>
        <v>indst feedstock shifting</v>
      </c>
      <c r="L1043" s="261">
        <f>IF(ISBLANK(INDEX('Policy Characteristics'!F:F,MATCH($C1043,'Policy Characteristics'!$C:$C,0))),"",INDEX('Policy Characteristics'!F:F,MATCH($C1043,'Policy Characteristics'!$C:$C,0)))</f>
        <v>0</v>
      </c>
      <c r="M1043" s="261">
        <f>IF(ISBLANK(INDEX('Policy Characteristics'!G:G,MATCH($C1043,'Policy Characteristics'!$C:$C,0))),"",INDEX('Policy Characteristics'!G:G,MATCH($C1043,'Policy Characteristics'!$C:$C,0)))</f>
        <v>1</v>
      </c>
      <c r="N1043" s="261">
        <f>IF(ISBLANK(INDEX('Policy Characteristics'!H:H,MATCH($C1043,'Policy Characteristics'!$C:$C,0))),"",INDEX('Policy Characteristics'!H:H,MATCH($C1043,'Policy Characteristics'!$C:$C,0)))</f>
        <v>0.01</v>
      </c>
      <c r="O1043" s="254" t="str">
        <f>IF(ISBLANK(INDEX('Policy Characteristics'!I:I,MATCH($C1043,'Policy Characteristics'!$C:$C,0))),"",INDEX('Policy Characteristics'!I:I,MATCH($C1043,'Policy Characteristics'!$C:$C,0)))</f>
        <v>% of potential achieved</v>
      </c>
      <c r="P1043" s="254" t="str">
        <f>IF(ISBLANK(INDEX('Policy Characteristics'!J:J,MATCH($C1043,'Policy Characteristics'!$C:$C,0))),"",INDEX('Policy Characteristics'!J:J,MATCH($C1043,'Policy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3" s="254" t="str">
        <f>IF(ISBLANK(INDEX('Policy Characteristics'!K:K,MATCH($C1043,'Policy Characteristics'!$C:$C,0))),"",INDEX('Policy Characteristics'!K:K,MATCH($C1043,'Policy Characteristics'!$C:$C,0)))</f>
        <v/>
      </c>
      <c r="R1043" s="254" t="str">
        <f>IF(ISBLANK(INDEX('Policy Characteristics'!L:L,MATCH($C1043,'Policy Characteristics'!$C:$C,0))),"",INDEX('Policy Characteristics'!L:L,MATCH($C1043,'Policy Characteristics'!$C:$C,0)))</f>
        <v/>
      </c>
    </row>
    <row r="1044" spans="1:18" s="2" customFormat="1">
      <c r="A1044" s="254" t="str">
        <f>IF(ISBLANK(INDEX('Policy Characteristics'!A:A,MATCH($C1044,'Policy Characteristics'!$C:$C,0))),"",INDEX('Policy Characteristics'!A:A,MATCH($C1044,'Policy Characteristics'!$C:$C,0)))</f>
        <v>Industry</v>
      </c>
      <c r="B1044" s="262" t="str">
        <f>IF(ISBLANK(INDEX('Policy Characteristics'!B:B,MATCH($C1044,'Policy Characteristics'!$C:$C,0))),"",INDEX('Policy Characteristics'!B:B,MATCH($C1044,'Policy Characteristics'!$C:$C,0)))</f>
        <v>Feedstock Shifting</v>
      </c>
      <c r="C1044" s="254" t="str">
        <f t="shared" si="42"/>
        <v>Fraction of Feedstock Shifted</v>
      </c>
      <c r="D1044" s="6" t="s">
        <v>3083</v>
      </c>
      <c r="E1044" s="45" t="s">
        <v>2400</v>
      </c>
      <c r="F1044" t="s">
        <v>3045</v>
      </c>
      <c r="G1044" s="45" t="s">
        <v>2408</v>
      </c>
      <c r="H1044" s="47">
        <v>2681</v>
      </c>
      <c r="I1044" s="324" t="s">
        <v>44</v>
      </c>
      <c r="J1044" s="255" t="str">
        <f>IF(ISBLANK(INDEX('Policy Characteristics'!D:D,MATCH($C1044,'Policy Characteristics'!$C:$C,0))),"",INDEX('Policy Characteristics'!D:D,MATCH($C1044,'Policy Characteristics'!$C:$C,0)))</f>
        <v>Feedstock Shifting</v>
      </c>
      <c r="K1044" s="254" t="str">
        <f>IF(ISBLANK(INDEX('Policy Characteristics'!E:E,MATCH($C1044,'Policy Characteristics'!$C:$C,0))),"",INDEX('Policy Characteristics'!E:E,MATCH($C1044,'Policy Characteristics'!$C:$C,0)))</f>
        <v>indst feedstock shifting</v>
      </c>
      <c r="L1044" s="261">
        <f>IF(ISBLANK(INDEX('Policy Characteristics'!F:F,MATCH($C1044,'Policy Characteristics'!$C:$C,0))),"",INDEX('Policy Characteristics'!F:F,MATCH($C1044,'Policy Characteristics'!$C:$C,0)))</f>
        <v>0</v>
      </c>
      <c r="M1044" s="261">
        <f>IF(ISBLANK(INDEX('Policy Characteristics'!G:G,MATCH($C1044,'Policy Characteristics'!$C:$C,0))),"",INDEX('Policy Characteristics'!G:G,MATCH($C1044,'Policy Characteristics'!$C:$C,0)))</f>
        <v>1</v>
      </c>
      <c r="N1044" s="261">
        <f>IF(ISBLANK(INDEX('Policy Characteristics'!H:H,MATCH($C1044,'Policy Characteristics'!$C:$C,0))),"",INDEX('Policy Characteristics'!H:H,MATCH($C1044,'Policy Characteristics'!$C:$C,0)))</f>
        <v>0.01</v>
      </c>
      <c r="O1044" s="254" t="str">
        <f>IF(ISBLANK(INDEX('Policy Characteristics'!I:I,MATCH($C1044,'Policy Characteristics'!$C:$C,0))),"",INDEX('Policy Characteristics'!I:I,MATCH($C1044,'Policy Characteristics'!$C:$C,0)))</f>
        <v>% of potential achieved</v>
      </c>
      <c r="P1044" s="254" t="str">
        <f>IF(ISBLANK(INDEX('Policy Characteristics'!J:J,MATCH($C1044,'Policy Characteristics'!$C:$C,0))),"",INDEX('Policy Characteristics'!J:J,MATCH($C1044,'Policy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4" s="254" t="str">
        <f>IF(ISBLANK(INDEX('Policy Characteristics'!K:K,MATCH($C1044,'Policy Characteristics'!$C:$C,0))),"",INDEX('Policy Characteristics'!K:K,MATCH($C1044,'Policy Characteristics'!$C:$C,0)))</f>
        <v/>
      </c>
      <c r="R1044" s="254" t="str">
        <f>IF(ISBLANK(INDEX('Policy Characteristics'!L:L,MATCH($C1044,'Policy Characteristics'!$C:$C,0))),"",INDEX('Policy Characteristics'!L:L,MATCH($C1044,'Policy Characteristics'!$C:$C,0)))</f>
        <v/>
      </c>
    </row>
    <row r="1045" spans="1:18" s="2" customFormat="1">
      <c r="A1045" s="254" t="str">
        <f>IF(ISBLANK(INDEX('Policy Characteristics'!A:A,MATCH($C1045,'Policy Characteristics'!$C:$C,0))),"",INDEX('Policy Characteristics'!A:A,MATCH($C1045,'Policy Characteristics'!$C:$C,0)))</f>
        <v>Industry</v>
      </c>
      <c r="B1045" s="262" t="str">
        <f>IF(ISBLANK(INDEX('Policy Characteristics'!B:B,MATCH($C1045,'Policy Characteristics'!$C:$C,0))),"",INDEX('Policy Characteristics'!B:B,MATCH($C1045,'Policy Characteristics'!$C:$C,0)))</f>
        <v>Feedstock Shifting</v>
      </c>
      <c r="C1045" s="254" t="str">
        <f t="shared" si="42"/>
        <v>Fraction of Feedstock Shifted</v>
      </c>
      <c r="D1045" s="6" t="s">
        <v>3083</v>
      </c>
      <c r="E1045" s="45" t="s">
        <v>2401</v>
      </c>
      <c r="F1045" t="s">
        <v>3045</v>
      </c>
      <c r="G1045" s="45" t="s">
        <v>2409</v>
      </c>
      <c r="H1045" s="47">
        <v>2682</v>
      </c>
      <c r="I1045" s="324" t="s">
        <v>44</v>
      </c>
      <c r="J1045" s="255" t="str">
        <f>IF(ISBLANK(INDEX('Policy Characteristics'!D:D,MATCH($C1045,'Policy Characteristics'!$C:$C,0))),"",INDEX('Policy Characteristics'!D:D,MATCH($C1045,'Policy Characteristics'!$C:$C,0)))</f>
        <v>Feedstock Shifting</v>
      </c>
      <c r="K1045" s="254" t="str">
        <f>IF(ISBLANK(INDEX('Policy Characteristics'!E:E,MATCH($C1045,'Policy Characteristics'!$C:$C,0))),"",INDEX('Policy Characteristics'!E:E,MATCH($C1045,'Policy Characteristics'!$C:$C,0)))</f>
        <v>indst feedstock shifting</v>
      </c>
      <c r="L1045" s="261">
        <f>IF(ISBLANK(INDEX('Policy Characteristics'!F:F,MATCH($C1045,'Policy Characteristics'!$C:$C,0))),"",INDEX('Policy Characteristics'!F:F,MATCH($C1045,'Policy Characteristics'!$C:$C,0)))</f>
        <v>0</v>
      </c>
      <c r="M1045" s="261">
        <f>IF(ISBLANK(INDEX('Policy Characteristics'!G:G,MATCH($C1045,'Policy Characteristics'!$C:$C,0))),"",INDEX('Policy Characteristics'!G:G,MATCH($C1045,'Policy Characteristics'!$C:$C,0)))</f>
        <v>1</v>
      </c>
      <c r="N1045" s="261">
        <f>IF(ISBLANK(INDEX('Policy Characteristics'!H:H,MATCH($C1045,'Policy Characteristics'!$C:$C,0))),"",INDEX('Policy Characteristics'!H:H,MATCH($C1045,'Policy Characteristics'!$C:$C,0)))</f>
        <v>0.01</v>
      </c>
      <c r="O1045" s="254" t="str">
        <f>IF(ISBLANK(INDEX('Policy Characteristics'!I:I,MATCH($C1045,'Policy Characteristics'!$C:$C,0))),"",INDEX('Policy Characteristics'!I:I,MATCH($C1045,'Policy Characteristics'!$C:$C,0)))</f>
        <v>% of potential achieved</v>
      </c>
      <c r="P1045" s="254" t="str">
        <f>IF(ISBLANK(INDEX('Policy Characteristics'!J:J,MATCH($C1045,'Policy Characteristics'!$C:$C,0))),"",INDEX('Policy Characteristics'!J:J,MATCH($C1045,'Policy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5" s="254" t="str">
        <f>IF(ISBLANK(INDEX('Policy Characteristics'!K:K,MATCH($C1045,'Policy Characteristics'!$C:$C,0))),"",INDEX('Policy Characteristics'!K:K,MATCH($C1045,'Policy Characteristics'!$C:$C,0)))</f>
        <v/>
      </c>
      <c r="R1045" s="254" t="str">
        <f>IF(ISBLANK(INDEX('Policy Characteristics'!L:L,MATCH($C1045,'Policy Characteristics'!$C:$C,0))),"",INDEX('Policy Characteristics'!L:L,MATCH($C1045,'Policy Characteristics'!$C:$C,0)))</f>
        <v/>
      </c>
    </row>
    <row r="1046" spans="1:18" s="2" customFormat="1">
      <c r="A1046" s="254" t="str">
        <f>IF(ISBLANK(INDEX('Policy Characteristics'!A:A,MATCH($C1046,'Policy Characteristics'!$C:$C,0))),"",INDEX('Policy Characteristics'!A:A,MATCH($C1046,'Policy Characteristics'!$C:$C,0)))</f>
        <v>Industry</v>
      </c>
      <c r="B1046" s="262" t="str">
        <f>IF(ISBLANK(INDEX('Policy Characteristics'!B:B,MATCH($C1046,'Policy Characteristics'!$C:$C,0))),"",INDEX('Policy Characteristics'!B:B,MATCH($C1046,'Policy Characteristics'!$C:$C,0)))</f>
        <v>Feedstock Shifting</v>
      </c>
      <c r="C1046" s="254" t="str">
        <f t="shared" si="42"/>
        <v>Fraction of Feedstock Shifted</v>
      </c>
      <c r="D1046" s="6" t="s">
        <v>3083</v>
      </c>
      <c r="E1046" s="45" t="s">
        <v>2402</v>
      </c>
      <c r="F1046" t="s">
        <v>3045</v>
      </c>
      <c r="G1046" s="45" t="s">
        <v>2406</v>
      </c>
      <c r="H1046" s="47">
        <v>2683</v>
      </c>
      <c r="I1046" s="324" t="s">
        <v>44</v>
      </c>
      <c r="J1046" s="255" t="str">
        <f>IF(ISBLANK(INDEX('Policy Characteristics'!D:D,MATCH($C1046,'Policy Characteristics'!$C:$C,0))),"",INDEX('Policy Characteristics'!D:D,MATCH($C1046,'Policy Characteristics'!$C:$C,0)))</f>
        <v>Feedstock Shifting</v>
      </c>
      <c r="K1046" s="254" t="str">
        <f>IF(ISBLANK(INDEX('Policy Characteristics'!E:E,MATCH($C1046,'Policy Characteristics'!$C:$C,0))),"",INDEX('Policy Characteristics'!E:E,MATCH($C1046,'Policy Characteristics'!$C:$C,0)))</f>
        <v>indst feedstock shifting</v>
      </c>
      <c r="L1046" s="261">
        <f>IF(ISBLANK(INDEX('Policy Characteristics'!F:F,MATCH($C1046,'Policy Characteristics'!$C:$C,0))),"",INDEX('Policy Characteristics'!F:F,MATCH($C1046,'Policy Characteristics'!$C:$C,0)))</f>
        <v>0</v>
      </c>
      <c r="M1046" s="261">
        <f>IF(ISBLANK(INDEX('Policy Characteristics'!G:G,MATCH($C1046,'Policy Characteristics'!$C:$C,0))),"",INDEX('Policy Characteristics'!G:G,MATCH($C1046,'Policy Characteristics'!$C:$C,0)))</f>
        <v>1</v>
      </c>
      <c r="N1046" s="261">
        <f>IF(ISBLANK(INDEX('Policy Characteristics'!H:H,MATCH($C1046,'Policy Characteristics'!$C:$C,0))),"",INDEX('Policy Characteristics'!H:H,MATCH($C1046,'Policy Characteristics'!$C:$C,0)))</f>
        <v>0.01</v>
      </c>
      <c r="O1046" s="254" t="str">
        <f>IF(ISBLANK(INDEX('Policy Characteristics'!I:I,MATCH($C1046,'Policy Characteristics'!$C:$C,0))),"",INDEX('Policy Characteristics'!I:I,MATCH($C1046,'Policy Characteristics'!$C:$C,0)))</f>
        <v>% of potential achieved</v>
      </c>
      <c r="P1046" s="254" t="str">
        <f>IF(ISBLANK(INDEX('Policy Characteristics'!J:J,MATCH($C1046,'Policy Characteristics'!$C:$C,0))),"",INDEX('Policy Characteristics'!J:J,MATCH($C1046,'Policy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6" s="254" t="str">
        <f>IF(ISBLANK(INDEX('Policy Characteristics'!K:K,MATCH($C1046,'Policy Characteristics'!$C:$C,0))),"",INDEX('Policy Characteristics'!K:K,MATCH($C1046,'Policy Characteristics'!$C:$C,0)))</f>
        <v/>
      </c>
      <c r="R1046" s="254" t="str">
        <f>IF(ISBLANK(INDEX('Policy Characteristics'!L:L,MATCH($C1046,'Policy Characteristics'!$C:$C,0))),"",INDEX('Policy Characteristics'!L:L,MATCH($C1046,'Policy Characteristics'!$C:$C,0)))</f>
        <v/>
      </c>
    </row>
    <row r="1047" spans="1:18" s="2" customFormat="1">
      <c r="A1047" s="254" t="str">
        <f>IF(ISBLANK(INDEX('Policy Characteristics'!A:A,MATCH($C1047,'Policy Characteristics'!$C:$C,0))),"",INDEX('Policy Characteristics'!A:A,MATCH($C1047,'Policy Characteristics'!$C:$C,0)))</f>
        <v>Industry</v>
      </c>
      <c r="B1047" s="262" t="str">
        <f>IF(ISBLANK(INDEX('Policy Characteristics'!B:B,MATCH($C1047,'Policy Characteristics'!$C:$C,0))),"",INDEX('Policy Characteristics'!B:B,MATCH($C1047,'Policy Characteristics'!$C:$C,0)))</f>
        <v>Feedstock Shifting</v>
      </c>
      <c r="C1047" s="254" t="str">
        <f t="shared" si="42"/>
        <v>Fraction of Feedstock Shifted</v>
      </c>
      <c r="D1047" s="6" t="s">
        <v>3083</v>
      </c>
      <c r="E1047" s="45" t="s">
        <v>2403</v>
      </c>
      <c r="F1047" t="s">
        <v>3045</v>
      </c>
      <c r="G1047" s="45" t="s">
        <v>2407</v>
      </c>
      <c r="H1047" s="47">
        <v>2684</v>
      </c>
      <c r="I1047" s="324" t="s">
        <v>44</v>
      </c>
      <c r="J1047" s="255" t="str">
        <f>IF(ISBLANK(INDEX('Policy Characteristics'!D:D,MATCH($C1047,'Policy Characteristics'!$C:$C,0))),"",INDEX('Policy Characteristics'!D:D,MATCH($C1047,'Policy Characteristics'!$C:$C,0)))</f>
        <v>Feedstock Shifting</v>
      </c>
      <c r="K1047" s="254" t="str">
        <f>IF(ISBLANK(INDEX('Policy Characteristics'!E:E,MATCH($C1047,'Policy Characteristics'!$C:$C,0))),"",INDEX('Policy Characteristics'!E:E,MATCH($C1047,'Policy Characteristics'!$C:$C,0)))</f>
        <v>indst feedstock shifting</v>
      </c>
      <c r="L1047" s="261">
        <f>IF(ISBLANK(INDEX('Policy Characteristics'!F:F,MATCH($C1047,'Policy Characteristics'!$C:$C,0))),"",INDEX('Policy Characteristics'!F:F,MATCH($C1047,'Policy Characteristics'!$C:$C,0)))</f>
        <v>0</v>
      </c>
      <c r="M1047" s="261">
        <f>IF(ISBLANK(INDEX('Policy Characteristics'!G:G,MATCH($C1047,'Policy Characteristics'!$C:$C,0))),"",INDEX('Policy Characteristics'!G:G,MATCH($C1047,'Policy Characteristics'!$C:$C,0)))</f>
        <v>1</v>
      </c>
      <c r="N1047" s="261">
        <f>IF(ISBLANK(INDEX('Policy Characteristics'!H:H,MATCH($C1047,'Policy Characteristics'!$C:$C,0))),"",INDEX('Policy Characteristics'!H:H,MATCH($C1047,'Policy Characteristics'!$C:$C,0)))</f>
        <v>0.01</v>
      </c>
      <c r="O1047" s="254" t="str">
        <f>IF(ISBLANK(INDEX('Policy Characteristics'!I:I,MATCH($C1047,'Policy Characteristics'!$C:$C,0))),"",INDEX('Policy Characteristics'!I:I,MATCH($C1047,'Policy Characteristics'!$C:$C,0)))</f>
        <v>% of potential achieved</v>
      </c>
      <c r="P1047" s="254" t="str">
        <f>IF(ISBLANK(INDEX('Policy Characteristics'!J:J,MATCH($C1047,'Policy Characteristics'!$C:$C,0))),"",INDEX('Policy Characteristics'!J:J,MATCH($C1047,'Policy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7" s="254" t="str">
        <f>IF(ISBLANK(INDEX('Policy Characteristics'!K:K,MATCH($C1047,'Policy Characteristics'!$C:$C,0))),"",INDEX('Policy Characteristics'!K:K,MATCH($C1047,'Policy Characteristics'!$C:$C,0)))</f>
        <v/>
      </c>
      <c r="R1047" s="254" t="str">
        <f>IF(ISBLANK(INDEX('Policy Characteristics'!L:L,MATCH($C1047,'Policy Characteristics'!$C:$C,0))),"",INDEX('Policy Characteristics'!L:L,MATCH($C1047,'Policy Characteristics'!$C:$C,0)))</f>
        <v/>
      </c>
    </row>
    <row r="1048" spans="1:18" s="2" customFormat="1">
      <c r="A1048" s="254" t="str">
        <f>IF(ISBLANK(INDEX('Policy Characteristics'!A:A,MATCH($C1048,'Policy Characteristics'!$C:$C,0))),"",INDEX('Policy Characteristics'!A:A,MATCH($C1048,'Policy Characteristics'!$C:$C,0)))</f>
        <v>Industry</v>
      </c>
      <c r="B1048" s="262" t="str">
        <f>IF(ISBLANK(INDEX('Policy Characteristics'!B:B,MATCH($C1048,'Policy Characteristics'!$C:$C,0))),"",INDEX('Policy Characteristics'!B:B,MATCH($C1048,'Policy Characteristics'!$C:$C,0)))</f>
        <v>Feedstock Shifting</v>
      </c>
      <c r="C1048" s="254" t="str">
        <f t="shared" si="42"/>
        <v>Fraction of Feedstock Shifted</v>
      </c>
      <c r="D1048" s="6" t="s">
        <v>3083</v>
      </c>
      <c r="E1048" s="45" t="s">
        <v>2404</v>
      </c>
      <c r="F1048" t="s">
        <v>3045</v>
      </c>
      <c r="G1048" s="45" t="s">
        <v>2410</v>
      </c>
      <c r="H1048" s="47">
        <v>2685</v>
      </c>
      <c r="I1048" s="324" t="s">
        <v>44</v>
      </c>
      <c r="J1048" s="255" t="str">
        <f>IF(ISBLANK(INDEX('Policy Characteristics'!D:D,MATCH($C1048,'Policy Characteristics'!$C:$C,0))),"",INDEX('Policy Characteristics'!D:D,MATCH($C1048,'Policy Characteristics'!$C:$C,0)))</f>
        <v>Feedstock Shifting</v>
      </c>
      <c r="K1048" s="254" t="str">
        <f>IF(ISBLANK(INDEX('Policy Characteristics'!E:E,MATCH($C1048,'Policy Characteristics'!$C:$C,0))),"",INDEX('Policy Characteristics'!E:E,MATCH($C1048,'Policy Characteristics'!$C:$C,0)))</f>
        <v>indst feedstock shifting</v>
      </c>
      <c r="L1048" s="261">
        <f>IF(ISBLANK(INDEX('Policy Characteristics'!F:F,MATCH($C1048,'Policy Characteristics'!$C:$C,0))),"",INDEX('Policy Characteristics'!F:F,MATCH($C1048,'Policy Characteristics'!$C:$C,0)))</f>
        <v>0</v>
      </c>
      <c r="M1048" s="261">
        <f>IF(ISBLANK(INDEX('Policy Characteristics'!G:G,MATCH($C1048,'Policy Characteristics'!$C:$C,0))),"",INDEX('Policy Characteristics'!G:G,MATCH($C1048,'Policy Characteristics'!$C:$C,0)))</f>
        <v>1</v>
      </c>
      <c r="N1048" s="261">
        <f>IF(ISBLANK(INDEX('Policy Characteristics'!H:H,MATCH($C1048,'Policy Characteristics'!$C:$C,0))),"",INDEX('Policy Characteristics'!H:H,MATCH($C1048,'Policy Characteristics'!$C:$C,0)))</f>
        <v>0.01</v>
      </c>
      <c r="O1048" s="254" t="str">
        <f>IF(ISBLANK(INDEX('Policy Characteristics'!I:I,MATCH($C1048,'Policy Characteristics'!$C:$C,0))),"",INDEX('Policy Characteristics'!I:I,MATCH($C1048,'Policy Characteristics'!$C:$C,0)))</f>
        <v>% of potential achieved</v>
      </c>
      <c r="P1048" s="254" t="str">
        <f>IF(ISBLANK(INDEX('Policy Characteristics'!J:J,MATCH($C1048,'Policy Characteristics'!$C:$C,0))),"",INDEX('Policy Characteristics'!J:J,MATCH($C1048,'Policy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8" s="254" t="str">
        <f>IF(ISBLANK(INDEX('Policy Characteristics'!K:K,MATCH($C1048,'Policy Characteristics'!$C:$C,0))),"",INDEX('Policy Characteristics'!K:K,MATCH($C1048,'Policy Characteristics'!$C:$C,0)))</f>
        <v/>
      </c>
      <c r="R1048" s="254" t="str">
        <f>IF(ISBLANK(INDEX('Policy Characteristics'!L:L,MATCH($C1048,'Policy Characteristics'!$C:$C,0))),"",INDEX('Policy Characteristics'!L:L,MATCH($C1048,'Policy Characteristics'!$C:$C,0)))</f>
        <v/>
      </c>
    </row>
    <row r="1049" spans="1:18" s="2" customFormat="1">
      <c r="A1049" s="254" t="str">
        <f>IF(ISBLANK(INDEX('Policy Characteristics'!A:A,MATCH($C1049,'Policy Characteristics'!$C:$C,0))),"",INDEX('Policy Characteristics'!A:A,MATCH($C1049,'Policy Characteristics'!$C:$C,0)))</f>
        <v>Industry</v>
      </c>
      <c r="B1049" s="262" t="str">
        <f>IF(ISBLANK(INDEX('Policy Characteristics'!B:B,MATCH($C1049,'Policy Characteristics'!$C:$C,0))),"",INDEX('Policy Characteristics'!B:B,MATCH($C1049,'Policy Characteristics'!$C:$C,0)))</f>
        <v>Feedstock Shifting</v>
      </c>
      <c r="C1049" s="254" t="str">
        <f t="shared" si="42"/>
        <v>Fraction of Feedstock Shifted</v>
      </c>
      <c r="D1049" s="6" t="s">
        <v>3083</v>
      </c>
      <c r="E1049" s="45" t="s">
        <v>2706</v>
      </c>
      <c r="F1049" t="s">
        <v>3045</v>
      </c>
      <c r="G1049" s="45" t="s">
        <v>2709</v>
      </c>
      <c r="H1049" s="47">
        <v>2686</v>
      </c>
      <c r="I1049" s="324" t="s">
        <v>44</v>
      </c>
      <c r="J1049" s="255" t="str">
        <f>IF(ISBLANK(INDEX('Policy Characteristics'!D:D,MATCH($C1049,'Policy Characteristics'!$C:$C,0))),"",INDEX('Policy Characteristics'!D:D,MATCH($C1049,'Policy Characteristics'!$C:$C,0)))</f>
        <v>Feedstock Shifting</v>
      </c>
      <c r="K1049" s="254" t="str">
        <f>IF(ISBLANK(INDEX('Policy Characteristics'!E:E,MATCH($C1049,'Policy Characteristics'!$C:$C,0))),"",INDEX('Policy Characteristics'!E:E,MATCH($C1049,'Policy Characteristics'!$C:$C,0)))</f>
        <v>indst feedstock shifting</v>
      </c>
      <c r="L1049" s="261">
        <f>IF(ISBLANK(INDEX('Policy Characteristics'!F:F,MATCH($C1049,'Policy Characteristics'!$C:$C,0))),"",INDEX('Policy Characteristics'!F:F,MATCH($C1049,'Policy Characteristics'!$C:$C,0)))</f>
        <v>0</v>
      </c>
      <c r="M1049" s="261">
        <f>IF(ISBLANK(INDEX('Policy Characteristics'!G:G,MATCH($C1049,'Policy Characteristics'!$C:$C,0))),"",INDEX('Policy Characteristics'!G:G,MATCH($C1049,'Policy Characteristics'!$C:$C,0)))</f>
        <v>1</v>
      </c>
      <c r="N1049" s="261">
        <f>IF(ISBLANK(INDEX('Policy Characteristics'!H:H,MATCH($C1049,'Policy Characteristics'!$C:$C,0))),"",INDEX('Policy Characteristics'!H:H,MATCH($C1049,'Policy Characteristics'!$C:$C,0)))</f>
        <v>0.01</v>
      </c>
      <c r="O1049" s="254" t="str">
        <f>IF(ISBLANK(INDEX('Policy Characteristics'!I:I,MATCH($C1049,'Policy Characteristics'!$C:$C,0))),"",INDEX('Policy Characteristics'!I:I,MATCH($C1049,'Policy Characteristics'!$C:$C,0)))</f>
        <v>% of potential achieved</v>
      </c>
      <c r="P1049" s="254" t="str">
        <f>IF(ISBLANK(INDEX('Policy Characteristics'!J:J,MATCH($C1049,'Policy Characteristics'!$C:$C,0))),"",INDEX('Policy Characteristics'!J:J,MATCH($C1049,'Policy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9" s="254" t="str">
        <f>IF(ISBLANK(INDEX('Policy Characteristics'!K:K,MATCH($C1049,'Policy Characteristics'!$C:$C,0))),"",INDEX('Policy Characteristics'!K:K,MATCH($C1049,'Policy Characteristics'!$C:$C,0)))</f>
        <v/>
      </c>
      <c r="R1049" s="254" t="str">
        <f>IF(ISBLANK(INDEX('Policy Characteristics'!L:L,MATCH($C1049,'Policy Characteristics'!$C:$C,0))),"",INDEX('Policy Characteristics'!L:L,MATCH($C1049,'Policy Characteristics'!$C:$C,0)))</f>
        <v/>
      </c>
    </row>
    <row r="1050" spans="1:18" s="2" customFormat="1">
      <c r="A1050" s="254" t="str">
        <f>IF(ISBLANK(INDEX('Policy Characteristics'!A:A,MATCH($C1050,'Policy Characteristics'!$C:$C,0))),"",INDEX('Policy Characteristics'!A:A,MATCH($C1050,'Policy Characteristics'!$C:$C,0)))</f>
        <v>Industry</v>
      </c>
      <c r="B1050" s="262" t="str">
        <f>IF(ISBLANK(INDEX('Policy Characteristics'!B:B,MATCH($C1050,'Policy Characteristics'!$C:$C,0))),"",INDEX('Policy Characteristics'!B:B,MATCH($C1050,'Policy Characteristics'!$C:$C,0)))</f>
        <v>Feedstock Shifting</v>
      </c>
      <c r="C1050" s="254" t="str">
        <f t="shared" si="42"/>
        <v>Fraction of Feedstock Shifted</v>
      </c>
      <c r="D1050" s="6" t="s">
        <v>3083</v>
      </c>
      <c r="E1050" s="45" t="s">
        <v>2707</v>
      </c>
      <c r="F1050" t="s">
        <v>3045</v>
      </c>
      <c r="G1050" s="45" t="s">
        <v>2711</v>
      </c>
      <c r="H1050" s="47">
        <v>2687</v>
      </c>
      <c r="I1050" s="324" t="s">
        <v>44</v>
      </c>
      <c r="J1050" s="255" t="str">
        <f>IF(ISBLANK(INDEX('Policy Characteristics'!D:D,MATCH($C1050,'Policy Characteristics'!$C:$C,0))),"",INDEX('Policy Characteristics'!D:D,MATCH($C1050,'Policy Characteristics'!$C:$C,0)))</f>
        <v>Feedstock Shifting</v>
      </c>
      <c r="K1050" s="254" t="str">
        <f>IF(ISBLANK(INDEX('Policy Characteristics'!E:E,MATCH($C1050,'Policy Characteristics'!$C:$C,0))),"",INDEX('Policy Characteristics'!E:E,MATCH($C1050,'Policy Characteristics'!$C:$C,0)))</f>
        <v>indst feedstock shifting</v>
      </c>
      <c r="L1050" s="261">
        <f>IF(ISBLANK(INDEX('Policy Characteristics'!F:F,MATCH($C1050,'Policy Characteristics'!$C:$C,0))),"",INDEX('Policy Characteristics'!F:F,MATCH($C1050,'Policy Characteristics'!$C:$C,0)))</f>
        <v>0</v>
      </c>
      <c r="M1050" s="261">
        <f>IF(ISBLANK(INDEX('Policy Characteristics'!G:G,MATCH($C1050,'Policy Characteristics'!$C:$C,0))),"",INDEX('Policy Characteristics'!G:G,MATCH($C1050,'Policy Characteristics'!$C:$C,0)))</f>
        <v>1</v>
      </c>
      <c r="N1050" s="261">
        <f>IF(ISBLANK(INDEX('Policy Characteristics'!H:H,MATCH($C1050,'Policy Characteristics'!$C:$C,0))),"",INDEX('Policy Characteristics'!H:H,MATCH($C1050,'Policy Characteristics'!$C:$C,0)))</f>
        <v>0.01</v>
      </c>
      <c r="O1050" s="254" t="str">
        <f>IF(ISBLANK(INDEX('Policy Characteristics'!I:I,MATCH($C1050,'Policy Characteristics'!$C:$C,0))),"",INDEX('Policy Characteristics'!I:I,MATCH($C1050,'Policy Characteristics'!$C:$C,0)))</f>
        <v>% of potential achieved</v>
      </c>
      <c r="P1050" s="254" t="str">
        <f>IF(ISBLANK(INDEX('Policy Characteristics'!J:J,MATCH($C1050,'Policy Characteristics'!$C:$C,0))),"",INDEX('Policy Characteristics'!J:J,MATCH($C1050,'Policy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0" s="254" t="str">
        <f>IF(ISBLANK(INDEX('Policy Characteristics'!K:K,MATCH($C1050,'Policy Characteristics'!$C:$C,0))),"",INDEX('Policy Characteristics'!K:K,MATCH($C1050,'Policy Characteristics'!$C:$C,0)))</f>
        <v/>
      </c>
      <c r="R1050" s="254" t="str">
        <f>IF(ISBLANK(INDEX('Policy Characteristics'!L:L,MATCH($C1050,'Policy Characteristics'!$C:$C,0))),"",INDEX('Policy Characteristics'!L:L,MATCH($C1050,'Policy Characteristics'!$C:$C,0)))</f>
        <v/>
      </c>
    </row>
    <row r="1051" spans="1:18" s="2" customFormat="1">
      <c r="A1051" s="254" t="str">
        <f>IF(ISBLANK(INDEX('Policy Characteristics'!A:A,MATCH($C1051,'Policy Characteristics'!$C:$C,0))),"",INDEX('Policy Characteristics'!A:A,MATCH($C1051,'Policy Characteristics'!$C:$C,0)))</f>
        <v>Industry</v>
      </c>
      <c r="B1051" s="262" t="str">
        <f>IF(ISBLANK(INDEX('Policy Characteristics'!B:B,MATCH($C1051,'Policy Characteristics'!$C:$C,0))),"",INDEX('Policy Characteristics'!B:B,MATCH($C1051,'Policy Characteristics'!$C:$C,0)))</f>
        <v>Feedstock Shifting</v>
      </c>
      <c r="C1051" s="254" t="str">
        <f t="shared" si="42"/>
        <v>Fraction of Feedstock Shifted</v>
      </c>
      <c r="D1051" s="6" t="s">
        <v>3083</v>
      </c>
      <c r="E1051" s="45" t="s">
        <v>2708</v>
      </c>
      <c r="F1051" t="s">
        <v>3045</v>
      </c>
      <c r="G1051" s="45" t="s">
        <v>2712</v>
      </c>
      <c r="H1051" s="47">
        <v>2688</v>
      </c>
      <c r="I1051" s="324" t="s">
        <v>44</v>
      </c>
      <c r="J1051" s="255" t="str">
        <f>IF(ISBLANK(INDEX('Policy Characteristics'!D:D,MATCH($C1051,'Policy Characteristics'!$C:$C,0))),"",INDEX('Policy Characteristics'!D:D,MATCH($C1051,'Policy Characteristics'!$C:$C,0)))</f>
        <v>Feedstock Shifting</v>
      </c>
      <c r="K1051" s="254" t="str">
        <f>IF(ISBLANK(INDEX('Policy Characteristics'!E:E,MATCH($C1051,'Policy Characteristics'!$C:$C,0))),"",INDEX('Policy Characteristics'!E:E,MATCH($C1051,'Policy Characteristics'!$C:$C,0)))</f>
        <v>indst feedstock shifting</v>
      </c>
      <c r="L1051" s="261">
        <f>IF(ISBLANK(INDEX('Policy Characteristics'!F:F,MATCH($C1051,'Policy Characteristics'!$C:$C,0))),"",INDEX('Policy Characteristics'!F:F,MATCH($C1051,'Policy Characteristics'!$C:$C,0)))</f>
        <v>0</v>
      </c>
      <c r="M1051" s="261">
        <f>IF(ISBLANK(INDEX('Policy Characteristics'!G:G,MATCH($C1051,'Policy Characteristics'!$C:$C,0))),"",INDEX('Policy Characteristics'!G:G,MATCH($C1051,'Policy Characteristics'!$C:$C,0)))</f>
        <v>1</v>
      </c>
      <c r="N1051" s="261">
        <f>IF(ISBLANK(INDEX('Policy Characteristics'!H:H,MATCH($C1051,'Policy Characteristics'!$C:$C,0))),"",INDEX('Policy Characteristics'!H:H,MATCH($C1051,'Policy Characteristics'!$C:$C,0)))</f>
        <v>0.01</v>
      </c>
      <c r="O1051" s="254" t="str">
        <f>IF(ISBLANK(INDEX('Policy Characteristics'!I:I,MATCH($C1051,'Policy Characteristics'!$C:$C,0))),"",INDEX('Policy Characteristics'!I:I,MATCH($C1051,'Policy Characteristics'!$C:$C,0)))</f>
        <v>% of potential achieved</v>
      </c>
      <c r="P1051" s="254" t="str">
        <f>IF(ISBLANK(INDEX('Policy Characteristics'!J:J,MATCH($C1051,'Policy Characteristics'!$C:$C,0))),"",INDEX('Policy Characteristics'!J:J,MATCH($C1051,'Policy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1" s="254" t="str">
        <f>IF(ISBLANK(INDEX('Policy Characteristics'!K:K,MATCH($C1051,'Policy Characteristics'!$C:$C,0))),"",INDEX('Policy Characteristics'!K:K,MATCH($C1051,'Policy Characteristics'!$C:$C,0)))</f>
        <v/>
      </c>
      <c r="R1051" s="254" t="str">
        <f>IF(ISBLANK(INDEX('Policy Characteristics'!L:L,MATCH($C1051,'Policy Characteristics'!$C:$C,0))),"",INDEX('Policy Characteristics'!L:L,MATCH($C1051,'Policy Characteristics'!$C:$C,0)))</f>
        <v/>
      </c>
    </row>
    <row r="1052" spans="1:18" s="2" customFormat="1">
      <c r="A1052" s="254" t="str">
        <f>IF(ISBLANK(INDEX('Policy Characteristics'!A:A,MATCH($C1052,'Policy Characteristics'!$C:$C,0))),"",INDEX('Policy Characteristics'!A:A,MATCH($C1052,'Policy Characteristics'!$C:$C,0)))</f>
        <v>Industry</v>
      </c>
      <c r="B1052" s="262" t="str">
        <f>IF(ISBLANK(INDEX('Policy Characteristics'!B:B,MATCH($C1052,'Policy Characteristics'!$C:$C,0))),"",INDEX('Policy Characteristics'!B:B,MATCH($C1052,'Policy Characteristics'!$C:$C,0)))</f>
        <v>Feedstock Shifting</v>
      </c>
      <c r="C1052" s="254" t="str">
        <f t="shared" si="42"/>
        <v>Fraction of Feedstock Shifted</v>
      </c>
      <c r="D1052" s="6" t="s">
        <v>3083</v>
      </c>
      <c r="E1052" s="45" t="s">
        <v>2705</v>
      </c>
      <c r="F1052" t="s">
        <v>3045</v>
      </c>
      <c r="G1052" s="45" t="s">
        <v>2710</v>
      </c>
      <c r="H1052" s="47">
        <v>2689</v>
      </c>
      <c r="I1052" s="324" t="s">
        <v>44</v>
      </c>
      <c r="J1052" s="255" t="str">
        <f>IF(ISBLANK(INDEX('Policy Characteristics'!D:D,MATCH($C1052,'Policy Characteristics'!$C:$C,0))),"",INDEX('Policy Characteristics'!D:D,MATCH($C1052,'Policy Characteristics'!$C:$C,0)))</f>
        <v>Feedstock Shifting</v>
      </c>
      <c r="K1052" s="254" t="str">
        <f>IF(ISBLANK(INDEX('Policy Characteristics'!E:E,MATCH($C1052,'Policy Characteristics'!$C:$C,0))),"",INDEX('Policy Characteristics'!E:E,MATCH($C1052,'Policy Characteristics'!$C:$C,0)))</f>
        <v>indst feedstock shifting</v>
      </c>
      <c r="L1052" s="261">
        <f>IF(ISBLANK(INDEX('Policy Characteristics'!F:F,MATCH($C1052,'Policy Characteristics'!$C:$C,0))),"",INDEX('Policy Characteristics'!F:F,MATCH($C1052,'Policy Characteristics'!$C:$C,0)))</f>
        <v>0</v>
      </c>
      <c r="M1052" s="261">
        <f>IF(ISBLANK(INDEX('Policy Characteristics'!G:G,MATCH($C1052,'Policy Characteristics'!$C:$C,0))),"",INDEX('Policy Characteristics'!G:G,MATCH($C1052,'Policy Characteristics'!$C:$C,0)))</f>
        <v>1</v>
      </c>
      <c r="N1052" s="261">
        <f>IF(ISBLANK(INDEX('Policy Characteristics'!H:H,MATCH($C1052,'Policy Characteristics'!$C:$C,0))),"",INDEX('Policy Characteristics'!H:H,MATCH($C1052,'Policy Characteristics'!$C:$C,0)))</f>
        <v>0.01</v>
      </c>
      <c r="O1052" s="254" t="str">
        <f>IF(ISBLANK(INDEX('Policy Characteristics'!I:I,MATCH($C1052,'Policy Characteristics'!$C:$C,0))),"",INDEX('Policy Characteristics'!I:I,MATCH($C1052,'Policy Characteristics'!$C:$C,0)))</f>
        <v>% of potential achieved</v>
      </c>
      <c r="P1052" s="254" t="str">
        <f>IF(ISBLANK(INDEX('Policy Characteristics'!J:J,MATCH($C1052,'Policy Characteristics'!$C:$C,0))),"",INDEX('Policy Characteristics'!J:J,MATCH($C1052,'Policy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2" s="254" t="str">
        <f>IF(ISBLANK(INDEX('Policy Characteristics'!K:K,MATCH($C1052,'Policy Characteristics'!$C:$C,0))),"",INDEX('Policy Characteristics'!K:K,MATCH($C1052,'Policy Characteristics'!$C:$C,0)))</f>
        <v/>
      </c>
      <c r="R1052" s="254" t="str">
        <f>IF(ISBLANK(INDEX('Policy Characteristics'!L:L,MATCH($C1052,'Policy Characteristics'!$C:$C,0))),"",INDEX('Policy Characteristics'!L:L,MATCH($C1052,'Policy Characteristics'!$C:$C,0)))</f>
        <v/>
      </c>
    </row>
    <row r="1053" spans="1:18" s="2" customFormat="1">
      <c r="A1053" s="254" t="str">
        <f>IF(ISBLANK(INDEX('Policy Characteristics'!A:A,MATCH($C1053,'Policy Characteristics'!$C:$C,0))),"",INDEX('Policy Characteristics'!A:A,MATCH($C1053,'Policy Characteristics'!$C:$C,0)))</f>
        <v>Industry</v>
      </c>
      <c r="B1053" s="262" t="str">
        <f>IF(ISBLANK(INDEX('Policy Characteristics'!B:B,MATCH($C1053,'Policy Characteristics'!$C:$C,0))),"",INDEX('Policy Characteristics'!B:B,MATCH($C1053,'Policy Characteristics'!$C:$C,0)))</f>
        <v>Feedstock Shifting</v>
      </c>
      <c r="C1053" s="254" t="str">
        <f t="shared" si="42"/>
        <v>Fraction of Feedstock Shifted</v>
      </c>
      <c r="D1053" s="6" t="s">
        <v>3084</v>
      </c>
      <c r="E1053" s="45" t="s">
        <v>2399</v>
      </c>
      <c r="F1053" t="s">
        <v>3087</v>
      </c>
      <c r="G1053" s="45" t="s">
        <v>2405</v>
      </c>
      <c r="H1053" s="47">
        <v>2690</v>
      </c>
      <c r="I1053" s="324" t="s">
        <v>44</v>
      </c>
      <c r="J1053" s="255" t="str">
        <f>IF(ISBLANK(INDEX('Policy Characteristics'!D:D,MATCH($C1053,'Policy Characteristics'!$C:$C,0))),"",INDEX('Policy Characteristics'!D:D,MATCH($C1053,'Policy Characteristics'!$C:$C,0)))</f>
        <v>Feedstock Shifting</v>
      </c>
      <c r="K1053" s="254" t="str">
        <f>IF(ISBLANK(INDEX('Policy Characteristics'!E:E,MATCH($C1053,'Policy Characteristics'!$C:$C,0))),"",INDEX('Policy Characteristics'!E:E,MATCH($C1053,'Policy Characteristics'!$C:$C,0)))</f>
        <v>indst feedstock shifting</v>
      </c>
      <c r="L1053" s="261">
        <f>IF(ISBLANK(INDEX('Policy Characteristics'!F:F,MATCH($C1053,'Policy Characteristics'!$C:$C,0))),"",INDEX('Policy Characteristics'!F:F,MATCH($C1053,'Policy Characteristics'!$C:$C,0)))</f>
        <v>0</v>
      </c>
      <c r="M1053" s="261">
        <f>IF(ISBLANK(INDEX('Policy Characteristics'!G:G,MATCH($C1053,'Policy Characteristics'!$C:$C,0))),"",INDEX('Policy Characteristics'!G:G,MATCH($C1053,'Policy Characteristics'!$C:$C,0)))</f>
        <v>1</v>
      </c>
      <c r="N1053" s="261">
        <f>IF(ISBLANK(INDEX('Policy Characteristics'!H:H,MATCH($C1053,'Policy Characteristics'!$C:$C,0))),"",INDEX('Policy Characteristics'!H:H,MATCH($C1053,'Policy Characteristics'!$C:$C,0)))</f>
        <v>0.01</v>
      </c>
      <c r="O1053" s="254" t="str">
        <f>IF(ISBLANK(INDEX('Policy Characteristics'!I:I,MATCH($C1053,'Policy Characteristics'!$C:$C,0))),"",INDEX('Policy Characteristics'!I:I,MATCH($C1053,'Policy Characteristics'!$C:$C,0)))</f>
        <v>% of potential achieved</v>
      </c>
      <c r="P1053" s="254" t="str">
        <f>IF(ISBLANK(INDEX('Policy Characteristics'!J:J,MATCH($C1053,'Policy Characteristics'!$C:$C,0))),"",INDEX('Policy Characteristics'!J:J,MATCH($C1053,'Policy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3" s="254" t="str">
        <f>IF(ISBLANK(INDEX('Policy Characteristics'!K:K,MATCH($C1053,'Policy Characteristics'!$C:$C,0))),"",INDEX('Policy Characteristics'!K:K,MATCH($C1053,'Policy Characteristics'!$C:$C,0)))</f>
        <v/>
      </c>
      <c r="R1053" s="254" t="str">
        <f>IF(ISBLANK(INDEX('Policy Characteristics'!L:L,MATCH($C1053,'Policy Characteristics'!$C:$C,0))),"",INDEX('Policy Characteristics'!L:L,MATCH($C1053,'Policy Characteristics'!$C:$C,0)))</f>
        <v/>
      </c>
    </row>
    <row r="1054" spans="1:18" s="2" customFormat="1">
      <c r="A1054" s="254" t="str">
        <f>IF(ISBLANK(INDEX('Policy Characteristics'!A:A,MATCH($C1054,'Policy Characteristics'!$C:$C,0))),"",INDEX('Policy Characteristics'!A:A,MATCH($C1054,'Policy Characteristics'!$C:$C,0)))</f>
        <v>Industry</v>
      </c>
      <c r="B1054" s="262" t="str">
        <f>IF(ISBLANK(INDEX('Policy Characteristics'!B:B,MATCH($C1054,'Policy Characteristics'!$C:$C,0))),"",INDEX('Policy Characteristics'!B:B,MATCH($C1054,'Policy Characteristics'!$C:$C,0)))</f>
        <v>Feedstock Shifting</v>
      </c>
      <c r="C1054" s="254" t="str">
        <f t="shared" si="42"/>
        <v>Fraction of Feedstock Shifted</v>
      </c>
      <c r="D1054" s="6" t="s">
        <v>3084</v>
      </c>
      <c r="E1054" s="45" t="s">
        <v>2400</v>
      </c>
      <c r="F1054" t="s">
        <v>3087</v>
      </c>
      <c r="G1054" s="45" t="s">
        <v>2408</v>
      </c>
      <c r="H1054" s="47">
        <v>2691</v>
      </c>
      <c r="I1054" s="324" t="s">
        <v>44</v>
      </c>
      <c r="J1054" s="255" t="str">
        <f>IF(ISBLANK(INDEX('Policy Characteristics'!D:D,MATCH($C1054,'Policy Characteristics'!$C:$C,0))),"",INDEX('Policy Characteristics'!D:D,MATCH($C1054,'Policy Characteristics'!$C:$C,0)))</f>
        <v>Feedstock Shifting</v>
      </c>
      <c r="K1054" s="254" t="str">
        <f>IF(ISBLANK(INDEX('Policy Characteristics'!E:E,MATCH($C1054,'Policy Characteristics'!$C:$C,0))),"",INDEX('Policy Characteristics'!E:E,MATCH($C1054,'Policy Characteristics'!$C:$C,0)))</f>
        <v>indst feedstock shifting</v>
      </c>
      <c r="L1054" s="261">
        <f>IF(ISBLANK(INDEX('Policy Characteristics'!F:F,MATCH($C1054,'Policy Characteristics'!$C:$C,0))),"",INDEX('Policy Characteristics'!F:F,MATCH($C1054,'Policy Characteristics'!$C:$C,0)))</f>
        <v>0</v>
      </c>
      <c r="M1054" s="261">
        <f>IF(ISBLANK(INDEX('Policy Characteristics'!G:G,MATCH($C1054,'Policy Characteristics'!$C:$C,0))),"",INDEX('Policy Characteristics'!G:G,MATCH($C1054,'Policy Characteristics'!$C:$C,0)))</f>
        <v>1</v>
      </c>
      <c r="N1054" s="261">
        <f>IF(ISBLANK(INDEX('Policy Characteristics'!H:H,MATCH($C1054,'Policy Characteristics'!$C:$C,0))),"",INDEX('Policy Characteristics'!H:H,MATCH($C1054,'Policy Characteristics'!$C:$C,0)))</f>
        <v>0.01</v>
      </c>
      <c r="O1054" s="254" t="str">
        <f>IF(ISBLANK(INDEX('Policy Characteristics'!I:I,MATCH($C1054,'Policy Characteristics'!$C:$C,0))),"",INDEX('Policy Characteristics'!I:I,MATCH($C1054,'Policy Characteristics'!$C:$C,0)))</f>
        <v>% of potential achieved</v>
      </c>
      <c r="P1054" s="254" t="str">
        <f>IF(ISBLANK(INDEX('Policy Characteristics'!J:J,MATCH($C1054,'Policy Characteristics'!$C:$C,0))),"",INDEX('Policy Characteristics'!J:J,MATCH($C1054,'Policy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4" s="254" t="str">
        <f>IF(ISBLANK(INDEX('Policy Characteristics'!K:K,MATCH($C1054,'Policy Characteristics'!$C:$C,0))),"",INDEX('Policy Characteristics'!K:K,MATCH($C1054,'Policy Characteristics'!$C:$C,0)))</f>
        <v/>
      </c>
      <c r="R1054" s="254" t="str">
        <f>IF(ISBLANK(INDEX('Policy Characteristics'!L:L,MATCH($C1054,'Policy Characteristics'!$C:$C,0))),"",INDEX('Policy Characteristics'!L:L,MATCH($C1054,'Policy Characteristics'!$C:$C,0)))</f>
        <v/>
      </c>
    </row>
    <row r="1055" spans="1:18" s="2" customFormat="1">
      <c r="A1055" s="254" t="str">
        <f>IF(ISBLANK(INDEX('Policy Characteristics'!A:A,MATCH($C1055,'Policy Characteristics'!$C:$C,0))),"",INDEX('Policy Characteristics'!A:A,MATCH($C1055,'Policy Characteristics'!$C:$C,0)))</f>
        <v>Industry</v>
      </c>
      <c r="B1055" s="262" t="str">
        <f>IF(ISBLANK(INDEX('Policy Characteristics'!B:B,MATCH($C1055,'Policy Characteristics'!$C:$C,0))),"",INDEX('Policy Characteristics'!B:B,MATCH($C1055,'Policy Characteristics'!$C:$C,0)))</f>
        <v>Feedstock Shifting</v>
      </c>
      <c r="C1055" s="254" t="str">
        <f t="shared" si="42"/>
        <v>Fraction of Feedstock Shifted</v>
      </c>
      <c r="D1055" s="6" t="s">
        <v>3084</v>
      </c>
      <c r="E1055" s="45" t="s">
        <v>2401</v>
      </c>
      <c r="F1055" t="s">
        <v>3087</v>
      </c>
      <c r="G1055" s="45" t="s">
        <v>2409</v>
      </c>
      <c r="H1055" s="47">
        <v>2692</v>
      </c>
      <c r="I1055" s="324" t="s">
        <v>44</v>
      </c>
      <c r="J1055" s="255" t="str">
        <f>IF(ISBLANK(INDEX('Policy Characteristics'!D:D,MATCH($C1055,'Policy Characteristics'!$C:$C,0))),"",INDEX('Policy Characteristics'!D:D,MATCH($C1055,'Policy Characteristics'!$C:$C,0)))</f>
        <v>Feedstock Shifting</v>
      </c>
      <c r="K1055" s="254" t="str">
        <f>IF(ISBLANK(INDEX('Policy Characteristics'!E:E,MATCH($C1055,'Policy Characteristics'!$C:$C,0))),"",INDEX('Policy Characteristics'!E:E,MATCH($C1055,'Policy Characteristics'!$C:$C,0)))</f>
        <v>indst feedstock shifting</v>
      </c>
      <c r="L1055" s="261">
        <f>IF(ISBLANK(INDEX('Policy Characteristics'!F:F,MATCH($C1055,'Policy Characteristics'!$C:$C,0))),"",INDEX('Policy Characteristics'!F:F,MATCH($C1055,'Policy Characteristics'!$C:$C,0)))</f>
        <v>0</v>
      </c>
      <c r="M1055" s="261">
        <f>IF(ISBLANK(INDEX('Policy Characteristics'!G:G,MATCH($C1055,'Policy Characteristics'!$C:$C,0))),"",INDEX('Policy Characteristics'!G:G,MATCH($C1055,'Policy Characteristics'!$C:$C,0)))</f>
        <v>1</v>
      </c>
      <c r="N1055" s="261">
        <f>IF(ISBLANK(INDEX('Policy Characteristics'!H:H,MATCH($C1055,'Policy Characteristics'!$C:$C,0))),"",INDEX('Policy Characteristics'!H:H,MATCH($C1055,'Policy Characteristics'!$C:$C,0)))</f>
        <v>0.01</v>
      </c>
      <c r="O1055" s="254" t="str">
        <f>IF(ISBLANK(INDEX('Policy Characteristics'!I:I,MATCH($C1055,'Policy Characteristics'!$C:$C,0))),"",INDEX('Policy Characteristics'!I:I,MATCH($C1055,'Policy Characteristics'!$C:$C,0)))</f>
        <v>% of potential achieved</v>
      </c>
      <c r="P1055" s="254" t="str">
        <f>IF(ISBLANK(INDEX('Policy Characteristics'!J:J,MATCH($C1055,'Policy Characteristics'!$C:$C,0))),"",INDEX('Policy Characteristics'!J:J,MATCH($C1055,'Policy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5" s="254" t="str">
        <f>IF(ISBLANK(INDEX('Policy Characteristics'!K:K,MATCH($C1055,'Policy Characteristics'!$C:$C,0))),"",INDEX('Policy Characteristics'!K:K,MATCH($C1055,'Policy Characteristics'!$C:$C,0)))</f>
        <v/>
      </c>
      <c r="R1055" s="254" t="str">
        <f>IF(ISBLANK(INDEX('Policy Characteristics'!L:L,MATCH($C1055,'Policy Characteristics'!$C:$C,0))),"",INDEX('Policy Characteristics'!L:L,MATCH($C1055,'Policy Characteristics'!$C:$C,0)))</f>
        <v/>
      </c>
    </row>
    <row r="1056" spans="1:18" s="2" customFormat="1">
      <c r="A1056" s="254" t="str">
        <f>IF(ISBLANK(INDEX('Policy Characteristics'!A:A,MATCH($C1056,'Policy Characteristics'!$C:$C,0))),"",INDEX('Policy Characteristics'!A:A,MATCH($C1056,'Policy Characteristics'!$C:$C,0)))</f>
        <v>Industry</v>
      </c>
      <c r="B1056" s="262" t="str">
        <f>IF(ISBLANK(INDEX('Policy Characteristics'!B:B,MATCH($C1056,'Policy Characteristics'!$C:$C,0))),"",INDEX('Policy Characteristics'!B:B,MATCH($C1056,'Policy Characteristics'!$C:$C,0)))</f>
        <v>Feedstock Shifting</v>
      </c>
      <c r="C1056" s="254" t="str">
        <f t="shared" si="42"/>
        <v>Fraction of Feedstock Shifted</v>
      </c>
      <c r="D1056" s="6" t="s">
        <v>3084</v>
      </c>
      <c r="E1056" s="45" t="s">
        <v>2402</v>
      </c>
      <c r="F1056" t="s">
        <v>3087</v>
      </c>
      <c r="G1056" s="45" t="s">
        <v>2406</v>
      </c>
      <c r="H1056" s="47">
        <v>2693</v>
      </c>
      <c r="I1056" s="324" t="s">
        <v>44</v>
      </c>
      <c r="J1056" s="255" t="str">
        <f>IF(ISBLANK(INDEX('Policy Characteristics'!D:D,MATCH($C1056,'Policy Characteristics'!$C:$C,0))),"",INDEX('Policy Characteristics'!D:D,MATCH($C1056,'Policy Characteristics'!$C:$C,0)))</f>
        <v>Feedstock Shifting</v>
      </c>
      <c r="K1056" s="254" t="str">
        <f>IF(ISBLANK(INDEX('Policy Characteristics'!E:E,MATCH($C1056,'Policy Characteristics'!$C:$C,0))),"",INDEX('Policy Characteristics'!E:E,MATCH($C1056,'Policy Characteristics'!$C:$C,0)))</f>
        <v>indst feedstock shifting</v>
      </c>
      <c r="L1056" s="261">
        <f>IF(ISBLANK(INDEX('Policy Characteristics'!F:F,MATCH($C1056,'Policy Characteristics'!$C:$C,0))),"",INDEX('Policy Characteristics'!F:F,MATCH($C1056,'Policy Characteristics'!$C:$C,0)))</f>
        <v>0</v>
      </c>
      <c r="M1056" s="261">
        <f>IF(ISBLANK(INDEX('Policy Characteristics'!G:G,MATCH($C1056,'Policy Characteristics'!$C:$C,0))),"",INDEX('Policy Characteristics'!G:G,MATCH($C1056,'Policy Characteristics'!$C:$C,0)))</f>
        <v>1</v>
      </c>
      <c r="N1056" s="261">
        <f>IF(ISBLANK(INDEX('Policy Characteristics'!H:H,MATCH($C1056,'Policy Characteristics'!$C:$C,0))),"",INDEX('Policy Characteristics'!H:H,MATCH($C1056,'Policy Characteristics'!$C:$C,0)))</f>
        <v>0.01</v>
      </c>
      <c r="O1056" s="254" t="str">
        <f>IF(ISBLANK(INDEX('Policy Characteristics'!I:I,MATCH($C1056,'Policy Characteristics'!$C:$C,0))),"",INDEX('Policy Characteristics'!I:I,MATCH($C1056,'Policy Characteristics'!$C:$C,0)))</f>
        <v>% of potential achieved</v>
      </c>
      <c r="P1056" s="254" t="str">
        <f>IF(ISBLANK(INDEX('Policy Characteristics'!J:J,MATCH($C1056,'Policy Characteristics'!$C:$C,0))),"",INDEX('Policy Characteristics'!J:J,MATCH($C1056,'Policy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6" s="254" t="str">
        <f>IF(ISBLANK(INDEX('Policy Characteristics'!K:K,MATCH($C1056,'Policy Characteristics'!$C:$C,0))),"",INDEX('Policy Characteristics'!K:K,MATCH($C1056,'Policy Characteristics'!$C:$C,0)))</f>
        <v/>
      </c>
      <c r="R1056" s="254" t="str">
        <f>IF(ISBLANK(INDEX('Policy Characteristics'!L:L,MATCH($C1056,'Policy Characteristics'!$C:$C,0))),"",INDEX('Policy Characteristics'!L:L,MATCH($C1056,'Policy Characteristics'!$C:$C,0)))</f>
        <v/>
      </c>
    </row>
    <row r="1057" spans="1:18" s="2" customFormat="1">
      <c r="A1057" s="254" t="str">
        <f>IF(ISBLANK(INDEX('Policy Characteristics'!A:A,MATCH($C1057,'Policy Characteristics'!$C:$C,0))),"",INDEX('Policy Characteristics'!A:A,MATCH($C1057,'Policy Characteristics'!$C:$C,0)))</f>
        <v>Industry</v>
      </c>
      <c r="B1057" s="262" t="str">
        <f>IF(ISBLANK(INDEX('Policy Characteristics'!B:B,MATCH($C1057,'Policy Characteristics'!$C:$C,0))),"",INDEX('Policy Characteristics'!B:B,MATCH($C1057,'Policy Characteristics'!$C:$C,0)))</f>
        <v>Feedstock Shifting</v>
      </c>
      <c r="C1057" s="254" t="str">
        <f t="shared" si="42"/>
        <v>Fraction of Feedstock Shifted</v>
      </c>
      <c r="D1057" s="6" t="s">
        <v>3084</v>
      </c>
      <c r="E1057" s="45" t="s">
        <v>2403</v>
      </c>
      <c r="F1057" t="s">
        <v>3087</v>
      </c>
      <c r="G1057" s="45" t="s">
        <v>2407</v>
      </c>
      <c r="H1057" s="47">
        <v>2694</v>
      </c>
      <c r="I1057" s="324" t="s">
        <v>44</v>
      </c>
      <c r="J1057" s="255" t="str">
        <f>IF(ISBLANK(INDEX('Policy Characteristics'!D:D,MATCH($C1057,'Policy Characteristics'!$C:$C,0))),"",INDEX('Policy Characteristics'!D:D,MATCH($C1057,'Policy Characteristics'!$C:$C,0)))</f>
        <v>Feedstock Shifting</v>
      </c>
      <c r="K1057" s="254" t="str">
        <f>IF(ISBLANK(INDEX('Policy Characteristics'!E:E,MATCH($C1057,'Policy Characteristics'!$C:$C,0))),"",INDEX('Policy Characteristics'!E:E,MATCH($C1057,'Policy Characteristics'!$C:$C,0)))</f>
        <v>indst feedstock shifting</v>
      </c>
      <c r="L1057" s="261">
        <f>IF(ISBLANK(INDEX('Policy Characteristics'!F:F,MATCH($C1057,'Policy Characteristics'!$C:$C,0))),"",INDEX('Policy Characteristics'!F:F,MATCH($C1057,'Policy Characteristics'!$C:$C,0)))</f>
        <v>0</v>
      </c>
      <c r="M1057" s="261">
        <f>IF(ISBLANK(INDEX('Policy Characteristics'!G:G,MATCH($C1057,'Policy Characteristics'!$C:$C,0))),"",INDEX('Policy Characteristics'!G:G,MATCH($C1057,'Policy Characteristics'!$C:$C,0)))</f>
        <v>1</v>
      </c>
      <c r="N1057" s="261">
        <f>IF(ISBLANK(INDEX('Policy Characteristics'!H:H,MATCH($C1057,'Policy Characteristics'!$C:$C,0))),"",INDEX('Policy Characteristics'!H:H,MATCH($C1057,'Policy Characteristics'!$C:$C,0)))</f>
        <v>0.01</v>
      </c>
      <c r="O1057" s="254" t="str">
        <f>IF(ISBLANK(INDEX('Policy Characteristics'!I:I,MATCH($C1057,'Policy Characteristics'!$C:$C,0))),"",INDEX('Policy Characteristics'!I:I,MATCH($C1057,'Policy Characteristics'!$C:$C,0)))</f>
        <v>% of potential achieved</v>
      </c>
      <c r="P1057" s="254" t="str">
        <f>IF(ISBLANK(INDEX('Policy Characteristics'!J:J,MATCH($C1057,'Policy Characteristics'!$C:$C,0))),"",INDEX('Policy Characteristics'!J:J,MATCH($C1057,'Policy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7" s="254" t="str">
        <f>IF(ISBLANK(INDEX('Policy Characteristics'!K:K,MATCH($C1057,'Policy Characteristics'!$C:$C,0))),"",INDEX('Policy Characteristics'!K:K,MATCH($C1057,'Policy Characteristics'!$C:$C,0)))</f>
        <v/>
      </c>
      <c r="R1057" s="254" t="str">
        <f>IF(ISBLANK(INDEX('Policy Characteristics'!L:L,MATCH($C1057,'Policy Characteristics'!$C:$C,0))),"",INDEX('Policy Characteristics'!L:L,MATCH($C1057,'Policy Characteristics'!$C:$C,0)))</f>
        <v/>
      </c>
    </row>
    <row r="1058" spans="1:18" s="2" customFormat="1">
      <c r="A1058" s="254" t="str">
        <f>IF(ISBLANK(INDEX('Policy Characteristics'!A:A,MATCH($C1058,'Policy Characteristics'!$C:$C,0))),"",INDEX('Policy Characteristics'!A:A,MATCH($C1058,'Policy Characteristics'!$C:$C,0)))</f>
        <v>Industry</v>
      </c>
      <c r="B1058" s="262" t="str">
        <f>IF(ISBLANK(INDEX('Policy Characteristics'!B:B,MATCH($C1058,'Policy Characteristics'!$C:$C,0))),"",INDEX('Policy Characteristics'!B:B,MATCH($C1058,'Policy Characteristics'!$C:$C,0)))</f>
        <v>Feedstock Shifting</v>
      </c>
      <c r="C1058" s="254" t="str">
        <f t="shared" si="42"/>
        <v>Fraction of Feedstock Shifted</v>
      </c>
      <c r="D1058" s="6" t="s">
        <v>3084</v>
      </c>
      <c r="E1058" s="45" t="s">
        <v>2404</v>
      </c>
      <c r="F1058" t="s">
        <v>3087</v>
      </c>
      <c r="G1058" s="45" t="s">
        <v>2410</v>
      </c>
      <c r="H1058" s="47">
        <v>2695</v>
      </c>
      <c r="I1058" s="324" t="s">
        <v>44</v>
      </c>
      <c r="J1058" s="255" t="str">
        <f>IF(ISBLANK(INDEX('Policy Characteristics'!D:D,MATCH($C1058,'Policy Characteristics'!$C:$C,0))),"",INDEX('Policy Characteristics'!D:D,MATCH($C1058,'Policy Characteristics'!$C:$C,0)))</f>
        <v>Feedstock Shifting</v>
      </c>
      <c r="K1058" s="254" t="str">
        <f>IF(ISBLANK(INDEX('Policy Characteristics'!E:E,MATCH($C1058,'Policy Characteristics'!$C:$C,0))),"",INDEX('Policy Characteristics'!E:E,MATCH($C1058,'Policy Characteristics'!$C:$C,0)))</f>
        <v>indst feedstock shifting</v>
      </c>
      <c r="L1058" s="261">
        <f>IF(ISBLANK(INDEX('Policy Characteristics'!F:F,MATCH($C1058,'Policy Characteristics'!$C:$C,0))),"",INDEX('Policy Characteristics'!F:F,MATCH($C1058,'Policy Characteristics'!$C:$C,0)))</f>
        <v>0</v>
      </c>
      <c r="M1058" s="261">
        <f>IF(ISBLANK(INDEX('Policy Characteristics'!G:G,MATCH($C1058,'Policy Characteristics'!$C:$C,0))),"",INDEX('Policy Characteristics'!G:G,MATCH($C1058,'Policy Characteristics'!$C:$C,0)))</f>
        <v>1</v>
      </c>
      <c r="N1058" s="261">
        <f>IF(ISBLANK(INDEX('Policy Characteristics'!H:H,MATCH($C1058,'Policy Characteristics'!$C:$C,0))),"",INDEX('Policy Characteristics'!H:H,MATCH($C1058,'Policy Characteristics'!$C:$C,0)))</f>
        <v>0.01</v>
      </c>
      <c r="O1058" s="254" t="str">
        <f>IF(ISBLANK(INDEX('Policy Characteristics'!I:I,MATCH($C1058,'Policy Characteristics'!$C:$C,0))),"",INDEX('Policy Characteristics'!I:I,MATCH($C1058,'Policy Characteristics'!$C:$C,0)))</f>
        <v>% of potential achieved</v>
      </c>
      <c r="P1058" s="254" t="str">
        <f>IF(ISBLANK(INDEX('Policy Characteristics'!J:J,MATCH($C1058,'Policy Characteristics'!$C:$C,0))),"",INDEX('Policy Characteristics'!J:J,MATCH($C1058,'Policy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8" s="254" t="str">
        <f>IF(ISBLANK(INDEX('Policy Characteristics'!K:K,MATCH($C1058,'Policy Characteristics'!$C:$C,0))),"",INDEX('Policy Characteristics'!K:K,MATCH($C1058,'Policy Characteristics'!$C:$C,0)))</f>
        <v/>
      </c>
      <c r="R1058" s="254" t="str">
        <f>IF(ISBLANK(INDEX('Policy Characteristics'!L:L,MATCH($C1058,'Policy Characteristics'!$C:$C,0))),"",INDEX('Policy Characteristics'!L:L,MATCH($C1058,'Policy Characteristics'!$C:$C,0)))</f>
        <v/>
      </c>
    </row>
    <row r="1059" spans="1:18" s="2" customFormat="1">
      <c r="A1059" s="254" t="str">
        <f>IF(ISBLANK(INDEX('Policy Characteristics'!A:A,MATCH($C1059,'Policy Characteristics'!$C:$C,0))),"",INDEX('Policy Characteristics'!A:A,MATCH($C1059,'Policy Characteristics'!$C:$C,0)))</f>
        <v>Industry</v>
      </c>
      <c r="B1059" s="262" t="str">
        <f>IF(ISBLANK(INDEX('Policy Characteristics'!B:B,MATCH($C1059,'Policy Characteristics'!$C:$C,0))),"",INDEX('Policy Characteristics'!B:B,MATCH($C1059,'Policy Characteristics'!$C:$C,0)))</f>
        <v>Feedstock Shifting</v>
      </c>
      <c r="C1059" s="254" t="str">
        <f t="shared" si="42"/>
        <v>Fraction of Feedstock Shifted</v>
      </c>
      <c r="D1059" s="6" t="s">
        <v>3084</v>
      </c>
      <c r="E1059" s="45" t="s">
        <v>2706</v>
      </c>
      <c r="F1059" t="s">
        <v>3087</v>
      </c>
      <c r="G1059" s="45" t="s">
        <v>2709</v>
      </c>
      <c r="H1059" s="47">
        <v>2696</v>
      </c>
      <c r="I1059" s="324" t="s">
        <v>44</v>
      </c>
      <c r="J1059" s="255" t="str">
        <f>IF(ISBLANK(INDEX('Policy Characteristics'!D:D,MATCH($C1059,'Policy Characteristics'!$C:$C,0))),"",INDEX('Policy Characteristics'!D:D,MATCH($C1059,'Policy Characteristics'!$C:$C,0)))</f>
        <v>Feedstock Shifting</v>
      </c>
      <c r="K1059" s="254" t="str">
        <f>IF(ISBLANK(INDEX('Policy Characteristics'!E:E,MATCH($C1059,'Policy Characteristics'!$C:$C,0))),"",INDEX('Policy Characteristics'!E:E,MATCH($C1059,'Policy Characteristics'!$C:$C,0)))</f>
        <v>indst feedstock shifting</v>
      </c>
      <c r="L1059" s="261">
        <f>IF(ISBLANK(INDEX('Policy Characteristics'!F:F,MATCH($C1059,'Policy Characteristics'!$C:$C,0))),"",INDEX('Policy Characteristics'!F:F,MATCH($C1059,'Policy Characteristics'!$C:$C,0)))</f>
        <v>0</v>
      </c>
      <c r="M1059" s="261">
        <f>IF(ISBLANK(INDEX('Policy Characteristics'!G:G,MATCH($C1059,'Policy Characteristics'!$C:$C,0))),"",INDEX('Policy Characteristics'!G:G,MATCH($C1059,'Policy Characteristics'!$C:$C,0)))</f>
        <v>1</v>
      </c>
      <c r="N1059" s="261">
        <f>IF(ISBLANK(INDEX('Policy Characteristics'!H:H,MATCH($C1059,'Policy Characteristics'!$C:$C,0))),"",INDEX('Policy Characteristics'!H:H,MATCH($C1059,'Policy Characteristics'!$C:$C,0)))</f>
        <v>0.01</v>
      </c>
      <c r="O1059" s="254" t="str">
        <f>IF(ISBLANK(INDEX('Policy Characteristics'!I:I,MATCH($C1059,'Policy Characteristics'!$C:$C,0))),"",INDEX('Policy Characteristics'!I:I,MATCH($C1059,'Policy Characteristics'!$C:$C,0)))</f>
        <v>% of potential achieved</v>
      </c>
      <c r="P1059" s="254" t="str">
        <f>IF(ISBLANK(INDEX('Policy Characteristics'!J:J,MATCH($C1059,'Policy Characteristics'!$C:$C,0))),"",INDEX('Policy Characteristics'!J:J,MATCH($C1059,'Policy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9" s="254" t="str">
        <f>IF(ISBLANK(INDEX('Policy Characteristics'!K:K,MATCH($C1059,'Policy Characteristics'!$C:$C,0))),"",INDEX('Policy Characteristics'!K:K,MATCH($C1059,'Policy Characteristics'!$C:$C,0)))</f>
        <v/>
      </c>
      <c r="R1059" s="254" t="str">
        <f>IF(ISBLANK(INDEX('Policy Characteristics'!L:L,MATCH($C1059,'Policy Characteristics'!$C:$C,0))),"",INDEX('Policy Characteristics'!L:L,MATCH($C1059,'Policy Characteristics'!$C:$C,0)))</f>
        <v/>
      </c>
    </row>
    <row r="1060" spans="1:18" s="2" customFormat="1">
      <c r="A1060" s="254" t="str">
        <f>IF(ISBLANK(INDEX('Policy Characteristics'!A:A,MATCH($C1060,'Policy Characteristics'!$C:$C,0))),"",INDEX('Policy Characteristics'!A:A,MATCH($C1060,'Policy Characteristics'!$C:$C,0)))</f>
        <v>Industry</v>
      </c>
      <c r="B1060" s="262" t="str">
        <f>IF(ISBLANK(INDEX('Policy Characteristics'!B:B,MATCH($C1060,'Policy Characteristics'!$C:$C,0))),"",INDEX('Policy Characteristics'!B:B,MATCH($C1060,'Policy Characteristics'!$C:$C,0)))</f>
        <v>Feedstock Shifting</v>
      </c>
      <c r="C1060" s="254" t="str">
        <f t="shared" si="42"/>
        <v>Fraction of Feedstock Shifted</v>
      </c>
      <c r="D1060" s="6" t="s">
        <v>3084</v>
      </c>
      <c r="E1060" s="45" t="s">
        <v>2707</v>
      </c>
      <c r="F1060" t="s">
        <v>3087</v>
      </c>
      <c r="G1060" s="45" t="s">
        <v>2711</v>
      </c>
      <c r="H1060" s="47">
        <v>2697</v>
      </c>
      <c r="I1060" s="324" t="s">
        <v>44</v>
      </c>
      <c r="J1060" s="255" t="str">
        <f>IF(ISBLANK(INDEX('Policy Characteristics'!D:D,MATCH($C1060,'Policy Characteristics'!$C:$C,0))),"",INDEX('Policy Characteristics'!D:D,MATCH($C1060,'Policy Characteristics'!$C:$C,0)))</f>
        <v>Feedstock Shifting</v>
      </c>
      <c r="K1060" s="254" t="str">
        <f>IF(ISBLANK(INDEX('Policy Characteristics'!E:E,MATCH($C1060,'Policy Characteristics'!$C:$C,0))),"",INDEX('Policy Characteristics'!E:E,MATCH($C1060,'Policy Characteristics'!$C:$C,0)))</f>
        <v>indst feedstock shifting</v>
      </c>
      <c r="L1060" s="261">
        <f>IF(ISBLANK(INDEX('Policy Characteristics'!F:F,MATCH($C1060,'Policy Characteristics'!$C:$C,0))),"",INDEX('Policy Characteristics'!F:F,MATCH($C1060,'Policy Characteristics'!$C:$C,0)))</f>
        <v>0</v>
      </c>
      <c r="M1060" s="261">
        <f>IF(ISBLANK(INDEX('Policy Characteristics'!G:G,MATCH($C1060,'Policy Characteristics'!$C:$C,0))),"",INDEX('Policy Characteristics'!G:G,MATCH($C1060,'Policy Characteristics'!$C:$C,0)))</f>
        <v>1</v>
      </c>
      <c r="N1060" s="261">
        <f>IF(ISBLANK(INDEX('Policy Characteristics'!H:H,MATCH($C1060,'Policy Characteristics'!$C:$C,0))),"",INDEX('Policy Characteristics'!H:H,MATCH($C1060,'Policy Characteristics'!$C:$C,0)))</f>
        <v>0.01</v>
      </c>
      <c r="O1060" s="254" t="str">
        <f>IF(ISBLANK(INDEX('Policy Characteristics'!I:I,MATCH($C1060,'Policy Characteristics'!$C:$C,0))),"",INDEX('Policy Characteristics'!I:I,MATCH($C1060,'Policy Characteristics'!$C:$C,0)))</f>
        <v>% of potential achieved</v>
      </c>
      <c r="P1060" s="254" t="str">
        <f>IF(ISBLANK(INDEX('Policy Characteristics'!J:J,MATCH($C1060,'Policy Characteristics'!$C:$C,0))),"",INDEX('Policy Characteristics'!J:J,MATCH($C1060,'Policy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0" s="254" t="str">
        <f>IF(ISBLANK(INDEX('Policy Characteristics'!K:K,MATCH($C1060,'Policy Characteristics'!$C:$C,0))),"",INDEX('Policy Characteristics'!K:K,MATCH($C1060,'Policy Characteristics'!$C:$C,0)))</f>
        <v/>
      </c>
      <c r="R1060" s="254" t="str">
        <f>IF(ISBLANK(INDEX('Policy Characteristics'!L:L,MATCH($C1060,'Policy Characteristics'!$C:$C,0))),"",INDEX('Policy Characteristics'!L:L,MATCH($C1060,'Policy Characteristics'!$C:$C,0)))</f>
        <v/>
      </c>
    </row>
    <row r="1061" spans="1:18" s="2" customFormat="1">
      <c r="A1061" s="254" t="str">
        <f>IF(ISBLANK(INDEX('Policy Characteristics'!A:A,MATCH($C1061,'Policy Characteristics'!$C:$C,0))),"",INDEX('Policy Characteristics'!A:A,MATCH($C1061,'Policy Characteristics'!$C:$C,0)))</f>
        <v>Industry</v>
      </c>
      <c r="B1061" s="262" t="str">
        <f>IF(ISBLANK(INDEX('Policy Characteristics'!B:B,MATCH($C1061,'Policy Characteristics'!$C:$C,0))),"",INDEX('Policy Characteristics'!B:B,MATCH($C1061,'Policy Characteristics'!$C:$C,0)))</f>
        <v>Feedstock Shifting</v>
      </c>
      <c r="C1061" s="254" t="str">
        <f t="shared" si="42"/>
        <v>Fraction of Feedstock Shifted</v>
      </c>
      <c r="D1061" s="6" t="s">
        <v>3084</v>
      </c>
      <c r="E1061" s="45" t="s">
        <v>2708</v>
      </c>
      <c r="F1061" t="s">
        <v>3087</v>
      </c>
      <c r="G1061" s="45" t="s">
        <v>2712</v>
      </c>
      <c r="H1061" s="47">
        <v>2698</v>
      </c>
      <c r="I1061" s="324" t="s">
        <v>44</v>
      </c>
      <c r="J1061" s="255" t="str">
        <f>IF(ISBLANK(INDEX('Policy Characteristics'!D:D,MATCH($C1061,'Policy Characteristics'!$C:$C,0))),"",INDEX('Policy Characteristics'!D:D,MATCH($C1061,'Policy Characteristics'!$C:$C,0)))</f>
        <v>Feedstock Shifting</v>
      </c>
      <c r="K1061" s="254" t="str">
        <f>IF(ISBLANK(INDEX('Policy Characteristics'!E:E,MATCH($C1061,'Policy Characteristics'!$C:$C,0))),"",INDEX('Policy Characteristics'!E:E,MATCH($C1061,'Policy Characteristics'!$C:$C,0)))</f>
        <v>indst feedstock shifting</v>
      </c>
      <c r="L1061" s="261">
        <f>IF(ISBLANK(INDEX('Policy Characteristics'!F:F,MATCH($C1061,'Policy Characteristics'!$C:$C,0))),"",INDEX('Policy Characteristics'!F:F,MATCH($C1061,'Policy Characteristics'!$C:$C,0)))</f>
        <v>0</v>
      </c>
      <c r="M1061" s="261">
        <f>IF(ISBLANK(INDEX('Policy Characteristics'!G:G,MATCH($C1061,'Policy Characteristics'!$C:$C,0))),"",INDEX('Policy Characteristics'!G:G,MATCH($C1061,'Policy Characteristics'!$C:$C,0)))</f>
        <v>1</v>
      </c>
      <c r="N1061" s="261">
        <f>IF(ISBLANK(INDEX('Policy Characteristics'!H:H,MATCH($C1061,'Policy Characteristics'!$C:$C,0))),"",INDEX('Policy Characteristics'!H:H,MATCH($C1061,'Policy Characteristics'!$C:$C,0)))</f>
        <v>0.01</v>
      </c>
      <c r="O1061" s="254" t="str">
        <f>IF(ISBLANK(INDEX('Policy Characteristics'!I:I,MATCH($C1061,'Policy Characteristics'!$C:$C,0))),"",INDEX('Policy Characteristics'!I:I,MATCH($C1061,'Policy Characteristics'!$C:$C,0)))</f>
        <v>% of potential achieved</v>
      </c>
      <c r="P1061" s="254" t="str">
        <f>IF(ISBLANK(INDEX('Policy Characteristics'!J:J,MATCH($C1061,'Policy Characteristics'!$C:$C,0))),"",INDEX('Policy Characteristics'!J:J,MATCH($C1061,'Policy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1" s="254" t="str">
        <f>IF(ISBLANK(INDEX('Policy Characteristics'!K:K,MATCH($C1061,'Policy Characteristics'!$C:$C,0))),"",INDEX('Policy Characteristics'!K:K,MATCH($C1061,'Policy Characteristics'!$C:$C,0)))</f>
        <v/>
      </c>
      <c r="R1061" s="254" t="str">
        <f>IF(ISBLANK(INDEX('Policy Characteristics'!L:L,MATCH($C1061,'Policy Characteristics'!$C:$C,0))),"",INDEX('Policy Characteristics'!L:L,MATCH($C1061,'Policy Characteristics'!$C:$C,0)))</f>
        <v/>
      </c>
    </row>
    <row r="1062" spans="1:18" s="2" customFormat="1">
      <c r="A1062" s="254" t="str">
        <f>IF(ISBLANK(INDEX('Policy Characteristics'!A:A,MATCH($C1062,'Policy Characteristics'!$C:$C,0))),"",INDEX('Policy Characteristics'!A:A,MATCH($C1062,'Policy Characteristics'!$C:$C,0)))</f>
        <v>Industry</v>
      </c>
      <c r="B1062" s="262" t="str">
        <f>IF(ISBLANK(INDEX('Policy Characteristics'!B:B,MATCH($C1062,'Policy Characteristics'!$C:$C,0))),"",INDEX('Policy Characteristics'!B:B,MATCH($C1062,'Policy Characteristics'!$C:$C,0)))</f>
        <v>Feedstock Shifting</v>
      </c>
      <c r="C1062" s="254" t="str">
        <f t="shared" si="42"/>
        <v>Fraction of Feedstock Shifted</v>
      </c>
      <c r="D1062" s="6" t="s">
        <v>3084</v>
      </c>
      <c r="E1062" s="45" t="s">
        <v>2705</v>
      </c>
      <c r="F1062" t="s">
        <v>3087</v>
      </c>
      <c r="G1062" s="45" t="s">
        <v>2710</v>
      </c>
      <c r="H1062" s="47">
        <v>2699</v>
      </c>
      <c r="I1062" s="324" t="s">
        <v>44</v>
      </c>
      <c r="J1062" s="255" t="str">
        <f>IF(ISBLANK(INDEX('Policy Characteristics'!D:D,MATCH($C1062,'Policy Characteristics'!$C:$C,0))),"",INDEX('Policy Characteristics'!D:D,MATCH($C1062,'Policy Characteristics'!$C:$C,0)))</f>
        <v>Feedstock Shifting</v>
      </c>
      <c r="K1062" s="254" t="str">
        <f>IF(ISBLANK(INDEX('Policy Characteristics'!E:E,MATCH($C1062,'Policy Characteristics'!$C:$C,0))),"",INDEX('Policy Characteristics'!E:E,MATCH($C1062,'Policy Characteristics'!$C:$C,0)))</f>
        <v>indst feedstock shifting</v>
      </c>
      <c r="L1062" s="261">
        <f>IF(ISBLANK(INDEX('Policy Characteristics'!F:F,MATCH($C1062,'Policy Characteristics'!$C:$C,0))),"",INDEX('Policy Characteristics'!F:F,MATCH($C1062,'Policy Characteristics'!$C:$C,0)))</f>
        <v>0</v>
      </c>
      <c r="M1062" s="261">
        <f>IF(ISBLANK(INDEX('Policy Characteristics'!G:G,MATCH($C1062,'Policy Characteristics'!$C:$C,0))),"",INDEX('Policy Characteristics'!G:G,MATCH($C1062,'Policy Characteristics'!$C:$C,0)))</f>
        <v>1</v>
      </c>
      <c r="N1062" s="261">
        <f>IF(ISBLANK(INDEX('Policy Characteristics'!H:H,MATCH($C1062,'Policy Characteristics'!$C:$C,0))),"",INDEX('Policy Characteristics'!H:H,MATCH($C1062,'Policy Characteristics'!$C:$C,0)))</f>
        <v>0.01</v>
      </c>
      <c r="O1062" s="254" t="str">
        <f>IF(ISBLANK(INDEX('Policy Characteristics'!I:I,MATCH($C1062,'Policy Characteristics'!$C:$C,0))),"",INDEX('Policy Characteristics'!I:I,MATCH($C1062,'Policy Characteristics'!$C:$C,0)))</f>
        <v>% of potential achieved</v>
      </c>
      <c r="P1062" s="254" t="str">
        <f>IF(ISBLANK(INDEX('Policy Characteristics'!J:J,MATCH($C1062,'Policy Characteristics'!$C:$C,0))),"",INDEX('Policy Characteristics'!J:J,MATCH($C1062,'Policy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2" s="254" t="str">
        <f>IF(ISBLANK(INDEX('Policy Characteristics'!K:K,MATCH($C1062,'Policy Characteristics'!$C:$C,0))),"",INDEX('Policy Characteristics'!K:K,MATCH($C1062,'Policy Characteristics'!$C:$C,0)))</f>
        <v/>
      </c>
      <c r="R1062" s="254" t="str">
        <f>IF(ISBLANK(INDEX('Policy Characteristics'!L:L,MATCH($C1062,'Policy Characteristics'!$C:$C,0))),"",INDEX('Policy Characteristics'!L:L,MATCH($C1062,'Policy Characteristics'!$C:$C,0)))</f>
        <v/>
      </c>
    </row>
    <row r="1063" spans="1:18" s="2" customFormat="1">
      <c r="A1063" s="254" t="str">
        <f>IF(ISBLANK(INDEX('Policy Characteristics'!A:A,MATCH($C1063,'Policy Characteristics'!$C:$C,0))),"",INDEX('Policy Characteristics'!A:A,MATCH($C1063,'Policy Characteristics'!$C:$C,0)))</f>
        <v>Industry</v>
      </c>
      <c r="B1063" s="262" t="str">
        <f>IF(ISBLANK(INDEX('Policy Characteristics'!B:B,MATCH($C1063,'Policy Characteristics'!$C:$C,0))),"",INDEX('Policy Characteristics'!B:B,MATCH($C1063,'Policy Characteristics'!$C:$C,0)))</f>
        <v>Feedstock Shifting</v>
      </c>
      <c r="C1063" s="254" t="str">
        <f t="shared" si="42"/>
        <v>Fraction of Feedstock Shifted</v>
      </c>
      <c r="D1063" s="6" t="s">
        <v>3085</v>
      </c>
      <c r="E1063" s="45" t="s">
        <v>2399</v>
      </c>
      <c r="F1063" t="s">
        <v>3046</v>
      </c>
      <c r="G1063" s="45" t="s">
        <v>2405</v>
      </c>
      <c r="H1063" s="47">
        <v>2700</v>
      </c>
      <c r="I1063" s="324" t="s">
        <v>44</v>
      </c>
      <c r="J1063" s="255" t="str">
        <f>IF(ISBLANK(INDEX('Policy Characteristics'!D:D,MATCH($C1063,'Policy Characteristics'!$C:$C,0))),"",INDEX('Policy Characteristics'!D:D,MATCH($C1063,'Policy Characteristics'!$C:$C,0)))</f>
        <v>Feedstock Shifting</v>
      </c>
      <c r="K1063" s="254" t="str">
        <f>IF(ISBLANK(INDEX('Policy Characteristics'!E:E,MATCH($C1063,'Policy Characteristics'!$C:$C,0))),"",INDEX('Policy Characteristics'!E:E,MATCH($C1063,'Policy Characteristics'!$C:$C,0)))</f>
        <v>indst feedstock shifting</v>
      </c>
      <c r="L1063" s="261">
        <f>IF(ISBLANK(INDEX('Policy Characteristics'!F:F,MATCH($C1063,'Policy Characteristics'!$C:$C,0))),"",INDEX('Policy Characteristics'!F:F,MATCH($C1063,'Policy Characteristics'!$C:$C,0)))</f>
        <v>0</v>
      </c>
      <c r="M1063" s="261">
        <f>IF(ISBLANK(INDEX('Policy Characteristics'!G:G,MATCH($C1063,'Policy Characteristics'!$C:$C,0))),"",INDEX('Policy Characteristics'!G:G,MATCH($C1063,'Policy Characteristics'!$C:$C,0)))</f>
        <v>1</v>
      </c>
      <c r="N1063" s="261">
        <f>IF(ISBLANK(INDEX('Policy Characteristics'!H:H,MATCH($C1063,'Policy Characteristics'!$C:$C,0))),"",INDEX('Policy Characteristics'!H:H,MATCH($C1063,'Policy Characteristics'!$C:$C,0)))</f>
        <v>0.01</v>
      </c>
      <c r="O1063" s="254" t="str">
        <f>IF(ISBLANK(INDEX('Policy Characteristics'!I:I,MATCH($C1063,'Policy Characteristics'!$C:$C,0))),"",INDEX('Policy Characteristics'!I:I,MATCH($C1063,'Policy Characteristics'!$C:$C,0)))</f>
        <v>% of potential achieved</v>
      </c>
      <c r="P1063" s="254" t="str">
        <f>IF(ISBLANK(INDEX('Policy Characteristics'!J:J,MATCH($C1063,'Policy Characteristics'!$C:$C,0))),"",INDEX('Policy Characteristics'!J:J,MATCH($C1063,'Policy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3" s="254" t="str">
        <f>IF(ISBLANK(INDEX('Policy Characteristics'!K:K,MATCH($C1063,'Policy Characteristics'!$C:$C,0))),"",INDEX('Policy Characteristics'!K:K,MATCH($C1063,'Policy Characteristics'!$C:$C,0)))</f>
        <v/>
      </c>
      <c r="R1063" s="254" t="str">
        <f>IF(ISBLANK(INDEX('Policy Characteristics'!L:L,MATCH($C1063,'Policy Characteristics'!$C:$C,0))),"",INDEX('Policy Characteristics'!L:L,MATCH($C1063,'Policy Characteristics'!$C:$C,0)))</f>
        <v/>
      </c>
    </row>
    <row r="1064" spans="1:18" s="2" customFormat="1">
      <c r="A1064" s="254" t="str">
        <f>IF(ISBLANK(INDEX('Policy Characteristics'!A:A,MATCH($C1064,'Policy Characteristics'!$C:$C,0))),"",INDEX('Policy Characteristics'!A:A,MATCH($C1064,'Policy Characteristics'!$C:$C,0)))</f>
        <v>Industry</v>
      </c>
      <c r="B1064" s="262" t="str">
        <f>IF(ISBLANK(INDEX('Policy Characteristics'!B:B,MATCH($C1064,'Policy Characteristics'!$C:$C,0))),"",INDEX('Policy Characteristics'!B:B,MATCH($C1064,'Policy Characteristics'!$C:$C,0)))</f>
        <v>Feedstock Shifting</v>
      </c>
      <c r="C1064" s="254" t="str">
        <f t="shared" si="42"/>
        <v>Fraction of Feedstock Shifted</v>
      </c>
      <c r="D1064" s="6" t="s">
        <v>3085</v>
      </c>
      <c r="E1064" s="45" t="s">
        <v>2400</v>
      </c>
      <c r="F1064" t="s">
        <v>3046</v>
      </c>
      <c r="G1064" s="45" t="s">
        <v>2408</v>
      </c>
      <c r="H1064" s="47">
        <v>2701</v>
      </c>
      <c r="I1064" s="324" t="s">
        <v>44</v>
      </c>
      <c r="J1064" s="255" t="str">
        <f>IF(ISBLANK(INDEX('Policy Characteristics'!D:D,MATCH($C1064,'Policy Characteristics'!$C:$C,0))),"",INDEX('Policy Characteristics'!D:D,MATCH($C1064,'Policy Characteristics'!$C:$C,0)))</f>
        <v>Feedstock Shifting</v>
      </c>
      <c r="K1064" s="254" t="str">
        <f>IF(ISBLANK(INDEX('Policy Characteristics'!E:E,MATCH($C1064,'Policy Characteristics'!$C:$C,0))),"",INDEX('Policy Characteristics'!E:E,MATCH($C1064,'Policy Characteristics'!$C:$C,0)))</f>
        <v>indst feedstock shifting</v>
      </c>
      <c r="L1064" s="261">
        <f>IF(ISBLANK(INDEX('Policy Characteristics'!F:F,MATCH($C1064,'Policy Characteristics'!$C:$C,0))),"",INDEX('Policy Characteristics'!F:F,MATCH($C1064,'Policy Characteristics'!$C:$C,0)))</f>
        <v>0</v>
      </c>
      <c r="M1064" s="261">
        <f>IF(ISBLANK(INDEX('Policy Characteristics'!G:G,MATCH($C1064,'Policy Characteristics'!$C:$C,0))),"",INDEX('Policy Characteristics'!G:G,MATCH($C1064,'Policy Characteristics'!$C:$C,0)))</f>
        <v>1</v>
      </c>
      <c r="N1064" s="261">
        <f>IF(ISBLANK(INDEX('Policy Characteristics'!H:H,MATCH($C1064,'Policy Characteristics'!$C:$C,0))),"",INDEX('Policy Characteristics'!H:H,MATCH($C1064,'Policy Characteristics'!$C:$C,0)))</f>
        <v>0.01</v>
      </c>
      <c r="O1064" s="254" t="str">
        <f>IF(ISBLANK(INDEX('Policy Characteristics'!I:I,MATCH($C1064,'Policy Characteristics'!$C:$C,0))),"",INDEX('Policy Characteristics'!I:I,MATCH($C1064,'Policy Characteristics'!$C:$C,0)))</f>
        <v>% of potential achieved</v>
      </c>
      <c r="P1064" s="254" t="str">
        <f>IF(ISBLANK(INDEX('Policy Characteristics'!J:J,MATCH($C1064,'Policy Characteristics'!$C:$C,0))),"",INDEX('Policy Characteristics'!J:J,MATCH($C1064,'Policy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4" s="254" t="str">
        <f>IF(ISBLANK(INDEX('Policy Characteristics'!K:K,MATCH($C1064,'Policy Characteristics'!$C:$C,0))),"",INDEX('Policy Characteristics'!K:K,MATCH($C1064,'Policy Characteristics'!$C:$C,0)))</f>
        <v/>
      </c>
      <c r="R1064" s="254" t="str">
        <f>IF(ISBLANK(INDEX('Policy Characteristics'!L:L,MATCH($C1064,'Policy Characteristics'!$C:$C,0))),"",INDEX('Policy Characteristics'!L:L,MATCH($C1064,'Policy Characteristics'!$C:$C,0)))</f>
        <v/>
      </c>
    </row>
    <row r="1065" spans="1:18" s="2" customFormat="1">
      <c r="A1065" s="254" t="str">
        <f>IF(ISBLANK(INDEX('Policy Characteristics'!A:A,MATCH($C1065,'Policy Characteristics'!$C:$C,0))),"",INDEX('Policy Characteristics'!A:A,MATCH($C1065,'Policy Characteristics'!$C:$C,0)))</f>
        <v>Industry</v>
      </c>
      <c r="B1065" s="262" t="str">
        <f>IF(ISBLANK(INDEX('Policy Characteristics'!B:B,MATCH($C1065,'Policy Characteristics'!$C:$C,0))),"",INDEX('Policy Characteristics'!B:B,MATCH($C1065,'Policy Characteristics'!$C:$C,0)))</f>
        <v>Feedstock Shifting</v>
      </c>
      <c r="C1065" s="254" t="str">
        <f t="shared" si="42"/>
        <v>Fraction of Feedstock Shifted</v>
      </c>
      <c r="D1065" s="6" t="s">
        <v>3085</v>
      </c>
      <c r="E1065" s="45" t="s">
        <v>2401</v>
      </c>
      <c r="F1065" t="s">
        <v>3046</v>
      </c>
      <c r="G1065" s="45" t="s">
        <v>2409</v>
      </c>
      <c r="H1065" s="47">
        <v>2702</v>
      </c>
      <c r="I1065" s="324" t="s">
        <v>44</v>
      </c>
      <c r="J1065" s="255" t="str">
        <f>IF(ISBLANK(INDEX('Policy Characteristics'!D:D,MATCH($C1065,'Policy Characteristics'!$C:$C,0))),"",INDEX('Policy Characteristics'!D:D,MATCH($C1065,'Policy Characteristics'!$C:$C,0)))</f>
        <v>Feedstock Shifting</v>
      </c>
      <c r="K1065" s="254" t="str">
        <f>IF(ISBLANK(INDEX('Policy Characteristics'!E:E,MATCH($C1065,'Policy Characteristics'!$C:$C,0))),"",INDEX('Policy Characteristics'!E:E,MATCH($C1065,'Policy Characteristics'!$C:$C,0)))</f>
        <v>indst feedstock shifting</v>
      </c>
      <c r="L1065" s="261">
        <f>IF(ISBLANK(INDEX('Policy Characteristics'!F:F,MATCH($C1065,'Policy Characteristics'!$C:$C,0))),"",INDEX('Policy Characteristics'!F:F,MATCH($C1065,'Policy Characteristics'!$C:$C,0)))</f>
        <v>0</v>
      </c>
      <c r="M1065" s="261">
        <f>IF(ISBLANK(INDEX('Policy Characteristics'!G:G,MATCH($C1065,'Policy Characteristics'!$C:$C,0))),"",INDEX('Policy Characteristics'!G:G,MATCH($C1065,'Policy Characteristics'!$C:$C,0)))</f>
        <v>1</v>
      </c>
      <c r="N1065" s="261">
        <f>IF(ISBLANK(INDEX('Policy Characteristics'!H:H,MATCH($C1065,'Policy Characteristics'!$C:$C,0))),"",INDEX('Policy Characteristics'!H:H,MATCH($C1065,'Policy Characteristics'!$C:$C,0)))</f>
        <v>0.01</v>
      </c>
      <c r="O1065" s="254" t="str">
        <f>IF(ISBLANK(INDEX('Policy Characteristics'!I:I,MATCH($C1065,'Policy Characteristics'!$C:$C,0))),"",INDEX('Policy Characteristics'!I:I,MATCH($C1065,'Policy Characteristics'!$C:$C,0)))</f>
        <v>% of potential achieved</v>
      </c>
      <c r="P1065" s="254" t="str">
        <f>IF(ISBLANK(INDEX('Policy Characteristics'!J:J,MATCH($C1065,'Policy Characteristics'!$C:$C,0))),"",INDEX('Policy Characteristics'!J:J,MATCH($C1065,'Policy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5" s="254" t="str">
        <f>IF(ISBLANK(INDEX('Policy Characteristics'!K:K,MATCH($C1065,'Policy Characteristics'!$C:$C,0))),"",INDEX('Policy Characteristics'!K:K,MATCH($C1065,'Policy Characteristics'!$C:$C,0)))</f>
        <v/>
      </c>
      <c r="R1065" s="254" t="str">
        <f>IF(ISBLANK(INDEX('Policy Characteristics'!L:L,MATCH($C1065,'Policy Characteristics'!$C:$C,0))),"",INDEX('Policy Characteristics'!L:L,MATCH($C1065,'Policy Characteristics'!$C:$C,0)))</f>
        <v/>
      </c>
    </row>
    <row r="1066" spans="1:18" s="2" customFormat="1">
      <c r="A1066" s="254" t="str">
        <f>IF(ISBLANK(INDEX('Policy Characteristics'!A:A,MATCH($C1066,'Policy Characteristics'!$C:$C,0))),"",INDEX('Policy Characteristics'!A:A,MATCH($C1066,'Policy Characteristics'!$C:$C,0)))</f>
        <v>Industry</v>
      </c>
      <c r="B1066" s="262" t="str">
        <f>IF(ISBLANK(INDEX('Policy Characteristics'!B:B,MATCH($C1066,'Policy Characteristics'!$C:$C,0))),"",INDEX('Policy Characteristics'!B:B,MATCH($C1066,'Policy Characteristics'!$C:$C,0)))</f>
        <v>Feedstock Shifting</v>
      </c>
      <c r="C1066" s="254" t="str">
        <f t="shared" si="42"/>
        <v>Fraction of Feedstock Shifted</v>
      </c>
      <c r="D1066" s="6" t="s">
        <v>3085</v>
      </c>
      <c r="E1066" s="45" t="s">
        <v>2402</v>
      </c>
      <c r="F1066" t="s">
        <v>3046</v>
      </c>
      <c r="G1066" s="45" t="s">
        <v>2406</v>
      </c>
      <c r="H1066" s="47">
        <v>2703</v>
      </c>
      <c r="I1066" s="324" t="s">
        <v>44</v>
      </c>
      <c r="J1066" s="255" t="str">
        <f>IF(ISBLANK(INDEX('Policy Characteristics'!D:D,MATCH($C1066,'Policy Characteristics'!$C:$C,0))),"",INDEX('Policy Characteristics'!D:D,MATCH($C1066,'Policy Characteristics'!$C:$C,0)))</f>
        <v>Feedstock Shifting</v>
      </c>
      <c r="K1066" s="254" t="str">
        <f>IF(ISBLANK(INDEX('Policy Characteristics'!E:E,MATCH($C1066,'Policy Characteristics'!$C:$C,0))),"",INDEX('Policy Characteristics'!E:E,MATCH($C1066,'Policy Characteristics'!$C:$C,0)))</f>
        <v>indst feedstock shifting</v>
      </c>
      <c r="L1066" s="261">
        <f>IF(ISBLANK(INDEX('Policy Characteristics'!F:F,MATCH($C1066,'Policy Characteristics'!$C:$C,0))),"",INDEX('Policy Characteristics'!F:F,MATCH($C1066,'Policy Characteristics'!$C:$C,0)))</f>
        <v>0</v>
      </c>
      <c r="M1066" s="261">
        <f>IF(ISBLANK(INDEX('Policy Characteristics'!G:G,MATCH($C1066,'Policy Characteristics'!$C:$C,0))),"",INDEX('Policy Characteristics'!G:G,MATCH($C1066,'Policy Characteristics'!$C:$C,0)))</f>
        <v>1</v>
      </c>
      <c r="N1066" s="261">
        <f>IF(ISBLANK(INDEX('Policy Characteristics'!H:H,MATCH($C1066,'Policy Characteristics'!$C:$C,0))),"",INDEX('Policy Characteristics'!H:H,MATCH($C1066,'Policy Characteristics'!$C:$C,0)))</f>
        <v>0.01</v>
      </c>
      <c r="O1066" s="254" t="str">
        <f>IF(ISBLANK(INDEX('Policy Characteristics'!I:I,MATCH($C1066,'Policy Characteristics'!$C:$C,0))),"",INDEX('Policy Characteristics'!I:I,MATCH($C1066,'Policy Characteristics'!$C:$C,0)))</f>
        <v>% of potential achieved</v>
      </c>
      <c r="P1066" s="254" t="str">
        <f>IF(ISBLANK(INDEX('Policy Characteristics'!J:J,MATCH($C1066,'Policy Characteristics'!$C:$C,0))),"",INDEX('Policy Characteristics'!J:J,MATCH($C1066,'Policy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6" s="254" t="str">
        <f>IF(ISBLANK(INDEX('Policy Characteristics'!K:K,MATCH($C1066,'Policy Characteristics'!$C:$C,0))),"",INDEX('Policy Characteristics'!K:K,MATCH($C1066,'Policy Characteristics'!$C:$C,0)))</f>
        <v/>
      </c>
      <c r="R1066" s="254" t="str">
        <f>IF(ISBLANK(INDEX('Policy Characteristics'!L:L,MATCH($C1066,'Policy Characteristics'!$C:$C,0))),"",INDEX('Policy Characteristics'!L:L,MATCH($C1066,'Policy Characteristics'!$C:$C,0)))</f>
        <v/>
      </c>
    </row>
    <row r="1067" spans="1:18" s="2" customFormat="1">
      <c r="A1067" s="254" t="str">
        <f>IF(ISBLANK(INDEX('Policy Characteristics'!A:A,MATCH($C1067,'Policy Characteristics'!$C:$C,0))),"",INDEX('Policy Characteristics'!A:A,MATCH($C1067,'Policy Characteristics'!$C:$C,0)))</f>
        <v>Industry</v>
      </c>
      <c r="B1067" s="262" t="str">
        <f>IF(ISBLANK(INDEX('Policy Characteristics'!B:B,MATCH($C1067,'Policy Characteristics'!$C:$C,0))),"",INDEX('Policy Characteristics'!B:B,MATCH($C1067,'Policy Characteristics'!$C:$C,0)))</f>
        <v>Feedstock Shifting</v>
      </c>
      <c r="C1067" s="254" t="str">
        <f t="shared" si="42"/>
        <v>Fraction of Feedstock Shifted</v>
      </c>
      <c r="D1067" s="6" t="s">
        <v>3085</v>
      </c>
      <c r="E1067" s="45" t="s">
        <v>2403</v>
      </c>
      <c r="F1067" t="s">
        <v>3046</v>
      </c>
      <c r="G1067" s="45" t="s">
        <v>2407</v>
      </c>
      <c r="H1067" s="47">
        <v>2704</v>
      </c>
      <c r="I1067" s="324" t="s">
        <v>44</v>
      </c>
      <c r="J1067" s="255" t="str">
        <f>IF(ISBLANK(INDEX('Policy Characteristics'!D:D,MATCH($C1067,'Policy Characteristics'!$C:$C,0))),"",INDEX('Policy Characteristics'!D:D,MATCH($C1067,'Policy Characteristics'!$C:$C,0)))</f>
        <v>Feedstock Shifting</v>
      </c>
      <c r="K1067" s="254" t="str">
        <f>IF(ISBLANK(INDEX('Policy Characteristics'!E:E,MATCH($C1067,'Policy Characteristics'!$C:$C,0))),"",INDEX('Policy Characteristics'!E:E,MATCH($C1067,'Policy Characteristics'!$C:$C,0)))</f>
        <v>indst feedstock shifting</v>
      </c>
      <c r="L1067" s="261">
        <f>IF(ISBLANK(INDEX('Policy Characteristics'!F:F,MATCH($C1067,'Policy Characteristics'!$C:$C,0))),"",INDEX('Policy Characteristics'!F:F,MATCH($C1067,'Policy Characteristics'!$C:$C,0)))</f>
        <v>0</v>
      </c>
      <c r="M1067" s="261">
        <f>IF(ISBLANK(INDEX('Policy Characteristics'!G:G,MATCH($C1067,'Policy Characteristics'!$C:$C,0))),"",INDEX('Policy Characteristics'!G:G,MATCH($C1067,'Policy Characteristics'!$C:$C,0)))</f>
        <v>1</v>
      </c>
      <c r="N1067" s="261">
        <f>IF(ISBLANK(INDEX('Policy Characteristics'!H:H,MATCH($C1067,'Policy Characteristics'!$C:$C,0))),"",INDEX('Policy Characteristics'!H:H,MATCH($C1067,'Policy Characteristics'!$C:$C,0)))</f>
        <v>0.01</v>
      </c>
      <c r="O1067" s="254" t="str">
        <f>IF(ISBLANK(INDEX('Policy Characteristics'!I:I,MATCH($C1067,'Policy Characteristics'!$C:$C,0))),"",INDEX('Policy Characteristics'!I:I,MATCH($C1067,'Policy Characteristics'!$C:$C,0)))</f>
        <v>% of potential achieved</v>
      </c>
      <c r="P1067" s="254" t="str">
        <f>IF(ISBLANK(INDEX('Policy Characteristics'!J:J,MATCH($C1067,'Policy Characteristics'!$C:$C,0))),"",INDEX('Policy Characteristics'!J:J,MATCH($C1067,'Policy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7" s="254" t="str">
        <f>IF(ISBLANK(INDEX('Policy Characteristics'!K:K,MATCH($C1067,'Policy Characteristics'!$C:$C,0))),"",INDEX('Policy Characteristics'!K:K,MATCH($C1067,'Policy Characteristics'!$C:$C,0)))</f>
        <v/>
      </c>
      <c r="R1067" s="254" t="str">
        <f>IF(ISBLANK(INDEX('Policy Characteristics'!L:L,MATCH($C1067,'Policy Characteristics'!$C:$C,0))),"",INDEX('Policy Characteristics'!L:L,MATCH($C1067,'Policy Characteristics'!$C:$C,0)))</f>
        <v/>
      </c>
    </row>
    <row r="1068" spans="1:18" s="2" customFormat="1">
      <c r="A1068" s="254" t="str">
        <f>IF(ISBLANK(INDEX('Policy Characteristics'!A:A,MATCH($C1068,'Policy Characteristics'!$C:$C,0))),"",INDEX('Policy Characteristics'!A:A,MATCH($C1068,'Policy Characteristics'!$C:$C,0)))</f>
        <v>Industry</v>
      </c>
      <c r="B1068" s="262" t="str">
        <f>IF(ISBLANK(INDEX('Policy Characteristics'!B:B,MATCH($C1068,'Policy Characteristics'!$C:$C,0))),"",INDEX('Policy Characteristics'!B:B,MATCH($C1068,'Policy Characteristics'!$C:$C,0)))</f>
        <v>Feedstock Shifting</v>
      </c>
      <c r="C1068" s="254" t="str">
        <f t="shared" si="42"/>
        <v>Fraction of Feedstock Shifted</v>
      </c>
      <c r="D1068" s="6" t="s">
        <v>3085</v>
      </c>
      <c r="E1068" s="45" t="s">
        <v>2404</v>
      </c>
      <c r="F1068" t="s">
        <v>3046</v>
      </c>
      <c r="G1068" s="45" t="s">
        <v>2410</v>
      </c>
      <c r="H1068" s="47">
        <v>2705</v>
      </c>
      <c r="I1068" s="324" t="s">
        <v>44</v>
      </c>
      <c r="J1068" s="255" t="str">
        <f>IF(ISBLANK(INDEX('Policy Characteristics'!D:D,MATCH($C1068,'Policy Characteristics'!$C:$C,0))),"",INDEX('Policy Characteristics'!D:D,MATCH($C1068,'Policy Characteristics'!$C:$C,0)))</f>
        <v>Feedstock Shifting</v>
      </c>
      <c r="K1068" s="254" t="str">
        <f>IF(ISBLANK(INDEX('Policy Characteristics'!E:E,MATCH($C1068,'Policy Characteristics'!$C:$C,0))),"",INDEX('Policy Characteristics'!E:E,MATCH($C1068,'Policy Characteristics'!$C:$C,0)))</f>
        <v>indst feedstock shifting</v>
      </c>
      <c r="L1068" s="261">
        <f>IF(ISBLANK(INDEX('Policy Characteristics'!F:F,MATCH($C1068,'Policy Characteristics'!$C:$C,0))),"",INDEX('Policy Characteristics'!F:F,MATCH($C1068,'Policy Characteristics'!$C:$C,0)))</f>
        <v>0</v>
      </c>
      <c r="M1068" s="261">
        <f>IF(ISBLANK(INDEX('Policy Characteristics'!G:G,MATCH($C1068,'Policy Characteristics'!$C:$C,0))),"",INDEX('Policy Characteristics'!G:G,MATCH($C1068,'Policy Characteristics'!$C:$C,0)))</f>
        <v>1</v>
      </c>
      <c r="N1068" s="261">
        <f>IF(ISBLANK(INDEX('Policy Characteristics'!H:H,MATCH($C1068,'Policy Characteristics'!$C:$C,0))),"",INDEX('Policy Characteristics'!H:H,MATCH($C1068,'Policy Characteristics'!$C:$C,0)))</f>
        <v>0.01</v>
      </c>
      <c r="O1068" s="254" t="str">
        <f>IF(ISBLANK(INDEX('Policy Characteristics'!I:I,MATCH($C1068,'Policy Characteristics'!$C:$C,0))),"",INDEX('Policy Characteristics'!I:I,MATCH($C1068,'Policy Characteristics'!$C:$C,0)))</f>
        <v>% of potential achieved</v>
      </c>
      <c r="P1068" s="254" t="str">
        <f>IF(ISBLANK(INDEX('Policy Characteristics'!J:J,MATCH($C1068,'Policy Characteristics'!$C:$C,0))),"",INDEX('Policy Characteristics'!J:J,MATCH($C1068,'Policy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8" s="254" t="str">
        <f>IF(ISBLANK(INDEX('Policy Characteristics'!K:K,MATCH($C1068,'Policy Characteristics'!$C:$C,0))),"",INDEX('Policy Characteristics'!K:K,MATCH($C1068,'Policy Characteristics'!$C:$C,0)))</f>
        <v/>
      </c>
      <c r="R1068" s="254" t="str">
        <f>IF(ISBLANK(INDEX('Policy Characteristics'!L:L,MATCH($C1068,'Policy Characteristics'!$C:$C,0))),"",INDEX('Policy Characteristics'!L:L,MATCH($C1068,'Policy Characteristics'!$C:$C,0)))</f>
        <v/>
      </c>
    </row>
    <row r="1069" spans="1:18" s="2" customFormat="1">
      <c r="A1069" s="254" t="str">
        <f>IF(ISBLANK(INDEX('Policy Characteristics'!A:A,MATCH($C1069,'Policy Characteristics'!$C:$C,0))),"",INDEX('Policy Characteristics'!A:A,MATCH($C1069,'Policy Characteristics'!$C:$C,0)))</f>
        <v>Industry</v>
      </c>
      <c r="B1069" s="262" t="str">
        <f>IF(ISBLANK(INDEX('Policy Characteristics'!B:B,MATCH($C1069,'Policy Characteristics'!$C:$C,0))),"",INDEX('Policy Characteristics'!B:B,MATCH($C1069,'Policy Characteristics'!$C:$C,0)))</f>
        <v>Feedstock Shifting</v>
      </c>
      <c r="C1069" s="254" t="str">
        <f t="shared" si="42"/>
        <v>Fraction of Feedstock Shifted</v>
      </c>
      <c r="D1069" s="6" t="s">
        <v>3085</v>
      </c>
      <c r="E1069" s="45" t="s">
        <v>2706</v>
      </c>
      <c r="F1069" t="s">
        <v>3046</v>
      </c>
      <c r="G1069" s="45" t="s">
        <v>2709</v>
      </c>
      <c r="H1069" s="47">
        <v>2706</v>
      </c>
      <c r="I1069" s="324" t="s">
        <v>44</v>
      </c>
      <c r="J1069" s="255" t="str">
        <f>IF(ISBLANK(INDEX('Policy Characteristics'!D:D,MATCH($C1069,'Policy Characteristics'!$C:$C,0))),"",INDEX('Policy Characteristics'!D:D,MATCH($C1069,'Policy Characteristics'!$C:$C,0)))</f>
        <v>Feedstock Shifting</v>
      </c>
      <c r="K1069" s="254" t="str">
        <f>IF(ISBLANK(INDEX('Policy Characteristics'!E:E,MATCH($C1069,'Policy Characteristics'!$C:$C,0))),"",INDEX('Policy Characteristics'!E:E,MATCH($C1069,'Policy Characteristics'!$C:$C,0)))</f>
        <v>indst feedstock shifting</v>
      </c>
      <c r="L1069" s="261">
        <f>IF(ISBLANK(INDEX('Policy Characteristics'!F:F,MATCH($C1069,'Policy Characteristics'!$C:$C,0))),"",INDEX('Policy Characteristics'!F:F,MATCH($C1069,'Policy Characteristics'!$C:$C,0)))</f>
        <v>0</v>
      </c>
      <c r="M1069" s="261">
        <f>IF(ISBLANK(INDEX('Policy Characteristics'!G:G,MATCH($C1069,'Policy Characteristics'!$C:$C,0))),"",INDEX('Policy Characteristics'!G:G,MATCH($C1069,'Policy Characteristics'!$C:$C,0)))</f>
        <v>1</v>
      </c>
      <c r="N1069" s="261">
        <f>IF(ISBLANK(INDEX('Policy Characteristics'!H:H,MATCH($C1069,'Policy Characteristics'!$C:$C,0))),"",INDEX('Policy Characteristics'!H:H,MATCH($C1069,'Policy Characteristics'!$C:$C,0)))</f>
        <v>0.01</v>
      </c>
      <c r="O1069" s="254" t="str">
        <f>IF(ISBLANK(INDEX('Policy Characteristics'!I:I,MATCH($C1069,'Policy Characteristics'!$C:$C,0))),"",INDEX('Policy Characteristics'!I:I,MATCH($C1069,'Policy Characteristics'!$C:$C,0)))</f>
        <v>% of potential achieved</v>
      </c>
      <c r="P1069" s="254" t="str">
        <f>IF(ISBLANK(INDEX('Policy Characteristics'!J:J,MATCH($C1069,'Policy Characteristics'!$C:$C,0))),"",INDEX('Policy Characteristics'!J:J,MATCH($C1069,'Policy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9" s="254" t="str">
        <f>IF(ISBLANK(INDEX('Policy Characteristics'!K:K,MATCH($C1069,'Policy Characteristics'!$C:$C,0))),"",INDEX('Policy Characteristics'!K:K,MATCH($C1069,'Policy Characteristics'!$C:$C,0)))</f>
        <v/>
      </c>
      <c r="R1069" s="254" t="str">
        <f>IF(ISBLANK(INDEX('Policy Characteristics'!L:L,MATCH($C1069,'Policy Characteristics'!$C:$C,0))),"",INDEX('Policy Characteristics'!L:L,MATCH($C1069,'Policy Characteristics'!$C:$C,0)))</f>
        <v/>
      </c>
    </row>
    <row r="1070" spans="1:18" s="2" customFormat="1">
      <c r="A1070" s="254" t="str">
        <f>IF(ISBLANK(INDEX('Policy Characteristics'!A:A,MATCH($C1070,'Policy Characteristics'!$C:$C,0))),"",INDEX('Policy Characteristics'!A:A,MATCH($C1070,'Policy Characteristics'!$C:$C,0)))</f>
        <v>Industry</v>
      </c>
      <c r="B1070" s="262" t="str">
        <f>IF(ISBLANK(INDEX('Policy Characteristics'!B:B,MATCH($C1070,'Policy Characteristics'!$C:$C,0))),"",INDEX('Policy Characteristics'!B:B,MATCH($C1070,'Policy Characteristics'!$C:$C,0)))</f>
        <v>Feedstock Shifting</v>
      </c>
      <c r="C1070" s="254" t="str">
        <f t="shared" si="42"/>
        <v>Fraction of Feedstock Shifted</v>
      </c>
      <c r="D1070" s="6" t="s">
        <v>3085</v>
      </c>
      <c r="E1070" s="45" t="s">
        <v>2707</v>
      </c>
      <c r="F1070" t="s">
        <v>3046</v>
      </c>
      <c r="G1070" s="45" t="s">
        <v>2711</v>
      </c>
      <c r="H1070" s="47">
        <v>2707</v>
      </c>
      <c r="I1070" s="324" t="s">
        <v>44</v>
      </c>
      <c r="J1070" s="255" t="str">
        <f>IF(ISBLANK(INDEX('Policy Characteristics'!D:D,MATCH($C1070,'Policy Characteristics'!$C:$C,0))),"",INDEX('Policy Characteristics'!D:D,MATCH($C1070,'Policy Characteristics'!$C:$C,0)))</f>
        <v>Feedstock Shifting</v>
      </c>
      <c r="K1070" s="254" t="str">
        <f>IF(ISBLANK(INDEX('Policy Characteristics'!E:E,MATCH($C1070,'Policy Characteristics'!$C:$C,0))),"",INDEX('Policy Characteristics'!E:E,MATCH($C1070,'Policy Characteristics'!$C:$C,0)))</f>
        <v>indst feedstock shifting</v>
      </c>
      <c r="L1070" s="261">
        <f>IF(ISBLANK(INDEX('Policy Characteristics'!F:F,MATCH($C1070,'Policy Characteristics'!$C:$C,0))),"",INDEX('Policy Characteristics'!F:F,MATCH($C1070,'Policy Characteristics'!$C:$C,0)))</f>
        <v>0</v>
      </c>
      <c r="M1070" s="261">
        <f>IF(ISBLANK(INDEX('Policy Characteristics'!G:G,MATCH($C1070,'Policy Characteristics'!$C:$C,0))),"",INDEX('Policy Characteristics'!G:G,MATCH($C1070,'Policy Characteristics'!$C:$C,0)))</f>
        <v>1</v>
      </c>
      <c r="N1070" s="261">
        <f>IF(ISBLANK(INDEX('Policy Characteristics'!H:H,MATCH($C1070,'Policy Characteristics'!$C:$C,0))),"",INDEX('Policy Characteristics'!H:H,MATCH($C1070,'Policy Characteristics'!$C:$C,0)))</f>
        <v>0.01</v>
      </c>
      <c r="O1070" s="254" t="str">
        <f>IF(ISBLANK(INDEX('Policy Characteristics'!I:I,MATCH($C1070,'Policy Characteristics'!$C:$C,0))),"",INDEX('Policy Characteristics'!I:I,MATCH($C1070,'Policy Characteristics'!$C:$C,0)))</f>
        <v>% of potential achieved</v>
      </c>
      <c r="P1070" s="254" t="str">
        <f>IF(ISBLANK(INDEX('Policy Characteristics'!J:J,MATCH($C1070,'Policy Characteristics'!$C:$C,0))),"",INDEX('Policy Characteristics'!J:J,MATCH($C1070,'Policy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0" s="254" t="str">
        <f>IF(ISBLANK(INDEX('Policy Characteristics'!K:K,MATCH($C1070,'Policy Characteristics'!$C:$C,0))),"",INDEX('Policy Characteristics'!K:K,MATCH($C1070,'Policy Characteristics'!$C:$C,0)))</f>
        <v/>
      </c>
      <c r="R1070" s="254" t="str">
        <f>IF(ISBLANK(INDEX('Policy Characteristics'!L:L,MATCH($C1070,'Policy Characteristics'!$C:$C,0))),"",INDEX('Policy Characteristics'!L:L,MATCH($C1070,'Policy Characteristics'!$C:$C,0)))</f>
        <v/>
      </c>
    </row>
    <row r="1071" spans="1:18" s="2" customFormat="1">
      <c r="A1071" s="254" t="str">
        <f>IF(ISBLANK(INDEX('Policy Characteristics'!A:A,MATCH($C1071,'Policy Characteristics'!$C:$C,0))),"",INDEX('Policy Characteristics'!A:A,MATCH($C1071,'Policy Characteristics'!$C:$C,0)))</f>
        <v>Industry</v>
      </c>
      <c r="B1071" s="262" t="str">
        <f>IF(ISBLANK(INDEX('Policy Characteristics'!B:B,MATCH($C1071,'Policy Characteristics'!$C:$C,0))),"",INDEX('Policy Characteristics'!B:B,MATCH($C1071,'Policy Characteristics'!$C:$C,0)))</f>
        <v>Feedstock Shifting</v>
      </c>
      <c r="C1071" s="254" t="str">
        <f t="shared" si="42"/>
        <v>Fraction of Feedstock Shifted</v>
      </c>
      <c r="D1071" s="6" t="s">
        <v>3085</v>
      </c>
      <c r="E1071" s="45" t="s">
        <v>2708</v>
      </c>
      <c r="F1071" t="s">
        <v>3046</v>
      </c>
      <c r="G1071" s="45" t="s">
        <v>2712</v>
      </c>
      <c r="H1071" s="47">
        <v>2708</v>
      </c>
      <c r="I1071" s="324" t="s">
        <v>44</v>
      </c>
      <c r="J1071" s="255" t="str">
        <f>IF(ISBLANK(INDEX('Policy Characteristics'!D:D,MATCH($C1071,'Policy Characteristics'!$C:$C,0))),"",INDEX('Policy Characteristics'!D:D,MATCH($C1071,'Policy Characteristics'!$C:$C,0)))</f>
        <v>Feedstock Shifting</v>
      </c>
      <c r="K1071" s="254" t="str">
        <f>IF(ISBLANK(INDEX('Policy Characteristics'!E:E,MATCH($C1071,'Policy Characteristics'!$C:$C,0))),"",INDEX('Policy Characteristics'!E:E,MATCH($C1071,'Policy Characteristics'!$C:$C,0)))</f>
        <v>indst feedstock shifting</v>
      </c>
      <c r="L1071" s="261">
        <f>IF(ISBLANK(INDEX('Policy Characteristics'!F:F,MATCH($C1071,'Policy Characteristics'!$C:$C,0))),"",INDEX('Policy Characteristics'!F:F,MATCH($C1071,'Policy Characteristics'!$C:$C,0)))</f>
        <v>0</v>
      </c>
      <c r="M1071" s="261">
        <f>IF(ISBLANK(INDEX('Policy Characteristics'!G:G,MATCH($C1071,'Policy Characteristics'!$C:$C,0))),"",INDEX('Policy Characteristics'!G:G,MATCH($C1071,'Policy Characteristics'!$C:$C,0)))</f>
        <v>1</v>
      </c>
      <c r="N1071" s="261">
        <f>IF(ISBLANK(INDEX('Policy Characteristics'!H:H,MATCH($C1071,'Policy Characteristics'!$C:$C,0))),"",INDEX('Policy Characteristics'!H:H,MATCH($C1071,'Policy Characteristics'!$C:$C,0)))</f>
        <v>0.01</v>
      </c>
      <c r="O1071" s="254" t="str">
        <f>IF(ISBLANK(INDEX('Policy Characteristics'!I:I,MATCH($C1071,'Policy Characteristics'!$C:$C,0))),"",INDEX('Policy Characteristics'!I:I,MATCH($C1071,'Policy Characteristics'!$C:$C,0)))</f>
        <v>% of potential achieved</v>
      </c>
      <c r="P1071" s="254" t="str">
        <f>IF(ISBLANK(INDEX('Policy Characteristics'!J:J,MATCH($C1071,'Policy Characteristics'!$C:$C,0))),"",INDEX('Policy Characteristics'!J:J,MATCH($C1071,'Policy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1" s="254" t="str">
        <f>IF(ISBLANK(INDEX('Policy Characteristics'!K:K,MATCH($C1071,'Policy Characteristics'!$C:$C,0))),"",INDEX('Policy Characteristics'!K:K,MATCH($C1071,'Policy Characteristics'!$C:$C,0)))</f>
        <v/>
      </c>
      <c r="R1071" s="254" t="str">
        <f>IF(ISBLANK(INDEX('Policy Characteristics'!L:L,MATCH($C1071,'Policy Characteristics'!$C:$C,0))),"",INDEX('Policy Characteristics'!L:L,MATCH($C1071,'Policy Characteristics'!$C:$C,0)))</f>
        <v/>
      </c>
    </row>
    <row r="1072" spans="1:18" s="2" customFormat="1">
      <c r="A1072" s="254" t="str">
        <f>IF(ISBLANK(INDEX('Policy Characteristics'!A:A,MATCH($C1072,'Policy Characteristics'!$C:$C,0))),"",INDEX('Policy Characteristics'!A:A,MATCH($C1072,'Policy Characteristics'!$C:$C,0)))</f>
        <v>Industry</v>
      </c>
      <c r="B1072" s="262" t="str">
        <f>IF(ISBLANK(INDEX('Policy Characteristics'!B:B,MATCH($C1072,'Policy Characteristics'!$C:$C,0))),"",INDEX('Policy Characteristics'!B:B,MATCH($C1072,'Policy Characteristics'!$C:$C,0)))</f>
        <v>Feedstock Shifting</v>
      </c>
      <c r="C1072" s="254" t="str">
        <f t="shared" si="42"/>
        <v>Fraction of Feedstock Shifted</v>
      </c>
      <c r="D1072" s="6" t="s">
        <v>3085</v>
      </c>
      <c r="E1072" s="45" t="s">
        <v>2705</v>
      </c>
      <c r="F1072" t="s">
        <v>3046</v>
      </c>
      <c r="G1072" s="45" t="s">
        <v>2710</v>
      </c>
      <c r="H1072" s="47">
        <v>2709</v>
      </c>
      <c r="I1072" s="324" t="s">
        <v>44</v>
      </c>
      <c r="J1072" s="255" t="str">
        <f>IF(ISBLANK(INDEX('Policy Characteristics'!D:D,MATCH($C1072,'Policy Characteristics'!$C:$C,0))),"",INDEX('Policy Characteristics'!D:D,MATCH($C1072,'Policy Characteristics'!$C:$C,0)))</f>
        <v>Feedstock Shifting</v>
      </c>
      <c r="K1072" s="254" t="str">
        <f>IF(ISBLANK(INDEX('Policy Characteristics'!E:E,MATCH($C1072,'Policy Characteristics'!$C:$C,0))),"",INDEX('Policy Characteristics'!E:E,MATCH($C1072,'Policy Characteristics'!$C:$C,0)))</f>
        <v>indst feedstock shifting</v>
      </c>
      <c r="L1072" s="261">
        <f>IF(ISBLANK(INDEX('Policy Characteristics'!F:F,MATCH($C1072,'Policy Characteristics'!$C:$C,0))),"",INDEX('Policy Characteristics'!F:F,MATCH($C1072,'Policy Characteristics'!$C:$C,0)))</f>
        <v>0</v>
      </c>
      <c r="M1072" s="261">
        <f>IF(ISBLANK(INDEX('Policy Characteristics'!G:G,MATCH($C1072,'Policy Characteristics'!$C:$C,0))),"",INDEX('Policy Characteristics'!G:G,MATCH($C1072,'Policy Characteristics'!$C:$C,0)))</f>
        <v>1</v>
      </c>
      <c r="N1072" s="261">
        <f>IF(ISBLANK(INDEX('Policy Characteristics'!H:H,MATCH($C1072,'Policy Characteristics'!$C:$C,0))),"",INDEX('Policy Characteristics'!H:H,MATCH($C1072,'Policy Characteristics'!$C:$C,0)))</f>
        <v>0.01</v>
      </c>
      <c r="O1072" s="254" t="str">
        <f>IF(ISBLANK(INDEX('Policy Characteristics'!I:I,MATCH($C1072,'Policy Characteristics'!$C:$C,0))),"",INDEX('Policy Characteristics'!I:I,MATCH($C1072,'Policy Characteristics'!$C:$C,0)))</f>
        <v>% of potential achieved</v>
      </c>
      <c r="P1072" s="254" t="str">
        <f>IF(ISBLANK(INDEX('Policy Characteristics'!J:J,MATCH($C1072,'Policy Characteristics'!$C:$C,0))),"",INDEX('Policy Characteristics'!J:J,MATCH($C1072,'Policy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2" s="254" t="str">
        <f>IF(ISBLANK(INDEX('Policy Characteristics'!K:K,MATCH($C1072,'Policy Characteristics'!$C:$C,0))),"",INDEX('Policy Characteristics'!K:K,MATCH($C1072,'Policy Characteristics'!$C:$C,0)))</f>
        <v/>
      </c>
      <c r="R1072" s="254" t="str">
        <f>IF(ISBLANK(INDEX('Policy Characteristics'!L:L,MATCH($C1072,'Policy Characteristics'!$C:$C,0))),"",INDEX('Policy Characteristics'!L:L,MATCH($C1072,'Policy Characteristics'!$C:$C,0)))</f>
        <v/>
      </c>
    </row>
    <row r="1073" spans="1:18" s="2" customFormat="1">
      <c r="A1073" s="254" t="str">
        <f>IF(ISBLANK(INDEX('Policy Characteristics'!A:A,MATCH($C1073,'Policy Characteristics'!$C:$C,0))),"",INDEX('Policy Characteristics'!A:A,MATCH($C1073,'Policy Characteristics'!$C:$C,0)))</f>
        <v>Industry</v>
      </c>
      <c r="B1073" s="262" t="str">
        <f>IF(ISBLANK(INDEX('Policy Characteristics'!B:B,MATCH($C1073,'Policy Characteristics'!$C:$C,0))),"",INDEX('Policy Characteristics'!B:B,MATCH($C1073,'Policy Characteristics'!$C:$C,0)))</f>
        <v>Hydrogen Combustion</v>
      </c>
      <c r="C1073" t="s">
        <v>3541</v>
      </c>
      <c r="D1073" s="45" t="s">
        <v>3061</v>
      </c>
      <c r="E1073" s="1" t="s">
        <v>3517</v>
      </c>
      <c r="F1073" t="s">
        <v>3086</v>
      </c>
      <c r="G1073" s="45" t="s">
        <v>3524</v>
      </c>
      <c r="H1073" s="43">
        <v>2034</v>
      </c>
      <c r="I1073" s="324" t="s">
        <v>44</v>
      </c>
      <c r="J1073" s="255" t="str">
        <f>IF(ISBLANK(INDEX('Policy Characteristics'!D:D,MATCH($C1073,'Policy Characteristics'!$C:$C,0))),"",INDEX('Policy Characteristics'!D:D,MATCH($C1073,'Policy Characteristics'!$C:$C,0)))</f>
        <v>Hydrogen Combustion</v>
      </c>
      <c r="K1073" s="254" t="str">
        <f>IF(ISBLANK(INDEX('Policy Characteristics'!E:E,MATCH($C1073,'Policy Characteristics'!$C:$C,0))),"",INDEX('Policy Characteristics'!E:E,MATCH($C1073,'Policy Characteristics'!$C:$C,0)))</f>
        <v>indst shift to hydrogen</v>
      </c>
      <c r="L1073" s="261">
        <f>IF(ISBLANK(INDEX('Policy Characteristics'!F:F,MATCH($C1073,'Policy Characteristics'!$C:$C,0))),"",INDEX('Policy Characteristics'!F:F,MATCH($C1073,'Policy Characteristics'!$C:$C,0)))</f>
        <v>0</v>
      </c>
      <c r="M1073" s="261">
        <f>IF(ISBLANK(INDEX('Policy Characteristics'!G:G,MATCH($C1073,'Policy Characteristics'!$C:$C,0))),"",INDEX('Policy Characteristics'!G:G,MATCH($C1073,'Policy Characteristics'!$C:$C,0)))</f>
        <v>1</v>
      </c>
      <c r="N1073" s="261">
        <f>IF(ISBLANK(INDEX('Policy Characteristics'!H:H,MATCH($C1073,'Policy Characteristics'!$C:$C,0))),"",INDEX('Policy Characteristics'!H:H,MATCH($C1073,'Policy Characteristics'!$C:$C,0)))</f>
        <v>0.01</v>
      </c>
      <c r="O1073" s="254" t="str">
        <f>IF(ISBLANK(INDEX('Policy Characteristics'!I:I,MATCH($C1073,'Policy Characteristics'!$C:$C,0))),"",INDEX('Policy Characteristics'!I:I,MATCH($C1073,'Policy Characteristics'!$C:$C,0)))</f>
        <v>% of fuel shifted</v>
      </c>
      <c r="P1073" s="254" t="str">
        <f>IF(ISBLANK(INDEX('Policy Characteristics'!J:J,MATCH($C1073,'Policy Characteristics'!$C:$C,0))),"",INDEX('Policy Characteristics'!J:J,MATCH($C1073,'Policy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73" s="254" t="str">
        <f>IF(ISBLANK(INDEX('Policy Characteristics'!K:K,MATCH($C1073,'Policy Characteristics'!$C:$C,0))),"",INDEX('Policy Characteristics'!K:K,MATCH($C1073,'Policy Characteristics'!$C:$C,0)))</f>
        <v>industry-ag-main.html#fuel-switching</v>
      </c>
      <c r="R1073" s="254" t="str">
        <f>IF(ISBLANK(INDEX('Policy Characteristics'!L:L,MATCH($C1073,'Policy Characteristics'!$C:$C,0))),"",INDEX('Policy Characteristics'!L:L,MATCH($C1073,'Policy Characteristics'!$C:$C,0)))</f>
        <v>industry-elec-and-hydrogen.html</v>
      </c>
    </row>
    <row r="1074" spans="1:18" s="2" customFormat="1">
      <c r="A1074" s="254" t="str">
        <f>IF(ISBLANK(INDEX('Policy Characteristics'!A:A,MATCH($C1074,'Policy Characteristics'!$C:$C,0))),"",INDEX('Policy Characteristics'!A:A,MATCH($C1074,'Policy Characteristics'!$C:$C,0)))</f>
        <v>Industry</v>
      </c>
      <c r="B1074" s="262" t="str">
        <f>IF(ISBLANK(INDEX('Policy Characteristics'!B:B,MATCH($C1074,'Policy Characteristics'!$C:$C,0))),"",INDEX('Policy Characteristics'!B:B,MATCH($C1074,'Policy Characteristics'!$C:$C,0)))</f>
        <v>Hydrogen Combustion</v>
      </c>
      <c r="C1074" s="254" t="str">
        <f>C$1073</f>
        <v>Fraction of Eligible Industrial Energy Use Shifted to Hydrogen</v>
      </c>
      <c r="D1074" s="45" t="s">
        <v>3061</v>
      </c>
      <c r="E1074" s="1" t="s">
        <v>3518</v>
      </c>
      <c r="F1074" t="s">
        <v>3086</v>
      </c>
      <c r="G1074" s="45" t="s">
        <v>3525</v>
      </c>
      <c r="H1074" s="43">
        <v>2035</v>
      </c>
      <c r="I1074" s="324" t="s">
        <v>44</v>
      </c>
      <c r="J1074" s="255" t="str">
        <f>IF(ISBLANK(INDEX('Policy Characteristics'!D:D,MATCH($C1074,'Policy Characteristics'!$C:$C,0))),"",INDEX('Policy Characteristics'!D:D,MATCH($C1074,'Policy Characteristics'!$C:$C,0)))</f>
        <v>Hydrogen Combustion</v>
      </c>
      <c r="K1074" s="254" t="str">
        <f>IF(ISBLANK(INDEX('Policy Characteristics'!E:E,MATCH($C1074,'Policy Characteristics'!$C:$C,0))),"",INDEX('Policy Characteristics'!E:E,MATCH($C1074,'Policy Characteristics'!$C:$C,0)))</f>
        <v>indst shift to hydrogen</v>
      </c>
      <c r="L1074" s="261">
        <f>IF(ISBLANK(INDEX('Policy Characteristics'!F:F,MATCH($C1074,'Policy Characteristics'!$C:$C,0))),"",INDEX('Policy Characteristics'!F:F,MATCH($C1074,'Policy Characteristics'!$C:$C,0)))</f>
        <v>0</v>
      </c>
      <c r="M1074" s="261">
        <f>IF(ISBLANK(INDEX('Policy Characteristics'!G:G,MATCH($C1074,'Policy Characteristics'!$C:$C,0))),"",INDEX('Policy Characteristics'!G:G,MATCH($C1074,'Policy Characteristics'!$C:$C,0)))</f>
        <v>1</v>
      </c>
      <c r="N1074" s="261">
        <f>IF(ISBLANK(INDEX('Policy Characteristics'!H:H,MATCH($C1074,'Policy Characteristics'!$C:$C,0))),"",INDEX('Policy Characteristics'!H:H,MATCH($C1074,'Policy Characteristics'!$C:$C,0)))</f>
        <v>0.01</v>
      </c>
      <c r="O1074" s="254" t="str">
        <f>IF(ISBLANK(INDEX('Policy Characteristics'!I:I,MATCH($C1074,'Policy Characteristics'!$C:$C,0))),"",INDEX('Policy Characteristics'!I:I,MATCH($C1074,'Policy Characteristics'!$C:$C,0)))</f>
        <v>% of fuel shifted</v>
      </c>
      <c r="P1074" s="254" t="str">
        <f>IF(ISBLANK(INDEX('Policy Characteristics'!J:J,MATCH($C1074,'Policy Characteristics'!$C:$C,0))),"",INDEX('Policy Characteristics'!J:J,MATCH($C1074,'Policy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74" s="254" t="str">
        <f>IF(ISBLANK(INDEX('Policy Characteristics'!K:K,MATCH($C1074,'Policy Characteristics'!$C:$C,0))),"",INDEX('Policy Characteristics'!K:K,MATCH($C1074,'Policy Characteristics'!$C:$C,0)))</f>
        <v>industry-ag-main.html#fuel-switching</v>
      </c>
      <c r="R1074" s="254" t="str">
        <f>IF(ISBLANK(INDEX('Policy Characteristics'!L:L,MATCH($C1074,'Policy Characteristics'!$C:$C,0))),"",INDEX('Policy Characteristics'!L:L,MATCH($C1074,'Policy Characteristics'!$C:$C,0)))</f>
        <v>industry-elec-and-hydrogen.html</v>
      </c>
    </row>
    <row r="1075" spans="1:18" s="2" customFormat="1">
      <c r="A1075" s="254" t="str">
        <f>IF(ISBLANK(INDEX('Policy Characteristics'!A:A,MATCH($C1075,'Policy Characteristics'!$C:$C,0))),"",INDEX('Policy Characteristics'!A:A,MATCH($C1075,'Policy Characteristics'!$C:$C,0)))</f>
        <v>Industry</v>
      </c>
      <c r="B1075" s="262" t="str">
        <f>IF(ISBLANK(INDEX('Policy Characteristics'!B:B,MATCH($C1075,'Policy Characteristics'!$C:$C,0))),"",INDEX('Policy Characteristics'!B:B,MATCH($C1075,'Policy Characteristics'!$C:$C,0)))</f>
        <v>Hydrogen Combustion</v>
      </c>
      <c r="C1075" s="254" t="str">
        <f t="shared" ref="C1075:C1138" si="43">C$1073</f>
        <v>Fraction of Eligible Industrial Energy Use Shifted to Hydrogen</v>
      </c>
      <c r="D1075" s="45" t="s">
        <v>3061</v>
      </c>
      <c r="E1075" s="1" t="s">
        <v>3519</v>
      </c>
      <c r="F1075" t="s">
        <v>3086</v>
      </c>
      <c r="G1075" s="45" t="s">
        <v>3526</v>
      </c>
      <c r="H1075" s="43">
        <v>2036</v>
      </c>
      <c r="I1075" s="324" t="s">
        <v>44</v>
      </c>
      <c r="J1075" s="255" t="str">
        <f>IF(ISBLANK(INDEX('Policy Characteristics'!D:D,MATCH($C1075,'Policy Characteristics'!$C:$C,0))),"",INDEX('Policy Characteristics'!D:D,MATCH($C1075,'Policy Characteristics'!$C:$C,0)))</f>
        <v>Hydrogen Combustion</v>
      </c>
      <c r="K1075" s="254" t="str">
        <f>IF(ISBLANK(INDEX('Policy Characteristics'!E:E,MATCH($C1075,'Policy Characteristics'!$C:$C,0))),"",INDEX('Policy Characteristics'!E:E,MATCH($C1075,'Policy Characteristics'!$C:$C,0)))</f>
        <v>indst shift to hydrogen</v>
      </c>
      <c r="L1075" s="261">
        <f>IF(ISBLANK(INDEX('Policy Characteristics'!F:F,MATCH($C1075,'Policy Characteristics'!$C:$C,0))),"",INDEX('Policy Characteristics'!F:F,MATCH($C1075,'Policy Characteristics'!$C:$C,0)))</f>
        <v>0</v>
      </c>
      <c r="M1075" s="261">
        <f>IF(ISBLANK(INDEX('Policy Characteristics'!G:G,MATCH($C1075,'Policy Characteristics'!$C:$C,0))),"",INDEX('Policy Characteristics'!G:G,MATCH($C1075,'Policy Characteristics'!$C:$C,0)))</f>
        <v>1</v>
      </c>
      <c r="N1075" s="261">
        <f>IF(ISBLANK(INDEX('Policy Characteristics'!H:H,MATCH($C1075,'Policy Characteristics'!$C:$C,0))),"",INDEX('Policy Characteristics'!H:H,MATCH($C1075,'Policy Characteristics'!$C:$C,0)))</f>
        <v>0.01</v>
      </c>
      <c r="O1075" s="254" t="str">
        <f>IF(ISBLANK(INDEX('Policy Characteristics'!I:I,MATCH($C1075,'Policy Characteristics'!$C:$C,0))),"",INDEX('Policy Characteristics'!I:I,MATCH($C1075,'Policy Characteristics'!$C:$C,0)))</f>
        <v>% of fuel shifted</v>
      </c>
      <c r="P1075" s="254" t="str">
        <f>IF(ISBLANK(INDEX('Policy Characteristics'!J:J,MATCH($C1075,'Policy Characteristics'!$C:$C,0))),"",INDEX('Policy Characteristics'!J:J,MATCH($C1075,'Policy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75" s="254" t="str">
        <f>IF(ISBLANK(INDEX('Policy Characteristics'!K:K,MATCH($C1075,'Policy Characteristics'!$C:$C,0))),"",INDEX('Policy Characteristics'!K:K,MATCH($C1075,'Policy Characteristics'!$C:$C,0)))</f>
        <v>industry-ag-main.html#fuel-switching</v>
      </c>
      <c r="R1075" s="254" t="str">
        <f>IF(ISBLANK(INDEX('Policy Characteristics'!L:L,MATCH($C1075,'Policy Characteristics'!$C:$C,0))),"",INDEX('Policy Characteristics'!L:L,MATCH($C1075,'Policy Characteristics'!$C:$C,0)))</f>
        <v>industry-elec-and-hydrogen.html</v>
      </c>
    </row>
    <row r="1076" spans="1:18" s="2" customFormat="1">
      <c r="A1076" s="254" t="str">
        <f>IF(ISBLANK(INDEX('Policy Characteristics'!A:A,MATCH($C1076,'Policy Characteristics'!$C:$C,0))),"",INDEX('Policy Characteristics'!A:A,MATCH($C1076,'Policy Characteristics'!$C:$C,0)))</f>
        <v>Industry</v>
      </c>
      <c r="B1076" s="262" t="str">
        <f>IF(ISBLANK(INDEX('Policy Characteristics'!B:B,MATCH($C1076,'Policy Characteristics'!$C:$C,0))),"",INDEX('Policy Characteristics'!B:B,MATCH($C1076,'Policy Characteristics'!$C:$C,0)))</f>
        <v>Hydrogen Combustion</v>
      </c>
      <c r="C1076" s="254" t="str">
        <f t="shared" si="43"/>
        <v>Fraction of Eligible Industrial Energy Use Shifted to Hydrogen</v>
      </c>
      <c r="D1076" s="45" t="s">
        <v>3061</v>
      </c>
      <c r="E1076" s="1" t="s">
        <v>3520</v>
      </c>
      <c r="F1076" t="s">
        <v>3086</v>
      </c>
      <c r="G1076" s="45" t="s">
        <v>3527</v>
      </c>
      <c r="H1076" s="43">
        <v>2037</v>
      </c>
      <c r="I1076" s="324" t="s">
        <v>44</v>
      </c>
      <c r="J1076" s="255" t="str">
        <f>IF(ISBLANK(INDEX('Policy Characteristics'!D:D,MATCH($C1076,'Policy Characteristics'!$C:$C,0))),"",INDEX('Policy Characteristics'!D:D,MATCH($C1076,'Policy Characteristics'!$C:$C,0)))</f>
        <v>Hydrogen Combustion</v>
      </c>
      <c r="K1076" s="254" t="str">
        <f>IF(ISBLANK(INDEX('Policy Characteristics'!E:E,MATCH($C1076,'Policy Characteristics'!$C:$C,0))),"",INDEX('Policy Characteristics'!E:E,MATCH($C1076,'Policy Characteristics'!$C:$C,0)))</f>
        <v>indst shift to hydrogen</v>
      </c>
      <c r="L1076" s="261">
        <f>IF(ISBLANK(INDEX('Policy Characteristics'!F:F,MATCH($C1076,'Policy Characteristics'!$C:$C,0))),"",INDEX('Policy Characteristics'!F:F,MATCH($C1076,'Policy Characteristics'!$C:$C,0)))</f>
        <v>0</v>
      </c>
      <c r="M1076" s="261">
        <f>IF(ISBLANK(INDEX('Policy Characteristics'!G:G,MATCH($C1076,'Policy Characteristics'!$C:$C,0))),"",INDEX('Policy Characteristics'!G:G,MATCH($C1076,'Policy Characteristics'!$C:$C,0)))</f>
        <v>1</v>
      </c>
      <c r="N1076" s="261">
        <f>IF(ISBLANK(INDEX('Policy Characteristics'!H:H,MATCH($C1076,'Policy Characteristics'!$C:$C,0))),"",INDEX('Policy Characteristics'!H:H,MATCH($C1076,'Policy Characteristics'!$C:$C,0)))</f>
        <v>0.01</v>
      </c>
      <c r="O1076" s="254" t="str">
        <f>IF(ISBLANK(INDEX('Policy Characteristics'!I:I,MATCH($C1076,'Policy Characteristics'!$C:$C,0))),"",INDEX('Policy Characteristics'!I:I,MATCH($C1076,'Policy Characteristics'!$C:$C,0)))</f>
        <v>% of fuel shifted</v>
      </c>
      <c r="P1076" s="254" t="str">
        <f>IF(ISBLANK(INDEX('Policy Characteristics'!J:J,MATCH($C1076,'Policy Characteristics'!$C:$C,0))),"",INDEX('Policy Characteristics'!J:J,MATCH($C1076,'Policy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76" s="254" t="str">
        <f>IF(ISBLANK(INDEX('Policy Characteristics'!K:K,MATCH($C1076,'Policy Characteristics'!$C:$C,0))),"",INDEX('Policy Characteristics'!K:K,MATCH($C1076,'Policy Characteristics'!$C:$C,0)))</f>
        <v>industry-ag-main.html#fuel-switching</v>
      </c>
      <c r="R1076" s="254" t="str">
        <f>IF(ISBLANK(INDEX('Policy Characteristics'!L:L,MATCH($C1076,'Policy Characteristics'!$C:$C,0))),"",INDEX('Policy Characteristics'!L:L,MATCH($C1076,'Policy Characteristics'!$C:$C,0)))</f>
        <v>industry-elec-and-hydrogen.html</v>
      </c>
    </row>
    <row r="1077" spans="1:18" s="2" customFormat="1">
      <c r="A1077" s="254" t="str">
        <f>IF(ISBLANK(INDEX('Policy Characteristics'!A:A,MATCH($C1077,'Policy Characteristics'!$C:$C,0))),"",INDEX('Policy Characteristics'!A:A,MATCH($C1077,'Policy Characteristics'!$C:$C,0)))</f>
        <v>Industry</v>
      </c>
      <c r="B1077" s="262" t="str">
        <f>IF(ISBLANK(INDEX('Policy Characteristics'!B:B,MATCH($C1077,'Policy Characteristics'!$C:$C,0))),"",INDEX('Policy Characteristics'!B:B,MATCH($C1077,'Policy Characteristics'!$C:$C,0)))</f>
        <v>Hydrogen Combustion</v>
      </c>
      <c r="C1077" s="254" t="str">
        <f t="shared" si="43"/>
        <v>Fraction of Eligible Industrial Energy Use Shifted to Hydrogen</v>
      </c>
      <c r="D1077" s="45" t="s">
        <v>3061</v>
      </c>
      <c r="E1077" s="1" t="s">
        <v>3521</v>
      </c>
      <c r="F1077" t="s">
        <v>3086</v>
      </c>
      <c r="G1077" s="45" t="s">
        <v>3528</v>
      </c>
      <c r="H1077" s="43">
        <v>2038</v>
      </c>
      <c r="I1077" s="324" t="s">
        <v>44</v>
      </c>
      <c r="J1077" s="255" t="str">
        <f>IF(ISBLANK(INDEX('Policy Characteristics'!D:D,MATCH($C1077,'Policy Characteristics'!$C:$C,0))),"",INDEX('Policy Characteristics'!D:D,MATCH($C1077,'Policy Characteristics'!$C:$C,0)))</f>
        <v>Hydrogen Combustion</v>
      </c>
      <c r="K1077" s="254" t="str">
        <f>IF(ISBLANK(INDEX('Policy Characteristics'!E:E,MATCH($C1077,'Policy Characteristics'!$C:$C,0))),"",INDEX('Policy Characteristics'!E:E,MATCH($C1077,'Policy Characteristics'!$C:$C,0)))</f>
        <v>indst shift to hydrogen</v>
      </c>
      <c r="L1077" s="261">
        <f>IF(ISBLANK(INDEX('Policy Characteristics'!F:F,MATCH($C1077,'Policy Characteristics'!$C:$C,0))),"",INDEX('Policy Characteristics'!F:F,MATCH($C1077,'Policy Characteristics'!$C:$C,0)))</f>
        <v>0</v>
      </c>
      <c r="M1077" s="261">
        <f>IF(ISBLANK(INDEX('Policy Characteristics'!G:G,MATCH($C1077,'Policy Characteristics'!$C:$C,0))),"",INDEX('Policy Characteristics'!G:G,MATCH($C1077,'Policy Characteristics'!$C:$C,0)))</f>
        <v>1</v>
      </c>
      <c r="N1077" s="261">
        <f>IF(ISBLANK(INDEX('Policy Characteristics'!H:H,MATCH($C1077,'Policy Characteristics'!$C:$C,0))),"",INDEX('Policy Characteristics'!H:H,MATCH($C1077,'Policy Characteristics'!$C:$C,0)))</f>
        <v>0.01</v>
      </c>
      <c r="O1077" s="254" t="str">
        <f>IF(ISBLANK(INDEX('Policy Characteristics'!I:I,MATCH($C1077,'Policy Characteristics'!$C:$C,0))),"",INDEX('Policy Characteristics'!I:I,MATCH($C1077,'Policy Characteristics'!$C:$C,0)))</f>
        <v>% of fuel shifted</v>
      </c>
      <c r="P1077" s="254" t="str">
        <f>IF(ISBLANK(INDEX('Policy Characteristics'!J:J,MATCH($C1077,'Policy Characteristics'!$C:$C,0))),"",INDEX('Policy Characteristics'!J:J,MATCH($C1077,'Policy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77" s="254" t="str">
        <f>IF(ISBLANK(INDEX('Policy Characteristics'!K:K,MATCH($C1077,'Policy Characteristics'!$C:$C,0))),"",INDEX('Policy Characteristics'!K:K,MATCH($C1077,'Policy Characteristics'!$C:$C,0)))</f>
        <v>industry-ag-main.html#fuel-switching</v>
      </c>
      <c r="R1077" s="254" t="str">
        <f>IF(ISBLANK(INDEX('Policy Characteristics'!L:L,MATCH($C1077,'Policy Characteristics'!$C:$C,0))),"",INDEX('Policy Characteristics'!L:L,MATCH($C1077,'Policy Characteristics'!$C:$C,0)))</f>
        <v>industry-elec-and-hydrogen.html</v>
      </c>
    </row>
    <row r="1078" spans="1:18" s="2" customFormat="1">
      <c r="A1078" s="254" t="str">
        <f>IF(ISBLANK(INDEX('Policy Characteristics'!A:A,MATCH($C1078,'Policy Characteristics'!$C:$C,0))),"",INDEX('Policy Characteristics'!A:A,MATCH($C1078,'Policy Characteristics'!$C:$C,0)))</f>
        <v>Industry</v>
      </c>
      <c r="B1078" s="262" t="str">
        <f>IF(ISBLANK(INDEX('Policy Characteristics'!B:B,MATCH($C1078,'Policy Characteristics'!$C:$C,0))),"",INDEX('Policy Characteristics'!B:B,MATCH($C1078,'Policy Characteristics'!$C:$C,0)))</f>
        <v>Hydrogen Combustion</v>
      </c>
      <c r="C1078" s="254" t="str">
        <f t="shared" si="43"/>
        <v>Fraction of Eligible Industrial Energy Use Shifted to Hydrogen</v>
      </c>
      <c r="D1078" s="45" t="s">
        <v>3061</v>
      </c>
      <c r="E1078" s="1" t="s">
        <v>3522</v>
      </c>
      <c r="F1078" t="s">
        <v>3086</v>
      </c>
      <c r="G1078" s="45" t="s">
        <v>3529</v>
      </c>
      <c r="H1078" s="43">
        <v>2039</v>
      </c>
      <c r="I1078" s="324" t="s">
        <v>43</v>
      </c>
      <c r="J1078" s="255" t="str">
        <f>IF(ISBLANK(INDEX('Policy Characteristics'!D:D,MATCH($C1078,'Policy Characteristics'!$C:$C,0))),"",INDEX('Policy Characteristics'!D:D,MATCH($C1078,'Policy Characteristics'!$C:$C,0)))</f>
        <v>Hydrogen Combustion</v>
      </c>
      <c r="K1078" s="254" t="str">
        <f>IF(ISBLANK(INDEX('Policy Characteristics'!E:E,MATCH($C1078,'Policy Characteristics'!$C:$C,0))),"",INDEX('Policy Characteristics'!E:E,MATCH($C1078,'Policy Characteristics'!$C:$C,0)))</f>
        <v>indst shift to hydrogen</v>
      </c>
      <c r="L1078" s="261">
        <f>IF(ISBLANK(INDEX('Policy Characteristics'!F:F,MATCH($C1078,'Policy Characteristics'!$C:$C,0))),"",INDEX('Policy Characteristics'!F:F,MATCH($C1078,'Policy Characteristics'!$C:$C,0)))</f>
        <v>0</v>
      </c>
      <c r="M1078" s="261">
        <f>IF(ISBLANK(INDEX('Policy Characteristics'!G:G,MATCH($C1078,'Policy Characteristics'!$C:$C,0))),"",INDEX('Policy Characteristics'!G:G,MATCH($C1078,'Policy Characteristics'!$C:$C,0)))</f>
        <v>1</v>
      </c>
      <c r="N1078" s="261">
        <f>IF(ISBLANK(INDEX('Policy Characteristics'!H:H,MATCH($C1078,'Policy Characteristics'!$C:$C,0))),"",INDEX('Policy Characteristics'!H:H,MATCH($C1078,'Policy Characteristics'!$C:$C,0)))</f>
        <v>0.01</v>
      </c>
      <c r="O1078" s="254" t="str">
        <f>IF(ISBLANK(INDEX('Policy Characteristics'!I:I,MATCH($C1078,'Policy Characteristics'!$C:$C,0))),"",INDEX('Policy Characteristics'!I:I,MATCH($C1078,'Policy Characteristics'!$C:$C,0)))</f>
        <v>% of fuel shifted</v>
      </c>
      <c r="P1078" s="254" t="str">
        <f>IF(ISBLANK(INDEX('Policy Characteristics'!J:J,MATCH($C1078,'Policy Characteristics'!$C:$C,0))),"",INDEX('Policy Characteristics'!J:J,MATCH($C1078,'Policy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78" s="254" t="str">
        <f>IF(ISBLANK(INDEX('Policy Characteristics'!K:K,MATCH($C1078,'Policy Characteristics'!$C:$C,0))),"",INDEX('Policy Characteristics'!K:K,MATCH($C1078,'Policy Characteristics'!$C:$C,0)))</f>
        <v>industry-ag-main.html#fuel-switching</v>
      </c>
      <c r="R1078" s="254" t="str">
        <f>IF(ISBLANK(INDEX('Policy Characteristics'!L:L,MATCH($C1078,'Policy Characteristics'!$C:$C,0))),"",INDEX('Policy Characteristics'!L:L,MATCH($C1078,'Policy Characteristics'!$C:$C,0)))</f>
        <v>industry-elec-and-hydrogen.html</v>
      </c>
    </row>
    <row r="1079" spans="1:18" s="2" customFormat="1">
      <c r="A1079" s="254" t="str">
        <f>IF(ISBLANK(INDEX('Policy Characteristics'!A:A,MATCH($C1079,'Policy Characteristics'!$C:$C,0))),"",INDEX('Policy Characteristics'!A:A,MATCH($C1079,'Policy Characteristics'!$C:$C,0)))</f>
        <v>Industry</v>
      </c>
      <c r="B1079" s="262" t="str">
        <f>IF(ISBLANK(INDEX('Policy Characteristics'!B:B,MATCH($C1079,'Policy Characteristics'!$C:$C,0))),"",INDEX('Policy Characteristics'!B:B,MATCH($C1079,'Policy Characteristics'!$C:$C,0)))</f>
        <v>Hydrogen Combustion</v>
      </c>
      <c r="C1079" s="254" t="str">
        <f t="shared" si="43"/>
        <v>Fraction of Eligible Industrial Energy Use Shifted to Hydrogen</v>
      </c>
      <c r="D1079" s="45" t="s">
        <v>3061</v>
      </c>
      <c r="E1079" s="1" t="s">
        <v>3523</v>
      </c>
      <c r="F1079" t="s">
        <v>3086</v>
      </c>
      <c r="G1079" s="45" t="s">
        <v>3530</v>
      </c>
      <c r="H1079" s="43">
        <v>2040</v>
      </c>
      <c r="I1079" s="324" t="s">
        <v>44</v>
      </c>
      <c r="J1079" s="255" t="str">
        <f>IF(ISBLANK(INDEX('Policy Characteristics'!D:D,MATCH($C1079,'Policy Characteristics'!$C:$C,0))),"",INDEX('Policy Characteristics'!D:D,MATCH($C1079,'Policy Characteristics'!$C:$C,0)))</f>
        <v>Hydrogen Combustion</v>
      </c>
      <c r="K1079" s="254" t="str">
        <f>IF(ISBLANK(INDEX('Policy Characteristics'!E:E,MATCH($C1079,'Policy Characteristics'!$C:$C,0))),"",INDEX('Policy Characteristics'!E:E,MATCH($C1079,'Policy Characteristics'!$C:$C,0)))</f>
        <v>indst shift to hydrogen</v>
      </c>
      <c r="L1079" s="261">
        <f>IF(ISBLANK(INDEX('Policy Characteristics'!F:F,MATCH($C1079,'Policy Characteristics'!$C:$C,0))),"",INDEX('Policy Characteristics'!F:F,MATCH($C1079,'Policy Characteristics'!$C:$C,0)))</f>
        <v>0</v>
      </c>
      <c r="M1079" s="261">
        <f>IF(ISBLANK(INDEX('Policy Characteristics'!G:G,MATCH($C1079,'Policy Characteristics'!$C:$C,0))),"",INDEX('Policy Characteristics'!G:G,MATCH($C1079,'Policy Characteristics'!$C:$C,0)))</f>
        <v>1</v>
      </c>
      <c r="N1079" s="261">
        <f>IF(ISBLANK(INDEX('Policy Characteristics'!H:H,MATCH($C1079,'Policy Characteristics'!$C:$C,0))),"",INDEX('Policy Characteristics'!H:H,MATCH($C1079,'Policy Characteristics'!$C:$C,0)))</f>
        <v>0.01</v>
      </c>
      <c r="O1079" s="254" t="str">
        <f>IF(ISBLANK(INDEX('Policy Characteristics'!I:I,MATCH($C1079,'Policy Characteristics'!$C:$C,0))),"",INDEX('Policy Characteristics'!I:I,MATCH($C1079,'Policy Characteristics'!$C:$C,0)))</f>
        <v>% of fuel shifted</v>
      </c>
      <c r="P1079" s="254" t="str">
        <f>IF(ISBLANK(INDEX('Policy Characteristics'!J:J,MATCH($C1079,'Policy Characteristics'!$C:$C,0))),"",INDEX('Policy Characteristics'!J:J,MATCH($C1079,'Policy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79" s="254" t="str">
        <f>IF(ISBLANK(INDEX('Policy Characteristics'!K:K,MATCH($C1079,'Policy Characteristics'!$C:$C,0))),"",INDEX('Policy Characteristics'!K:K,MATCH($C1079,'Policy Characteristics'!$C:$C,0)))</f>
        <v>industry-ag-main.html#fuel-switching</v>
      </c>
      <c r="R1079" s="254" t="str">
        <f>IF(ISBLANK(INDEX('Policy Characteristics'!L:L,MATCH($C1079,'Policy Characteristics'!$C:$C,0))),"",INDEX('Policy Characteristics'!L:L,MATCH($C1079,'Policy Characteristics'!$C:$C,0)))</f>
        <v>industry-elec-and-hydrogen.html</v>
      </c>
    </row>
    <row r="1080" spans="1:18" s="2" customFormat="1">
      <c r="A1080" s="254" t="str">
        <f>IF(ISBLANK(INDEX('Policy Characteristics'!A:A,MATCH($C1080,'Policy Characteristics'!$C:$C,0))),"",INDEX('Policy Characteristics'!A:A,MATCH($C1080,'Policy Characteristics'!$C:$C,0)))</f>
        <v>Industry</v>
      </c>
      <c r="B1080" s="262" t="str">
        <f>IF(ISBLANK(INDEX('Policy Characteristics'!B:B,MATCH($C1080,'Policy Characteristics'!$C:$C,0))),"",INDEX('Policy Characteristics'!B:B,MATCH($C1080,'Policy Characteristics'!$C:$C,0)))</f>
        <v>Hydrogen Combustion</v>
      </c>
      <c r="C1080" s="254" t="str">
        <f t="shared" si="43"/>
        <v>Fraction of Eligible Industrial Energy Use Shifted to Hydrogen</v>
      </c>
      <c r="D1080" s="45" t="s">
        <v>3061</v>
      </c>
      <c r="E1080" s="1" t="s">
        <v>3674</v>
      </c>
      <c r="F1080" t="s">
        <v>3086</v>
      </c>
      <c r="G1080" s="45" t="s">
        <v>3674</v>
      </c>
      <c r="H1080" s="43">
        <v>2041</v>
      </c>
      <c r="I1080" s="324" t="s">
        <v>44</v>
      </c>
      <c r="J1080" s="255" t="str">
        <f>IF(ISBLANK(INDEX('Policy Characteristics'!D:D,MATCH($C1080,'Policy Characteristics'!$C:$C,0))),"",INDEX('Policy Characteristics'!D:D,MATCH($C1080,'Policy Characteristics'!$C:$C,0)))</f>
        <v>Hydrogen Combustion</v>
      </c>
      <c r="K1080" s="254" t="str">
        <f>IF(ISBLANK(INDEX('Policy Characteristics'!E:E,MATCH($C1080,'Policy Characteristics'!$C:$C,0))),"",INDEX('Policy Characteristics'!E:E,MATCH($C1080,'Policy Characteristics'!$C:$C,0)))</f>
        <v>indst shift to hydrogen</v>
      </c>
      <c r="L1080" s="261">
        <f>IF(ISBLANK(INDEX('Policy Characteristics'!F:F,MATCH($C1080,'Policy Characteristics'!$C:$C,0))),"",INDEX('Policy Characteristics'!F:F,MATCH($C1080,'Policy Characteristics'!$C:$C,0)))</f>
        <v>0</v>
      </c>
      <c r="M1080" s="261">
        <f>IF(ISBLANK(INDEX('Policy Characteristics'!G:G,MATCH($C1080,'Policy Characteristics'!$C:$C,0))),"",INDEX('Policy Characteristics'!G:G,MATCH($C1080,'Policy Characteristics'!$C:$C,0)))</f>
        <v>1</v>
      </c>
      <c r="N1080" s="261">
        <f>IF(ISBLANK(INDEX('Policy Characteristics'!H:H,MATCH($C1080,'Policy Characteristics'!$C:$C,0))),"",INDEX('Policy Characteristics'!H:H,MATCH($C1080,'Policy Characteristics'!$C:$C,0)))</f>
        <v>0.01</v>
      </c>
      <c r="O1080" s="254" t="str">
        <f>IF(ISBLANK(INDEX('Policy Characteristics'!I:I,MATCH($C1080,'Policy Characteristics'!$C:$C,0))),"",INDEX('Policy Characteristics'!I:I,MATCH($C1080,'Policy Characteristics'!$C:$C,0)))</f>
        <v>% of fuel shifted</v>
      </c>
      <c r="P1080" s="254" t="str">
        <f>IF(ISBLANK(INDEX('Policy Characteristics'!J:J,MATCH($C1080,'Policy Characteristics'!$C:$C,0))),"",INDEX('Policy Characteristics'!J:J,MATCH($C1080,'Policy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80" s="254" t="str">
        <f>IF(ISBLANK(INDEX('Policy Characteristics'!K:K,MATCH($C1080,'Policy Characteristics'!$C:$C,0))),"",INDEX('Policy Characteristics'!K:K,MATCH($C1080,'Policy Characteristics'!$C:$C,0)))</f>
        <v>industry-ag-main.html#fuel-switching</v>
      </c>
      <c r="R1080" s="254" t="str">
        <f>IF(ISBLANK(INDEX('Policy Characteristics'!L:L,MATCH($C1080,'Policy Characteristics'!$C:$C,0))),"",INDEX('Policy Characteristics'!L:L,MATCH($C1080,'Policy Characteristics'!$C:$C,0)))</f>
        <v>industry-elec-and-hydrogen.html</v>
      </c>
    </row>
    <row r="1081" spans="1:18" s="2" customFormat="1">
      <c r="A1081" s="254" t="str">
        <f>IF(ISBLANK(INDEX('Policy Characteristics'!A:A,MATCH($C1081,'Policy Characteristics'!$C:$C,0))),"",INDEX('Policy Characteristics'!A:A,MATCH($C1081,'Policy Characteristics'!$C:$C,0)))</f>
        <v>Industry</v>
      </c>
      <c r="B1081" s="262" t="str">
        <f>IF(ISBLANK(INDEX('Policy Characteristics'!B:B,MATCH($C1081,'Policy Characteristics'!$C:$C,0))),"",INDEX('Policy Characteristics'!B:B,MATCH($C1081,'Policy Characteristics'!$C:$C,0)))</f>
        <v>Hydrogen Combustion</v>
      </c>
      <c r="C1081" s="254" t="str">
        <f t="shared" si="43"/>
        <v>Fraction of Eligible Industrial Energy Use Shifted to Hydrogen</v>
      </c>
      <c r="D1081" s="6" t="s">
        <v>3062</v>
      </c>
      <c r="E1081" s="1" t="s">
        <v>3517</v>
      </c>
      <c r="F1081" t="s">
        <v>2759</v>
      </c>
      <c r="G1081" s="45" t="s">
        <v>3524</v>
      </c>
      <c r="H1081" s="43">
        <v>2042</v>
      </c>
      <c r="I1081" s="324" t="s">
        <v>44</v>
      </c>
      <c r="J1081" s="255" t="str">
        <f>IF(ISBLANK(INDEX('Policy Characteristics'!D:D,MATCH($C1081,'Policy Characteristics'!$C:$C,0))),"",INDEX('Policy Characteristics'!D:D,MATCH($C1081,'Policy Characteristics'!$C:$C,0)))</f>
        <v>Hydrogen Combustion</v>
      </c>
      <c r="K1081" s="254" t="str">
        <f>IF(ISBLANK(INDEX('Policy Characteristics'!E:E,MATCH($C1081,'Policy Characteristics'!$C:$C,0))),"",INDEX('Policy Characteristics'!E:E,MATCH($C1081,'Policy Characteristics'!$C:$C,0)))</f>
        <v>indst shift to hydrogen</v>
      </c>
      <c r="L1081" s="261">
        <f>IF(ISBLANK(INDEX('Policy Characteristics'!F:F,MATCH($C1081,'Policy Characteristics'!$C:$C,0))),"",INDEX('Policy Characteristics'!F:F,MATCH($C1081,'Policy Characteristics'!$C:$C,0)))</f>
        <v>0</v>
      </c>
      <c r="M1081" s="261">
        <f>IF(ISBLANK(INDEX('Policy Characteristics'!G:G,MATCH($C1081,'Policy Characteristics'!$C:$C,0))),"",INDEX('Policy Characteristics'!G:G,MATCH($C1081,'Policy Characteristics'!$C:$C,0)))</f>
        <v>1</v>
      </c>
      <c r="N1081" s="261">
        <f>IF(ISBLANK(INDEX('Policy Characteristics'!H:H,MATCH($C1081,'Policy Characteristics'!$C:$C,0))),"",INDEX('Policy Characteristics'!H:H,MATCH($C1081,'Policy Characteristics'!$C:$C,0)))</f>
        <v>0.01</v>
      </c>
      <c r="O1081" s="254" t="str">
        <f>IF(ISBLANK(INDEX('Policy Characteristics'!I:I,MATCH($C1081,'Policy Characteristics'!$C:$C,0))),"",INDEX('Policy Characteristics'!I:I,MATCH($C1081,'Policy Characteristics'!$C:$C,0)))</f>
        <v>% of fuel shifted</v>
      </c>
      <c r="P1081" s="254" t="str">
        <f>IF(ISBLANK(INDEX('Policy Characteristics'!J:J,MATCH($C1081,'Policy Characteristics'!$C:$C,0))),"",INDEX('Policy Characteristics'!J:J,MATCH($C1081,'Policy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81" s="254" t="str">
        <f>IF(ISBLANK(INDEX('Policy Characteristics'!K:K,MATCH($C1081,'Policy Characteristics'!$C:$C,0))),"",INDEX('Policy Characteristics'!K:K,MATCH($C1081,'Policy Characteristics'!$C:$C,0)))</f>
        <v>industry-ag-main.html#fuel-switching</v>
      </c>
      <c r="R1081" s="254" t="str">
        <f>IF(ISBLANK(INDEX('Policy Characteristics'!L:L,MATCH($C1081,'Policy Characteristics'!$C:$C,0))),"",INDEX('Policy Characteristics'!L:L,MATCH($C1081,'Policy Characteristics'!$C:$C,0)))</f>
        <v>industry-elec-and-hydrogen.html</v>
      </c>
    </row>
    <row r="1082" spans="1:18" s="2" customFormat="1">
      <c r="A1082" s="254" t="str">
        <f>IF(ISBLANK(INDEX('Policy Characteristics'!A:A,MATCH($C1082,'Policy Characteristics'!$C:$C,0))),"",INDEX('Policy Characteristics'!A:A,MATCH($C1082,'Policy Characteristics'!$C:$C,0)))</f>
        <v>Industry</v>
      </c>
      <c r="B1082" s="262" t="str">
        <f>IF(ISBLANK(INDEX('Policy Characteristics'!B:B,MATCH($C1082,'Policy Characteristics'!$C:$C,0))),"",INDEX('Policy Characteristics'!B:B,MATCH($C1082,'Policy Characteristics'!$C:$C,0)))</f>
        <v>Hydrogen Combustion</v>
      </c>
      <c r="C1082" s="254" t="str">
        <f t="shared" si="43"/>
        <v>Fraction of Eligible Industrial Energy Use Shifted to Hydrogen</v>
      </c>
      <c r="D1082" s="6" t="s">
        <v>3062</v>
      </c>
      <c r="E1082" s="1" t="s">
        <v>3518</v>
      </c>
      <c r="F1082" t="s">
        <v>2759</v>
      </c>
      <c r="G1082" s="45" t="s">
        <v>3525</v>
      </c>
      <c r="H1082" s="43">
        <v>2043</v>
      </c>
      <c r="I1082" s="324" t="s">
        <v>43</v>
      </c>
      <c r="J1082" s="255" t="str">
        <f>IF(ISBLANK(INDEX('Policy Characteristics'!D:D,MATCH($C1082,'Policy Characteristics'!$C:$C,0))),"",INDEX('Policy Characteristics'!D:D,MATCH($C1082,'Policy Characteristics'!$C:$C,0)))</f>
        <v>Hydrogen Combustion</v>
      </c>
      <c r="K1082" s="254" t="str">
        <f>IF(ISBLANK(INDEX('Policy Characteristics'!E:E,MATCH($C1082,'Policy Characteristics'!$C:$C,0))),"",INDEX('Policy Characteristics'!E:E,MATCH($C1082,'Policy Characteristics'!$C:$C,0)))</f>
        <v>indst shift to hydrogen</v>
      </c>
      <c r="L1082" s="261">
        <f>IF(ISBLANK(INDEX('Policy Characteristics'!F:F,MATCH($C1082,'Policy Characteristics'!$C:$C,0))),"",INDEX('Policy Characteristics'!F:F,MATCH($C1082,'Policy Characteristics'!$C:$C,0)))</f>
        <v>0</v>
      </c>
      <c r="M1082" s="261">
        <f>IF(ISBLANK(INDEX('Policy Characteristics'!G:G,MATCH($C1082,'Policy Characteristics'!$C:$C,0))),"",INDEX('Policy Characteristics'!G:G,MATCH($C1082,'Policy Characteristics'!$C:$C,0)))</f>
        <v>1</v>
      </c>
      <c r="N1082" s="261">
        <f>IF(ISBLANK(INDEX('Policy Characteristics'!H:H,MATCH($C1082,'Policy Characteristics'!$C:$C,0))),"",INDEX('Policy Characteristics'!H:H,MATCH($C1082,'Policy Characteristics'!$C:$C,0)))</f>
        <v>0.01</v>
      </c>
      <c r="O1082" s="254" t="str">
        <f>IF(ISBLANK(INDEX('Policy Characteristics'!I:I,MATCH($C1082,'Policy Characteristics'!$C:$C,0))),"",INDEX('Policy Characteristics'!I:I,MATCH($C1082,'Policy Characteristics'!$C:$C,0)))</f>
        <v>% of fuel shifted</v>
      </c>
      <c r="P1082" s="254" t="str">
        <f>IF(ISBLANK(INDEX('Policy Characteristics'!J:J,MATCH($C1082,'Policy Characteristics'!$C:$C,0))),"",INDEX('Policy Characteristics'!J:J,MATCH($C1082,'Policy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82" s="254" t="str">
        <f>IF(ISBLANK(INDEX('Policy Characteristics'!K:K,MATCH($C1082,'Policy Characteristics'!$C:$C,0))),"",INDEX('Policy Characteristics'!K:K,MATCH($C1082,'Policy Characteristics'!$C:$C,0)))</f>
        <v>industry-ag-main.html#fuel-switching</v>
      </c>
      <c r="R1082" s="254" t="str">
        <f>IF(ISBLANK(INDEX('Policy Characteristics'!L:L,MATCH($C1082,'Policy Characteristics'!$C:$C,0))),"",INDEX('Policy Characteristics'!L:L,MATCH($C1082,'Policy Characteristics'!$C:$C,0)))</f>
        <v>industry-elec-and-hydrogen.html</v>
      </c>
    </row>
    <row r="1083" spans="1:18" s="2" customFormat="1">
      <c r="A1083" s="254" t="str">
        <f>IF(ISBLANK(INDEX('Policy Characteristics'!A:A,MATCH($C1083,'Policy Characteristics'!$C:$C,0))),"",INDEX('Policy Characteristics'!A:A,MATCH($C1083,'Policy Characteristics'!$C:$C,0)))</f>
        <v>Industry</v>
      </c>
      <c r="B1083" s="262" t="str">
        <f>IF(ISBLANK(INDEX('Policy Characteristics'!B:B,MATCH($C1083,'Policy Characteristics'!$C:$C,0))),"",INDEX('Policy Characteristics'!B:B,MATCH($C1083,'Policy Characteristics'!$C:$C,0)))</f>
        <v>Hydrogen Combustion</v>
      </c>
      <c r="C1083" s="254" t="str">
        <f t="shared" si="43"/>
        <v>Fraction of Eligible Industrial Energy Use Shifted to Hydrogen</v>
      </c>
      <c r="D1083" s="6" t="s">
        <v>3062</v>
      </c>
      <c r="E1083" s="1" t="s">
        <v>3519</v>
      </c>
      <c r="F1083" t="s">
        <v>2759</v>
      </c>
      <c r="G1083" s="45" t="s">
        <v>3526</v>
      </c>
      <c r="H1083" s="43">
        <v>2044</v>
      </c>
      <c r="I1083" s="324" t="s">
        <v>44</v>
      </c>
      <c r="J1083" s="255" t="str">
        <f>IF(ISBLANK(INDEX('Policy Characteristics'!D:D,MATCH($C1083,'Policy Characteristics'!$C:$C,0))),"",INDEX('Policy Characteristics'!D:D,MATCH($C1083,'Policy Characteristics'!$C:$C,0)))</f>
        <v>Hydrogen Combustion</v>
      </c>
      <c r="K1083" s="254" t="str">
        <f>IF(ISBLANK(INDEX('Policy Characteristics'!E:E,MATCH($C1083,'Policy Characteristics'!$C:$C,0))),"",INDEX('Policy Characteristics'!E:E,MATCH($C1083,'Policy Characteristics'!$C:$C,0)))</f>
        <v>indst shift to hydrogen</v>
      </c>
      <c r="L1083" s="261">
        <f>IF(ISBLANK(INDEX('Policy Characteristics'!F:F,MATCH($C1083,'Policy Characteristics'!$C:$C,0))),"",INDEX('Policy Characteristics'!F:F,MATCH($C1083,'Policy Characteristics'!$C:$C,0)))</f>
        <v>0</v>
      </c>
      <c r="M1083" s="261">
        <f>IF(ISBLANK(INDEX('Policy Characteristics'!G:G,MATCH($C1083,'Policy Characteristics'!$C:$C,0))),"",INDEX('Policy Characteristics'!G:G,MATCH($C1083,'Policy Characteristics'!$C:$C,0)))</f>
        <v>1</v>
      </c>
      <c r="N1083" s="261">
        <f>IF(ISBLANK(INDEX('Policy Characteristics'!H:H,MATCH($C1083,'Policy Characteristics'!$C:$C,0))),"",INDEX('Policy Characteristics'!H:H,MATCH($C1083,'Policy Characteristics'!$C:$C,0)))</f>
        <v>0.01</v>
      </c>
      <c r="O1083" s="254" t="str">
        <f>IF(ISBLANK(INDEX('Policy Characteristics'!I:I,MATCH($C1083,'Policy Characteristics'!$C:$C,0))),"",INDEX('Policy Characteristics'!I:I,MATCH($C1083,'Policy Characteristics'!$C:$C,0)))</f>
        <v>% of fuel shifted</v>
      </c>
      <c r="P1083" s="254" t="str">
        <f>IF(ISBLANK(INDEX('Policy Characteristics'!J:J,MATCH($C1083,'Policy Characteristics'!$C:$C,0))),"",INDEX('Policy Characteristics'!J:J,MATCH($C1083,'Policy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83" s="254" t="str">
        <f>IF(ISBLANK(INDEX('Policy Characteristics'!K:K,MATCH($C1083,'Policy Characteristics'!$C:$C,0))),"",INDEX('Policy Characteristics'!K:K,MATCH($C1083,'Policy Characteristics'!$C:$C,0)))</f>
        <v>industry-ag-main.html#fuel-switching</v>
      </c>
      <c r="R1083" s="254" t="str">
        <f>IF(ISBLANK(INDEX('Policy Characteristics'!L:L,MATCH($C1083,'Policy Characteristics'!$C:$C,0))),"",INDEX('Policy Characteristics'!L:L,MATCH($C1083,'Policy Characteristics'!$C:$C,0)))</f>
        <v>industry-elec-and-hydrogen.html</v>
      </c>
    </row>
    <row r="1084" spans="1:18" s="2" customFormat="1">
      <c r="A1084" s="254" t="str">
        <f>IF(ISBLANK(INDEX('Policy Characteristics'!A:A,MATCH($C1084,'Policy Characteristics'!$C:$C,0))),"",INDEX('Policy Characteristics'!A:A,MATCH($C1084,'Policy Characteristics'!$C:$C,0)))</f>
        <v>Industry</v>
      </c>
      <c r="B1084" s="262" t="str">
        <f>IF(ISBLANK(INDEX('Policy Characteristics'!B:B,MATCH($C1084,'Policy Characteristics'!$C:$C,0))),"",INDEX('Policy Characteristics'!B:B,MATCH($C1084,'Policy Characteristics'!$C:$C,0)))</f>
        <v>Hydrogen Combustion</v>
      </c>
      <c r="C1084" s="254" t="str">
        <f t="shared" si="43"/>
        <v>Fraction of Eligible Industrial Energy Use Shifted to Hydrogen</v>
      </c>
      <c r="D1084" s="6" t="s">
        <v>3062</v>
      </c>
      <c r="E1084" s="1" t="s">
        <v>3520</v>
      </c>
      <c r="F1084" t="s">
        <v>2759</v>
      </c>
      <c r="G1084" s="45" t="s">
        <v>3527</v>
      </c>
      <c r="H1084" s="43">
        <v>2045</v>
      </c>
      <c r="I1084" s="324" t="s">
        <v>44</v>
      </c>
      <c r="J1084" s="255" t="str">
        <f>IF(ISBLANK(INDEX('Policy Characteristics'!D:D,MATCH($C1084,'Policy Characteristics'!$C:$C,0))),"",INDEX('Policy Characteristics'!D:D,MATCH($C1084,'Policy Characteristics'!$C:$C,0)))</f>
        <v>Hydrogen Combustion</v>
      </c>
      <c r="K1084" s="254" t="str">
        <f>IF(ISBLANK(INDEX('Policy Characteristics'!E:E,MATCH($C1084,'Policy Characteristics'!$C:$C,0))),"",INDEX('Policy Characteristics'!E:E,MATCH($C1084,'Policy Characteristics'!$C:$C,0)))</f>
        <v>indst shift to hydrogen</v>
      </c>
      <c r="L1084" s="261">
        <f>IF(ISBLANK(INDEX('Policy Characteristics'!F:F,MATCH($C1084,'Policy Characteristics'!$C:$C,0))),"",INDEX('Policy Characteristics'!F:F,MATCH($C1084,'Policy Characteristics'!$C:$C,0)))</f>
        <v>0</v>
      </c>
      <c r="M1084" s="261">
        <f>IF(ISBLANK(INDEX('Policy Characteristics'!G:G,MATCH($C1084,'Policy Characteristics'!$C:$C,0))),"",INDEX('Policy Characteristics'!G:G,MATCH($C1084,'Policy Characteristics'!$C:$C,0)))</f>
        <v>1</v>
      </c>
      <c r="N1084" s="261">
        <f>IF(ISBLANK(INDEX('Policy Characteristics'!H:H,MATCH($C1084,'Policy Characteristics'!$C:$C,0))),"",INDEX('Policy Characteristics'!H:H,MATCH($C1084,'Policy Characteristics'!$C:$C,0)))</f>
        <v>0.01</v>
      </c>
      <c r="O1084" s="254" t="str">
        <f>IF(ISBLANK(INDEX('Policy Characteristics'!I:I,MATCH($C1084,'Policy Characteristics'!$C:$C,0))),"",INDEX('Policy Characteristics'!I:I,MATCH($C1084,'Policy Characteristics'!$C:$C,0)))</f>
        <v>% of fuel shifted</v>
      </c>
      <c r="P1084" s="254" t="str">
        <f>IF(ISBLANK(INDEX('Policy Characteristics'!J:J,MATCH($C1084,'Policy Characteristics'!$C:$C,0))),"",INDEX('Policy Characteristics'!J:J,MATCH($C1084,'Policy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84" s="254" t="str">
        <f>IF(ISBLANK(INDEX('Policy Characteristics'!K:K,MATCH($C1084,'Policy Characteristics'!$C:$C,0))),"",INDEX('Policy Characteristics'!K:K,MATCH($C1084,'Policy Characteristics'!$C:$C,0)))</f>
        <v>industry-ag-main.html#fuel-switching</v>
      </c>
      <c r="R1084" s="254" t="str">
        <f>IF(ISBLANK(INDEX('Policy Characteristics'!L:L,MATCH($C1084,'Policy Characteristics'!$C:$C,0))),"",INDEX('Policy Characteristics'!L:L,MATCH($C1084,'Policy Characteristics'!$C:$C,0)))</f>
        <v>industry-elec-and-hydrogen.html</v>
      </c>
    </row>
    <row r="1085" spans="1:18" s="2" customFormat="1">
      <c r="A1085" s="254" t="str">
        <f>IF(ISBLANK(INDEX('Policy Characteristics'!A:A,MATCH($C1085,'Policy Characteristics'!$C:$C,0))),"",INDEX('Policy Characteristics'!A:A,MATCH($C1085,'Policy Characteristics'!$C:$C,0)))</f>
        <v>Industry</v>
      </c>
      <c r="B1085" s="262" t="str">
        <f>IF(ISBLANK(INDEX('Policy Characteristics'!B:B,MATCH($C1085,'Policy Characteristics'!$C:$C,0))),"",INDEX('Policy Characteristics'!B:B,MATCH($C1085,'Policy Characteristics'!$C:$C,0)))</f>
        <v>Hydrogen Combustion</v>
      </c>
      <c r="C1085" s="254" t="str">
        <f t="shared" si="43"/>
        <v>Fraction of Eligible Industrial Energy Use Shifted to Hydrogen</v>
      </c>
      <c r="D1085" s="6" t="s">
        <v>3062</v>
      </c>
      <c r="E1085" s="1" t="s">
        <v>3521</v>
      </c>
      <c r="F1085" t="s">
        <v>2759</v>
      </c>
      <c r="G1085" s="45" t="s">
        <v>3528</v>
      </c>
      <c r="H1085" s="43">
        <v>2046</v>
      </c>
      <c r="I1085" s="324" t="s">
        <v>44</v>
      </c>
      <c r="J1085" s="255" t="str">
        <f>IF(ISBLANK(INDEX('Policy Characteristics'!D:D,MATCH($C1085,'Policy Characteristics'!$C:$C,0))),"",INDEX('Policy Characteristics'!D:D,MATCH($C1085,'Policy Characteristics'!$C:$C,0)))</f>
        <v>Hydrogen Combustion</v>
      </c>
      <c r="K1085" s="254" t="str">
        <f>IF(ISBLANK(INDEX('Policy Characteristics'!E:E,MATCH($C1085,'Policy Characteristics'!$C:$C,0))),"",INDEX('Policy Characteristics'!E:E,MATCH($C1085,'Policy Characteristics'!$C:$C,0)))</f>
        <v>indst shift to hydrogen</v>
      </c>
      <c r="L1085" s="261">
        <f>IF(ISBLANK(INDEX('Policy Characteristics'!F:F,MATCH($C1085,'Policy Characteristics'!$C:$C,0))),"",INDEX('Policy Characteristics'!F:F,MATCH($C1085,'Policy Characteristics'!$C:$C,0)))</f>
        <v>0</v>
      </c>
      <c r="M1085" s="261">
        <f>IF(ISBLANK(INDEX('Policy Characteristics'!G:G,MATCH($C1085,'Policy Characteristics'!$C:$C,0))),"",INDEX('Policy Characteristics'!G:G,MATCH($C1085,'Policy Characteristics'!$C:$C,0)))</f>
        <v>1</v>
      </c>
      <c r="N1085" s="261">
        <f>IF(ISBLANK(INDEX('Policy Characteristics'!H:H,MATCH($C1085,'Policy Characteristics'!$C:$C,0))),"",INDEX('Policy Characteristics'!H:H,MATCH($C1085,'Policy Characteristics'!$C:$C,0)))</f>
        <v>0.01</v>
      </c>
      <c r="O1085" s="254" t="str">
        <f>IF(ISBLANK(INDEX('Policy Characteristics'!I:I,MATCH($C1085,'Policy Characteristics'!$C:$C,0))),"",INDEX('Policy Characteristics'!I:I,MATCH($C1085,'Policy Characteristics'!$C:$C,0)))</f>
        <v>% of fuel shifted</v>
      </c>
      <c r="P1085" s="254" t="str">
        <f>IF(ISBLANK(INDEX('Policy Characteristics'!J:J,MATCH($C1085,'Policy Characteristics'!$C:$C,0))),"",INDEX('Policy Characteristics'!J:J,MATCH($C1085,'Policy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85" s="254" t="str">
        <f>IF(ISBLANK(INDEX('Policy Characteristics'!K:K,MATCH($C1085,'Policy Characteristics'!$C:$C,0))),"",INDEX('Policy Characteristics'!K:K,MATCH($C1085,'Policy Characteristics'!$C:$C,0)))</f>
        <v>industry-ag-main.html#fuel-switching</v>
      </c>
      <c r="R1085" s="254" t="str">
        <f>IF(ISBLANK(INDEX('Policy Characteristics'!L:L,MATCH($C1085,'Policy Characteristics'!$C:$C,0))),"",INDEX('Policy Characteristics'!L:L,MATCH($C1085,'Policy Characteristics'!$C:$C,0)))</f>
        <v>industry-elec-and-hydrogen.html</v>
      </c>
    </row>
    <row r="1086" spans="1:18" s="2" customFormat="1">
      <c r="A1086" s="254" t="str">
        <f>IF(ISBLANK(INDEX('Policy Characteristics'!A:A,MATCH($C1086,'Policy Characteristics'!$C:$C,0))),"",INDEX('Policy Characteristics'!A:A,MATCH($C1086,'Policy Characteristics'!$C:$C,0)))</f>
        <v>Industry</v>
      </c>
      <c r="B1086" s="262" t="str">
        <f>IF(ISBLANK(INDEX('Policy Characteristics'!B:B,MATCH($C1086,'Policy Characteristics'!$C:$C,0))),"",INDEX('Policy Characteristics'!B:B,MATCH($C1086,'Policy Characteristics'!$C:$C,0)))</f>
        <v>Hydrogen Combustion</v>
      </c>
      <c r="C1086" s="254" t="str">
        <f t="shared" si="43"/>
        <v>Fraction of Eligible Industrial Energy Use Shifted to Hydrogen</v>
      </c>
      <c r="D1086" s="6" t="s">
        <v>3062</v>
      </c>
      <c r="E1086" s="1" t="s">
        <v>3522</v>
      </c>
      <c r="F1086" t="s">
        <v>2759</v>
      </c>
      <c r="G1086" s="45" t="s">
        <v>3529</v>
      </c>
      <c r="H1086" s="43">
        <v>2047</v>
      </c>
      <c r="I1086" s="324" t="s">
        <v>44</v>
      </c>
      <c r="J1086" s="255" t="str">
        <f>IF(ISBLANK(INDEX('Policy Characteristics'!D:D,MATCH($C1086,'Policy Characteristics'!$C:$C,0))),"",INDEX('Policy Characteristics'!D:D,MATCH($C1086,'Policy Characteristics'!$C:$C,0)))</f>
        <v>Hydrogen Combustion</v>
      </c>
      <c r="K1086" s="254" t="str">
        <f>IF(ISBLANK(INDEX('Policy Characteristics'!E:E,MATCH($C1086,'Policy Characteristics'!$C:$C,0))),"",INDEX('Policy Characteristics'!E:E,MATCH($C1086,'Policy Characteristics'!$C:$C,0)))</f>
        <v>indst shift to hydrogen</v>
      </c>
      <c r="L1086" s="261">
        <f>IF(ISBLANK(INDEX('Policy Characteristics'!F:F,MATCH($C1086,'Policy Characteristics'!$C:$C,0))),"",INDEX('Policy Characteristics'!F:F,MATCH($C1086,'Policy Characteristics'!$C:$C,0)))</f>
        <v>0</v>
      </c>
      <c r="M1086" s="261">
        <f>IF(ISBLANK(INDEX('Policy Characteristics'!G:G,MATCH($C1086,'Policy Characteristics'!$C:$C,0))),"",INDEX('Policy Characteristics'!G:G,MATCH($C1086,'Policy Characteristics'!$C:$C,0)))</f>
        <v>1</v>
      </c>
      <c r="N1086" s="261">
        <f>IF(ISBLANK(INDEX('Policy Characteristics'!H:H,MATCH($C1086,'Policy Characteristics'!$C:$C,0))),"",INDEX('Policy Characteristics'!H:H,MATCH($C1086,'Policy Characteristics'!$C:$C,0)))</f>
        <v>0.01</v>
      </c>
      <c r="O1086" s="254" t="str">
        <f>IF(ISBLANK(INDEX('Policy Characteristics'!I:I,MATCH($C1086,'Policy Characteristics'!$C:$C,0))),"",INDEX('Policy Characteristics'!I:I,MATCH($C1086,'Policy Characteristics'!$C:$C,0)))</f>
        <v>% of fuel shifted</v>
      </c>
      <c r="P1086" s="254" t="str">
        <f>IF(ISBLANK(INDEX('Policy Characteristics'!J:J,MATCH($C1086,'Policy Characteristics'!$C:$C,0))),"",INDEX('Policy Characteristics'!J:J,MATCH($C1086,'Policy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86" s="254" t="str">
        <f>IF(ISBLANK(INDEX('Policy Characteristics'!K:K,MATCH($C1086,'Policy Characteristics'!$C:$C,0))),"",INDEX('Policy Characteristics'!K:K,MATCH($C1086,'Policy Characteristics'!$C:$C,0)))</f>
        <v>industry-ag-main.html#fuel-switching</v>
      </c>
      <c r="R1086" s="254" t="str">
        <f>IF(ISBLANK(INDEX('Policy Characteristics'!L:L,MATCH($C1086,'Policy Characteristics'!$C:$C,0))),"",INDEX('Policy Characteristics'!L:L,MATCH($C1086,'Policy Characteristics'!$C:$C,0)))</f>
        <v>industry-elec-and-hydrogen.html</v>
      </c>
    </row>
    <row r="1087" spans="1:18" s="2" customFormat="1">
      <c r="A1087" s="254" t="str">
        <f>IF(ISBLANK(INDEX('Policy Characteristics'!A:A,MATCH($C1087,'Policy Characteristics'!$C:$C,0))),"",INDEX('Policy Characteristics'!A:A,MATCH($C1087,'Policy Characteristics'!$C:$C,0)))</f>
        <v>Industry</v>
      </c>
      <c r="B1087" s="262" t="str">
        <f>IF(ISBLANK(INDEX('Policy Characteristics'!B:B,MATCH($C1087,'Policy Characteristics'!$C:$C,0))),"",INDEX('Policy Characteristics'!B:B,MATCH($C1087,'Policy Characteristics'!$C:$C,0)))</f>
        <v>Hydrogen Combustion</v>
      </c>
      <c r="C1087" s="254" t="str">
        <f t="shared" si="43"/>
        <v>Fraction of Eligible Industrial Energy Use Shifted to Hydrogen</v>
      </c>
      <c r="D1087" s="6" t="s">
        <v>3062</v>
      </c>
      <c r="E1087" s="1" t="s">
        <v>3523</v>
      </c>
      <c r="F1087" t="s">
        <v>2759</v>
      </c>
      <c r="G1087" s="45" t="s">
        <v>3530</v>
      </c>
      <c r="H1087" s="43">
        <v>2048</v>
      </c>
      <c r="I1087" s="324" t="s">
        <v>44</v>
      </c>
      <c r="J1087" s="255" t="str">
        <f>IF(ISBLANK(INDEX('Policy Characteristics'!D:D,MATCH($C1087,'Policy Characteristics'!$C:$C,0))),"",INDEX('Policy Characteristics'!D:D,MATCH($C1087,'Policy Characteristics'!$C:$C,0)))</f>
        <v>Hydrogen Combustion</v>
      </c>
      <c r="K1087" s="254" t="str">
        <f>IF(ISBLANK(INDEX('Policy Characteristics'!E:E,MATCH($C1087,'Policy Characteristics'!$C:$C,0))),"",INDEX('Policy Characteristics'!E:E,MATCH($C1087,'Policy Characteristics'!$C:$C,0)))</f>
        <v>indst shift to hydrogen</v>
      </c>
      <c r="L1087" s="261">
        <f>IF(ISBLANK(INDEX('Policy Characteristics'!F:F,MATCH($C1087,'Policy Characteristics'!$C:$C,0))),"",INDEX('Policy Characteristics'!F:F,MATCH($C1087,'Policy Characteristics'!$C:$C,0)))</f>
        <v>0</v>
      </c>
      <c r="M1087" s="261">
        <f>IF(ISBLANK(INDEX('Policy Characteristics'!G:G,MATCH($C1087,'Policy Characteristics'!$C:$C,0))),"",INDEX('Policy Characteristics'!G:G,MATCH($C1087,'Policy Characteristics'!$C:$C,0)))</f>
        <v>1</v>
      </c>
      <c r="N1087" s="261">
        <f>IF(ISBLANK(INDEX('Policy Characteristics'!H:H,MATCH($C1087,'Policy Characteristics'!$C:$C,0))),"",INDEX('Policy Characteristics'!H:H,MATCH($C1087,'Policy Characteristics'!$C:$C,0)))</f>
        <v>0.01</v>
      </c>
      <c r="O1087" s="254" t="str">
        <f>IF(ISBLANK(INDEX('Policy Characteristics'!I:I,MATCH($C1087,'Policy Characteristics'!$C:$C,0))),"",INDEX('Policy Characteristics'!I:I,MATCH($C1087,'Policy Characteristics'!$C:$C,0)))</f>
        <v>% of fuel shifted</v>
      </c>
      <c r="P1087" s="254" t="str">
        <f>IF(ISBLANK(INDEX('Policy Characteristics'!J:J,MATCH($C1087,'Policy Characteristics'!$C:$C,0))),"",INDEX('Policy Characteristics'!J:J,MATCH($C1087,'Policy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87" s="254" t="str">
        <f>IF(ISBLANK(INDEX('Policy Characteristics'!K:K,MATCH($C1087,'Policy Characteristics'!$C:$C,0))),"",INDEX('Policy Characteristics'!K:K,MATCH($C1087,'Policy Characteristics'!$C:$C,0)))</f>
        <v>industry-ag-main.html#fuel-switching</v>
      </c>
      <c r="R1087" s="254" t="str">
        <f>IF(ISBLANK(INDEX('Policy Characteristics'!L:L,MATCH($C1087,'Policy Characteristics'!$C:$C,0))),"",INDEX('Policy Characteristics'!L:L,MATCH($C1087,'Policy Characteristics'!$C:$C,0)))</f>
        <v>industry-elec-and-hydrogen.html</v>
      </c>
    </row>
    <row r="1088" spans="1:18" s="2" customFormat="1">
      <c r="A1088" s="254" t="str">
        <f>IF(ISBLANK(INDEX('Policy Characteristics'!A:A,MATCH($C1088,'Policy Characteristics'!$C:$C,0))),"",INDEX('Policy Characteristics'!A:A,MATCH($C1088,'Policy Characteristics'!$C:$C,0)))</f>
        <v>Industry</v>
      </c>
      <c r="B1088" s="262" t="str">
        <f>IF(ISBLANK(INDEX('Policy Characteristics'!B:B,MATCH($C1088,'Policy Characteristics'!$C:$C,0))),"",INDEX('Policy Characteristics'!B:B,MATCH($C1088,'Policy Characteristics'!$C:$C,0)))</f>
        <v>Hydrogen Combustion</v>
      </c>
      <c r="C1088" s="254" t="str">
        <f t="shared" si="43"/>
        <v>Fraction of Eligible Industrial Energy Use Shifted to Hydrogen</v>
      </c>
      <c r="D1088" s="6" t="s">
        <v>3062</v>
      </c>
      <c r="E1088" s="1" t="s">
        <v>3674</v>
      </c>
      <c r="F1088" t="s">
        <v>2759</v>
      </c>
      <c r="G1088" s="45" t="s">
        <v>3674</v>
      </c>
      <c r="H1088" s="43">
        <v>2049</v>
      </c>
      <c r="I1088" s="324" t="s">
        <v>44</v>
      </c>
      <c r="J1088" s="255" t="str">
        <f>IF(ISBLANK(INDEX('Policy Characteristics'!D:D,MATCH($C1088,'Policy Characteristics'!$C:$C,0))),"",INDEX('Policy Characteristics'!D:D,MATCH($C1088,'Policy Characteristics'!$C:$C,0)))</f>
        <v>Hydrogen Combustion</v>
      </c>
      <c r="K1088" s="254" t="str">
        <f>IF(ISBLANK(INDEX('Policy Characteristics'!E:E,MATCH($C1088,'Policy Characteristics'!$C:$C,0))),"",INDEX('Policy Characteristics'!E:E,MATCH($C1088,'Policy Characteristics'!$C:$C,0)))</f>
        <v>indst shift to hydrogen</v>
      </c>
      <c r="L1088" s="261">
        <f>IF(ISBLANK(INDEX('Policy Characteristics'!F:F,MATCH($C1088,'Policy Characteristics'!$C:$C,0))),"",INDEX('Policy Characteristics'!F:F,MATCH($C1088,'Policy Characteristics'!$C:$C,0)))</f>
        <v>0</v>
      </c>
      <c r="M1088" s="261">
        <f>IF(ISBLANK(INDEX('Policy Characteristics'!G:G,MATCH($C1088,'Policy Characteristics'!$C:$C,0))),"",INDEX('Policy Characteristics'!G:G,MATCH($C1088,'Policy Characteristics'!$C:$C,0)))</f>
        <v>1</v>
      </c>
      <c r="N1088" s="261">
        <f>IF(ISBLANK(INDEX('Policy Characteristics'!H:H,MATCH($C1088,'Policy Characteristics'!$C:$C,0))),"",INDEX('Policy Characteristics'!H:H,MATCH($C1088,'Policy Characteristics'!$C:$C,0)))</f>
        <v>0.01</v>
      </c>
      <c r="O1088" s="254" t="str">
        <f>IF(ISBLANK(INDEX('Policy Characteristics'!I:I,MATCH($C1088,'Policy Characteristics'!$C:$C,0))),"",INDEX('Policy Characteristics'!I:I,MATCH($C1088,'Policy Characteristics'!$C:$C,0)))</f>
        <v>% of fuel shifted</v>
      </c>
      <c r="P1088" s="254" t="str">
        <f>IF(ISBLANK(INDEX('Policy Characteristics'!J:J,MATCH($C1088,'Policy Characteristics'!$C:$C,0))),"",INDEX('Policy Characteristics'!J:J,MATCH($C1088,'Policy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88" s="254" t="str">
        <f>IF(ISBLANK(INDEX('Policy Characteristics'!K:K,MATCH($C1088,'Policy Characteristics'!$C:$C,0))),"",INDEX('Policy Characteristics'!K:K,MATCH($C1088,'Policy Characteristics'!$C:$C,0)))</f>
        <v>industry-ag-main.html#fuel-switching</v>
      </c>
      <c r="R1088" s="254" t="str">
        <f>IF(ISBLANK(INDEX('Policy Characteristics'!L:L,MATCH($C1088,'Policy Characteristics'!$C:$C,0))),"",INDEX('Policy Characteristics'!L:L,MATCH($C1088,'Policy Characteristics'!$C:$C,0)))</f>
        <v>industry-elec-and-hydrogen.html</v>
      </c>
    </row>
    <row r="1089" spans="1:18" s="2" customFormat="1">
      <c r="A1089" s="254" t="str">
        <f>IF(ISBLANK(INDEX('Policy Characteristics'!A:A,MATCH($C1089,'Policy Characteristics'!$C:$C,0))),"",INDEX('Policy Characteristics'!A:A,MATCH($C1089,'Policy Characteristics'!$C:$C,0)))</f>
        <v>Industry</v>
      </c>
      <c r="B1089" s="262" t="str">
        <f>IF(ISBLANK(INDEX('Policy Characteristics'!B:B,MATCH($C1089,'Policy Characteristics'!$C:$C,0))),"",INDEX('Policy Characteristics'!B:B,MATCH($C1089,'Policy Characteristics'!$C:$C,0)))</f>
        <v>Hydrogen Combustion</v>
      </c>
      <c r="C1089" s="254" t="str">
        <f t="shared" si="43"/>
        <v>Fraction of Eligible Industrial Energy Use Shifted to Hydrogen</v>
      </c>
      <c r="D1089" s="6" t="s">
        <v>3063</v>
      </c>
      <c r="E1089" s="1" t="s">
        <v>3517</v>
      </c>
      <c r="F1089" t="s">
        <v>3027</v>
      </c>
      <c r="G1089" s="45" t="s">
        <v>3524</v>
      </c>
      <c r="H1089" s="43">
        <v>2050</v>
      </c>
      <c r="I1089" s="324" t="s">
        <v>43</v>
      </c>
      <c r="J1089" s="255" t="str">
        <f>IF(ISBLANK(INDEX('Policy Characteristics'!D:D,MATCH($C1089,'Policy Characteristics'!$C:$C,0))),"",INDEX('Policy Characteristics'!D:D,MATCH($C1089,'Policy Characteristics'!$C:$C,0)))</f>
        <v>Hydrogen Combustion</v>
      </c>
      <c r="K1089" s="254" t="str">
        <f>IF(ISBLANK(INDEX('Policy Characteristics'!E:E,MATCH($C1089,'Policy Characteristics'!$C:$C,0))),"",INDEX('Policy Characteristics'!E:E,MATCH($C1089,'Policy Characteristics'!$C:$C,0)))</f>
        <v>indst shift to hydrogen</v>
      </c>
      <c r="L1089" s="261">
        <f>IF(ISBLANK(INDEX('Policy Characteristics'!F:F,MATCH($C1089,'Policy Characteristics'!$C:$C,0))),"",INDEX('Policy Characteristics'!F:F,MATCH($C1089,'Policy Characteristics'!$C:$C,0)))</f>
        <v>0</v>
      </c>
      <c r="M1089" s="261">
        <f>IF(ISBLANK(INDEX('Policy Characteristics'!G:G,MATCH($C1089,'Policy Characteristics'!$C:$C,0))),"",INDEX('Policy Characteristics'!G:G,MATCH($C1089,'Policy Characteristics'!$C:$C,0)))</f>
        <v>1</v>
      </c>
      <c r="N1089" s="261">
        <f>IF(ISBLANK(INDEX('Policy Characteristics'!H:H,MATCH($C1089,'Policy Characteristics'!$C:$C,0))),"",INDEX('Policy Characteristics'!H:H,MATCH($C1089,'Policy Characteristics'!$C:$C,0)))</f>
        <v>0.01</v>
      </c>
      <c r="O1089" s="254" t="str">
        <f>IF(ISBLANK(INDEX('Policy Characteristics'!I:I,MATCH($C1089,'Policy Characteristics'!$C:$C,0))),"",INDEX('Policy Characteristics'!I:I,MATCH($C1089,'Policy Characteristics'!$C:$C,0)))</f>
        <v>% of fuel shifted</v>
      </c>
      <c r="P1089" s="254" t="str">
        <f>IF(ISBLANK(INDEX('Policy Characteristics'!J:J,MATCH($C1089,'Policy Characteristics'!$C:$C,0))),"",INDEX('Policy Characteristics'!J:J,MATCH($C1089,'Policy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89" s="254" t="str">
        <f>IF(ISBLANK(INDEX('Policy Characteristics'!K:K,MATCH($C1089,'Policy Characteristics'!$C:$C,0))),"",INDEX('Policy Characteristics'!K:K,MATCH($C1089,'Policy Characteristics'!$C:$C,0)))</f>
        <v>industry-ag-main.html#fuel-switching</v>
      </c>
      <c r="R1089" s="254" t="str">
        <f>IF(ISBLANK(INDEX('Policy Characteristics'!L:L,MATCH($C1089,'Policy Characteristics'!$C:$C,0))),"",INDEX('Policy Characteristics'!L:L,MATCH($C1089,'Policy Characteristics'!$C:$C,0)))</f>
        <v>industry-elec-and-hydrogen.html</v>
      </c>
    </row>
    <row r="1090" spans="1:18" s="2" customFormat="1">
      <c r="A1090" s="254" t="str">
        <f>IF(ISBLANK(INDEX('Policy Characteristics'!A:A,MATCH($C1090,'Policy Characteristics'!$C:$C,0))),"",INDEX('Policy Characteristics'!A:A,MATCH($C1090,'Policy Characteristics'!$C:$C,0)))</f>
        <v>Industry</v>
      </c>
      <c r="B1090" s="262" t="str">
        <f>IF(ISBLANK(INDEX('Policy Characteristics'!B:B,MATCH($C1090,'Policy Characteristics'!$C:$C,0))),"",INDEX('Policy Characteristics'!B:B,MATCH($C1090,'Policy Characteristics'!$C:$C,0)))</f>
        <v>Hydrogen Combustion</v>
      </c>
      <c r="C1090" s="254" t="str">
        <f t="shared" si="43"/>
        <v>Fraction of Eligible Industrial Energy Use Shifted to Hydrogen</v>
      </c>
      <c r="D1090" s="6" t="s">
        <v>3063</v>
      </c>
      <c r="E1090" s="1" t="s">
        <v>3518</v>
      </c>
      <c r="F1090" t="s">
        <v>3027</v>
      </c>
      <c r="G1090" s="45" t="s">
        <v>3525</v>
      </c>
      <c r="H1090" s="43">
        <v>2051</v>
      </c>
      <c r="I1090" s="324" t="s">
        <v>43</v>
      </c>
      <c r="J1090" s="255" t="str">
        <f>IF(ISBLANK(INDEX('Policy Characteristics'!D:D,MATCH($C1090,'Policy Characteristics'!$C:$C,0))),"",INDEX('Policy Characteristics'!D:D,MATCH($C1090,'Policy Characteristics'!$C:$C,0)))</f>
        <v>Hydrogen Combustion</v>
      </c>
      <c r="K1090" s="254" t="str">
        <f>IF(ISBLANK(INDEX('Policy Characteristics'!E:E,MATCH($C1090,'Policy Characteristics'!$C:$C,0))),"",INDEX('Policy Characteristics'!E:E,MATCH($C1090,'Policy Characteristics'!$C:$C,0)))</f>
        <v>indst shift to hydrogen</v>
      </c>
      <c r="L1090" s="261">
        <f>IF(ISBLANK(INDEX('Policy Characteristics'!F:F,MATCH($C1090,'Policy Characteristics'!$C:$C,0))),"",INDEX('Policy Characteristics'!F:F,MATCH($C1090,'Policy Characteristics'!$C:$C,0)))</f>
        <v>0</v>
      </c>
      <c r="M1090" s="261">
        <f>IF(ISBLANK(INDEX('Policy Characteristics'!G:G,MATCH($C1090,'Policy Characteristics'!$C:$C,0))),"",INDEX('Policy Characteristics'!G:G,MATCH($C1090,'Policy Characteristics'!$C:$C,0)))</f>
        <v>1</v>
      </c>
      <c r="N1090" s="261">
        <f>IF(ISBLANK(INDEX('Policy Characteristics'!H:H,MATCH($C1090,'Policy Characteristics'!$C:$C,0))),"",INDEX('Policy Characteristics'!H:H,MATCH($C1090,'Policy Characteristics'!$C:$C,0)))</f>
        <v>0.01</v>
      </c>
      <c r="O1090" s="254" t="str">
        <f>IF(ISBLANK(INDEX('Policy Characteristics'!I:I,MATCH($C1090,'Policy Characteristics'!$C:$C,0))),"",INDEX('Policy Characteristics'!I:I,MATCH($C1090,'Policy Characteristics'!$C:$C,0)))</f>
        <v>% of fuel shifted</v>
      </c>
      <c r="P1090" s="254" t="str">
        <f>IF(ISBLANK(INDEX('Policy Characteristics'!J:J,MATCH($C1090,'Policy Characteristics'!$C:$C,0))),"",INDEX('Policy Characteristics'!J:J,MATCH($C1090,'Policy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90" s="254" t="str">
        <f>IF(ISBLANK(INDEX('Policy Characteristics'!K:K,MATCH($C1090,'Policy Characteristics'!$C:$C,0))),"",INDEX('Policy Characteristics'!K:K,MATCH($C1090,'Policy Characteristics'!$C:$C,0)))</f>
        <v>industry-ag-main.html#fuel-switching</v>
      </c>
      <c r="R1090" s="254" t="str">
        <f>IF(ISBLANK(INDEX('Policy Characteristics'!L:L,MATCH($C1090,'Policy Characteristics'!$C:$C,0))),"",INDEX('Policy Characteristics'!L:L,MATCH($C1090,'Policy Characteristics'!$C:$C,0)))</f>
        <v>industry-elec-and-hydrogen.html</v>
      </c>
    </row>
    <row r="1091" spans="1:18" s="2" customFormat="1">
      <c r="A1091" s="254" t="str">
        <f>IF(ISBLANK(INDEX('Policy Characteristics'!A:A,MATCH($C1091,'Policy Characteristics'!$C:$C,0))),"",INDEX('Policy Characteristics'!A:A,MATCH($C1091,'Policy Characteristics'!$C:$C,0)))</f>
        <v>Industry</v>
      </c>
      <c r="B1091" s="262" t="str">
        <f>IF(ISBLANK(INDEX('Policy Characteristics'!B:B,MATCH($C1091,'Policy Characteristics'!$C:$C,0))),"",INDEX('Policy Characteristics'!B:B,MATCH($C1091,'Policy Characteristics'!$C:$C,0)))</f>
        <v>Hydrogen Combustion</v>
      </c>
      <c r="C1091" s="254" t="str">
        <f t="shared" si="43"/>
        <v>Fraction of Eligible Industrial Energy Use Shifted to Hydrogen</v>
      </c>
      <c r="D1091" s="6" t="s">
        <v>3063</v>
      </c>
      <c r="E1091" s="1" t="s">
        <v>3519</v>
      </c>
      <c r="F1091" t="s">
        <v>3027</v>
      </c>
      <c r="G1091" s="45" t="s">
        <v>3526</v>
      </c>
      <c r="H1091" s="43">
        <v>2052</v>
      </c>
      <c r="I1091" s="324" t="s">
        <v>43</v>
      </c>
      <c r="J1091" s="255" t="str">
        <f>IF(ISBLANK(INDEX('Policy Characteristics'!D:D,MATCH($C1091,'Policy Characteristics'!$C:$C,0))),"",INDEX('Policy Characteristics'!D:D,MATCH($C1091,'Policy Characteristics'!$C:$C,0)))</f>
        <v>Hydrogen Combustion</v>
      </c>
      <c r="K1091" s="254" t="str">
        <f>IF(ISBLANK(INDEX('Policy Characteristics'!E:E,MATCH($C1091,'Policy Characteristics'!$C:$C,0))),"",INDEX('Policy Characteristics'!E:E,MATCH($C1091,'Policy Characteristics'!$C:$C,0)))</f>
        <v>indst shift to hydrogen</v>
      </c>
      <c r="L1091" s="261">
        <f>IF(ISBLANK(INDEX('Policy Characteristics'!F:F,MATCH($C1091,'Policy Characteristics'!$C:$C,0))),"",INDEX('Policy Characteristics'!F:F,MATCH($C1091,'Policy Characteristics'!$C:$C,0)))</f>
        <v>0</v>
      </c>
      <c r="M1091" s="261">
        <f>IF(ISBLANK(INDEX('Policy Characteristics'!G:G,MATCH($C1091,'Policy Characteristics'!$C:$C,0))),"",INDEX('Policy Characteristics'!G:G,MATCH($C1091,'Policy Characteristics'!$C:$C,0)))</f>
        <v>1</v>
      </c>
      <c r="N1091" s="261">
        <f>IF(ISBLANK(INDEX('Policy Characteristics'!H:H,MATCH($C1091,'Policy Characteristics'!$C:$C,0))),"",INDEX('Policy Characteristics'!H:H,MATCH($C1091,'Policy Characteristics'!$C:$C,0)))</f>
        <v>0.01</v>
      </c>
      <c r="O1091" s="254" t="str">
        <f>IF(ISBLANK(INDEX('Policy Characteristics'!I:I,MATCH($C1091,'Policy Characteristics'!$C:$C,0))),"",INDEX('Policy Characteristics'!I:I,MATCH($C1091,'Policy Characteristics'!$C:$C,0)))</f>
        <v>% of fuel shifted</v>
      </c>
      <c r="P1091" s="254" t="str">
        <f>IF(ISBLANK(INDEX('Policy Characteristics'!J:J,MATCH($C1091,'Policy Characteristics'!$C:$C,0))),"",INDEX('Policy Characteristics'!J:J,MATCH($C1091,'Policy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91" s="254" t="str">
        <f>IF(ISBLANK(INDEX('Policy Characteristics'!K:K,MATCH($C1091,'Policy Characteristics'!$C:$C,0))),"",INDEX('Policy Characteristics'!K:K,MATCH($C1091,'Policy Characteristics'!$C:$C,0)))</f>
        <v>industry-ag-main.html#fuel-switching</v>
      </c>
      <c r="R1091" s="254" t="str">
        <f>IF(ISBLANK(INDEX('Policy Characteristics'!L:L,MATCH($C1091,'Policy Characteristics'!$C:$C,0))),"",INDEX('Policy Characteristics'!L:L,MATCH($C1091,'Policy Characteristics'!$C:$C,0)))</f>
        <v>industry-elec-and-hydrogen.html</v>
      </c>
    </row>
    <row r="1092" spans="1:18" s="2" customFormat="1">
      <c r="A1092" s="254" t="str">
        <f>IF(ISBLANK(INDEX('Policy Characteristics'!A:A,MATCH($C1092,'Policy Characteristics'!$C:$C,0))),"",INDEX('Policy Characteristics'!A:A,MATCH($C1092,'Policy Characteristics'!$C:$C,0)))</f>
        <v>Industry</v>
      </c>
      <c r="B1092" s="262" t="str">
        <f>IF(ISBLANK(INDEX('Policy Characteristics'!B:B,MATCH($C1092,'Policy Characteristics'!$C:$C,0))),"",INDEX('Policy Characteristics'!B:B,MATCH($C1092,'Policy Characteristics'!$C:$C,0)))</f>
        <v>Hydrogen Combustion</v>
      </c>
      <c r="C1092" s="254" t="str">
        <f t="shared" si="43"/>
        <v>Fraction of Eligible Industrial Energy Use Shifted to Hydrogen</v>
      </c>
      <c r="D1092" s="6" t="s">
        <v>3063</v>
      </c>
      <c r="E1092" s="1" t="s">
        <v>3520</v>
      </c>
      <c r="F1092" t="s">
        <v>3027</v>
      </c>
      <c r="G1092" s="45" t="s">
        <v>3527</v>
      </c>
      <c r="H1092" s="43">
        <v>2053</v>
      </c>
      <c r="I1092" s="324" t="s">
        <v>43</v>
      </c>
      <c r="J1092" s="255" t="str">
        <f>IF(ISBLANK(INDEX('Policy Characteristics'!D:D,MATCH($C1092,'Policy Characteristics'!$C:$C,0))),"",INDEX('Policy Characteristics'!D:D,MATCH($C1092,'Policy Characteristics'!$C:$C,0)))</f>
        <v>Hydrogen Combustion</v>
      </c>
      <c r="K1092" s="254" t="str">
        <f>IF(ISBLANK(INDEX('Policy Characteristics'!E:E,MATCH($C1092,'Policy Characteristics'!$C:$C,0))),"",INDEX('Policy Characteristics'!E:E,MATCH($C1092,'Policy Characteristics'!$C:$C,0)))</f>
        <v>indst shift to hydrogen</v>
      </c>
      <c r="L1092" s="261">
        <f>IF(ISBLANK(INDEX('Policy Characteristics'!F:F,MATCH($C1092,'Policy Characteristics'!$C:$C,0))),"",INDEX('Policy Characteristics'!F:F,MATCH($C1092,'Policy Characteristics'!$C:$C,0)))</f>
        <v>0</v>
      </c>
      <c r="M1092" s="261">
        <f>IF(ISBLANK(INDEX('Policy Characteristics'!G:G,MATCH($C1092,'Policy Characteristics'!$C:$C,0))),"",INDEX('Policy Characteristics'!G:G,MATCH($C1092,'Policy Characteristics'!$C:$C,0)))</f>
        <v>1</v>
      </c>
      <c r="N1092" s="261">
        <f>IF(ISBLANK(INDEX('Policy Characteristics'!H:H,MATCH($C1092,'Policy Characteristics'!$C:$C,0))),"",INDEX('Policy Characteristics'!H:H,MATCH($C1092,'Policy Characteristics'!$C:$C,0)))</f>
        <v>0.01</v>
      </c>
      <c r="O1092" s="254" t="str">
        <f>IF(ISBLANK(INDEX('Policy Characteristics'!I:I,MATCH($C1092,'Policy Characteristics'!$C:$C,0))),"",INDEX('Policy Characteristics'!I:I,MATCH($C1092,'Policy Characteristics'!$C:$C,0)))</f>
        <v>% of fuel shifted</v>
      </c>
      <c r="P1092" s="254" t="str">
        <f>IF(ISBLANK(INDEX('Policy Characteristics'!J:J,MATCH($C1092,'Policy Characteristics'!$C:$C,0))),"",INDEX('Policy Characteristics'!J:J,MATCH($C1092,'Policy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92" s="254" t="str">
        <f>IF(ISBLANK(INDEX('Policy Characteristics'!K:K,MATCH($C1092,'Policy Characteristics'!$C:$C,0))),"",INDEX('Policy Characteristics'!K:K,MATCH($C1092,'Policy Characteristics'!$C:$C,0)))</f>
        <v>industry-ag-main.html#fuel-switching</v>
      </c>
      <c r="R1092" s="254" t="str">
        <f>IF(ISBLANK(INDEX('Policy Characteristics'!L:L,MATCH($C1092,'Policy Characteristics'!$C:$C,0))),"",INDEX('Policy Characteristics'!L:L,MATCH($C1092,'Policy Characteristics'!$C:$C,0)))</f>
        <v>industry-elec-and-hydrogen.html</v>
      </c>
    </row>
    <row r="1093" spans="1:18" s="2" customFormat="1">
      <c r="A1093" s="254" t="str">
        <f>IF(ISBLANK(INDEX('Policy Characteristics'!A:A,MATCH($C1093,'Policy Characteristics'!$C:$C,0))),"",INDEX('Policy Characteristics'!A:A,MATCH($C1093,'Policy Characteristics'!$C:$C,0)))</f>
        <v>Industry</v>
      </c>
      <c r="B1093" s="262" t="str">
        <f>IF(ISBLANK(INDEX('Policy Characteristics'!B:B,MATCH($C1093,'Policy Characteristics'!$C:$C,0))),"",INDEX('Policy Characteristics'!B:B,MATCH($C1093,'Policy Characteristics'!$C:$C,0)))</f>
        <v>Hydrogen Combustion</v>
      </c>
      <c r="C1093" s="254" t="str">
        <f t="shared" si="43"/>
        <v>Fraction of Eligible Industrial Energy Use Shifted to Hydrogen</v>
      </c>
      <c r="D1093" s="6" t="s">
        <v>3063</v>
      </c>
      <c r="E1093" s="1" t="s">
        <v>3521</v>
      </c>
      <c r="F1093" t="s">
        <v>3027</v>
      </c>
      <c r="G1093" s="45" t="s">
        <v>3528</v>
      </c>
      <c r="H1093" s="43">
        <v>2054</v>
      </c>
      <c r="I1093" s="324" t="s">
        <v>44</v>
      </c>
      <c r="J1093" s="255" t="str">
        <f>IF(ISBLANK(INDEX('Policy Characteristics'!D:D,MATCH($C1093,'Policy Characteristics'!$C:$C,0))),"",INDEX('Policy Characteristics'!D:D,MATCH($C1093,'Policy Characteristics'!$C:$C,0)))</f>
        <v>Hydrogen Combustion</v>
      </c>
      <c r="K1093" s="254" t="str">
        <f>IF(ISBLANK(INDEX('Policy Characteristics'!E:E,MATCH($C1093,'Policy Characteristics'!$C:$C,0))),"",INDEX('Policy Characteristics'!E:E,MATCH($C1093,'Policy Characteristics'!$C:$C,0)))</f>
        <v>indst shift to hydrogen</v>
      </c>
      <c r="L1093" s="261">
        <f>IF(ISBLANK(INDEX('Policy Characteristics'!F:F,MATCH($C1093,'Policy Characteristics'!$C:$C,0))),"",INDEX('Policy Characteristics'!F:F,MATCH($C1093,'Policy Characteristics'!$C:$C,0)))</f>
        <v>0</v>
      </c>
      <c r="M1093" s="261">
        <f>IF(ISBLANK(INDEX('Policy Characteristics'!G:G,MATCH($C1093,'Policy Characteristics'!$C:$C,0))),"",INDEX('Policy Characteristics'!G:G,MATCH($C1093,'Policy Characteristics'!$C:$C,0)))</f>
        <v>1</v>
      </c>
      <c r="N1093" s="261">
        <f>IF(ISBLANK(INDEX('Policy Characteristics'!H:H,MATCH($C1093,'Policy Characteristics'!$C:$C,0))),"",INDEX('Policy Characteristics'!H:H,MATCH($C1093,'Policy Characteristics'!$C:$C,0)))</f>
        <v>0.01</v>
      </c>
      <c r="O1093" s="254" t="str">
        <f>IF(ISBLANK(INDEX('Policy Characteristics'!I:I,MATCH($C1093,'Policy Characteristics'!$C:$C,0))),"",INDEX('Policy Characteristics'!I:I,MATCH($C1093,'Policy Characteristics'!$C:$C,0)))</f>
        <v>% of fuel shifted</v>
      </c>
      <c r="P1093" s="254" t="str">
        <f>IF(ISBLANK(INDEX('Policy Characteristics'!J:J,MATCH($C1093,'Policy Characteristics'!$C:$C,0))),"",INDEX('Policy Characteristics'!J:J,MATCH($C1093,'Policy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93" s="254" t="str">
        <f>IF(ISBLANK(INDEX('Policy Characteristics'!K:K,MATCH($C1093,'Policy Characteristics'!$C:$C,0))),"",INDEX('Policy Characteristics'!K:K,MATCH($C1093,'Policy Characteristics'!$C:$C,0)))</f>
        <v>industry-ag-main.html#fuel-switching</v>
      </c>
      <c r="R1093" s="254" t="str">
        <f>IF(ISBLANK(INDEX('Policy Characteristics'!L:L,MATCH($C1093,'Policy Characteristics'!$C:$C,0))),"",INDEX('Policy Characteristics'!L:L,MATCH($C1093,'Policy Characteristics'!$C:$C,0)))</f>
        <v>industry-elec-and-hydrogen.html</v>
      </c>
    </row>
    <row r="1094" spans="1:18" s="2" customFormat="1">
      <c r="A1094" s="254" t="str">
        <f>IF(ISBLANK(INDEX('Policy Characteristics'!A:A,MATCH($C1094,'Policy Characteristics'!$C:$C,0))),"",INDEX('Policy Characteristics'!A:A,MATCH($C1094,'Policy Characteristics'!$C:$C,0)))</f>
        <v>Industry</v>
      </c>
      <c r="B1094" s="262" t="str">
        <f>IF(ISBLANK(INDEX('Policy Characteristics'!B:B,MATCH($C1094,'Policy Characteristics'!$C:$C,0))),"",INDEX('Policy Characteristics'!B:B,MATCH($C1094,'Policy Characteristics'!$C:$C,0)))</f>
        <v>Hydrogen Combustion</v>
      </c>
      <c r="C1094" s="254" t="str">
        <f t="shared" si="43"/>
        <v>Fraction of Eligible Industrial Energy Use Shifted to Hydrogen</v>
      </c>
      <c r="D1094" s="6" t="s">
        <v>3063</v>
      </c>
      <c r="E1094" s="1" t="s">
        <v>3522</v>
      </c>
      <c r="F1094" t="s">
        <v>3027</v>
      </c>
      <c r="G1094" s="45" t="s">
        <v>3529</v>
      </c>
      <c r="H1094" s="43">
        <v>2055</v>
      </c>
      <c r="I1094" s="324" t="s">
        <v>44</v>
      </c>
      <c r="J1094" s="255" t="str">
        <f>IF(ISBLANK(INDEX('Policy Characteristics'!D:D,MATCH($C1094,'Policy Characteristics'!$C:$C,0))),"",INDEX('Policy Characteristics'!D:D,MATCH($C1094,'Policy Characteristics'!$C:$C,0)))</f>
        <v>Hydrogen Combustion</v>
      </c>
      <c r="K1094" s="254" t="str">
        <f>IF(ISBLANK(INDEX('Policy Characteristics'!E:E,MATCH($C1094,'Policy Characteristics'!$C:$C,0))),"",INDEX('Policy Characteristics'!E:E,MATCH($C1094,'Policy Characteristics'!$C:$C,0)))</f>
        <v>indst shift to hydrogen</v>
      </c>
      <c r="L1094" s="261">
        <f>IF(ISBLANK(INDEX('Policy Characteristics'!F:F,MATCH($C1094,'Policy Characteristics'!$C:$C,0))),"",INDEX('Policy Characteristics'!F:F,MATCH($C1094,'Policy Characteristics'!$C:$C,0)))</f>
        <v>0</v>
      </c>
      <c r="M1094" s="261">
        <f>IF(ISBLANK(INDEX('Policy Characteristics'!G:G,MATCH($C1094,'Policy Characteristics'!$C:$C,0))),"",INDEX('Policy Characteristics'!G:G,MATCH($C1094,'Policy Characteristics'!$C:$C,0)))</f>
        <v>1</v>
      </c>
      <c r="N1094" s="261">
        <f>IF(ISBLANK(INDEX('Policy Characteristics'!H:H,MATCH($C1094,'Policy Characteristics'!$C:$C,0))),"",INDEX('Policy Characteristics'!H:H,MATCH($C1094,'Policy Characteristics'!$C:$C,0)))</f>
        <v>0.01</v>
      </c>
      <c r="O1094" s="254" t="str">
        <f>IF(ISBLANK(INDEX('Policy Characteristics'!I:I,MATCH($C1094,'Policy Characteristics'!$C:$C,0))),"",INDEX('Policy Characteristics'!I:I,MATCH($C1094,'Policy Characteristics'!$C:$C,0)))</f>
        <v>% of fuel shifted</v>
      </c>
      <c r="P1094" s="254" t="str">
        <f>IF(ISBLANK(INDEX('Policy Characteristics'!J:J,MATCH($C1094,'Policy Characteristics'!$C:$C,0))),"",INDEX('Policy Characteristics'!J:J,MATCH($C1094,'Policy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94" s="254" t="str">
        <f>IF(ISBLANK(INDEX('Policy Characteristics'!K:K,MATCH($C1094,'Policy Characteristics'!$C:$C,0))),"",INDEX('Policy Characteristics'!K:K,MATCH($C1094,'Policy Characteristics'!$C:$C,0)))</f>
        <v>industry-ag-main.html#fuel-switching</v>
      </c>
      <c r="R1094" s="254" t="str">
        <f>IF(ISBLANK(INDEX('Policy Characteristics'!L:L,MATCH($C1094,'Policy Characteristics'!$C:$C,0))),"",INDEX('Policy Characteristics'!L:L,MATCH($C1094,'Policy Characteristics'!$C:$C,0)))</f>
        <v>industry-elec-and-hydrogen.html</v>
      </c>
    </row>
    <row r="1095" spans="1:18" s="2" customFormat="1">
      <c r="A1095" s="254" t="str">
        <f>IF(ISBLANK(INDEX('Policy Characteristics'!A:A,MATCH($C1095,'Policy Characteristics'!$C:$C,0))),"",INDEX('Policy Characteristics'!A:A,MATCH($C1095,'Policy Characteristics'!$C:$C,0)))</f>
        <v>Industry</v>
      </c>
      <c r="B1095" s="262" t="str">
        <f>IF(ISBLANK(INDEX('Policy Characteristics'!B:B,MATCH($C1095,'Policy Characteristics'!$C:$C,0))),"",INDEX('Policy Characteristics'!B:B,MATCH($C1095,'Policy Characteristics'!$C:$C,0)))</f>
        <v>Hydrogen Combustion</v>
      </c>
      <c r="C1095" s="254" t="str">
        <f t="shared" si="43"/>
        <v>Fraction of Eligible Industrial Energy Use Shifted to Hydrogen</v>
      </c>
      <c r="D1095" s="6" t="s">
        <v>3063</v>
      </c>
      <c r="E1095" s="1" t="s">
        <v>3523</v>
      </c>
      <c r="F1095" t="s">
        <v>3027</v>
      </c>
      <c r="G1095" s="45" t="s">
        <v>3530</v>
      </c>
      <c r="H1095" s="43">
        <v>2056</v>
      </c>
      <c r="I1095" s="324" t="s">
        <v>44</v>
      </c>
      <c r="J1095" s="255" t="str">
        <f>IF(ISBLANK(INDEX('Policy Characteristics'!D:D,MATCH($C1095,'Policy Characteristics'!$C:$C,0))),"",INDEX('Policy Characteristics'!D:D,MATCH($C1095,'Policy Characteristics'!$C:$C,0)))</f>
        <v>Hydrogen Combustion</v>
      </c>
      <c r="K1095" s="254" t="str">
        <f>IF(ISBLANK(INDEX('Policy Characteristics'!E:E,MATCH($C1095,'Policy Characteristics'!$C:$C,0))),"",INDEX('Policy Characteristics'!E:E,MATCH($C1095,'Policy Characteristics'!$C:$C,0)))</f>
        <v>indst shift to hydrogen</v>
      </c>
      <c r="L1095" s="261">
        <f>IF(ISBLANK(INDEX('Policy Characteristics'!F:F,MATCH($C1095,'Policy Characteristics'!$C:$C,0))),"",INDEX('Policy Characteristics'!F:F,MATCH($C1095,'Policy Characteristics'!$C:$C,0)))</f>
        <v>0</v>
      </c>
      <c r="M1095" s="261">
        <f>IF(ISBLANK(INDEX('Policy Characteristics'!G:G,MATCH($C1095,'Policy Characteristics'!$C:$C,0))),"",INDEX('Policy Characteristics'!G:G,MATCH($C1095,'Policy Characteristics'!$C:$C,0)))</f>
        <v>1</v>
      </c>
      <c r="N1095" s="261">
        <f>IF(ISBLANK(INDEX('Policy Characteristics'!H:H,MATCH($C1095,'Policy Characteristics'!$C:$C,0))),"",INDEX('Policy Characteristics'!H:H,MATCH($C1095,'Policy Characteristics'!$C:$C,0)))</f>
        <v>0.01</v>
      </c>
      <c r="O1095" s="254" t="str">
        <f>IF(ISBLANK(INDEX('Policy Characteristics'!I:I,MATCH($C1095,'Policy Characteristics'!$C:$C,0))),"",INDEX('Policy Characteristics'!I:I,MATCH($C1095,'Policy Characteristics'!$C:$C,0)))</f>
        <v>% of fuel shifted</v>
      </c>
      <c r="P1095" s="254" t="str">
        <f>IF(ISBLANK(INDEX('Policy Characteristics'!J:J,MATCH($C1095,'Policy Characteristics'!$C:$C,0))),"",INDEX('Policy Characteristics'!J:J,MATCH($C1095,'Policy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95" s="254" t="str">
        <f>IF(ISBLANK(INDEX('Policy Characteristics'!K:K,MATCH($C1095,'Policy Characteristics'!$C:$C,0))),"",INDEX('Policy Characteristics'!K:K,MATCH($C1095,'Policy Characteristics'!$C:$C,0)))</f>
        <v>industry-ag-main.html#fuel-switching</v>
      </c>
      <c r="R1095" s="254" t="str">
        <f>IF(ISBLANK(INDEX('Policy Characteristics'!L:L,MATCH($C1095,'Policy Characteristics'!$C:$C,0))),"",INDEX('Policy Characteristics'!L:L,MATCH($C1095,'Policy Characteristics'!$C:$C,0)))</f>
        <v>industry-elec-and-hydrogen.html</v>
      </c>
    </row>
    <row r="1096" spans="1:18" s="2" customFormat="1">
      <c r="A1096" s="254" t="str">
        <f>IF(ISBLANK(INDEX('Policy Characteristics'!A:A,MATCH($C1096,'Policy Characteristics'!$C:$C,0))),"",INDEX('Policy Characteristics'!A:A,MATCH($C1096,'Policy Characteristics'!$C:$C,0)))</f>
        <v>Industry</v>
      </c>
      <c r="B1096" s="262" t="str">
        <f>IF(ISBLANK(INDEX('Policy Characteristics'!B:B,MATCH($C1096,'Policy Characteristics'!$C:$C,0))),"",INDEX('Policy Characteristics'!B:B,MATCH($C1096,'Policy Characteristics'!$C:$C,0)))</f>
        <v>Hydrogen Combustion</v>
      </c>
      <c r="C1096" s="254" t="str">
        <f t="shared" si="43"/>
        <v>Fraction of Eligible Industrial Energy Use Shifted to Hydrogen</v>
      </c>
      <c r="D1096" s="6" t="s">
        <v>3063</v>
      </c>
      <c r="E1096" s="1" t="s">
        <v>3674</v>
      </c>
      <c r="F1096" t="s">
        <v>3027</v>
      </c>
      <c r="G1096" s="45" t="s">
        <v>3674</v>
      </c>
      <c r="H1096" s="43">
        <v>2057</v>
      </c>
      <c r="I1096" s="324" t="s">
        <v>44</v>
      </c>
      <c r="J1096" s="255" t="str">
        <f>IF(ISBLANK(INDEX('Policy Characteristics'!D:D,MATCH($C1096,'Policy Characteristics'!$C:$C,0))),"",INDEX('Policy Characteristics'!D:D,MATCH($C1096,'Policy Characteristics'!$C:$C,0)))</f>
        <v>Hydrogen Combustion</v>
      </c>
      <c r="K1096" s="254" t="str">
        <f>IF(ISBLANK(INDEX('Policy Characteristics'!E:E,MATCH($C1096,'Policy Characteristics'!$C:$C,0))),"",INDEX('Policy Characteristics'!E:E,MATCH($C1096,'Policy Characteristics'!$C:$C,0)))</f>
        <v>indst shift to hydrogen</v>
      </c>
      <c r="L1096" s="261">
        <f>IF(ISBLANK(INDEX('Policy Characteristics'!F:F,MATCH($C1096,'Policy Characteristics'!$C:$C,0))),"",INDEX('Policy Characteristics'!F:F,MATCH($C1096,'Policy Characteristics'!$C:$C,0)))</f>
        <v>0</v>
      </c>
      <c r="M1096" s="261">
        <f>IF(ISBLANK(INDEX('Policy Characteristics'!G:G,MATCH($C1096,'Policy Characteristics'!$C:$C,0))),"",INDEX('Policy Characteristics'!G:G,MATCH($C1096,'Policy Characteristics'!$C:$C,0)))</f>
        <v>1</v>
      </c>
      <c r="N1096" s="261">
        <f>IF(ISBLANK(INDEX('Policy Characteristics'!H:H,MATCH($C1096,'Policy Characteristics'!$C:$C,0))),"",INDEX('Policy Characteristics'!H:H,MATCH($C1096,'Policy Characteristics'!$C:$C,0)))</f>
        <v>0.01</v>
      </c>
      <c r="O1096" s="254" t="str">
        <f>IF(ISBLANK(INDEX('Policy Characteristics'!I:I,MATCH($C1096,'Policy Characteristics'!$C:$C,0))),"",INDEX('Policy Characteristics'!I:I,MATCH($C1096,'Policy Characteristics'!$C:$C,0)))</f>
        <v>% of fuel shifted</v>
      </c>
      <c r="P1096" s="254" t="str">
        <f>IF(ISBLANK(INDEX('Policy Characteristics'!J:J,MATCH($C1096,'Policy Characteristics'!$C:$C,0))),"",INDEX('Policy Characteristics'!J:J,MATCH($C1096,'Policy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96" s="254" t="str">
        <f>IF(ISBLANK(INDEX('Policy Characteristics'!K:K,MATCH($C1096,'Policy Characteristics'!$C:$C,0))),"",INDEX('Policy Characteristics'!K:K,MATCH($C1096,'Policy Characteristics'!$C:$C,0)))</f>
        <v>industry-ag-main.html#fuel-switching</v>
      </c>
      <c r="R1096" s="254" t="str">
        <f>IF(ISBLANK(INDEX('Policy Characteristics'!L:L,MATCH($C1096,'Policy Characteristics'!$C:$C,0))),"",INDEX('Policy Characteristics'!L:L,MATCH($C1096,'Policy Characteristics'!$C:$C,0)))</f>
        <v>industry-elec-and-hydrogen.html</v>
      </c>
    </row>
    <row r="1097" spans="1:18" s="2" customFormat="1">
      <c r="A1097" s="254" t="str">
        <f>IF(ISBLANK(INDEX('Policy Characteristics'!A:A,MATCH($C1097,'Policy Characteristics'!$C:$C,0))),"",INDEX('Policy Characteristics'!A:A,MATCH($C1097,'Policy Characteristics'!$C:$C,0)))</f>
        <v>Industry</v>
      </c>
      <c r="B1097" s="262" t="str">
        <f>IF(ISBLANK(INDEX('Policy Characteristics'!B:B,MATCH($C1097,'Policy Characteristics'!$C:$C,0))),"",INDEX('Policy Characteristics'!B:B,MATCH($C1097,'Policy Characteristics'!$C:$C,0)))</f>
        <v>Hydrogen Combustion</v>
      </c>
      <c r="C1097" s="254" t="str">
        <f t="shared" si="43"/>
        <v>Fraction of Eligible Industrial Energy Use Shifted to Hydrogen</v>
      </c>
      <c r="D1097" s="6" t="s">
        <v>3064</v>
      </c>
      <c r="E1097" s="1" t="s">
        <v>3517</v>
      </c>
      <c r="F1097" t="s">
        <v>3028</v>
      </c>
      <c r="G1097" s="45" t="s">
        <v>3524</v>
      </c>
      <c r="H1097" s="43">
        <v>2058</v>
      </c>
      <c r="I1097" s="324" t="s">
        <v>43</v>
      </c>
      <c r="J1097" s="255" t="str">
        <f>IF(ISBLANK(INDEX('Policy Characteristics'!D:D,MATCH($C1097,'Policy Characteristics'!$C:$C,0))),"",INDEX('Policy Characteristics'!D:D,MATCH($C1097,'Policy Characteristics'!$C:$C,0)))</f>
        <v>Hydrogen Combustion</v>
      </c>
      <c r="K1097" s="254" t="str">
        <f>IF(ISBLANK(INDEX('Policy Characteristics'!E:E,MATCH($C1097,'Policy Characteristics'!$C:$C,0))),"",INDEX('Policy Characteristics'!E:E,MATCH($C1097,'Policy Characteristics'!$C:$C,0)))</f>
        <v>indst shift to hydrogen</v>
      </c>
      <c r="L1097" s="261">
        <f>IF(ISBLANK(INDEX('Policy Characteristics'!F:F,MATCH($C1097,'Policy Characteristics'!$C:$C,0))),"",INDEX('Policy Characteristics'!F:F,MATCH($C1097,'Policy Characteristics'!$C:$C,0)))</f>
        <v>0</v>
      </c>
      <c r="M1097" s="261">
        <f>IF(ISBLANK(INDEX('Policy Characteristics'!G:G,MATCH($C1097,'Policy Characteristics'!$C:$C,0))),"",INDEX('Policy Characteristics'!G:G,MATCH($C1097,'Policy Characteristics'!$C:$C,0)))</f>
        <v>1</v>
      </c>
      <c r="N1097" s="261">
        <f>IF(ISBLANK(INDEX('Policy Characteristics'!H:H,MATCH($C1097,'Policy Characteristics'!$C:$C,0))),"",INDEX('Policy Characteristics'!H:H,MATCH($C1097,'Policy Characteristics'!$C:$C,0)))</f>
        <v>0.01</v>
      </c>
      <c r="O1097" s="254" t="str">
        <f>IF(ISBLANK(INDEX('Policy Characteristics'!I:I,MATCH($C1097,'Policy Characteristics'!$C:$C,0))),"",INDEX('Policy Characteristics'!I:I,MATCH($C1097,'Policy Characteristics'!$C:$C,0)))</f>
        <v>% of fuel shifted</v>
      </c>
      <c r="P1097" s="254" t="str">
        <f>IF(ISBLANK(INDEX('Policy Characteristics'!J:J,MATCH($C1097,'Policy Characteristics'!$C:$C,0))),"",INDEX('Policy Characteristics'!J:J,MATCH($C1097,'Policy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97" s="254" t="str">
        <f>IF(ISBLANK(INDEX('Policy Characteristics'!K:K,MATCH($C1097,'Policy Characteristics'!$C:$C,0))),"",INDEX('Policy Characteristics'!K:K,MATCH($C1097,'Policy Characteristics'!$C:$C,0)))</f>
        <v>industry-ag-main.html#fuel-switching</v>
      </c>
      <c r="R1097" s="254" t="str">
        <f>IF(ISBLANK(INDEX('Policy Characteristics'!L:L,MATCH($C1097,'Policy Characteristics'!$C:$C,0))),"",INDEX('Policy Characteristics'!L:L,MATCH($C1097,'Policy Characteristics'!$C:$C,0)))</f>
        <v>industry-elec-and-hydrogen.html</v>
      </c>
    </row>
    <row r="1098" spans="1:18" s="2" customFormat="1">
      <c r="A1098" s="254" t="str">
        <f>IF(ISBLANK(INDEX('Policy Characteristics'!A:A,MATCH($C1098,'Policy Characteristics'!$C:$C,0))),"",INDEX('Policy Characteristics'!A:A,MATCH($C1098,'Policy Characteristics'!$C:$C,0)))</f>
        <v>Industry</v>
      </c>
      <c r="B1098" s="262" t="str">
        <f>IF(ISBLANK(INDEX('Policy Characteristics'!B:B,MATCH($C1098,'Policy Characteristics'!$C:$C,0))),"",INDEX('Policy Characteristics'!B:B,MATCH($C1098,'Policy Characteristics'!$C:$C,0)))</f>
        <v>Hydrogen Combustion</v>
      </c>
      <c r="C1098" s="254" t="str">
        <f t="shared" si="43"/>
        <v>Fraction of Eligible Industrial Energy Use Shifted to Hydrogen</v>
      </c>
      <c r="D1098" s="6" t="s">
        <v>3064</v>
      </c>
      <c r="E1098" s="1" t="s">
        <v>3518</v>
      </c>
      <c r="F1098" t="s">
        <v>3028</v>
      </c>
      <c r="G1098" s="45" t="s">
        <v>3525</v>
      </c>
      <c r="H1098" s="43">
        <v>2059</v>
      </c>
      <c r="I1098" s="324" t="s">
        <v>43</v>
      </c>
      <c r="J1098" s="255" t="str">
        <f>IF(ISBLANK(INDEX('Policy Characteristics'!D:D,MATCH($C1098,'Policy Characteristics'!$C:$C,0))),"",INDEX('Policy Characteristics'!D:D,MATCH($C1098,'Policy Characteristics'!$C:$C,0)))</f>
        <v>Hydrogen Combustion</v>
      </c>
      <c r="K1098" s="254" t="str">
        <f>IF(ISBLANK(INDEX('Policy Characteristics'!E:E,MATCH($C1098,'Policy Characteristics'!$C:$C,0))),"",INDEX('Policy Characteristics'!E:E,MATCH($C1098,'Policy Characteristics'!$C:$C,0)))</f>
        <v>indst shift to hydrogen</v>
      </c>
      <c r="L1098" s="261">
        <f>IF(ISBLANK(INDEX('Policy Characteristics'!F:F,MATCH($C1098,'Policy Characteristics'!$C:$C,0))),"",INDEX('Policy Characteristics'!F:F,MATCH($C1098,'Policy Characteristics'!$C:$C,0)))</f>
        <v>0</v>
      </c>
      <c r="M1098" s="261">
        <f>IF(ISBLANK(INDEX('Policy Characteristics'!G:G,MATCH($C1098,'Policy Characteristics'!$C:$C,0))),"",INDEX('Policy Characteristics'!G:G,MATCH($C1098,'Policy Characteristics'!$C:$C,0)))</f>
        <v>1</v>
      </c>
      <c r="N1098" s="261">
        <f>IF(ISBLANK(INDEX('Policy Characteristics'!H:H,MATCH($C1098,'Policy Characteristics'!$C:$C,0))),"",INDEX('Policy Characteristics'!H:H,MATCH($C1098,'Policy Characteristics'!$C:$C,0)))</f>
        <v>0.01</v>
      </c>
      <c r="O1098" s="254" t="str">
        <f>IF(ISBLANK(INDEX('Policy Characteristics'!I:I,MATCH($C1098,'Policy Characteristics'!$C:$C,0))),"",INDEX('Policy Characteristics'!I:I,MATCH($C1098,'Policy Characteristics'!$C:$C,0)))</f>
        <v>% of fuel shifted</v>
      </c>
      <c r="P1098" s="254" t="str">
        <f>IF(ISBLANK(INDEX('Policy Characteristics'!J:J,MATCH($C1098,'Policy Characteristics'!$C:$C,0))),"",INDEX('Policy Characteristics'!J:J,MATCH($C1098,'Policy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98" s="254" t="str">
        <f>IF(ISBLANK(INDEX('Policy Characteristics'!K:K,MATCH($C1098,'Policy Characteristics'!$C:$C,0))),"",INDEX('Policy Characteristics'!K:K,MATCH($C1098,'Policy Characteristics'!$C:$C,0)))</f>
        <v>industry-ag-main.html#fuel-switching</v>
      </c>
      <c r="R1098" s="254" t="str">
        <f>IF(ISBLANK(INDEX('Policy Characteristics'!L:L,MATCH($C1098,'Policy Characteristics'!$C:$C,0))),"",INDEX('Policy Characteristics'!L:L,MATCH($C1098,'Policy Characteristics'!$C:$C,0)))</f>
        <v>industry-elec-and-hydrogen.html</v>
      </c>
    </row>
    <row r="1099" spans="1:18" s="2" customFormat="1">
      <c r="A1099" s="254" t="str">
        <f>IF(ISBLANK(INDEX('Policy Characteristics'!A:A,MATCH($C1099,'Policy Characteristics'!$C:$C,0))),"",INDEX('Policy Characteristics'!A:A,MATCH($C1099,'Policy Characteristics'!$C:$C,0)))</f>
        <v>Industry</v>
      </c>
      <c r="B1099" s="262" t="str">
        <f>IF(ISBLANK(INDEX('Policy Characteristics'!B:B,MATCH($C1099,'Policy Characteristics'!$C:$C,0))),"",INDEX('Policy Characteristics'!B:B,MATCH($C1099,'Policy Characteristics'!$C:$C,0)))</f>
        <v>Hydrogen Combustion</v>
      </c>
      <c r="C1099" s="254" t="str">
        <f t="shared" si="43"/>
        <v>Fraction of Eligible Industrial Energy Use Shifted to Hydrogen</v>
      </c>
      <c r="D1099" s="6" t="s">
        <v>3064</v>
      </c>
      <c r="E1099" s="1" t="s">
        <v>3519</v>
      </c>
      <c r="F1099" t="s">
        <v>3028</v>
      </c>
      <c r="G1099" s="45" t="s">
        <v>3526</v>
      </c>
      <c r="H1099" s="43">
        <v>2060</v>
      </c>
      <c r="I1099" s="324" t="s">
        <v>44</v>
      </c>
      <c r="J1099" s="255" t="str">
        <f>IF(ISBLANK(INDEX('Policy Characteristics'!D:D,MATCH($C1099,'Policy Characteristics'!$C:$C,0))),"",INDEX('Policy Characteristics'!D:D,MATCH($C1099,'Policy Characteristics'!$C:$C,0)))</f>
        <v>Hydrogen Combustion</v>
      </c>
      <c r="K1099" s="254" t="str">
        <f>IF(ISBLANK(INDEX('Policy Characteristics'!E:E,MATCH($C1099,'Policy Characteristics'!$C:$C,0))),"",INDEX('Policy Characteristics'!E:E,MATCH($C1099,'Policy Characteristics'!$C:$C,0)))</f>
        <v>indst shift to hydrogen</v>
      </c>
      <c r="L1099" s="261">
        <f>IF(ISBLANK(INDEX('Policy Characteristics'!F:F,MATCH($C1099,'Policy Characteristics'!$C:$C,0))),"",INDEX('Policy Characteristics'!F:F,MATCH($C1099,'Policy Characteristics'!$C:$C,0)))</f>
        <v>0</v>
      </c>
      <c r="M1099" s="261">
        <f>IF(ISBLANK(INDEX('Policy Characteristics'!G:G,MATCH($C1099,'Policy Characteristics'!$C:$C,0))),"",INDEX('Policy Characteristics'!G:G,MATCH($C1099,'Policy Characteristics'!$C:$C,0)))</f>
        <v>1</v>
      </c>
      <c r="N1099" s="261">
        <f>IF(ISBLANK(INDEX('Policy Characteristics'!H:H,MATCH($C1099,'Policy Characteristics'!$C:$C,0))),"",INDEX('Policy Characteristics'!H:H,MATCH($C1099,'Policy Characteristics'!$C:$C,0)))</f>
        <v>0.01</v>
      </c>
      <c r="O1099" s="254" t="str">
        <f>IF(ISBLANK(INDEX('Policy Characteristics'!I:I,MATCH($C1099,'Policy Characteristics'!$C:$C,0))),"",INDEX('Policy Characteristics'!I:I,MATCH($C1099,'Policy Characteristics'!$C:$C,0)))</f>
        <v>% of fuel shifted</v>
      </c>
      <c r="P1099" s="254" t="str">
        <f>IF(ISBLANK(INDEX('Policy Characteristics'!J:J,MATCH($C1099,'Policy Characteristics'!$C:$C,0))),"",INDEX('Policy Characteristics'!J:J,MATCH($C1099,'Policy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99" s="254" t="str">
        <f>IF(ISBLANK(INDEX('Policy Characteristics'!K:K,MATCH($C1099,'Policy Characteristics'!$C:$C,0))),"",INDEX('Policy Characteristics'!K:K,MATCH($C1099,'Policy Characteristics'!$C:$C,0)))</f>
        <v>industry-ag-main.html#fuel-switching</v>
      </c>
      <c r="R1099" s="254" t="str">
        <f>IF(ISBLANK(INDEX('Policy Characteristics'!L:L,MATCH($C1099,'Policy Characteristics'!$C:$C,0))),"",INDEX('Policy Characteristics'!L:L,MATCH($C1099,'Policy Characteristics'!$C:$C,0)))</f>
        <v>industry-elec-and-hydrogen.html</v>
      </c>
    </row>
    <row r="1100" spans="1:18" s="2" customFormat="1">
      <c r="A1100" s="254" t="str">
        <f>IF(ISBLANK(INDEX('Policy Characteristics'!A:A,MATCH($C1100,'Policy Characteristics'!$C:$C,0))),"",INDEX('Policy Characteristics'!A:A,MATCH($C1100,'Policy Characteristics'!$C:$C,0)))</f>
        <v>Industry</v>
      </c>
      <c r="B1100" s="262" t="str">
        <f>IF(ISBLANK(INDEX('Policy Characteristics'!B:B,MATCH($C1100,'Policy Characteristics'!$C:$C,0))),"",INDEX('Policy Characteristics'!B:B,MATCH($C1100,'Policy Characteristics'!$C:$C,0)))</f>
        <v>Hydrogen Combustion</v>
      </c>
      <c r="C1100" s="254" t="str">
        <f t="shared" si="43"/>
        <v>Fraction of Eligible Industrial Energy Use Shifted to Hydrogen</v>
      </c>
      <c r="D1100" s="6" t="s">
        <v>3064</v>
      </c>
      <c r="E1100" s="1" t="s">
        <v>3520</v>
      </c>
      <c r="F1100" t="s">
        <v>3028</v>
      </c>
      <c r="G1100" s="45" t="s">
        <v>3527</v>
      </c>
      <c r="H1100" s="43">
        <v>2061</v>
      </c>
      <c r="I1100" s="324" t="s">
        <v>44</v>
      </c>
      <c r="J1100" s="255" t="str">
        <f>IF(ISBLANK(INDEX('Policy Characteristics'!D:D,MATCH($C1100,'Policy Characteristics'!$C:$C,0))),"",INDEX('Policy Characteristics'!D:D,MATCH($C1100,'Policy Characteristics'!$C:$C,0)))</f>
        <v>Hydrogen Combustion</v>
      </c>
      <c r="K1100" s="254" t="str">
        <f>IF(ISBLANK(INDEX('Policy Characteristics'!E:E,MATCH($C1100,'Policy Characteristics'!$C:$C,0))),"",INDEX('Policy Characteristics'!E:E,MATCH($C1100,'Policy Characteristics'!$C:$C,0)))</f>
        <v>indst shift to hydrogen</v>
      </c>
      <c r="L1100" s="261">
        <f>IF(ISBLANK(INDEX('Policy Characteristics'!F:F,MATCH($C1100,'Policy Characteristics'!$C:$C,0))),"",INDEX('Policy Characteristics'!F:F,MATCH($C1100,'Policy Characteristics'!$C:$C,0)))</f>
        <v>0</v>
      </c>
      <c r="M1100" s="261">
        <f>IF(ISBLANK(INDEX('Policy Characteristics'!G:G,MATCH($C1100,'Policy Characteristics'!$C:$C,0))),"",INDEX('Policy Characteristics'!G:G,MATCH($C1100,'Policy Characteristics'!$C:$C,0)))</f>
        <v>1</v>
      </c>
      <c r="N1100" s="261">
        <f>IF(ISBLANK(INDEX('Policy Characteristics'!H:H,MATCH($C1100,'Policy Characteristics'!$C:$C,0))),"",INDEX('Policy Characteristics'!H:H,MATCH($C1100,'Policy Characteristics'!$C:$C,0)))</f>
        <v>0.01</v>
      </c>
      <c r="O1100" s="254" t="str">
        <f>IF(ISBLANK(INDEX('Policy Characteristics'!I:I,MATCH($C1100,'Policy Characteristics'!$C:$C,0))),"",INDEX('Policy Characteristics'!I:I,MATCH($C1100,'Policy Characteristics'!$C:$C,0)))</f>
        <v>% of fuel shifted</v>
      </c>
      <c r="P1100" s="254" t="str">
        <f>IF(ISBLANK(INDEX('Policy Characteristics'!J:J,MATCH($C1100,'Policy Characteristics'!$C:$C,0))),"",INDEX('Policy Characteristics'!J:J,MATCH($C1100,'Policy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00" s="254" t="str">
        <f>IF(ISBLANK(INDEX('Policy Characteristics'!K:K,MATCH($C1100,'Policy Characteristics'!$C:$C,0))),"",INDEX('Policy Characteristics'!K:K,MATCH($C1100,'Policy Characteristics'!$C:$C,0)))</f>
        <v>industry-ag-main.html#fuel-switching</v>
      </c>
      <c r="R1100" s="254" t="str">
        <f>IF(ISBLANK(INDEX('Policy Characteristics'!L:L,MATCH($C1100,'Policy Characteristics'!$C:$C,0))),"",INDEX('Policy Characteristics'!L:L,MATCH($C1100,'Policy Characteristics'!$C:$C,0)))</f>
        <v>industry-elec-and-hydrogen.html</v>
      </c>
    </row>
    <row r="1101" spans="1:18" s="2" customFormat="1">
      <c r="A1101" s="254" t="str">
        <f>IF(ISBLANK(INDEX('Policy Characteristics'!A:A,MATCH($C1101,'Policy Characteristics'!$C:$C,0))),"",INDEX('Policy Characteristics'!A:A,MATCH($C1101,'Policy Characteristics'!$C:$C,0)))</f>
        <v>Industry</v>
      </c>
      <c r="B1101" s="262" t="str">
        <f>IF(ISBLANK(INDEX('Policy Characteristics'!B:B,MATCH($C1101,'Policy Characteristics'!$C:$C,0))),"",INDEX('Policy Characteristics'!B:B,MATCH($C1101,'Policy Characteristics'!$C:$C,0)))</f>
        <v>Hydrogen Combustion</v>
      </c>
      <c r="C1101" s="254" t="str">
        <f t="shared" si="43"/>
        <v>Fraction of Eligible Industrial Energy Use Shifted to Hydrogen</v>
      </c>
      <c r="D1101" s="6" t="s">
        <v>3064</v>
      </c>
      <c r="E1101" s="1" t="s">
        <v>3521</v>
      </c>
      <c r="F1101" t="s">
        <v>3028</v>
      </c>
      <c r="G1101" s="45" t="s">
        <v>3528</v>
      </c>
      <c r="H1101" s="43">
        <v>2062</v>
      </c>
      <c r="I1101" s="324" t="s">
        <v>44</v>
      </c>
      <c r="J1101" s="255" t="str">
        <f>IF(ISBLANK(INDEX('Policy Characteristics'!D:D,MATCH($C1101,'Policy Characteristics'!$C:$C,0))),"",INDEX('Policy Characteristics'!D:D,MATCH($C1101,'Policy Characteristics'!$C:$C,0)))</f>
        <v>Hydrogen Combustion</v>
      </c>
      <c r="K1101" s="254" t="str">
        <f>IF(ISBLANK(INDEX('Policy Characteristics'!E:E,MATCH($C1101,'Policy Characteristics'!$C:$C,0))),"",INDEX('Policy Characteristics'!E:E,MATCH($C1101,'Policy Characteristics'!$C:$C,0)))</f>
        <v>indst shift to hydrogen</v>
      </c>
      <c r="L1101" s="261">
        <f>IF(ISBLANK(INDEX('Policy Characteristics'!F:F,MATCH($C1101,'Policy Characteristics'!$C:$C,0))),"",INDEX('Policy Characteristics'!F:F,MATCH($C1101,'Policy Characteristics'!$C:$C,0)))</f>
        <v>0</v>
      </c>
      <c r="M1101" s="261">
        <f>IF(ISBLANK(INDEX('Policy Characteristics'!G:G,MATCH($C1101,'Policy Characteristics'!$C:$C,0))),"",INDEX('Policy Characteristics'!G:G,MATCH($C1101,'Policy Characteristics'!$C:$C,0)))</f>
        <v>1</v>
      </c>
      <c r="N1101" s="261">
        <f>IF(ISBLANK(INDEX('Policy Characteristics'!H:H,MATCH($C1101,'Policy Characteristics'!$C:$C,0))),"",INDEX('Policy Characteristics'!H:H,MATCH($C1101,'Policy Characteristics'!$C:$C,0)))</f>
        <v>0.01</v>
      </c>
      <c r="O1101" s="254" t="str">
        <f>IF(ISBLANK(INDEX('Policy Characteristics'!I:I,MATCH($C1101,'Policy Characteristics'!$C:$C,0))),"",INDEX('Policy Characteristics'!I:I,MATCH($C1101,'Policy Characteristics'!$C:$C,0)))</f>
        <v>% of fuel shifted</v>
      </c>
      <c r="P1101" s="254" t="str">
        <f>IF(ISBLANK(INDEX('Policy Characteristics'!J:J,MATCH($C1101,'Policy Characteristics'!$C:$C,0))),"",INDEX('Policy Characteristics'!J:J,MATCH($C1101,'Policy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01" s="254" t="str">
        <f>IF(ISBLANK(INDEX('Policy Characteristics'!K:K,MATCH($C1101,'Policy Characteristics'!$C:$C,0))),"",INDEX('Policy Characteristics'!K:K,MATCH($C1101,'Policy Characteristics'!$C:$C,0)))</f>
        <v>industry-ag-main.html#fuel-switching</v>
      </c>
      <c r="R1101" s="254" t="str">
        <f>IF(ISBLANK(INDEX('Policy Characteristics'!L:L,MATCH($C1101,'Policy Characteristics'!$C:$C,0))),"",INDEX('Policy Characteristics'!L:L,MATCH($C1101,'Policy Characteristics'!$C:$C,0)))</f>
        <v>industry-elec-and-hydrogen.html</v>
      </c>
    </row>
    <row r="1102" spans="1:18" s="2" customFormat="1">
      <c r="A1102" s="254" t="str">
        <f>IF(ISBLANK(INDEX('Policy Characteristics'!A:A,MATCH($C1102,'Policy Characteristics'!$C:$C,0))),"",INDEX('Policy Characteristics'!A:A,MATCH($C1102,'Policy Characteristics'!$C:$C,0)))</f>
        <v>Industry</v>
      </c>
      <c r="B1102" s="262" t="str">
        <f>IF(ISBLANK(INDEX('Policy Characteristics'!B:B,MATCH($C1102,'Policy Characteristics'!$C:$C,0))),"",INDEX('Policy Characteristics'!B:B,MATCH($C1102,'Policy Characteristics'!$C:$C,0)))</f>
        <v>Hydrogen Combustion</v>
      </c>
      <c r="C1102" s="254" t="str">
        <f t="shared" si="43"/>
        <v>Fraction of Eligible Industrial Energy Use Shifted to Hydrogen</v>
      </c>
      <c r="D1102" s="6" t="s">
        <v>3064</v>
      </c>
      <c r="E1102" s="1" t="s">
        <v>3522</v>
      </c>
      <c r="F1102" t="s">
        <v>3028</v>
      </c>
      <c r="G1102" s="45" t="s">
        <v>3529</v>
      </c>
      <c r="H1102" s="43">
        <v>2063</v>
      </c>
      <c r="I1102" s="324" t="s">
        <v>44</v>
      </c>
      <c r="J1102" s="255" t="str">
        <f>IF(ISBLANK(INDEX('Policy Characteristics'!D:D,MATCH($C1102,'Policy Characteristics'!$C:$C,0))),"",INDEX('Policy Characteristics'!D:D,MATCH($C1102,'Policy Characteristics'!$C:$C,0)))</f>
        <v>Hydrogen Combustion</v>
      </c>
      <c r="K1102" s="254" t="str">
        <f>IF(ISBLANK(INDEX('Policy Characteristics'!E:E,MATCH($C1102,'Policy Characteristics'!$C:$C,0))),"",INDEX('Policy Characteristics'!E:E,MATCH($C1102,'Policy Characteristics'!$C:$C,0)))</f>
        <v>indst shift to hydrogen</v>
      </c>
      <c r="L1102" s="261">
        <f>IF(ISBLANK(INDEX('Policy Characteristics'!F:F,MATCH($C1102,'Policy Characteristics'!$C:$C,0))),"",INDEX('Policy Characteristics'!F:F,MATCH($C1102,'Policy Characteristics'!$C:$C,0)))</f>
        <v>0</v>
      </c>
      <c r="M1102" s="261">
        <f>IF(ISBLANK(INDEX('Policy Characteristics'!G:G,MATCH($C1102,'Policy Characteristics'!$C:$C,0))),"",INDEX('Policy Characteristics'!G:G,MATCH($C1102,'Policy Characteristics'!$C:$C,0)))</f>
        <v>1</v>
      </c>
      <c r="N1102" s="261">
        <f>IF(ISBLANK(INDEX('Policy Characteristics'!H:H,MATCH($C1102,'Policy Characteristics'!$C:$C,0))),"",INDEX('Policy Characteristics'!H:H,MATCH($C1102,'Policy Characteristics'!$C:$C,0)))</f>
        <v>0.01</v>
      </c>
      <c r="O1102" s="254" t="str">
        <f>IF(ISBLANK(INDEX('Policy Characteristics'!I:I,MATCH($C1102,'Policy Characteristics'!$C:$C,0))),"",INDEX('Policy Characteristics'!I:I,MATCH($C1102,'Policy Characteristics'!$C:$C,0)))</f>
        <v>% of fuel shifted</v>
      </c>
      <c r="P1102" s="254" t="str">
        <f>IF(ISBLANK(INDEX('Policy Characteristics'!J:J,MATCH($C1102,'Policy Characteristics'!$C:$C,0))),"",INDEX('Policy Characteristics'!J:J,MATCH($C1102,'Policy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02" s="254" t="str">
        <f>IF(ISBLANK(INDEX('Policy Characteristics'!K:K,MATCH($C1102,'Policy Characteristics'!$C:$C,0))),"",INDEX('Policy Characteristics'!K:K,MATCH($C1102,'Policy Characteristics'!$C:$C,0)))</f>
        <v>industry-ag-main.html#fuel-switching</v>
      </c>
      <c r="R1102" s="254" t="str">
        <f>IF(ISBLANK(INDEX('Policy Characteristics'!L:L,MATCH($C1102,'Policy Characteristics'!$C:$C,0))),"",INDEX('Policy Characteristics'!L:L,MATCH($C1102,'Policy Characteristics'!$C:$C,0)))</f>
        <v>industry-elec-and-hydrogen.html</v>
      </c>
    </row>
    <row r="1103" spans="1:18" s="2" customFormat="1">
      <c r="A1103" s="254" t="str">
        <f>IF(ISBLANK(INDEX('Policy Characteristics'!A:A,MATCH($C1103,'Policy Characteristics'!$C:$C,0))),"",INDEX('Policy Characteristics'!A:A,MATCH($C1103,'Policy Characteristics'!$C:$C,0)))</f>
        <v>Industry</v>
      </c>
      <c r="B1103" s="262" t="str">
        <f>IF(ISBLANK(INDEX('Policy Characteristics'!B:B,MATCH($C1103,'Policy Characteristics'!$C:$C,0))),"",INDEX('Policy Characteristics'!B:B,MATCH($C1103,'Policy Characteristics'!$C:$C,0)))</f>
        <v>Hydrogen Combustion</v>
      </c>
      <c r="C1103" s="254" t="str">
        <f t="shared" si="43"/>
        <v>Fraction of Eligible Industrial Energy Use Shifted to Hydrogen</v>
      </c>
      <c r="D1103" s="6" t="s">
        <v>3064</v>
      </c>
      <c r="E1103" s="1" t="s">
        <v>3523</v>
      </c>
      <c r="F1103" t="s">
        <v>3028</v>
      </c>
      <c r="G1103" s="45" t="s">
        <v>3530</v>
      </c>
      <c r="H1103" s="43">
        <v>2064</v>
      </c>
      <c r="I1103" s="324" t="s">
        <v>44</v>
      </c>
      <c r="J1103" s="255" t="str">
        <f>IF(ISBLANK(INDEX('Policy Characteristics'!D:D,MATCH($C1103,'Policy Characteristics'!$C:$C,0))),"",INDEX('Policy Characteristics'!D:D,MATCH($C1103,'Policy Characteristics'!$C:$C,0)))</f>
        <v>Hydrogen Combustion</v>
      </c>
      <c r="K1103" s="254" t="str">
        <f>IF(ISBLANK(INDEX('Policy Characteristics'!E:E,MATCH($C1103,'Policy Characteristics'!$C:$C,0))),"",INDEX('Policy Characteristics'!E:E,MATCH($C1103,'Policy Characteristics'!$C:$C,0)))</f>
        <v>indst shift to hydrogen</v>
      </c>
      <c r="L1103" s="261">
        <f>IF(ISBLANK(INDEX('Policy Characteristics'!F:F,MATCH($C1103,'Policy Characteristics'!$C:$C,0))),"",INDEX('Policy Characteristics'!F:F,MATCH($C1103,'Policy Characteristics'!$C:$C,0)))</f>
        <v>0</v>
      </c>
      <c r="M1103" s="261">
        <f>IF(ISBLANK(INDEX('Policy Characteristics'!G:G,MATCH($C1103,'Policy Characteristics'!$C:$C,0))),"",INDEX('Policy Characteristics'!G:G,MATCH($C1103,'Policy Characteristics'!$C:$C,0)))</f>
        <v>1</v>
      </c>
      <c r="N1103" s="261">
        <f>IF(ISBLANK(INDEX('Policy Characteristics'!H:H,MATCH($C1103,'Policy Characteristics'!$C:$C,0))),"",INDEX('Policy Characteristics'!H:H,MATCH($C1103,'Policy Characteristics'!$C:$C,0)))</f>
        <v>0.01</v>
      </c>
      <c r="O1103" s="254" t="str">
        <f>IF(ISBLANK(INDEX('Policy Characteristics'!I:I,MATCH($C1103,'Policy Characteristics'!$C:$C,0))),"",INDEX('Policy Characteristics'!I:I,MATCH($C1103,'Policy Characteristics'!$C:$C,0)))</f>
        <v>% of fuel shifted</v>
      </c>
      <c r="P1103" s="254" t="str">
        <f>IF(ISBLANK(INDEX('Policy Characteristics'!J:J,MATCH($C1103,'Policy Characteristics'!$C:$C,0))),"",INDEX('Policy Characteristics'!J:J,MATCH($C1103,'Policy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03" s="254" t="str">
        <f>IF(ISBLANK(INDEX('Policy Characteristics'!K:K,MATCH($C1103,'Policy Characteristics'!$C:$C,0))),"",INDEX('Policy Characteristics'!K:K,MATCH($C1103,'Policy Characteristics'!$C:$C,0)))</f>
        <v>industry-ag-main.html#fuel-switching</v>
      </c>
      <c r="R1103" s="254" t="str">
        <f>IF(ISBLANK(INDEX('Policy Characteristics'!L:L,MATCH($C1103,'Policy Characteristics'!$C:$C,0))),"",INDEX('Policy Characteristics'!L:L,MATCH($C1103,'Policy Characteristics'!$C:$C,0)))</f>
        <v>industry-elec-and-hydrogen.html</v>
      </c>
    </row>
    <row r="1104" spans="1:18" s="2" customFormat="1">
      <c r="A1104" s="254" t="str">
        <f>IF(ISBLANK(INDEX('Policy Characteristics'!A:A,MATCH($C1104,'Policy Characteristics'!$C:$C,0))),"",INDEX('Policy Characteristics'!A:A,MATCH($C1104,'Policy Characteristics'!$C:$C,0)))</f>
        <v>Industry</v>
      </c>
      <c r="B1104" s="262" t="str">
        <f>IF(ISBLANK(INDEX('Policy Characteristics'!B:B,MATCH($C1104,'Policy Characteristics'!$C:$C,0))),"",INDEX('Policy Characteristics'!B:B,MATCH($C1104,'Policy Characteristics'!$C:$C,0)))</f>
        <v>Hydrogen Combustion</v>
      </c>
      <c r="C1104" s="254" t="str">
        <f t="shared" si="43"/>
        <v>Fraction of Eligible Industrial Energy Use Shifted to Hydrogen</v>
      </c>
      <c r="D1104" s="6" t="s">
        <v>3064</v>
      </c>
      <c r="E1104" s="1" t="s">
        <v>3674</v>
      </c>
      <c r="F1104" t="s">
        <v>3028</v>
      </c>
      <c r="G1104" s="45" t="s">
        <v>3674</v>
      </c>
      <c r="H1104" s="43">
        <v>2065</v>
      </c>
      <c r="I1104" s="324" t="s">
        <v>44</v>
      </c>
      <c r="J1104" s="255" t="str">
        <f>IF(ISBLANK(INDEX('Policy Characteristics'!D:D,MATCH($C1104,'Policy Characteristics'!$C:$C,0))),"",INDEX('Policy Characteristics'!D:D,MATCH($C1104,'Policy Characteristics'!$C:$C,0)))</f>
        <v>Hydrogen Combustion</v>
      </c>
      <c r="K1104" s="254" t="str">
        <f>IF(ISBLANK(INDEX('Policy Characteristics'!E:E,MATCH($C1104,'Policy Characteristics'!$C:$C,0))),"",INDEX('Policy Characteristics'!E:E,MATCH($C1104,'Policy Characteristics'!$C:$C,0)))</f>
        <v>indst shift to hydrogen</v>
      </c>
      <c r="L1104" s="261">
        <f>IF(ISBLANK(INDEX('Policy Characteristics'!F:F,MATCH($C1104,'Policy Characteristics'!$C:$C,0))),"",INDEX('Policy Characteristics'!F:F,MATCH($C1104,'Policy Characteristics'!$C:$C,0)))</f>
        <v>0</v>
      </c>
      <c r="M1104" s="261">
        <f>IF(ISBLANK(INDEX('Policy Characteristics'!G:G,MATCH($C1104,'Policy Characteristics'!$C:$C,0))),"",INDEX('Policy Characteristics'!G:G,MATCH($C1104,'Policy Characteristics'!$C:$C,0)))</f>
        <v>1</v>
      </c>
      <c r="N1104" s="261">
        <f>IF(ISBLANK(INDEX('Policy Characteristics'!H:H,MATCH($C1104,'Policy Characteristics'!$C:$C,0))),"",INDEX('Policy Characteristics'!H:H,MATCH($C1104,'Policy Characteristics'!$C:$C,0)))</f>
        <v>0.01</v>
      </c>
      <c r="O1104" s="254" t="str">
        <f>IF(ISBLANK(INDEX('Policy Characteristics'!I:I,MATCH($C1104,'Policy Characteristics'!$C:$C,0))),"",INDEX('Policy Characteristics'!I:I,MATCH($C1104,'Policy Characteristics'!$C:$C,0)))</f>
        <v>% of fuel shifted</v>
      </c>
      <c r="P1104" s="254" t="str">
        <f>IF(ISBLANK(INDEX('Policy Characteristics'!J:J,MATCH($C1104,'Policy Characteristics'!$C:$C,0))),"",INDEX('Policy Characteristics'!J:J,MATCH($C1104,'Policy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04" s="254" t="str">
        <f>IF(ISBLANK(INDEX('Policy Characteristics'!K:K,MATCH($C1104,'Policy Characteristics'!$C:$C,0))),"",INDEX('Policy Characteristics'!K:K,MATCH($C1104,'Policy Characteristics'!$C:$C,0)))</f>
        <v>industry-ag-main.html#fuel-switching</v>
      </c>
      <c r="R1104" s="254" t="str">
        <f>IF(ISBLANK(INDEX('Policy Characteristics'!L:L,MATCH($C1104,'Policy Characteristics'!$C:$C,0))),"",INDEX('Policy Characteristics'!L:L,MATCH($C1104,'Policy Characteristics'!$C:$C,0)))</f>
        <v>industry-elec-and-hydrogen.html</v>
      </c>
    </row>
    <row r="1105" spans="1:18" s="2" customFormat="1">
      <c r="A1105" s="254" t="str">
        <f>IF(ISBLANK(INDEX('Policy Characteristics'!A:A,MATCH($C1105,'Policy Characteristics'!$C:$C,0))),"",INDEX('Policy Characteristics'!A:A,MATCH($C1105,'Policy Characteristics'!$C:$C,0)))</f>
        <v>Industry</v>
      </c>
      <c r="B1105" s="262" t="str">
        <f>IF(ISBLANK(INDEX('Policy Characteristics'!B:B,MATCH($C1105,'Policy Characteristics'!$C:$C,0))),"",INDEX('Policy Characteristics'!B:B,MATCH($C1105,'Policy Characteristics'!$C:$C,0)))</f>
        <v>Hydrogen Combustion</v>
      </c>
      <c r="C1105" s="254" t="str">
        <f t="shared" si="43"/>
        <v>Fraction of Eligible Industrial Energy Use Shifted to Hydrogen</v>
      </c>
      <c r="D1105" s="6" t="s">
        <v>3065</v>
      </c>
      <c r="E1105" s="1" t="s">
        <v>3517</v>
      </c>
      <c r="F1105" t="s">
        <v>3029</v>
      </c>
      <c r="G1105" s="45" t="s">
        <v>3524</v>
      </c>
      <c r="H1105" s="43">
        <v>2066</v>
      </c>
      <c r="I1105" s="324" t="s">
        <v>43</v>
      </c>
      <c r="J1105" s="255" t="str">
        <f>IF(ISBLANK(INDEX('Policy Characteristics'!D:D,MATCH($C1105,'Policy Characteristics'!$C:$C,0))),"",INDEX('Policy Characteristics'!D:D,MATCH($C1105,'Policy Characteristics'!$C:$C,0)))</f>
        <v>Hydrogen Combustion</v>
      </c>
      <c r="K1105" s="254" t="str">
        <f>IF(ISBLANK(INDEX('Policy Characteristics'!E:E,MATCH($C1105,'Policy Characteristics'!$C:$C,0))),"",INDEX('Policy Characteristics'!E:E,MATCH($C1105,'Policy Characteristics'!$C:$C,0)))</f>
        <v>indst shift to hydrogen</v>
      </c>
      <c r="L1105" s="261">
        <f>IF(ISBLANK(INDEX('Policy Characteristics'!F:F,MATCH($C1105,'Policy Characteristics'!$C:$C,0))),"",INDEX('Policy Characteristics'!F:F,MATCH($C1105,'Policy Characteristics'!$C:$C,0)))</f>
        <v>0</v>
      </c>
      <c r="M1105" s="261">
        <f>IF(ISBLANK(INDEX('Policy Characteristics'!G:G,MATCH($C1105,'Policy Characteristics'!$C:$C,0))),"",INDEX('Policy Characteristics'!G:G,MATCH($C1105,'Policy Characteristics'!$C:$C,0)))</f>
        <v>1</v>
      </c>
      <c r="N1105" s="261">
        <f>IF(ISBLANK(INDEX('Policy Characteristics'!H:H,MATCH($C1105,'Policy Characteristics'!$C:$C,0))),"",INDEX('Policy Characteristics'!H:H,MATCH($C1105,'Policy Characteristics'!$C:$C,0)))</f>
        <v>0.01</v>
      </c>
      <c r="O1105" s="254" t="str">
        <f>IF(ISBLANK(INDEX('Policy Characteristics'!I:I,MATCH($C1105,'Policy Characteristics'!$C:$C,0))),"",INDEX('Policy Characteristics'!I:I,MATCH($C1105,'Policy Characteristics'!$C:$C,0)))</f>
        <v>% of fuel shifted</v>
      </c>
      <c r="P1105" s="254" t="str">
        <f>IF(ISBLANK(INDEX('Policy Characteristics'!J:J,MATCH($C1105,'Policy Characteristics'!$C:$C,0))),"",INDEX('Policy Characteristics'!J:J,MATCH($C1105,'Policy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05" s="254" t="str">
        <f>IF(ISBLANK(INDEX('Policy Characteristics'!K:K,MATCH($C1105,'Policy Characteristics'!$C:$C,0))),"",INDEX('Policy Characteristics'!K:K,MATCH($C1105,'Policy Characteristics'!$C:$C,0)))</f>
        <v>industry-ag-main.html#fuel-switching</v>
      </c>
      <c r="R1105" s="254" t="str">
        <f>IF(ISBLANK(INDEX('Policy Characteristics'!L:L,MATCH($C1105,'Policy Characteristics'!$C:$C,0))),"",INDEX('Policy Characteristics'!L:L,MATCH($C1105,'Policy Characteristics'!$C:$C,0)))</f>
        <v>industry-elec-and-hydrogen.html</v>
      </c>
    </row>
    <row r="1106" spans="1:18" s="2" customFormat="1">
      <c r="A1106" s="254" t="str">
        <f>IF(ISBLANK(INDEX('Policy Characteristics'!A:A,MATCH($C1106,'Policy Characteristics'!$C:$C,0))),"",INDEX('Policy Characteristics'!A:A,MATCH($C1106,'Policy Characteristics'!$C:$C,0)))</f>
        <v>Industry</v>
      </c>
      <c r="B1106" s="262" t="str">
        <f>IF(ISBLANK(INDEX('Policy Characteristics'!B:B,MATCH($C1106,'Policy Characteristics'!$C:$C,0))),"",INDEX('Policy Characteristics'!B:B,MATCH($C1106,'Policy Characteristics'!$C:$C,0)))</f>
        <v>Hydrogen Combustion</v>
      </c>
      <c r="C1106" s="254" t="str">
        <f t="shared" si="43"/>
        <v>Fraction of Eligible Industrial Energy Use Shifted to Hydrogen</v>
      </c>
      <c r="D1106" s="6" t="s">
        <v>3065</v>
      </c>
      <c r="E1106" s="1" t="s">
        <v>3518</v>
      </c>
      <c r="F1106" t="s">
        <v>3029</v>
      </c>
      <c r="G1106" s="45" t="s">
        <v>3525</v>
      </c>
      <c r="H1106" s="43">
        <v>2067</v>
      </c>
      <c r="I1106" s="324" t="s">
        <v>43</v>
      </c>
      <c r="J1106" s="255" t="str">
        <f>IF(ISBLANK(INDEX('Policy Characteristics'!D:D,MATCH($C1106,'Policy Characteristics'!$C:$C,0))),"",INDEX('Policy Characteristics'!D:D,MATCH($C1106,'Policy Characteristics'!$C:$C,0)))</f>
        <v>Hydrogen Combustion</v>
      </c>
      <c r="K1106" s="254" t="str">
        <f>IF(ISBLANK(INDEX('Policy Characteristics'!E:E,MATCH($C1106,'Policy Characteristics'!$C:$C,0))),"",INDEX('Policy Characteristics'!E:E,MATCH($C1106,'Policy Characteristics'!$C:$C,0)))</f>
        <v>indst shift to hydrogen</v>
      </c>
      <c r="L1106" s="261">
        <f>IF(ISBLANK(INDEX('Policy Characteristics'!F:F,MATCH($C1106,'Policy Characteristics'!$C:$C,0))),"",INDEX('Policy Characteristics'!F:F,MATCH($C1106,'Policy Characteristics'!$C:$C,0)))</f>
        <v>0</v>
      </c>
      <c r="M1106" s="261">
        <f>IF(ISBLANK(INDEX('Policy Characteristics'!G:G,MATCH($C1106,'Policy Characteristics'!$C:$C,0))),"",INDEX('Policy Characteristics'!G:G,MATCH($C1106,'Policy Characteristics'!$C:$C,0)))</f>
        <v>1</v>
      </c>
      <c r="N1106" s="261">
        <f>IF(ISBLANK(INDEX('Policy Characteristics'!H:H,MATCH($C1106,'Policy Characteristics'!$C:$C,0))),"",INDEX('Policy Characteristics'!H:H,MATCH($C1106,'Policy Characteristics'!$C:$C,0)))</f>
        <v>0.01</v>
      </c>
      <c r="O1106" s="254" t="str">
        <f>IF(ISBLANK(INDEX('Policy Characteristics'!I:I,MATCH($C1106,'Policy Characteristics'!$C:$C,0))),"",INDEX('Policy Characteristics'!I:I,MATCH($C1106,'Policy Characteristics'!$C:$C,0)))</f>
        <v>% of fuel shifted</v>
      </c>
      <c r="P1106" s="254" t="str">
        <f>IF(ISBLANK(INDEX('Policy Characteristics'!J:J,MATCH($C1106,'Policy Characteristics'!$C:$C,0))),"",INDEX('Policy Characteristics'!J:J,MATCH($C1106,'Policy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06" s="254" t="str">
        <f>IF(ISBLANK(INDEX('Policy Characteristics'!K:K,MATCH($C1106,'Policy Characteristics'!$C:$C,0))),"",INDEX('Policy Characteristics'!K:K,MATCH($C1106,'Policy Characteristics'!$C:$C,0)))</f>
        <v>industry-ag-main.html#fuel-switching</v>
      </c>
      <c r="R1106" s="254" t="str">
        <f>IF(ISBLANK(INDEX('Policy Characteristics'!L:L,MATCH($C1106,'Policy Characteristics'!$C:$C,0))),"",INDEX('Policy Characteristics'!L:L,MATCH($C1106,'Policy Characteristics'!$C:$C,0)))</f>
        <v>industry-elec-and-hydrogen.html</v>
      </c>
    </row>
    <row r="1107" spans="1:18" s="2" customFormat="1">
      <c r="A1107" s="254" t="str">
        <f>IF(ISBLANK(INDEX('Policy Characteristics'!A:A,MATCH($C1107,'Policy Characteristics'!$C:$C,0))),"",INDEX('Policy Characteristics'!A:A,MATCH($C1107,'Policy Characteristics'!$C:$C,0)))</f>
        <v>Industry</v>
      </c>
      <c r="B1107" s="262" t="str">
        <f>IF(ISBLANK(INDEX('Policy Characteristics'!B:B,MATCH($C1107,'Policy Characteristics'!$C:$C,0))),"",INDEX('Policy Characteristics'!B:B,MATCH($C1107,'Policy Characteristics'!$C:$C,0)))</f>
        <v>Hydrogen Combustion</v>
      </c>
      <c r="C1107" s="254" t="str">
        <f t="shared" si="43"/>
        <v>Fraction of Eligible Industrial Energy Use Shifted to Hydrogen</v>
      </c>
      <c r="D1107" s="6" t="s">
        <v>3065</v>
      </c>
      <c r="E1107" s="1" t="s">
        <v>3519</v>
      </c>
      <c r="F1107" t="s">
        <v>3029</v>
      </c>
      <c r="G1107" s="45" t="s">
        <v>3526</v>
      </c>
      <c r="H1107" s="43">
        <v>2068</v>
      </c>
      <c r="I1107" s="324" t="s">
        <v>43</v>
      </c>
      <c r="J1107" s="255" t="str">
        <f>IF(ISBLANK(INDEX('Policy Characteristics'!D:D,MATCH($C1107,'Policy Characteristics'!$C:$C,0))),"",INDEX('Policy Characteristics'!D:D,MATCH($C1107,'Policy Characteristics'!$C:$C,0)))</f>
        <v>Hydrogen Combustion</v>
      </c>
      <c r="K1107" s="254" t="str">
        <f>IF(ISBLANK(INDEX('Policy Characteristics'!E:E,MATCH($C1107,'Policy Characteristics'!$C:$C,0))),"",INDEX('Policy Characteristics'!E:E,MATCH($C1107,'Policy Characteristics'!$C:$C,0)))</f>
        <v>indst shift to hydrogen</v>
      </c>
      <c r="L1107" s="261">
        <f>IF(ISBLANK(INDEX('Policy Characteristics'!F:F,MATCH($C1107,'Policy Characteristics'!$C:$C,0))),"",INDEX('Policy Characteristics'!F:F,MATCH($C1107,'Policy Characteristics'!$C:$C,0)))</f>
        <v>0</v>
      </c>
      <c r="M1107" s="261">
        <f>IF(ISBLANK(INDEX('Policy Characteristics'!G:G,MATCH($C1107,'Policy Characteristics'!$C:$C,0))),"",INDEX('Policy Characteristics'!G:G,MATCH($C1107,'Policy Characteristics'!$C:$C,0)))</f>
        <v>1</v>
      </c>
      <c r="N1107" s="261">
        <f>IF(ISBLANK(INDEX('Policy Characteristics'!H:H,MATCH($C1107,'Policy Characteristics'!$C:$C,0))),"",INDEX('Policy Characteristics'!H:H,MATCH($C1107,'Policy Characteristics'!$C:$C,0)))</f>
        <v>0.01</v>
      </c>
      <c r="O1107" s="254" t="str">
        <f>IF(ISBLANK(INDEX('Policy Characteristics'!I:I,MATCH($C1107,'Policy Characteristics'!$C:$C,0))),"",INDEX('Policy Characteristics'!I:I,MATCH($C1107,'Policy Characteristics'!$C:$C,0)))</f>
        <v>% of fuel shifted</v>
      </c>
      <c r="P1107" s="254" t="str">
        <f>IF(ISBLANK(INDEX('Policy Characteristics'!J:J,MATCH($C1107,'Policy Characteristics'!$C:$C,0))),"",INDEX('Policy Characteristics'!J:J,MATCH($C1107,'Policy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07" s="254" t="str">
        <f>IF(ISBLANK(INDEX('Policy Characteristics'!K:K,MATCH($C1107,'Policy Characteristics'!$C:$C,0))),"",INDEX('Policy Characteristics'!K:K,MATCH($C1107,'Policy Characteristics'!$C:$C,0)))</f>
        <v>industry-ag-main.html#fuel-switching</v>
      </c>
      <c r="R1107" s="254" t="str">
        <f>IF(ISBLANK(INDEX('Policy Characteristics'!L:L,MATCH($C1107,'Policy Characteristics'!$C:$C,0))),"",INDEX('Policy Characteristics'!L:L,MATCH($C1107,'Policy Characteristics'!$C:$C,0)))</f>
        <v>industry-elec-and-hydrogen.html</v>
      </c>
    </row>
    <row r="1108" spans="1:18" s="2" customFormat="1">
      <c r="A1108" s="254" t="str">
        <f>IF(ISBLANK(INDEX('Policy Characteristics'!A:A,MATCH($C1108,'Policy Characteristics'!$C:$C,0))),"",INDEX('Policy Characteristics'!A:A,MATCH($C1108,'Policy Characteristics'!$C:$C,0)))</f>
        <v>Industry</v>
      </c>
      <c r="B1108" s="262" t="str">
        <f>IF(ISBLANK(INDEX('Policy Characteristics'!B:B,MATCH($C1108,'Policy Characteristics'!$C:$C,0))),"",INDEX('Policy Characteristics'!B:B,MATCH($C1108,'Policy Characteristics'!$C:$C,0)))</f>
        <v>Hydrogen Combustion</v>
      </c>
      <c r="C1108" s="254" t="str">
        <f t="shared" si="43"/>
        <v>Fraction of Eligible Industrial Energy Use Shifted to Hydrogen</v>
      </c>
      <c r="D1108" s="6" t="s">
        <v>3065</v>
      </c>
      <c r="E1108" s="1" t="s">
        <v>3520</v>
      </c>
      <c r="F1108" t="s">
        <v>3029</v>
      </c>
      <c r="G1108" s="45" t="s">
        <v>3527</v>
      </c>
      <c r="H1108" s="43">
        <v>2069</v>
      </c>
      <c r="I1108" s="324" t="s">
        <v>44</v>
      </c>
      <c r="J1108" s="255" t="str">
        <f>IF(ISBLANK(INDEX('Policy Characteristics'!D:D,MATCH($C1108,'Policy Characteristics'!$C:$C,0))),"",INDEX('Policy Characteristics'!D:D,MATCH($C1108,'Policy Characteristics'!$C:$C,0)))</f>
        <v>Hydrogen Combustion</v>
      </c>
      <c r="K1108" s="254" t="str">
        <f>IF(ISBLANK(INDEX('Policy Characteristics'!E:E,MATCH($C1108,'Policy Characteristics'!$C:$C,0))),"",INDEX('Policy Characteristics'!E:E,MATCH($C1108,'Policy Characteristics'!$C:$C,0)))</f>
        <v>indst shift to hydrogen</v>
      </c>
      <c r="L1108" s="261">
        <f>IF(ISBLANK(INDEX('Policy Characteristics'!F:F,MATCH($C1108,'Policy Characteristics'!$C:$C,0))),"",INDEX('Policy Characteristics'!F:F,MATCH($C1108,'Policy Characteristics'!$C:$C,0)))</f>
        <v>0</v>
      </c>
      <c r="M1108" s="261">
        <f>IF(ISBLANK(INDEX('Policy Characteristics'!G:G,MATCH($C1108,'Policy Characteristics'!$C:$C,0))),"",INDEX('Policy Characteristics'!G:G,MATCH($C1108,'Policy Characteristics'!$C:$C,0)))</f>
        <v>1</v>
      </c>
      <c r="N1108" s="261">
        <f>IF(ISBLANK(INDEX('Policy Characteristics'!H:H,MATCH($C1108,'Policy Characteristics'!$C:$C,0))),"",INDEX('Policy Characteristics'!H:H,MATCH($C1108,'Policy Characteristics'!$C:$C,0)))</f>
        <v>0.01</v>
      </c>
      <c r="O1108" s="254" t="str">
        <f>IF(ISBLANK(INDEX('Policy Characteristics'!I:I,MATCH($C1108,'Policy Characteristics'!$C:$C,0))),"",INDEX('Policy Characteristics'!I:I,MATCH($C1108,'Policy Characteristics'!$C:$C,0)))</f>
        <v>% of fuel shifted</v>
      </c>
      <c r="P1108" s="254" t="str">
        <f>IF(ISBLANK(INDEX('Policy Characteristics'!J:J,MATCH($C1108,'Policy Characteristics'!$C:$C,0))),"",INDEX('Policy Characteristics'!J:J,MATCH($C1108,'Policy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08" s="254" t="str">
        <f>IF(ISBLANK(INDEX('Policy Characteristics'!K:K,MATCH($C1108,'Policy Characteristics'!$C:$C,0))),"",INDEX('Policy Characteristics'!K:K,MATCH($C1108,'Policy Characteristics'!$C:$C,0)))</f>
        <v>industry-ag-main.html#fuel-switching</v>
      </c>
      <c r="R1108" s="254" t="str">
        <f>IF(ISBLANK(INDEX('Policy Characteristics'!L:L,MATCH($C1108,'Policy Characteristics'!$C:$C,0))),"",INDEX('Policy Characteristics'!L:L,MATCH($C1108,'Policy Characteristics'!$C:$C,0)))</f>
        <v>industry-elec-and-hydrogen.html</v>
      </c>
    </row>
    <row r="1109" spans="1:18" s="2" customFormat="1">
      <c r="A1109" s="254" t="str">
        <f>IF(ISBLANK(INDEX('Policy Characteristics'!A:A,MATCH($C1109,'Policy Characteristics'!$C:$C,0))),"",INDEX('Policy Characteristics'!A:A,MATCH($C1109,'Policy Characteristics'!$C:$C,0)))</f>
        <v>Industry</v>
      </c>
      <c r="B1109" s="262" t="str">
        <f>IF(ISBLANK(INDEX('Policy Characteristics'!B:B,MATCH($C1109,'Policy Characteristics'!$C:$C,0))),"",INDEX('Policy Characteristics'!B:B,MATCH($C1109,'Policy Characteristics'!$C:$C,0)))</f>
        <v>Hydrogen Combustion</v>
      </c>
      <c r="C1109" s="254" t="str">
        <f t="shared" si="43"/>
        <v>Fraction of Eligible Industrial Energy Use Shifted to Hydrogen</v>
      </c>
      <c r="D1109" s="6" t="s">
        <v>3065</v>
      </c>
      <c r="E1109" s="1" t="s">
        <v>3521</v>
      </c>
      <c r="F1109" t="s">
        <v>3029</v>
      </c>
      <c r="G1109" s="45" t="s">
        <v>3528</v>
      </c>
      <c r="H1109" s="43">
        <v>2070</v>
      </c>
      <c r="I1109" s="324" t="s">
        <v>43</v>
      </c>
      <c r="J1109" s="255" t="str">
        <f>IF(ISBLANK(INDEX('Policy Characteristics'!D:D,MATCH($C1109,'Policy Characteristics'!$C:$C,0))),"",INDEX('Policy Characteristics'!D:D,MATCH($C1109,'Policy Characteristics'!$C:$C,0)))</f>
        <v>Hydrogen Combustion</v>
      </c>
      <c r="K1109" s="254" t="str">
        <f>IF(ISBLANK(INDEX('Policy Characteristics'!E:E,MATCH($C1109,'Policy Characteristics'!$C:$C,0))),"",INDEX('Policy Characteristics'!E:E,MATCH($C1109,'Policy Characteristics'!$C:$C,0)))</f>
        <v>indst shift to hydrogen</v>
      </c>
      <c r="L1109" s="261">
        <f>IF(ISBLANK(INDEX('Policy Characteristics'!F:F,MATCH($C1109,'Policy Characteristics'!$C:$C,0))),"",INDEX('Policy Characteristics'!F:F,MATCH($C1109,'Policy Characteristics'!$C:$C,0)))</f>
        <v>0</v>
      </c>
      <c r="M1109" s="261">
        <f>IF(ISBLANK(INDEX('Policy Characteristics'!G:G,MATCH($C1109,'Policy Characteristics'!$C:$C,0))),"",INDEX('Policy Characteristics'!G:G,MATCH($C1109,'Policy Characteristics'!$C:$C,0)))</f>
        <v>1</v>
      </c>
      <c r="N1109" s="261">
        <f>IF(ISBLANK(INDEX('Policy Characteristics'!H:H,MATCH($C1109,'Policy Characteristics'!$C:$C,0))),"",INDEX('Policy Characteristics'!H:H,MATCH($C1109,'Policy Characteristics'!$C:$C,0)))</f>
        <v>0.01</v>
      </c>
      <c r="O1109" s="254" t="str">
        <f>IF(ISBLANK(INDEX('Policy Characteristics'!I:I,MATCH($C1109,'Policy Characteristics'!$C:$C,0))),"",INDEX('Policy Characteristics'!I:I,MATCH($C1109,'Policy Characteristics'!$C:$C,0)))</f>
        <v>% of fuel shifted</v>
      </c>
      <c r="P1109" s="254" t="str">
        <f>IF(ISBLANK(INDEX('Policy Characteristics'!J:J,MATCH($C1109,'Policy Characteristics'!$C:$C,0))),"",INDEX('Policy Characteristics'!J:J,MATCH($C1109,'Policy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09" s="254" t="str">
        <f>IF(ISBLANK(INDEX('Policy Characteristics'!K:K,MATCH($C1109,'Policy Characteristics'!$C:$C,0))),"",INDEX('Policy Characteristics'!K:K,MATCH($C1109,'Policy Characteristics'!$C:$C,0)))</f>
        <v>industry-ag-main.html#fuel-switching</v>
      </c>
      <c r="R1109" s="254" t="str">
        <f>IF(ISBLANK(INDEX('Policy Characteristics'!L:L,MATCH($C1109,'Policy Characteristics'!$C:$C,0))),"",INDEX('Policy Characteristics'!L:L,MATCH($C1109,'Policy Characteristics'!$C:$C,0)))</f>
        <v>industry-elec-and-hydrogen.html</v>
      </c>
    </row>
    <row r="1110" spans="1:18" s="2" customFormat="1">
      <c r="A1110" s="254" t="str">
        <f>IF(ISBLANK(INDEX('Policy Characteristics'!A:A,MATCH($C1110,'Policy Characteristics'!$C:$C,0))),"",INDEX('Policy Characteristics'!A:A,MATCH($C1110,'Policy Characteristics'!$C:$C,0)))</f>
        <v>Industry</v>
      </c>
      <c r="B1110" s="262" t="str">
        <f>IF(ISBLANK(INDEX('Policy Characteristics'!B:B,MATCH($C1110,'Policy Characteristics'!$C:$C,0))),"",INDEX('Policy Characteristics'!B:B,MATCH($C1110,'Policy Characteristics'!$C:$C,0)))</f>
        <v>Hydrogen Combustion</v>
      </c>
      <c r="C1110" s="254" t="str">
        <f t="shared" si="43"/>
        <v>Fraction of Eligible Industrial Energy Use Shifted to Hydrogen</v>
      </c>
      <c r="D1110" s="6" t="s">
        <v>3065</v>
      </c>
      <c r="E1110" s="1" t="s">
        <v>3522</v>
      </c>
      <c r="F1110" t="s">
        <v>3029</v>
      </c>
      <c r="G1110" s="45" t="s">
        <v>3529</v>
      </c>
      <c r="H1110" s="43">
        <v>2071</v>
      </c>
      <c r="I1110" s="324" t="s">
        <v>43</v>
      </c>
      <c r="J1110" s="255" t="str">
        <f>IF(ISBLANK(INDEX('Policy Characteristics'!D:D,MATCH($C1110,'Policy Characteristics'!$C:$C,0))),"",INDEX('Policy Characteristics'!D:D,MATCH($C1110,'Policy Characteristics'!$C:$C,0)))</f>
        <v>Hydrogen Combustion</v>
      </c>
      <c r="K1110" s="254" t="str">
        <f>IF(ISBLANK(INDEX('Policy Characteristics'!E:E,MATCH($C1110,'Policy Characteristics'!$C:$C,0))),"",INDEX('Policy Characteristics'!E:E,MATCH($C1110,'Policy Characteristics'!$C:$C,0)))</f>
        <v>indst shift to hydrogen</v>
      </c>
      <c r="L1110" s="261">
        <f>IF(ISBLANK(INDEX('Policy Characteristics'!F:F,MATCH($C1110,'Policy Characteristics'!$C:$C,0))),"",INDEX('Policy Characteristics'!F:F,MATCH($C1110,'Policy Characteristics'!$C:$C,0)))</f>
        <v>0</v>
      </c>
      <c r="M1110" s="261">
        <f>IF(ISBLANK(INDEX('Policy Characteristics'!G:G,MATCH($C1110,'Policy Characteristics'!$C:$C,0))),"",INDEX('Policy Characteristics'!G:G,MATCH($C1110,'Policy Characteristics'!$C:$C,0)))</f>
        <v>1</v>
      </c>
      <c r="N1110" s="261">
        <f>IF(ISBLANK(INDEX('Policy Characteristics'!H:H,MATCH($C1110,'Policy Characteristics'!$C:$C,0))),"",INDEX('Policy Characteristics'!H:H,MATCH($C1110,'Policy Characteristics'!$C:$C,0)))</f>
        <v>0.01</v>
      </c>
      <c r="O1110" s="254" t="str">
        <f>IF(ISBLANK(INDEX('Policy Characteristics'!I:I,MATCH($C1110,'Policy Characteristics'!$C:$C,0))),"",INDEX('Policy Characteristics'!I:I,MATCH($C1110,'Policy Characteristics'!$C:$C,0)))</f>
        <v>% of fuel shifted</v>
      </c>
      <c r="P1110" s="254" t="str">
        <f>IF(ISBLANK(INDEX('Policy Characteristics'!J:J,MATCH($C1110,'Policy Characteristics'!$C:$C,0))),"",INDEX('Policy Characteristics'!J:J,MATCH($C1110,'Policy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10" s="254" t="str">
        <f>IF(ISBLANK(INDEX('Policy Characteristics'!K:K,MATCH($C1110,'Policy Characteristics'!$C:$C,0))),"",INDEX('Policy Characteristics'!K:K,MATCH($C1110,'Policy Characteristics'!$C:$C,0)))</f>
        <v>industry-ag-main.html#fuel-switching</v>
      </c>
      <c r="R1110" s="254" t="str">
        <f>IF(ISBLANK(INDEX('Policy Characteristics'!L:L,MATCH($C1110,'Policy Characteristics'!$C:$C,0))),"",INDEX('Policy Characteristics'!L:L,MATCH($C1110,'Policy Characteristics'!$C:$C,0)))</f>
        <v>industry-elec-and-hydrogen.html</v>
      </c>
    </row>
    <row r="1111" spans="1:18" s="2" customFormat="1">
      <c r="A1111" s="254" t="str">
        <f>IF(ISBLANK(INDEX('Policy Characteristics'!A:A,MATCH($C1111,'Policy Characteristics'!$C:$C,0))),"",INDEX('Policy Characteristics'!A:A,MATCH($C1111,'Policy Characteristics'!$C:$C,0)))</f>
        <v>Industry</v>
      </c>
      <c r="B1111" s="262" t="str">
        <f>IF(ISBLANK(INDEX('Policy Characteristics'!B:B,MATCH($C1111,'Policy Characteristics'!$C:$C,0))),"",INDEX('Policy Characteristics'!B:B,MATCH($C1111,'Policy Characteristics'!$C:$C,0)))</f>
        <v>Hydrogen Combustion</v>
      </c>
      <c r="C1111" s="254" t="str">
        <f t="shared" si="43"/>
        <v>Fraction of Eligible Industrial Energy Use Shifted to Hydrogen</v>
      </c>
      <c r="D1111" s="6" t="s">
        <v>3065</v>
      </c>
      <c r="E1111" s="1" t="s">
        <v>3523</v>
      </c>
      <c r="F1111" t="s">
        <v>3029</v>
      </c>
      <c r="G1111" s="45" t="s">
        <v>3530</v>
      </c>
      <c r="H1111" s="43">
        <v>2072</v>
      </c>
      <c r="I1111" s="324" t="s">
        <v>44</v>
      </c>
      <c r="J1111" s="255" t="str">
        <f>IF(ISBLANK(INDEX('Policy Characteristics'!D:D,MATCH($C1111,'Policy Characteristics'!$C:$C,0))),"",INDEX('Policy Characteristics'!D:D,MATCH($C1111,'Policy Characteristics'!$C:$C,0)))</f>
        <v>Hydrogen Combustion</v>
      </c>
      <c r="K1111" s="254" t="str">
        <f>IF(ISBLANK(INDEX('Policy Characteristics'!E:E,MATCH($C1111,'Policy Characteristics'!$C:$C,0))),"",INDEX('Policy Characteristics'!E:E,MATCH($C1111,'Policy Characteristics'!$C:$C,0)))</f>
        <v>indst shift to hydrogen</v>
      </c>
      <c r="L1111" s="261">
        <f>IF(ISBLANK(INDEX('Policy Characteristics'!F:F,MATCH($C1111,'Policy Characteristics'!$C:$C,0))),"",INDEX('Policy Characteristics'!F:F,MATCH($C1111,'Policy Characteristics'!$C:$C,0)))</f>
        <v>0</v>
      </c>
      <c r="M1111" s="261">
        <f>IF(ISBLANK(INDEX('Policy Characteristics'!G:G,MATCH($C1111,'Policy Characteristics'!$C:$C,0))),"",INDEX('Policy Characteristics'!G:G,MATCH($C1111,'Policy Characteristics'!$C:$C,0)))</f>
        <v>1</v>
      </c>
      <c r="N1111" s="261">
        <f>IF(ISBLANK(INDEX('Policy Characteristics'!H:H,MATCH($C1111,'Policy Characteristics'!$C:$C,0))),"",INDEX('Policy Characteristics'!H:H,MATCH($C1111,'Policy Characteristics'!$C:$C,0)))</f>
        <v>0.01</v>
      </c>
      <c r="O1111" s="254" t="str">
        <f>IF(ISBLANK(INDEX('Policy Characteristics'!I:I,MATCH($C1111,'Policy Characteristics'!$C:$C,0))),"",INDEX('Policy Characteristics'!I:I,MATCH($C1111,'Policy Characteristics'!$C:$C,0)))</f>
        <v>% of fuel shifted</v>
      </c>
      <c r="P1111" s="254" t="str">
        <f>IF(ISBLANK(INDEX('Policy Characteristics'!J:J,MATCH($C1111,'Policy Characteristics'!$C:$C,0))),"",INDEX('Policy Characteristics'!J:J,MATCH($C1111,'Policy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11" s="254" t="str">
        <f>IF(ISBLANK(INDEX('Policy Characteristics'!K:K,MATCH($C1111,'Policy Characteristics'!$C:$C,0))),"",INDEX('Policy Characteristics'!K:K,MATCH($C1111,'Policy Characteristics'!$C:$C,0)))</f>
        <v>industry-ag-main.html#fuel-switching</v>
      </c>
      <c r="R1111" s="254" t="str">
        <f>IF(ISBLANK(INDEX('Policy Characteristics'!L:L,MATCH($C1111,'Policy Characteristics'!$C:$C,0))),"",INDEX('Policy Characteristics'!L:L,MATCH($C1111,'Policy Characteristics'!$C:$C,0)))</f>
        <v>industry-elec-and-hydrogen.html</v>
      </c>
    </row>
    <row r="1112" spans="1:18" s="2" customFormat="1">
      <c r="A1112" s="254" t="str">
        <f>IF(ISBLANK(INDEX('Policy Characteristics'!A:A,MATCH($C1112,'Policy Characteristics'!$C:$C,0))),"",INDEX('Policy Characteristics'!A:A,MATCH($C1112,'Policy Characteristics'!$C:$C,0)))</f>
        <v>Industry</v>
      </c>
      <c r="B1112" s="262" t="str">
        <f>IF(ISBLANK(INDEX('Policy Characteristics'!B:B,MATCH($C1112,'Policy Characteristics'!$C:$C,0))),"",INDEX('Policy Characteristics'!B:B,MATCH($C1112,'Policy Characteristics'!$C:$C,0)))</f>
        <v>Hydrogen Combustion</v>
      </c>
      <c r="C1112" s="254" t="str">
        <f t="shared" si="43"/>
        <v>Fraction of Eligible Industrial Energy Use Shifted to Hydrogen</v>
      </c>
      <c r="D1112" s="6" t="s">
        <v>3065</v>
      </c>
      <c r="E1112" s="1" t="s">
        <v>3674</v>
      </c>
      <c r="F1112" t="s">
        <v>3029</v>
      </c>
      <c r="G1112" s="45" t="s">
        <v>3674</v>
      </c>
      <c r="H1112" s="43">
        <v>2073</v>
      </c>
      <c r="I1112" s="324" t="s">
        <v>43</v>
      </c>
      <c r="J1112" s="255" t="str">
        <f>IF(ISBLANK(INDEX('Policy Characteristics'!D:D,MATCH($C1112,'Policy Characteristics'!$C:$C,0))),"",INDEX('Policy Characteristics'!D:D,MATCH($C1112,'Policy Characteristics'!$C:$C,0)))</f>
        <v>Hydrogen Combustion</v>
      </c>
      <c r="K1112" s="254" t="str">
        <f>IF(ISBLANK(INDEX('Policy Characteristics'!E:E,MATCH($C1112,'Policy Characteristics'!$C:$C,0))),"",INDEX('Policy Characteristics'!E:E,MATCH($C1112,'Policy Characteristics'!$C:$C,0)))</f>
        <v>indst shift to hydrogen</v>
      </c>
      <c r="L1112" s="261">
        <f>IF(ISBLANK(INDEX('Policy Characteristics'!F:F,MATCH($C1112,'Policy Characteristics'!$C:$C,0))),"",INDEX('Policy Characteristics'!F:F,MATCH($C1112,'Policy Characteristics'!$C:$C,0)))</f>
        <v>0</v>
      </c>
      <c r="M1112" s="261">
        <f>IF(ISBLANK(INDEX('Policy Characteristics'!G:G,MATCH($C1112,'Policy Characteristics'!$C:$C,0))),"",INDEX('Policy Characteristics'!G:G,MATCH($C1112,'Policy Characteristics'!$C:$C,0)))</f>
        <v>1</v>
      </c>
      <c r="N1112" s="261">
        <f>IF(ISBLANK(INDEX('Policy Characteristics'!H:H,MATCH($C1112,'Policy Characteristics'!$C:$C,0))),"",INDEX('Policy Characteristics'!H:H,MATCH($C1112,'Policy Characteristics'!$C:$C,0)))</f>
        <v>0.01</v>
      </c>
      <c r="O1112" s="254" t="str">
        <f>IF(ISBLANK(INDEX('Policy Characteristics'!I:I,MATCH($C1112,'Policy Characteristics'!$C:$C,0))),"",INDEX('Policy Characteristics'!I:I,MATCH($C1112,'Policy Characteristics'!$C:$C,0)))</f>
        <v>% of fuel shifted</v>
      </c>
      <c r="P1112" s="254" t="str">
        <f>IF(ISBLANK(INDEX('Policy Characteristics'!J:J,MATCH($C1112,'Policy Characteristics'!$C:$C,0))),"",INDEX('Policy Characteristics'!J:J,MATCH($C1112,'Policy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12" s="254" t="str">
        <f>IF(ISBLANK(INDEX('Policy Characteristics'!K:K,MATCH($C1112,'Policy Characteristics'!$C:$C,0))),"",INDEX('Policy Characteristics'!K:K,MATCH($C1112,'Policy Characteristics'!$C:$C,0)))</f>
        <v>industry-ag-main.html#fuel-switching</v>
      </c>
      <c r="R1112" s="254" t="str">
        <f>IF(ISBLANK(INDEX('Policy Characteristics'!L:L,MATCH($C1112,'Policy Characteristics'!$C:$C,0))),"",INDEX('Policy Characteristics'!L:L,MATCH($C1112,'Policy Characteristics'!$C:$C,0)))</f>
        <v>industry-elec-and-hydrogen.html</v>
      </c>
    </row>
    <row r="1113" spans="1:18" s="2" customFormat="1">
      <c r="A1113" s="254" t="str">
        <f>IF(ISBLANK(INDEX('Policy Characteristics'!A:A,MATCH($C1113,'Policy Characteristics'!$C:$C,0))),"",INDEX('Policy Characteristics'!A:A,MATCH($C1113,'Policy Characteristics'!$C:$C,0)))</f>
        <v>Industry</v>
      </c>
      <c r="B1113" s="262" t="str">
        <f>IF(ISBLANK(INDEX('Policy Characteristics'!B:B,MATCH($C1113,'Policy Characteristics'!$C:$C,0))),"",INDEX('Policy Characteristics'!B:B,MATCH($C1113,'Policy Characteristics'!$C:$C,0)))</f>
        <v>Hydrogen Combustion</v>
      </c>
      <c r="C1113" s="254" t="str">
        <f t="shared" si="43"/>
        <v>Fraction of Eligible Industrial Energy Use Shifted to Hydrogen</v>
      </c>
      <c r="D1113" s="6" t="s">
        <v>3066</v>
      </c>
      <c r="E1113" s="1" t="s">
        <v>3517</v>
      </c>
      <c r="F1113" t="s">
        <v>3030</v>
      </c>
      <c r="G1113" s="45" t="s">
        <v>3524</v>
      </c>
      <c r="H1113" s="43">
        <v>2074</v>
      </c>
      <c r="I1113" s="324" t="s">
        <v>43</v>
      </c>
      <c r="J1113" s="255" t="str">
        <f>IF(ISBLANK(INDEX('Policy Characteristics'!D:D,MATCH($C1113,'Policy Characteristics'!$C:$C,0))),"",INDEX('Policy Characteristics'!D:D,MATCH($C1113,'Policy Characteristics'!$C:$C,0)))</f>
        <v>Hydrogen Combustion</v>
      </c>
      <c r="K1113" s="254" t="str">
        <f>IF(ISBLANK(INDEX('Policy Characteristics'!E:E,MATCH($C1113,'Policy Characteristics'!$C:$C,0))),"",INDEX('Policy Characteristics'!E:E,MATCH($C1113,'Policy Characteristics'!$C:$C,0)))</f>
        <v>indst shift to hydrogen</v>
      </c>
      <c r="L1113" s="261">
        <f>IF(ISBLANK(INDEX('Policy Characteristics'!F:F,MATCH($C1113,'Policy Characteristics'!$C:$C,0))),"",INDEX('Policy Characteristics'!F:F,MATCH($C1113,'Policy Characteristics'!$C:$C,0)))</f>
        <v>0</v>
      </c>
      <c r="M1113" s="261">
        <f>IF(ISBLANK(INDEX('Policy Characteristics'!G:G,MATCH($C1113,'Policy Characteristics'!$C:$C,0))),"",INDEX('Policy Characteristics'!G:G,MATCH($C1113,'Policy Characteristics'!$C:$C,0)))</f>
        <v>1</v>
      </c>
      <c r="N1113" s="261">
        <f>IF(ISBLANK(INDEX('Policy Characteristics'!H:H,MATCH($C1113,'Policy Characteristics'!$C:$C,0))),"",INDEX('Policy Characteristics'!H:H,MATCH($C1113,'Policy Characteristics'!$C:$C,0)))</f>
        <v>0.01</v>
      </c>
      <c r="O1113" s="254" t="str">
        <f>IF(ISBLANK(INDEX('Policy Characteristics'!I:I,MATCH($C1113,'Policy Characteristics'!$C:$C,0))),"",INDEX('Policy Characteristics'!I:I,MATCH($C1113,'Policy Characteristics'!$C:$C,0)))</f>
        <v>% of fuel shifted</v>
      </c>
      <c r="P1113" s="254" t="str">
        <f>IF(ISBLANK(INDEX('Policy Characteristics'!J:J,MATCH($C1113,'Policy Characteristics'!$C:$C,0))),"",INDEX('Policy Characteristics'!J:J,MATCH($C1113,'Policy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13" s="254" t="str">
        <f>IF(ISBLANK(INDEX('Policy Characteristics'!K:K,MATCH($C1113,'Policy Characteristics'!$C:$C,0))),"",INDEX('Policy Characteristics'!K:K,MATCH($C1113,'Policy Characteristics'!$C:$C,0)))</f>
        <v>industry-ag-main.html#fuel-switching</v>
      </c>
      <c r="R1113" s="254" t="str">
        <f>IF(ISBLANK(INDEX('Policy Characteristics'!L:L,MATCH($C1113,'Policy Characteristics'!$C:$C,0))),"",INDEX('Policy Characteristics'!L:L,MATCH($C1113,'Policy Characteristics'!$C:$C,0)))</f>
        <v>industry-elec-and-hydrogen.html</v>
      </c>
    </row>
    <row r="1114" spans="1:18" s="2" customFormat="1">
      <c r="A1114" s="254" t="str">
        <f>IF(ISBLANK(INDEX('Policy Characteristics'!A:A,MATCH($C1114,'Policy Characteristics'!$C:$C,0))),"",INDEX('Policy Characteristics'!A:A,MATCH($C1114,'Policy Characteristics'!$C:$C,0)))</f>
        <v>Industry</v>
      </c>
      <c r="B1114" s="262" t="str">
        <f>IF(ISBLANK(INDEX('Policy Characteristics'!B:B,MATCH($C1114,'Policy Characteristics'!$C:$C,0))),"",INDEX('Policy Characteristics'!B:B,MATCH($C1114,'Policy Characteristics'!$C:$C,0)))</f>
        <v>Hydrogen Combustion</v>
      </c>
      <c r="C1114" s="254" t="str">
        <f t="shared" si="43"/>
        <v>Fraction of Eligible Industrial Energy Use Shifted to Hydrogen</v>
      </c>
      <c r="D1114" s="6" t="s">
        <v>3066</v>
      </c>
      <c r="E1114" s="1" t="s">
        <v>3518</v>
      </c>
      <c r="F1114" t="s">
        <v>3030</v>
      </c>
      <c r="G1114" s="45" t="s">
        <v>3525</v>
      </c>
      <c r="H1114" s="43">
        <v>2075</v>
      </c>
      <c r="I1114" s="324" t="s">
        <v>43</v>
      </c>
      <c r="J1114" s="255" t="str">
        <f>IF(ISBLANK(INDEX('Policy Characteristics'!D:D,MATCH($C1114,'Policy Characteristics'!$C:$C,0))),"",INDEX('Policy Characteristics'!D:D,MATCH($C1114,'Policy Characteristics'!$C:$C,0)))</f>
        <v>Hydrogen Combustion</v>
      </c>
      <c r="K1114" s="254" t="str">
        <f>IF(ISBLANK(INDEX('Policy Characteristics'!E:E,MATCH($C1114,'Policy Characteristics'!$C:$C,0))),"",INDEX('Policy Characteristics'!E:E,MATCH($C1114,'Policy Characteristics'!$C:$C,0)))</f>
        <v>indst shift to hydrogen</v>
      </c>
      <c r="L1114" s="261">
        <f>IF(ISBLANK(INDEX('Policy Characteristics'!F:F,MATCH($C1114,'Policy Characteristics'!$C:$C,0))),"",INDEX('Policy Characteristics'!F:F,MATCH($C1114,'Policy Characteristics'!$C:$C,0)))</f>
        <v>0</v>
      </c>
      <c r="M1114" s="261">
        <f>IF(ISBLANK(INDEX('Policy Characteristics'!G:G,MATCH($C1114,'Policy Characteristics'!$C:$C,0))),"",INDEX('Policy Characteristics'!G:G,MATCH($C1114,'Policy Characteristics'!$C:$C,0)))</f>
        <v>1</v>
      </c>
      <c r="N1114" s="261">
        <f>IF(ISBLANK(INDEX('Policy Characteristics'!H:H,MATCH($C1114,'Policy Characteristics'!$C:$C,0))),"",INDEX('Policy Characteristics'!H:H,MATCH($C1114,'Policy Characteristics'!$C:$C,0)))</f>
        <v>0.01</v>
      </c>
      <c r="O1114" s="254" t="str">
        <f>IF(ISBLANK(INDEX('Policy Characteristics'!I:I,MATCH($C1114,'Policy Characteristics'!$C:$C,0))),"",INDEX('Policy Characteristics'!I:I,MATCH($C1114,'Policy Characteristics'!$C:$C,0)))</f>
        <v>% of fuel shifted</v>
      </c>
      <c r="P1114" s="254" t="str">
        <f>IF(ISBLANK(INDEX('Policy Characteristics'!J:J,MATCH($C1114,'Policy Characteristics'!$C:$C,0))),"",INDEX('Policy Characteristics'!J:J,MATCH($C1114,'Policy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14" s="254" t="str">
        <f>IF(ISBLANK(INDEX('Policy Characteristics'!K:K,MATCH($C1114,'Policy Characteristics'!$C:$C,0))),"",INDEX('Policy Characteristics'!K:K,MATCH($C1114,'Policy Characteristics'!$C:$C,0)))</f>
        <v>industry-ag-main.html#fuel-switching</v>
      </c>
      <c r="R1114" s="254" t="str">
        <f>IF(ISBLANK(INDEX('Policy Characteristics'!L:L,MATCH($C1114,'Policy Characteristics'!$C:$C,0))),"",INDEX('Policy Characteristics'!L:L,MATCH($C1114,'Policy Characteristics'!$C:$C,0)))</f>
        <v>industry-elec-and-hydrogen.html</v>
      </c>
    </row>
    <row r="1115" spans="1:18" s="2" customFormat="1">
      <c r="A1115" s="254" t="str">
        <f>IF(ISBLANK(INDEX('Policy Characteristics'!A:A,MATCH($C1115,'Policy Characteristics'!$C:$C,0))),"",INDEX('Policy Characteristics'!A:A,MATCH($C1115,'Policy Characteristics'!$C:$C,0)))</f>
        <v>Industry</v>
      </c>
      <c r="B1115" s="262" t="str">
        <f>IF(ISBLANK(INDEX('Policy Characteristics'!B:B,MATCH($C1115,'Policy Characteristics'!$C:$C,0))),"",INDEX('Policy Characteristics'!B:B,MATCH($C1115,'Policy Characteristics'!$C:$C,0)))</f>
        <v>Hydrogen Combustion</v>
      </c>
      <c r="C1115" s="254" t="str">
        <f t="shared" si="43"/>
        <v>Fraction of Eligible Industrial Energy Use Shifted to Hydrogen</v>
      </c>
      <c r="D1115" s="6" t="s">
        <v>3066</v>
      </c>
      <c r="E1115" s="1" t="s">
        <v>3519</v>
      </c>
      <c r="F1115" t="s">
        <v>3030</v>
      </c>
      <c r="G1115" s="45" t="s">
        <v>3526</v>
      </c>
      <c r="H1115" s="43">
        <v>2076</v>
      </c>
      <c r="I1115" s="324" t="s">
        <v>43</v>
      </c>
      <c r="J1115" s="255" t="str">
        <f>IF(ISBLANK(INDEX('Policy Characteristics'!D:D,MATCH($C1115,'Policy Characteristics'!$C:$C,0))),"",INDEX('Policy Characteristics'!D:D,MATCH($C1115,'Policy Characteristics'!$C:$C,0)))</f>
        <v>Hydrogen Combustion</v>
      </c>
      <c r="K1115" s="254" t="str">
        <f>IF(ISBLANK(INDEX('Policy Characteristics'!E:E,MATCH($C1115,'Policy Characteristics'!$C:$C,0))),"",INDEX('Policy Characteristics'!E:E,MATCH($C1115,'Policy Characteristics'!$C:$C,0)))</f>
        <v>indst shift to hydrogen</v>
      </c>
      <c r="L1115" s="261">
        <f>IF(ISBLANK(INDEX('Policy Characteristics'!F:F,MATCH($C1115,'Policy Characteristics'!$C:$C,0))),"",INDEX('Policy Characteristics'!F:F,MATCH($C1115,'Policy Characteristics'!$C:$C,0)))</f>
        <v>0</v>
      </c>
      <c r="M1115" s="261">
        <f>IF(ISBLANK(INDEX('Policy Characteristics'!G:G,MATCH($C1115,'Policy Characteristics'!$C:$C,0))),"",INDEX('Policy Characteristics'!G:G,MATCH($C1115,'Policy Characteristics'!$C:$C,0)))</f>
        <v>1</v>
      </c>
      <c r="N1115" s="261">
        <f>IF(ISBLANK(INDEX('Policy Characteristics'!H:H,MATCH($C1115,'Policy Characteristics'!$C:$C,0))),"",INDEX('Policy Characteristics'!H:H,MATCH($C1115,'Policy Characteristics'!$C:$C,0)))</f>
        <v>0.01</v>
      </c>
      <c r="O1115" s="254" t="str">
        <f>IF(ISBLANK(INDEX('Policy Characteristics'!I:I,MATCH($C1115,'Policy Characteristics'!$C:$C,0))),"",INDEX('Policy Characteristics'!I:I,MATCH($C1115,'Policy Characteristics'!$C:$C,0)))</f>
        <v>% of fuel shifted</v>
      </c>
      <c r="P1115" s="254" t="str">
        <f>IF(ISBLANK(INDEX('Policy Characteristics'!J:J,MATCH($C1115,'Policy Characteristics'!$C:$C,0))),"",INDEX('Policy Characteristics'!J:J,MATCH($C1115,'Policy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15" s="254" t="str">
        <f>IF(ISBLANK(INDEX('Policy Characteristics'!K:K,MATCH($C1115,'Policy Characteristics'!$C:$C,0))),"",INDEX('Policy Characteristics'!K:K,MATCH($C1115,'Policy Characteristics'!$C:$C,0)))</f>
        <v>industry-ag-main.html#fuel-switching</v>
      </c>
      <c r="R1115" s="254" t="str">
        <f>IF(ISBLANK(INDEX('Policy Characteristics'!L:L,MATCH($C1115,'Policy Characteristics'!$C:$C,0))),"",INDEX('Policy Characteristics'!L:L,MATCH($C1115,'Policy Characteristics'!$C:$C,0)))</f>
        <v>industry-elec-and-hydrogen.html</v>
      </c>
    </row>
    <row r="1116" spans="1:18" s="2" customFormat="1">
      <c r="A1116" s="254" t="str">
        <f>IF(ISBLANK(INDEX('Policy Characteristics'!A:A,MATCH($C1116,'Policy Characteristics'!$C:$C,0))),"",INDEX('Policy Characteristics'!A:A,MATCH($C1116,'Policy Characteristics'!$C:$C,0)))</f>
        <v>Industry</v>
      </c>
      <c r="B1116" s="262" t="str">
        <f>IF(ISBLANK(INDEX('Policy Characteristics'!B:B,MATCH($C1116,'Policy Characteristics'!$C:$C,0))),"",INDEX('Policy Characteristics'!B:B,MATCH($C1116,'Policy Characteristics'!$C:$C,0)))</f>
        <v>Hydrogen Combustion</v>
      </c>
      <c r="C1116" s="254" t="str">
        <f t="shared" si="43"/>
        <v>Fraction of Eligible Industrial Energy Use Shifted to Hydrogen</v>
      </c>
      <c r="D1116" s="6" t="s">
        <v>3066</v>
      </c>
      <c r="E1116" s="1" t="s">
        <v>3520</v>
      </c>
      <c r="F1116" t="s">
        <v>3030</v>
      </c>
      <c r="G1116" s="45" t="s">
        <v>3527</v>
      </c>
      <c r="H1116" s="43">
        <v>2077</v>
      </c>
      <c r="I1116" s="324" t="s">
        <v>44</v>
      </c>
      <c r="J1116" s="255" t="str">
        <f>IF(ISBLANK(INDEX('Policy Characteristics'!D:D,MATCH($C1116,'Policy Characteristics'!$C:$C,0))),"",INDEX('Policy Characteristics'!D:D,MATCH($C1116,'Policy Characteristics'!$C:$C,0)))</f>
        <v>Hydrogen Combustion</v>
      </c>
      <c r="K1116" s="254" t="str">
        <f>IF(ISBLANK(INDEX('Policy Characteristics'!E:E,MATCH($C1116,'Policy Characteristics'!$C:$C,0))),"",INDEX('Policy Characteristics'!E:E,MATCH($C1116,'Policy Characteristics'!$C:$C,0)))</f>
        <v>indst shift to hydrogen</v>
      </c>
      <c r="L1116" s="261">
        <f>IF(ISBLANK(INDEX('Policy Characteristics'!F:F,MATCH($C1116,'Policy Characteristics'!$C:$C,0))),"",INDEX('Policy Characteristics'!F:F,MATCH($C1116,'Policy Characteristics'!$C:$C,0)))</f>
        <v>0</v>
      </c>
      <c r="M1116" s="261">
        <f>IF(ISBLANK(INDEX('Policy Characteristics'!G:G,MATCH($C1116,'Policy Characteristics'!$C:$C,0))),"",INDEX('Policy Characteristics'!G:G,MATCH($C1116,'Policy Characteristics'!$C:$C,0)))</f>
        <v>1</v>
      </c>
      <c r="N1116" s="261">
        <f>IF(ISBLANK(INDEX('Policy Characteristics'!H:H,MATCH($C1116,'Policy Characteristics'!$C:$C,0))),"",INDEX('Policy Characteristics'!H:H,MATCH($C1116,'Policy Characteristics'!$C:$C,0)))</f>
        <v>0.01</v>
      </c>
      <c r="O1116" s="254" t="str">
        <f>IF(ISBLANK(INDEX('Policy Characteristics'!I:I,MATCH($C1116,'Policy Characteristics'!$C:$C,0))),"",INDEX('Policy Characteristics'!I:I,MATCH($C1116,'Policy Characteristics'!$C:$C,0)))</f>
        <v>% of fuel shifted</v>
      </c>
      <c r="P1116" s="254" t="str">
        <f>IF(ISBLANK(INDEX('Policy Characteristics'!J:J,MATCH($C1116,'Policy Characteristics'!$C:$C,0))),"",INDEX('Policy Characteristics'!J:J,MATCH($C1116,'Policy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16" s="254" t="str">
        <f>IF(ISBLANK(INDEX('Policy Characteristics'!K:K,MATCH($C1116,'Policy Characteristics'!$C:$C,0))),"",INDEX('Policy Characteristics'!K:K,MATCH($C1116,'Policy Characteristics'!$C:$C,0)))</f>
        <v>industry-ag-main.html#fuel-switching</v>
      </c>
      <c r="R1116" s="254" t="str">
        <f>IF(ISBLANK(INDEX('Policy Characteristics'!L:L,MATCH($C1116,'Policy Characteristics'!$C:$C,0))),"",INDEX('Policy Characteristics'!L:L,MATCH($C1116,'Policy Characteristics'!$C:$C,0)))</f>
        <v>industry-elec-and-hydrogen.html</v>
      </c>
    </row>
    <row r="1117" spans="1:18" s="2" customFormat="1">
      <c r="A1117" s="254" t="str">
        <f>IF(ISBLANK(INDEX('Policy Characteristics'!A:A,MATCH($C1117,'Policy Characteristics'!$C:$C,0))),"",INDEX('Policy Characteristics'!A:A,MATCH($C1117,'Policy Characteristics'!$C:$C,0)))</f>
        <v>Industry</v>
      </c>
      <c r="B1117" s="262" t="str">
        <f>IF(ISBLANK(INDEX('Policy Characteristics'!B:B,MATCH($C1117,'Policy Characteristics'!$C:$C,0))),"",INDEX('Policy Characteristics'!B:B,MATCH($C1117,'Policy Characteristics'!$C:$C,0)))</f>
        <v>Hydrogen Combustion</v>
      </c>
      <c r="C1117" s="254" t="str">
        <f t="shared" si="43"/>
        <v>Fraction of Eligible Industrial Energy Use Shifted to Hydrogen</v>
      </c>
      <c r="D1117" s="6" t="s">
        <v>3066</v>
      </c>
      <c r="E1117" s="1" t="s">
        <v>3521</v>
      </c>
      <c r="F1117" t="s">
        <v>3030</v>
      </c>
      <c r="G1117" s="45" t="s">
        <v>3528</v>
      </c>
      <c r="H1117" s="43">
        <v>2078</v>
      </c>
      <c r="I1117" s="324" t="s">
        <v>44</v>
      </c>
      <c r="J1117" s="255" t="str">
        <f>IF(ISBLANK(INDEX('Policy Characteristics'!D:D,MATCH($C1117,'Policy Characteristics'!$C:$C,0))),"",INDEX('Policy Characteristics'!D:D,MATCH($C1117,'Policy Characteristics'!$C:$C,0)))</f>
        <v>Hydrogen Combustion</v>
      </c>
      <c r="K1117" s="254" t="str">
        <f>IF(ISBLANK(INDEX('Policy Characteristics'!E:E,MATCH($C1117,'Policy Characteristics'!$C:$C,0))),"",INDEX('Policy Characteristics'!E:E,MATCH($C1117,'Policy Characteristics'!$C:$C,0)))</f>
        <v>indst shift to hydrogen</v>
      </c>
      <c r="L1117" s="261">
        <f>IF(ISBLANK(INDEX('Policy Characteristics'!F:F,MATCH($C1117,'Policy Characteristics'!$C:$C,0))),"",INDEX('Policy Characteristics'!F:F,MATCH($C1117,'Policy Characteristics'!$C:$C,0)))</f>
        <v>0</v>
      </c>
      <c r="M1117" s="261">
        <f>IF(ISBLANK(INDEX('Policy Characteristics'!G:G,MATCH($C1117,'Policy Characteristics'!$C:$C,0))),"",INDEX('Policy Characteristics'!G:G,MATCH($C1117,'Policy Characteristics'!$C:$C,0)))</f>
        <v>1</v>
      </c>
      <c r="N1117" s="261">
        <f>IF(ISBLANK(INDEX('Policy Characteristics'!H:H,MATCH($C1117,'Policy Characteristics'!$C:$C,0))),"",INDEX('Policy Characteristics'!H:H,MATCH($C1117,'Policy Characteristics'!$C:$C,0)))</f>
        <v>0.01</v>
      </c>
      <c r="O1117" s="254" t="str">
        <f>IF(ISBLANK(INDEX('Policy Characteristics'!I:I,MATCH($C1117,'Policy Characteristics'!$C:$C,0))),"",INDEX('Policy Characteristics'!I:I,MATCH($C1117,'Policy Characteristics'!$C:$C,0)))</f>
        <v>% of fuel shifted</v>
      </c>
      <c r="P1117" s="254" t="str">
        <f>IF(ISBLANK(INDEX('Policy Characteristics'!J:J,MATCH($C1117,'Policy Characteristics'!$C:$C,0))),"",INDEX('Policy Characteristics'!J:J,MATCH($C1117,'Policy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17" s="254" t="str">
        <f>IF(ISBLANK(INDEX('Policy Characteristics'!K:K,MATCH($C1117,'Policy Characteristics'!$C:$C,0))),"",INDEX('Policy Characteristics'!K:K,MATCH($C1117,'Policy Characteristics'!$C:$C,0)))</f>
        <v>industry-ag-main.html#fuel-switching</v>
      </c>
      <c r="R1117" s="254" t="str">
        <f>IF(ISBLANK(INDEX('Policy Characteristics'!L:L,MATCH($C1117,'Policy Characteristics'!$C:$C,0))),"",INDEX('Policy Characteristics'!L:L,MATCH($C1117,'Policy Characteristics'!$C:$C,0)))</f>
        <v>industry-elec-and-hydrogen.html</v>
      </c>
    </row>
    <row r="1118" spans="1:18" s="2" customFormat="1">
      <c r="A1118" s="254" t="str">
        <f>IF(ISBLANK(INDEX('Policy Characteristics'!A:A,MATCH($C1118,'Policy Characteristics'!$C:$C,0))),"",INDEX('Policy Characteristics'!A:A,MATCH($C1118,'Policy Characteristics'!$C:$C,0)))</f>
        <v>Industry</v>
      </c>
      <c r="B1118" s="262" t="str">
        <f>IF(ISBLANK(INDEX('Policy Characteristics'!B:B,MATCH($C1118,'Policy Characteristics'!$C:$C,0))),"",INDEX('Policy Characteristics'!B:B,MATCH($C1118,'Policy Characteristics'!$C:$C,0)))</f>
        <v>Hydrogen Combustion</v>
      </c>
      <c r="C1118" s="254" t="str">
        <f t="shared" si="43"/>
        <v>Fraction of Eligible Industrial Energy Use Shifted to Hydrogen</v>
      </c>
      <c r="D1118" s="6" t="s">
        <v>3066</v>
      </c>
      <c r="E1118" s="1" t="s">
        <v>3522</v>
      </c>
      <c r="F1118" t="s">
        <v>3030</v>
      </c>
      <c r="G1118" s="45" t="s">
        <v>3529</v>
      </c>
      <c r="H1118" s="43">
        <v>2079</v>
      </c>
      <c r="I1118" s="324" t="s">
        <v>43</v>
      </c>
      <c r="J1118" s="255" t="str">
        <f>IF(ISBLANK(INDEX('Policy Characteristics'!D:D,MATCH($C1118,'Policy Characteristics'!$C:$C,0))),"",INDEX('Policy Characteristics'!D:D,MATCH($C1118,'Policy Characteristics'!$C:$C,0)))</f>
        <v>Hydrogen Combustion</v>
      </c>
      <c r="K1118" s="254" t="str">
        <f>IF(ISBLANK(INDEX('Policy Characteristics'!E:E,MATCH($C1118,'Policy Characteristics'!$C:$C,0))),"",INDEX('Policy Characteristics'!E:E,MATCH($C1118,'Policy Characteristics'!$C:$C,0)))</f>
        <v>indst shift to hydrogen</v>
      </c>
      <c r="L1118" s="261">
        <f>IF(ISBLANK(INDEX('Policy Characteristics'!F:F,MATCH($C1118,'Policy Characteristics'!$C:$C,0))),"",INDEX('Policy Characteristics'!F:F,MATCH($C1118,'Policy Characteristics'!$C:$C,0)))</f>
        <v>0</v>
      </c>
      <c r="M1118" s="261">
        <f>IF(ISBLANK(INDEX('Policy Characteristics'!G:G,MATCH($C1118,'Policy Characteristics'!$C:$C,0))),"",INDEX('Policy Characteristics'!G:G,MATCH($C1118,'Policy Characteristics'!$C:$C,0)))</f>
        <v>1</v>
      </c>
      <c r="N1118" s="261">
        <f>IF(ISBLANK(INDEX('Policy Characteristics'!H:H,MATCH($C1118,'Policy Characteristics'!$C:$C,0))),"",INDEX('Policy Characteristics'!H:H,MATCH($C1118,'Policy Characteristics'!$C:$C,0)))</f>
        <v>0.01</v>
      </c>
      <c r="O1118" s="254" t="str">
        <f>IF(ISBLANK(INDEX('Policy Characteristics'!I:I,MATCH($C1118,'Policy Characteristics'!$C:$C,0))),"",INDEX('Policy Characteristics'!I:I,MATCH($C1118,'Policy Characteristics'!$C:$C,0)))</f>
        <v>% of fuel shifted</v>
      </c>
      <c r="P1118" s="254" t="str">
        <f>IF(ISBLANK(INDEX('Policy Characteristics'!J:J,MATCH($C1118,'Policy Characteristics'!$C:$C,0))),"",INDEX('Policy Characteristics'!J:J,MATCH($C1118,'Policy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18" s="254" t="str">
        <f>IF(ISBLANK(INDEX('Policy Characteristics'!K:K,MATCH($C1118,'Policy Characteristics'!$C:$C,0))),"",INDEX('Policy Characteristics'!K:K,MATCH($C1118,'Policy Characteristics'!$C:$C,0)))</f>
        <v>industry-ag-main.html#fuel-switching</v>
      </c>
      <c r="R1118" s="254" t="str">
        <f>IF(ISBLANK(INDEX('Policy Characteristics'!L:L,MATCH($C1118,'Policy Characteristics'!$C:$C,0))),"",INDEX('Policy Characteristics'!L:L,MATCH($C1118,'Policy Characteristics'!$C:$C,0)))</f>
        <v>industry-elec-and-hydrogen.html</v>
      </c>
    </row>
    <row r="1119" spans="1:18" s="2" customFormat="1">
      <c r="A1119" s="254" t="str">
        <f>IF(ISBLANK(INDEX('Policy Characteristics'!A:A,MATCH($C1119,'Policy Characteristics'!$C:$C,0))),"",INDEX('Policy Characteristics'!A:A,MATCH($C1119,'Policy Characteristics'!$C:$C,0)))</f>
        <v>Industry</v>
      </c>
      <c r="B1119" s="262" t="str">
        <f>IF(ISBLANK(INDEX('Policy Characteristics'!B:B,MATCH($C1119,'Policy Characteristics'!$C:$C,0))),"",INDEX('Policy Characteristics'!B:B,MATCH($C1119,'Policy Characteristics'!$C:$C,0)))</f>
        <v>Hydrogen Combustion</v>
      </c>
      <c r="C1119" s="254" t="str">
        <f t="shared" si="43"/>
        <v>Fraction of Eligible Industrial Energy Use Shifted to Hydrogen</v>
      </c>
      <c r="D1119" s="6" t="s">
        <v>3066</v>
      </c>
      <c r="E1119" s="1" t="s">
        <v>3523</v>
      </c>
      <c r="F1119" t="s">
        <v>3030</v>
      </c>
      <c r="G1119" s="45" t="s">
        <v>3530</v>
      </c>
      <c r="H1119" s="43">
        <v>2080</v>
      </c>
      <c r="I1119" s="324" t="s">
        <v>44</v>
      </c>
      <c r="J1119" s="255" t="str">
        <f>IF(ISBLANK(INDEX('Policy Characteristics'!D:D,MATCH($C1119,'Policy Characteristics'!$C:$C,0))),"",INDEX('Policy Characteristics'!D:D,MATCH($C1119,'Policy Characteristics'!$C:$C,0)))</f>
        <v>Hydrogen Combustion</v>
      </c>
      <c r="K1119" s="254" t="str">
        <f>IF(ISBLANK(INDEX('Policy Characteristics'!E:E,MATCH($C1119,'Policy Characteristics'!$C:$C,0))),"",INDEX('Policy Characteristics'!E:E,MATCH($C1119,'Policy Characteristics'!$C:$C,0)))</f>
        <v>indst shift to hydrogen</v>
      </c>
      <c r="L1119" s="261">
        <f>IF(ISBLANK(INDEX('Policy Characteristics'!F:F,MATCH($C1119,'Policy Characteristics'!$C:$C,0))),"",INDEX('Policy Characteristics'!F:F,MATCH($C1119,'Policy Characteristics'!$C:$C,0)))</f>
        <v>0</v>
      </c>
      <c r="M1119" s="261">
        <f>IF(ISBLANK(INDEX('Policy Characteristics'!G:G,MATCH($C1119,'Policy Characteristics'!$C:$C,0))),"",INDEX('Policy Characteristics'!G:G,MATCH($C1119,'Policy Characteristics'!$C:$C,0)))</f>
        <v>1</v>
      </c>
      <c r="N1119" s="261">
        <f>IF(ISBLANK(INDEX('Policy Characteristics'!H:H,MATCH($C1119,'Policy Characteristics'!$C:$C,0))),"",INDEX('Policy Characteristics'!H:H,MATCH($C1119,'Policy Characteristics'!$C:$C,0)))</f>
        <v>0.01</v>
      </c>
      <c r="O1119" s="254" t="str">
        <f>IF(ISBLANK(INDEX('Policy Characteristics'!I:I,MATCH($C1119,'Policy Characteristics'!$C:$C,0))),"",INDEX('Policy Characteristics'!I:I,MATCH($C1119,'Policy Characteristics'!$C:$C,0)))</f>
        <v>% of fuel shifted</v>
      </c>
      <c r="P1119" s="254" t="str">
        <f>IF(ISBLANK(INDEX('Policy Characteristics'!J:J,MATCH($C1119,'Policy Characteristics'!$C:$C,0))),"",INDEX('Policy Characteristics'!J:J,MATCH($C1119,'Policy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19" s="254" t="str">
        <f>IF(ISBLANK(INDEX('Policy Characteristics'!K:K,MATCH($C1119,'Policy Characteristics'!$C:$C,0))),"",INDEX('Policy Characteristics'!K:K,MATCH($C1119,'Policy Characteristics'!$C:$C,0)))</f>
        <v>industry-ag-main.html#fuel-switching</v>
      </c>
      <c r="R1119" s="254" t="str">
        <f>IF(ISBLANK(INDEX('Policy Characteristics'!L:L,MATCH($C1119,'Policy Characteristics'!$C:$C,0))),"",INDEX('Policy Characteristics'!L:L,MATCH($C1119,'Policy Characteristics'!$C:$C,0)))</f>
        <v>industry-elec-and-hydrogen.html</v>
      </c>
    </row>
    <row r="1120" spans="1:18" s="2" customFormat="1">
      <c r="A1120" s="254" t="str">
        <f>IF(ISBLANK(INDEX('Policy Characteristics'!A:A,MATCH($C1120,'Policy Characteristics'!$C:$C,0))),"",INDEX('Policy Characteristics'!A:A,MATCH($C1120,'Policy Characteristics'!$C:$C,0)))</f>
        <v>Industry</v>
      </c>
      <c r="B1120" s="262" t="str">
        <f>IF(ISBLANK(INDEX('Policy Characteristics'!B:B,MATCH($C1120,'Policy Characteristics'!$C:$C,0))),"",INDEX('Policy Characteristics'!B:B,MATCH($C1120,'Policy Characteristics'!$C:$C,0)))</f>
        <v>Hydrogen Combustion</v>
      </c>
      <c r="C1120" s="254" t="str">
        <f t="shared" si="43"/>
        <v>Fraction of Eligible Industrial Energy Use Shifted to Hydrogen</v>
      </c>
      <c r="D1120" s="6" t="s">
        <v>3066</v>
      </c>
      <c r="E1120" s="1" t="s">
        <v>3674</v>
      </c>
      <c r="F1120" t="s">
        <v>3030</v>
      </c>
      <c r="G1120" s="45" t="s">
        <v>3674</v>
      </c>
      <c r="H1120" s="43">
        <v>2081</v>
      </c>
      <c r="I1120" s="324" t="s">
        <v>44</v>
      </c>
      <c r="J1120" s="255" t="str">
        <f>IF(ISBLANK(INDEX('Policy Characteristics'!D:D,MATCH($C1120,'Policy Characteristics'!$C:$C,0))),"",INDEX('Policy Characteristics'!D:D,MATCH($C1120,'Policy Characteristics'!$C:$C,0)))</f>
        <v>Hydrogen Combustion</v>
      </c>
      <c r="K1120" s="254" t="str">
        <f>IF(ISBLANK(INDEX('Policy Characteristics'!E:E,MATCH($C1120,'Policy Characteristics'!$C:$C,0))),"",INDEX('Policy Characteristics'!E:E,MATCH($C1120,'Policy Characteristics'!$C:$C,0)))</f>
        <v>indst shift to hydrogen</v>
      </c>
      <c r="L1120" s="261">
        <f>IF(ISBLANK(INDEX('Policy Characteristics'!F:F,MATCH($C1120,'Policy Characteristics'!$C:$C,0))),"",INDEX('Policy Characteristics'!F:F,MATCH($C1120,'Policy Characteristics'!$C:$C,0)))</f>
        <v>0</v>
      </c>
      <c r="M1120" s="261">
        <f>IF(ISBLANK(INDEX('Policy Characteristics'!G:G,MATCH($C1120,'Policy Characteristics'!$C:$C,0))),"",INDEX('Policy Characteristics'!G:G,MATCH($C1120,'Policy Characteristics'!$C:$C,0)))</f>
        <v>1</v>
      </c>
      <c r="N1120" s="261">
        <f>IF(ISBLANK(INDEX('Policy Characteristics'!H:H,MATCH($C1120,'Policy Characteristics'!$C:$C,0))),"",INDEX('Policy Characteristics'!H:H,MATCH($C1120,'Policy Characteristics'!$C:$C,0)))</f>
        <v>0.01</v>
      </c>
      <c r="O1120" s="254" t="str">
        <f>IF(ISBLANK(INDEX('Policy Characteristics'!I:I,MATCH($C1120,'Policy Characteristics'!$C:$C,0))),"",INDEX('Policy Characteristics'!I:I,MATCH($C1120,'Policy Characteristics'!$C:$C,0)))</f>
        <v>% of fuel shifted</v>
      </c>
      <c r="P1120" s="254" t="str">
        <f>IF(ISBLANK(INDEX('Policy Characteristics'!J:J,MATCH($C1120,'Policy Characteristics'!$C:$C,0))),"",INDEX('Policy Characteristics'!J:J,MATCH($C1120,'Policy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20" s="254" t="str">
        <f>IF(ISBLANK(INDEX('Policy Characteristics'!K:K,MATCH($C1120,'Policy Characteristics'!$C:$C,0))),"",INDEX('Policy Characteristics'!K:K,MATCH($C1120,'Policy Characteristics'!$C:$C,0)))</f>
        <v>industry-ag-main.html#fuel-switching</v>
      </c>
      <c r="R1120" s="254" t="str">
        <f>IF(ISBLANK(INDEX('Policy Characteristics'!L:L,MATCH($C1120,'Policy Characteristics'!$C:$C,0))),"",INDEX('Policy Characteristics'!L:L,MATCH($C1120,'Policy Characteristics'!$C:$C,0)))</f>
        <v>industry-elec-and-hydrogen.html</v>
      </c>
    </row>
    <row r="1121" spans="1:18" s="2" customFormat="1">
      <c r="A1121" s="254" t="str">
        <f>IF(ISBLANK(INDEX('Policy Characteristics'!A:A,MATCH($C1121,'Policy Characteristics'!$C:$C,0))),"",INDEX('Policy Characteristics'!A:A,MATCH($C1121,'Policy Characteristics'!$C:$C,0)))</f>
        <v>Industry</v>
      </c>
      <c r="B1121" s="262" t="str">
        <f>IF(ISBLANK(INDEX('Policy Characteristics'!B:B,MATCH($C1121,'Policy Characteristics'!$C:$C,0))),"",INDEX('Policy Characteristics'!B:B,MATCH($C1121,'Policy Characteristics'!$C:$C,0)))</f>
        <v>Hydrogen Combustion</v>
      </c>
      <c r="C1121" s="254" t="str">
        <f t="shared" si="43"/>
        <v>Fraction of Eligible Industrial Energy Use Shifted to Hydrogen</v>
      </c>
      <c r="D1121" s="6" t="s">
        <v>3067</v>
      </c>
      <c r="E1121" s="1" t="s">
        <v>3517</v>
      </c>
      <c r="F1121" t="s">
        <v>3031</v>
      </c>
      <c r="G1121" s="45" t="s">
        <v>3524</v>
      </c>
      <c r="H1121" s="43">
        <v>2082</v>
      </c>
      <c r="I1121" s="324" t="s">
        <v>43</v>
      </c>
      <c r="J1121" s="255" t="str">
        <f>IF(ISBLANK(INDEX('Policy Characteristics'!D:D,MATCH($C1121,'Policy Characteristics'!$C:$C,0))),"",INDEX('Policy Characteristics'!D:D,MATCH($C1121,'Policy Characteristics'!$C:$C,0)))</f>
        <v>Hydrogen Combustion</v>
      </c>
      <c r="K1121" s="254" t="str">
        <f>IF(ISBLANK(INDEX('Policy Characteristics'!E:E,MATCH($C1121,'Policy Characteristics'!$C:$C,0))),"",INDEX('Policy Characteristics'!E:E,MATCH($C1121,'Policy Characteristics'!$C:$C,0)))</f>
        <v>indst shift to hydrogen</v>
      </c>
      <c r="L1121" s="261">
        <f>IF(ISBLANK(INDEX('Policy Characteristics'!F:F,MATCH($C1121,'Policy Characteristics'!$C:$C,0))),"",INDEX('Policy Characteristics'!F:F,MATCH($C1121,'Policy Characteristics'!$C:$C,0)))</f>
        <v>0</v>
      </c>
      <c r="M1121" s="261">
        <f>IF(ISBLANK(INDEX('Policy Characteristics'!G:G,MATCH($C1121,'Policy Characteristics'!$C:$C,0))),"",INDEX('Policy Characteristics'!G:G,MATCH($C1121,'Policy Characteristics'!$C:$C,0)))</f>
        <v>1</v>
      </c>
      <c r="N1121" s="261">
        <f>IF(ISBLANK(INDEX('Policy Characteristics'!H:H,MATCH($C1121,'Policy Characteristics'!$C:$C,0))),"",INDEX('Policy Characteristics'!H:H,MATCH($C1121,'Policy Characteristics'!$C:$C,0)))</f>
        <v>0.01</v>
      </c>
      <c r="O1121" s="254" t="str">
        <f>IF(ISBLANK(INDEX('Policy Characteristics'!I:I,MATCH($C1121,'Policy Characteristics'!$C:$C,0))),"",INDEX('Policy Characteristics'!I:I,MATCH($C1121,'Policy Characteristics'!$C:$C,0)))</f>
        <v>% of fuel shifted</v>
      </c>
      <c r="P1121" s="254" t="str">
        <f>IF(ISBLANK(INDEX('Policy Characteristics'!J:J,MATCH($C1121,'Policy Characteristics'!$C:$C,0))),"",INDEX('Policy Characteristics'!J:J,MATCH($C1121,'Policy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21" s="254" t="str">
        <f>IF(ISBLANK(INDEX('Policy Characteristics'!K:K,MATCH($C1121,'Policy Characteristics'!$C:$C,0))),"",INDEX('Policy Characteristics'!K:K,MATCH($C1121,'Policy Characteristics'!$C:$C,0)))</f>
        <v>industry-ag-main.html#fuel-switching</v>
      </c>
      <c r="R1121" s="254" t="str">
        <f>IF(ISBLANK(INDEX('Policy Characteristics'!L:L,MATCH($C1121,'Policy Characteristics'!$C:$C,0))),"",INDEX('Policy Characteristics'!L:L,MATCH($C1121,'Policy Characteristics'!$C:$C,0)))</f>
        <v>industry-elec-and-hydrogen.html</v>
      </c>
    </row>
    <row r="1122" spans="1:18" s="2" customFormat="1">
      <c r="A1122" s="254" t="str">
        <f>IF(ISBLANK(INDEX('Policy Characteristics'!A:A,MATCH($C1122,'Policy Characteristics'!$C:$C,0))),"",INDEX('Policy Characteristics'!A:A,MATCH($C1122,'Policy Characteristics'!$C:$C,0)))</f>
        <v>Industry</v>
      </c>
      <c r="B1122" s="262" t="str">
        <f>IF(ISBLANK(INDEX('Policy Characteristics'!B:B,MATCH($C1122,'Policy Characteristics'!$C:$C,0))),"",INDEX('Policy Characteristics'!B:B,MATCH($C1122,'Policy Characteristics'!$C:$C,0)))</f>
        <v>Hydrogen Combustion</v>
      </c>
      <c r="C1122" s="254" t="str">
        <f t="shared" si="43"/>
        <v>Fraction of Eligible Industrial Energy Use Shifted to Hydrogen</v>
      </c>
      <c r="D1122" s="6" t="s">
        <v>3067</v>
      </c>
      <c r="E1122" s="1" t="s">
        <v>3518</v>
      </c>
      <c r="F1122" t="s">
        <v>3031</v>
      </c>
      <c r="G1122" s="45" t="s">
        <v>3525</v>
      </c>
      <c r="H1122" s="43">
        <v>2083</v>
      </c>
      <c r="I1122" s="324" t="s">
        <v>43</v>
      </c>
      <c r="J1122" s="255" t="str">
        <f>IF(ISBLANK(INDEX('Policy Characteristics'!D:D,MATCH($C1122,'Policy Characteristics'!$C:$C,0))),"",INDEX('Policy Characteristics'!D:D,MATCH($C1122,'Policy Characteristics'!$C:$C,0)))</f>
        <v>Hydrogen Combustion</v>
      </c>
      <c r="K1122" s="254" t="str">
        <f>IF(ISBLANK(INDEX('Policy Characteristics'!E:E,MATCH($C1122,'Policy Characteristics'!$C:$C,0))),"",INDEX('Policy Characteristics'!E:E,MATCH($C1122,'Policy Characteristics'!$C:$C,0)))</f>
        <v>indst shift to hydrogen</v>
      </c>
      <c r="L1122" s="261">
        <f>IF(ISBLANK(INDEX('Policy Characteristics'!F:F,MATCH($C1122,'Policy Characteristics'!$C:$C,0))),"",INDEX('Policy Characteristics'!F:F,MATCH($C1122,'Policy Characteristics'!$C:$C,0)))</f>
        <v>0</v>
      </c>
      <c r="M1122" s="261">
        <f>IF(ISBLANK(INDEX('Policy Characteristics'!G:G,MATCH($C1122,'Policy Characteristics'!$C:$C,0))),"",INDEX('Policy Characteristics'!G:G,MATCH($C1122,'Policy Characteristics'!$C:$C,0)))</f>
        <v>1</v>
      </c>
      <c r="N1122" s="261">
        <f>IF(ISBLANK(INDEX('Policy Characteristics'!H:H,MATCH($C1122,'Policy Characteristics'!$C:$C,0))),"",INDEX('Policy Characteristics'!H:H,MATCH($C1122,'Policy Characteristics'!$C:$C,0)))</f>
        <v>0.01</v>
      </c>
      <c r="O1122" s="254" t="str">
        <f>IF(ISBLANK(INDEX('Policy Characteristics'!I:I,MATCH($C1122,'Policy Characteristics'!$C:$C,0))),"",INDEX('Policy Characteristics'!I:I,MATCH($C1122,'Policy Characteristics'!$C:$C,0)))</f>
        <v>% of fuel shifted</v>
      </c>
      <c r="P1122" s="254" t="str">
        <f>IF(ISBLANK(INDEX('Policy Characteristics'!J:J,MATCH($C1122,'Policy Characteristics'!$C:$C,0))),"",INDEX('Policy Characteristics'!J:J,MATCH($C1122,'Policy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22" s="254" t="str">
        <f>IF(ISBLANK(INDEX('Policy Characteristics'!K:K,MATCH($C1122,'Policy Characteristics'!$C:$C,0))),"",INDEX('Policy Characteristics'!K:K,MATCH($C1122,'Policy Characteristics'!$C:$C,0)))</f>
        <v>industry-ag-main.html#fuel-switching</v>
      </c>
      <c r="R1122" s="254" t="str">
        <f>IF(ISBLANK(INDEX('Policy Characteristics'!L:L,MATCH($C1122,'Policy Characteristics'!$C:$C,0))),"",INDEX('Policy Characteristics'!L:L,MATCH($C1122,'Policy Characteristics'!$C:$C,0)))</f>
        <v>industry-elec-and-hydrogen.html</v>
      </c>
    </row>
    <row r="1123" spans="1:18" s="2" customFormat="1">
      <c r="A1123" s="254" t="str">
        <f>IF(ISBLANK(INDEX('Policy Characteristics'!A:A,MATCH($C1123,'Policy Characteristics'!$C:$C,0))),"",INDEX('Policy Characteristics'!A:A,MATCH($C1123,'Policy Characteristics'!$C:$C,0)))</f>
        <v>Industry</v>
      </c>
      <c r="B1123" s="262" t="str">
        <f>IF(ISBLANK(INDEX('Policy Characteristics'!B:B,MATCH($C1123,'Policy Characteristics'!$C:$C,0))),"",INDEX('Policy Characteristics'!B:B,MATCH($C1123,'Policy Characteristics'!$C:$C,0)))</f>
        <v>Hydrogen Combustion</v>
      </c>
      <c r="C1123" s="254" t="str">
        <f t="shared" si="43"/>
        <v>Fraction of Eligible Industrial Energy Use Shifted to Hydrogen</v>
      </c>
      <c r="D1123" s="6" t="s">
        <v>3067</v>
      </c>
      <c r="E1123" s="1" t="s">
        <v>3519</v>
      </c>
      <c r="F1123" t="s">
        <v>3031</v>
      </c>
      <c r="G1123" s="45" t="s">
        <v>3526</v>
      </c>
      <c r="H1123" s="43">
        <v>2084</v>
      </c>
      <c r="I1123" s="324" t="s">
        <v>43</v>
      </c>
      <c r="J1123" s="255" t="str">
        <f>IF(ISBLANK(INDEX('Policy Characteristics'!D:D,MATCH($C1123,'Policy Characteristics'!$C:$C,0))),"",INDEX('Policy Characteristics'!D:D,MATCH($C1123,'Policy Characteristics'!$C:$C,0)))</f>
        <v>Hydrogen Combustion</v>
      </c>
      <c r="K1123" s="254" t="str">
        <f>IF(ISBLANK(INDEX('Policy Characteristics'!E:E,MATCH($C1123,'Policy Characteristics'!$C:$C,0))),"",INDEX('Policy Characteristics'!E:E,MATCH($C1123,'Policy Characteristics'!$C:$C,0)))</f>
        <v>indst shift to hydrogen</v>
      </c>
      <c r="L1123" s="261">
        <f>IF(ISBLANK(INDEX('Policy Characteristics'!F:F,MATCH($C1123,'Policy Characteristics'!$C:$C,0))),"",INDEX('Policy Characteristics'!F:F,MATCH($C1123,'Policy Characteristics'!$C:$C,0)))</f>
        <v>0</v>
      </c>
      <c r="M1123" s="261">
        <f>IF(ISBLANK(INDEX('Policy Characteristics'!G:G,MATCH($C1123,'Policy Characteristics'!$C:$C,0))),"",INDEX('Policy Characteristics'!G:G,MATCH($C1123,'Policy Characteristics'!$C:$C,0)))</f>
        <v>1</v>
      </c>
      <c r="N1123" s="261">
        <f>IF(ISBLANK(INDEX('Policy Characteristics'!H:H,MATCH($C1123,'Policy Characteristics'!$C:$C,0))),"",INDEX('Policy Characteristics'!H:H,MATCH($C1123,'Policy Characteristics'!$C:$C,0)))</f>
        <v>0.01</v>
      </c>
      <c r="O1123" s="254" t="str">
        <f>IF(ISBLANK(INDEX('Policy Characteristics'!I:I,MATCH($C1123,'Policy Characteristics'!$C:$C,0))),"",INDEX('Policy Characteristics'!I:I,MATCH($C1123,'Policy Characteristics'!$C:$C,0)))</f>
        <v>% of fuel shifted</v>
      </c>
      <c r="P1123" s="254" t="str">
        <f>IF(ISBLANK(INDEX('Policy Characteristics'!J:J,MATCH($C1123,'Policy Characteristics'!$C:$C,0))),"",INDEX('Policy Characteristics'!J:J,MATCH($C1123,'Policy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23" s="254" t="str">
        <f>IF(ISBLANK(INDEX('Policy Characteristics'!K:K,MATCH($C1123,'Policy Characteristics'!$C:$C,0))),"",INDEX('Policy Characteristics'!K:K,MATCH($C1123,'Policy Characteristics'!$C:$C,0)))</f>
        <v>industry-ag-main.html#fuel-switching</v>
      </c>
      <c r="R1123" s="254" t="str">
        <f>IF(ISBLANK(INDEX('Policy Characteristics'!L:L,MATCH($C1123,'Policy Characteristics'!$C:$C,0))),"",INDEX('Policy Characteristics'!L:L,MATCH($C1123,'Policy Characteristics'!$C:$C,0)))</f>
        <v>industry-elec-and-hydrogen.html</v>
      </c>
    </row>
    <row r="1124" spans="1:18" s="2" customFormat="1">
      <c r="A1124" s="254" t="str">
        <f>IF(ISBLANK(INDEX('Policy Characteristics'!A:A,MATCH($C1124,'Policy Characteristics'!$C:$C,0))),"",INDEX('Policy Characteristics'!A:A,MATCH($C1124,'Policy Characteristics'!$C:$C,0)))</f>
        <v>Industry</v>
      </c>
      <c r="B1124" s="262" t="str">
        <f>IF(ISBLANK(INDEX('Policy Characteristics'!B:B,MATCH($C1124,'Policy Characteristics'!$C:$C,0))),"",INDEX('Policy Characteristics'!B:B,MATCH($C1124,'Policy Characteristics'!$C:$C,0)))</f>
        <v>Hydrogen Combustion</v>
      </c>
      <c r="C1124" s="254" t="str">
        <f t="shared" si="43"/>
        <v>Fraction of Eligible Industrial Energy Use Shifted to Hydrogen</v>
      </c>
      <c r="D1124" s="6" t="s">
        <v>3067</v>
      </c>
      <c r="E1124" s="1" t="s">
        <v>3520</v>
      </c>
      <c r="F1124" t="s">
        <v>3031</v>
      </c>
      <c r="G1124" s="45" t="s">
        <v>3527</v>
      </c>
      <c r="H1124" s="43">
        <v>2085</v>
      </c>
      <c r="I1124" s="324" t="s">
        <v>44</v>
      </c>
      <c r="J1124" s="255" t="str">
        <f>IF(ISBLANK(INDEX('Policy Characteristics'!D:D,MATCH($C1124,'Policy Characteristics'!$C:$C,0))),"",INDEX('Policy Characteristics'!D:D,MATCH($C1124,'Policy Characteristics'!$C:$C,0)))</f>
        <v>Hydrogen Combustion</v>
      </c>
      <c r="K1124" s="254" t="str">
        <f>IF(ISBLANK(INDEX('Policy Characteristics'!E:E,MATCH($C1124,'Policy Characteristics'!$C:$C,0))),"",INDEX('Policy Characteristics'!E:E,MATCH($C1124,'Policy Characteristics'!$C:$C,0)))</f>
        <v>indst shift to hydrogen</v>
      </c>
      <c r="L1124" s="261">
        <f>IF(ISBLANK(INDEX('Policy Characteristics'!F:F,MATCH($C1124,'Policy Characteristics'!$C:$C,0))),"",INDEX('Policy Characteristics'!F:F,MATCH($C1124,'Policy Characteristics'!$C:$C,0)))</f>
        <v>0</v>
      </c>
      <c r="M1124" s="261">
        <f>IF(ISBLANK(INDEX('Policy Characteristics'!G:G,MATCH($C1124,'Policy Characteristics'!$C:$C,0))),"",INDEX('Policy Characteristics'!G:G,MATCH($C1124,'Policy Characteristics'!$C:$C,0)))</f>
        <v>1</v>
      </c>
      <c r="N1124" s="261">
        <f>IF(ISBLANK(INDEX('Policy Characteristics'!H:H,MATCH($C1124,'Policy Characteristics'!$C:$C,0))),"",INDEX('Policy Characteristics'!H:H,MATCH($C1124,'Policy Characteristics'!$C:$C,0)))</f>
        <v>0.01</v>
      </c>
      <c r="O1124" s="254" t="str">
        <f>IF(ISBLANK(INDEX('Policy Characteristics'!I:I,MATCH($C1124,'Policy Characteristics'!$C:$C,0))),"",INDEX('Policy Characteristics'!I:I,MATCH($C1124,'Policy Characteristics'!$C:$C,0)))</f>
        <v>% of fuel shifted</v>
      </c>
      <c r="P1124" s="254" t="str">
        <f>IF(ISBLANK(INDEX('Policy Characteristics'!J:J,MATCH($C1124,'Policy Characteristics'!$C:$C,0))),"",INDEX('Policy Characteristics'!J:J,MATCH($C1124,'Policy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24" s="254" t="str">
        <f>IF(ISBLANK(INDEX('Policy Characteristics'!K:K,MATCH($C1124,'Policy Characteristics'!$C:$C,0))),"",INDEX('Policy Characteristics'!K:K,MATCH($C1124,'Policy Characteristics'!$C:$C,0)))</f>
        <v>industry-ag-main.html#fuel-switching</v>
      </c>
      <c r="R1124" s="254" t="str">
        <f>IF(ISBLANK(INDEX('Policy Characteristics'!L:L,MATCH($C1124,'Policy Characteristics'!$C:$C,0))),"",INDEX('Policy Characteristics'!L:L,MATCH($C1124,'Policy Characteristics'!$C:$C,0)))</f>
        <v>industry-elec-and-hydrogen.html</v>
      </c>
    </row>
    <row r="1125" spans="1:18" s="2" customFormat="1">
      <c r="A1125" s="254" t="str">
        <f>IF(ISBLANK(INDEX('Policy Characteristics'!A:A,MATCH($C1125,'Policy Characteristics'!$C:$C,0))),"",INDEX('Policy Characteristics'!A:A,MATCH($C1125,'Policy Characteristics'!$C:$C,0)))</f>
        <v>Industry</v>
      </c>
      <c r="B1125" s="262" t="str">
        <f>IF(ISBLANK(INDEX('Policy Characteristics'!B:B,MATCH($C1125,'Policy Characteristics'!$C:$C,0))),"",INDEX('Policy Characteristics'!B:B,MATCH($C1125,'Policy Characteristics'!$C:$C,0)))</f>
        <v>Hydrogen Combustion</v>
      </c>
      <c r="C1125" s="254" t="str">
        <f t="shared" si="43"/>
        <v>Fraction of Eligible Industrial Energy Use Shifted to Hydrogen</v>
      </c>
      <c r="D1125" s="6" t="s">
        <v>3067</v>
      </c>
      <c r="E1125" s="1" t="s">
        <v>3521</v>
      </c>
      <c r="F1125" t="s">
        <v>3031</v>
      </c>
      <c r="G1125" s="45" t="s">
        <v>3528</v>
      </c>
      <c r="H1125" s="43">
        <v>2086</v>
      </c>
      <c r="I1125" s="324" t="s">
        <v>44</v>
      </c>
      <c r="J1125" s="255" t="str">
        <f>IF(ISBLANK(INDEX('Policy Characteristics'!D:D,MATCH($C1125,'Policy Characteristics'!$C:$C,0))),"",INDEX('Policy Characteristics'!D:D,MATCH($C1125,'Policy Characteristics'!$C:$C,0)))</f>
        <v>Hydrogen Combustion</v>
      </c>
      <c r="K1125" s="254" t="str">
        <f>IF(ISBLANK(INDEX('Policy Characteristics'!E:E,MATCH($C1125,'Policy Characteristics'!$C:$C,0))),"",INDEX('Policy Characteristics'!E:E,MATCH($C1125,'Policy Characteristics'!$C:$C,0)))</f>
        <v>indst shift to hydrogen</v>
      </c>
      <c r="L1125" s="261">
        <f>IF(ISBLANK(INDEX('Policy Characteristics'!F:F,MATCH($C1125,'Policy Characteristics'!$C:$C,0))),"",INDEX('Policy Characteristics'!F:F,MATCH($C1125,'Policy Characteristics'!$C:$C,0)))</f>
        <v>0</v>
      </c>
      <c r="M1125" s="261">
        <f>IF(ISBLANK(INDEX('Policy Characteristics'!G:G,MATCH($C1125,'Policy Characteristics'!$C:$C,0))),"",INDEX('Policy Characteristics'!G:G,MATCH($C1125,'Policy Characteristics'!$C:$C,0)))</f>
        <v>1</v>
      </c>
      <c r="N1125" s="261">
        <f>IF(ISBLANK(INDEX('Policy Characteristics'!H:H,MATCH($C1125,'Policy Characteristics'!$C:$C,0))),"",INDEX('Policy Characteristics'!H:H,MATCH($C1125,'Policy Characteristics'!$C:$C,0)))</f>
        <v>0.01</v>
      </c>
      <c r="O1125" s="254" t="str">
        <f>IF(ISBLANK(INDEX('Policy Characteristics'!I:I,MATCH($C1125,'Policy Characteristics'!$C:$C,0))),"",INDEX('Policy Characteristics'!I:I,MATCH($C1125,'Policy Characteristics'!$C:$C,0)))</f>
        <v>% of fuel shifted</v>
      </c>
      <c r="P1125" s="254" t="str">
        <f>IF(ISBLANK(INDEX('Policy Characteristics'!J:J,MATCH($C1125,'Policy Characteristics'!$C:$C,0))),"",INDEX('Policy Characteristics'!J:J,MATCH($C1125,'Policy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25" s="254" t="str">
        <f>IF(ISBLANK(INDEX('Policy Characteristics'!K:K,MATCH($C1125,'Policy Characteristics'!$C:$C,0))),"",INDEX('Policy Characteristics'!K:K,MATCH($C1125,'Policy Characteristics'!$C:$C,0)))</f>
        <v>industry-ag-main.html#fuel-switching</v>
      </c>
      <c r="R1125" s="254" t="str">
        <f>IF(ISBLANK(INDEX('Policy Characteristics'!L:L,MATCH($C1125,'Policy Characteristics'!$C:$C,0))),"",INDEX('Policy Characteristics'!L:L,MATCH($C1125,'Policy Characteristics'!$C:$C,0)))</f>
        <v>industry-elec-and-hydrogen.html</v>
      </c>
    </row>
    <row r="1126" spans="1:18" s="2" customFormat="1">
      <c r="A1126" s="254" t="str">
        <f>IF(ISBLANK(INDEX('Policy Characteristics'!A:A,MATCH($C1126,'Policy Characteristics'!$C:$C,0))),"",INDEX('Policy Characteristics'!A:A,MATCH($C1126,'Policy Characteristics'!$C:$C,0)))</f>
        <v>Industry</v>
      </c>
      <c r="B1126" s="262" t="str">
        <f>IF(ISBLANK(INDEX('Policy Characteristics'!B:B,MATCH($C1126,'Policy Characteristics'!$C:$C,0))),"",INDEX('Policy Characteristics'!B:B,MATCH($C1126,'Policy Characteristics'!$C:$C,0)))</f>
        <v>Hydrogen Combustion</v>
      </c>
      <c r="C1126" s="254" t="str">
        <f t="shared" si="43"/>
        <v>Fraction of Eligible Industrial Energy Use Shifted to Hydrogen</v>
      </c>
      <c r="D1126" s="6" t="s">
        <v>3067</v>
      </c>
      <c r="E1126" s="1" t="s">
        <v>3522</v>
      </c>
      <c r="F1126" t="s">
        <v>3031</v>
      </c>
      <c r="G1126" s="45" t="s">
        <v>3529</v>
      </c>
      <c r="H1126" s="43">
        <v>2087</v>
      </c>
      <c r="I1126" s="324" t="s">
        <v>43</v>
      </c>
      <c r="J1126" s="255" t="str">
        <f>IF(ISBLANK(INDEX('Policy Characteristics'!D:D,MATCH($C1126,'Policy Characteristics'!$C:$C,0))),"",INDEX('Policy Characteristics'!D:D,MATCH($C1126,'Policy Characteristics'!$C:$C,0)))</f>
        <v>Hydrogen Combustion</v>
      </c>
      <c r="K1126" s="254" t="str">
        <f>IF(ISBLANK(INDEX('Policy Characteristics'!E:E,MATCH($C1126,'Policy Characteristics'!$C:$C,0))),"",INDEX('Policy Characteristics'!E:E,MATCH($C1126,'Policy Characteristics'!$C:$C,0)))</f>
        <v>indst shift to hydrogen</v>
      </c>
      <c r="L1126" s="261">
        <f>IF(ISBLANK(INDEX('Policy Characteristics'!F:F,MATCH($C1126,'Policy Characteristics'!$C:$C,0))),"",INDEX('Policy Characteristics'!F:F,MATCH($C1126,'Policy Characteristics'!$C:$C,0)))</f>
        <v>0</v>
      </c>
      <c r="M1126" s="261">
        <f>IF(ISBLANK(INDEX('Policy Characteristics'!G:G,MATCH($C1126,'Policy Characteristics'!$C:$C,0))),"",INDEX('Policy Characteristics'!G:G,MATCH($C1126,'Policy Characteristics'!$C:$C,0)))</f>
        <v>1</v>
      </c>
      <c r="N1126" s="261">
        <f>IF(ISBLANK(INDEX('Policy Characteristics'!H:H,MATCH($C1126,'Policy Characteristics'!$C:$C,0))),"",INDEX('Policy Characteristics'!H:H,MATCH($C1126,'Policy Characteristics'!$C:$C,0)))</f>
        <v>0.01</v>
      </c>
      <c r="O1126" s="254" t="str">
        <f>IF(ISBLANK(INDEX('Policy Characteristics'!I:I,MATCH($C1126,'Policy Characteristics'!$C:$C,0))),"",INDEX('Policy Characteristics'!I:I,MATCH($C1126,'Policy Characteristics'!$C:$C,0)))</f>
        <v>% of fuel shifted</v>
      </c>
      <c r="P1126" s="254" t="str">
        <f>IF(ISBLANK(INDEX('Policy Characteristics'!J:J,MATCH($C1126,'Policy Characteristics'!$C:$C,0))),"",INDEX('Policy Characteristics'!J:J,MATCH($C1126,'Policy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26" s="254" t="str">
        <f>IF(ISBLANK(INDEX('Policy Characteristics'!K:K,MATCH($C1126,'Policy Characteristics'!$C:$C,0))),"",INDEX('Policy Characteristics'!K:K,MATCH($C1126,'Policy Characteristics'!$C:$C,0)))</f>
        <v>industry-ag-main.html#fuel-switching</v>
      </c>
      <c r="R1126" s="254" t="str">
        <f>IF(ISBLANK(INDEX('Policy Characteristics'!L:L,MATCH($C1126,'Policy Characteristics'!$C:$C,0))),"",INDEX('Policy Characteristics'!L:L,MATCH($C1126,'Policy Characteristics'!$C:$C,0)))</f>
        <v>industry-elec-and-hydrogen.html</v>
      </c>
    </row>
    <row r="1127" spans="1:18" s="2" customFormat="1">
      <c r="A1127" s="254" t="str">
        <f>IF(ISBLANK(INDEX('Policy Characteristics'!A:A,MATCH($C1127,'Policy Characteristics'!$C:$C,0))),"",INDEX('Policy Characteristics'!A:A,MATCH($C1127,'Policy Characteristics'!$C:$C,0)))</f>
        <v>Industry</v>
      </c>
      <c r="B1127" s="262" t="str">
        <f>IF(ISBLANK(INDEX('Policy Characteristics'!B:B,MATCH($C1127,'Policy Characteristics'!$C:$C,0))),"",INDEX('Policy Characteristics'!B:B,MATCH($C1127,'Policy Characteristics'!$C:$C,0)))</f>
        <v>Hydrogen Combustion</v>
      </c>
      <c r="C1127" s="254" t="str">
        <f t="shared" si="43"/>
        <v>Fraction of Eligible Industrial Energy Use Shifted to Hydrogen</v>
      </c>
      <c r="D1127" s="6" t="s">
        <v>3067</v>
      </c>
      <c r="E1127" s="1" t="s">
        <v>3523</v>
      </c>
      <c r="F1127" t="s">
        <v>3031</v>
      </c>
      <c r="G1127" s="45" t="s">
        <v>3530</v>
      </c>
      <c r="H1127" s="43">
        <v>2088</v>
      </c>
      <c r="I1127" s="324" t="s">
        <v>44</v>
      </c>
      <c r="J1127" s="255" t="str">
        <f>IF(ISBLANK(INDEX('Policy Characteristics'!D:D,MATCH($C1127,'Policy Characteristics'!$C:$C,0))),"",INDEX('Policy Characteristics'!D:D,MATCH($C1127,'Policy Characteristics'!$C:$C,0)))</f>
        <v>Hydrogen Combustion</v>
      </c>
      <c r="K1127" s="254" t="str">
        <f>IF(ISBLANK(INDEX('Policy Characteristics'!E:E,MATCH($C1127,'Policy Characteristics'!$C:$C,0))),"",INDEX('Policy Characteristics'!E:E,MATCH($C1127,'Policy Characteristics'!$C:$C,0)))</f>
        <v>indst shift to hydrogen</v>
      </c>
      <c r="L1127" s="261">
        <f>IF(ISBLANK(INDEX('Policy Characteristics'!F:F,MATCH($C1127,'Policy Characteristics'!$C:$C,0))),"",INDEX('Policy Characteristics'!F:F,MATCH($C1127,'Policy Characteristics'!$C:$C,0)))</f>
        <v>0</v>
      </c>
      <c r="M1127" s="261">
        <f>IF(ISBLANK(INDEX('Policy Characteristics'!G:G,MATCH($C1127,'Policy Characteristics'!$C:$C,0))),"",INDEX('Policy Characteristics'!G:G,MATCH($C1127,'Policy Characteristics'!$C:$C,0)))</f>
        <v>1</v>
      </c>
      <c r="N1127" s="261">
        <f>IF(ISBLANK(INDEX('Policy Characteristics'!H:H,MATCH($C1127,'Policy Characteristics'!$C:$C,0))),"",INDEX('Policy Characteristics'!H:H,MATCH($C1127,'Policy Characteristics'!$C:$C,0)))</f>
        <v>0.01</v>
      </c>
      <c r="O1127" s="254" t="str">
        <f>IF(ISBLANK(INDEX('Policy Characteristics'!I:I,MATCH($C1127,'Policy Characteristics'!$C:$C,0))),"",INDEX('Policy Characteristics'!I:I,MATCH($C1127,'Policy Characteristics'!$C:$C,0)))</f>
        <v>% of fuel shifted</v>
      </c>
      <c r="P1127" s="254" t="str">
        <f>IF(ISBLANK(INDEX('Policy Characteristics'!J:J,MATCH($C1127,'Policy Characteristics'!$C:$C,0))),"",INDEX('Policy Characteristics'!J:J,MATCH($C1127,'Policy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27" s="254" t="str">
        <f>IF(ISBLANK(INDEX('Policy Characteristics'!K:K,MATCH($C1127,'Policy Characteristics'!$C:$C,0))),"",INDEX('Policy Characteristics'!K:K,MATCH($C1127,'Policy Characteristics'!$C:$C,0)))</f>
        <v>industry-ag-main.html#fuel-switching</v>
      </c>
      <c r="R1127" s="254" t="str">
        <f>IF(ISBLANK(INDEX('Policy Characteristics'!L:L,MATCH($C1127,'Policy Characteristics'!$C:$C,0))),"",INDEX('Policy Characteristics'!L:L,MATCH($C1127,'Policy Characteristics'!$C:$C,0)))</f>
        <v>industry-elec-and-hydrogen.html</v>
      </c>
    </row>
    <row r="1128" spans="1:18" s="2" customFormat="1">
      <c r="A1128" s="254" t="str">
        <f>IF(ISBLANK(INDEX('Policy Characteristics'!A:A,MATCH($C1128,'Policy Characteristics'!$C:$C,0))),"",INDEX('Policy Characteristics'!A:A,MATCH($C1128,'Policy Characteristics'!$C:$C,0)))</f>
        <v>Industry</v>
      </c>
      <c r="B1128" s="262" t="str">
        <f>IF(ISBLANK(INDEX('Policy Characteristics'!B:B,MATCH($C1128,'Policy Characteristics'!$C:$C,0))),"",INDEX('Policy Characteristics'!B:B,MATCH($C1128,'Policy Characteristics'!$C:$C,0)))</f>
        <v>Hydrogen Combustion</v>
      </c>
      <c r="C1128" s="254" t="str">
        <f t="shared" si="43"/>
        <v>Fraction of Eligible Industrial Energy Use Shifted to Hydrogen</v>
      </c>
      <c r="D1128" s="6" t="s">
        <v>3067</v>
      </c>
      <c r="E1128" s="1" t="s">
        <v>3674</v>
      </c>
      <c r="F1128" t="s">
        <v>3031</v>
      </c>
      <c r="G1128" s="45" t="s">
        <v>3674</v>
      </c>
      <c r="H1128" s="43">
        <v>2089</v>
      </c>
      <c r="I1128" s="324" t="s">
        <v>43</v>
      </c>
      <c r="J1128" s="255" t="str">
        <f>IF(ISBLANK(INDEX('Policy Characteristics'!D:D,MATCH($C1128,'Policy Characteristics'!$C:$C,0))),"",INDEX('Policy Characteristics'!D:D,MATCH($C1128,'Policy Characteristics'!$C:$C,0)))</f>
        <v>Hydrogen Combustion</v>
      </c>
      <c r="K1128" s="254" t="str">
        <f>IF(ISBLANK(INDEX('Policy Characteristics'!E:E,MATCH($C1128,'Policy Characteristics'!$C:$C,0))),"",INDEX('Policy Characteristics'!E:E,MATCH($C1128,'Policy Characteristics'!$C:$C,0)))</f>
        <v>indst shift to hydrogen</v>
      </c>
      <c r="L1128" s="261">
        <f>IF(ISBLANK(INDEX('Policy Characteristics'!F:F,MATCH($C1128,'Policy Characteristics'!$C:$C,0))),"",INDEX('Policy Characteristics'!F:F,MATCH($C1128,'Policy Characteristics'!$C:$C,0)))</f>
        <v>0</v>
      </c>
      <c r="M1128" s="261">
        <f>IF(ISBLANK(INDEX('Policy Characteristics'!G:G,MATCH($C1128,'Policy Characteristics'!$C:$C,0))),"",INDEX('Policy Characteristics'!G:G,MATCH($C1128,'Policy Characteristics'!$C:$C,0)))</f>
        <v>1</v>
      </c>
      <c r="N1128" s="261">
        <f>IF(ISBLANK(INDEX('Policy Characteristics'!H:H,MATCH($C1128,'Policy Characteristics'!$C:$C,0))),"",INDEX('Policy Characteristics'!H:H,MATCH($C1128,'Policy Characteristics'!$C:$C,0)))</f>
        <v>0.01</v>
      </c>
      <c r="O1128" s="254" t="str">
        <f>IF(ISBLANK(INDEX('Policy Characteristics'!I:I,MATCH($C1128,'Policy Characteristics'!$C:$C,0))),"",INDEX('Policy Characteristics'!I:I,MATCH($C1128,'Policy Characteristics'!$C:$C,0)))</f>
        <v>% of fuel shifted</v>
      </c>
      <c r="P1128" s="254" t="str">
        <f>IF(ISBLANK(INDEX('Policy Characteristics'!J:J,MATCH($C1128,'Policy Characteristics'!$C:$C,0))),"",INDEX('Policy Characteristics'!J:J,MATCH($C1128,'Policy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28" s="254" t="str">
        <f>IF(ISBLANK(INDEX('Policy Characteristics'!K:K,MATCH($C1128,'Policy Characteristics'!$C:$C,0))),"",INDEX('Policy Characteristics'!K:K,MATCH($C1128,'Policy Characteristics'!$C:$C,0)))</f>
        <v>industry-ag-main.html#fuel-switching</v>
      </c>
      <c r="R1128" s="254" t="str">
        <f>IF(ISBLANK(INDEX('Policy Characteristics'!L:L,MATCH($C1128,'Policy Characteristics'!$C:$C,0))),"",INDEX('Policy Characteristics'!L:L,MATCH($C1128,'Policy Characteristics'!$C:$C,0)))</f>
        <v>industry-elec-and-hydrogen.html</v>
      </c>
    </row>
    <row r="1129" spans="1:18" s="2" customFormat="1">
      <c r="A1129" s="254" t="str">
        <f>IF(ISBLANK(INDEX('Policy Characteristics'!A:A,MATCH($C1129,'Policy Characteristics'!$C:$C,0))),"",INDEX('Policy Characteristics'!A:A,MATCH($C1129,'Policy Characteristics'!$C:$C,0)))</f>
        <v>Industry</v>
      </c>
      <c r="B1129" s="262" t="str">
        <f>IF(ISBLANK(INDEX('Policy Characteristics'!B:B,MATCH($C1129,'Policy Characteristics'!$C:$C,0))),"",INDEX('Policy Characteristics'!B:B,MATCH($C1129,'Policy Characteristics'!$C:$C,0)))</f>
        <v>Hydrogen Combustion</v>
      </c>
      <c r="C1129" s="254" t="str">
        <f t="shared" si="43"/>
        <v>Fraction of Eligible Industrial Energy Use Shifted to Hydrogen</v>
      </c>
      <c r="D1129" s="6" t="s">
        <v>3068</v>
      </c>
      <c r="E1129" s="1" t="s">
        <v>3517</v>
      </c>
      <c r="F1129" t="s">
        <v>3032</v>
      </c>
      <c r="G1129" s="45" t="s">
        <v>3524</v>
      </c>
      <c r="H1129" s="43">
        <v>2090</v>
      </c>
      <c r="I1129" s="324" t="s">
        <v>43</v>
      </c>
      <c r="J1129" s="255" t="str">
        <f>IF(ISBLANK(INDEX('Policy Characteristics'!D:D,MATCH($C1129,'Policy Characteristics'!$C:$C,0))),"",INDEX('Policy Characteristics'!D:D,MATCH($C1129,'Policy Characteristics'!$C:$C,0)))</f>
        <v>Hydrogen Combustion</v>
      </c>
      <c r="K1129" s="254" t="str">
        <f>IF(ISBLANK(INDEX('Policy Characteristics'!E:E,MATCH($C1129,'Policy Characteristics'!$C:$C,0))),"",INDEX('Policy Characteristics'!E:E,MATCH($C1129,'Policy Characteristics'!$C:$C,0)))</f>
        <v>indst shift to hydrogen</v>
      </c>
      <c r="L1129" s="261">
        <f>IF(ISBLANK(INDEX('Policy Characteristics'!F:F,MATCH($C1129,'Policy Characteristics'!$C:$C,0))),"",INDEX('Policy Characteristics'!F:F,MATCH($C1129,'Policy Characteristics'!$C:$C,0)))</f>
        <v>0</v>
      </c>
      <c r="M1129" s="261">
        <f>IF(ISBLANK(INDEX('Policy Characteristics'!G:G,MATCH($C1129,'Policy Characteristics'!$C:$C,0))),"",INDEX('Policy Characteristics'!G:G,MATCH($C1129,'Policy Characteristics'!$C:$C,0)))</f>
        <v>1</v>
      </c>
      <c r="N1129" s="261">
        <f>IF(ISBLANK(INDEX('Policy Characteristics'!H:H,MATCH($C1129,'Policy Characteristics'!$C:$C,0))),"",INDEX('Policy Characteristics'!H:H,MATCH($C1129,'Policy Characteristics'!$C:$C,0)))</f>
        <v>0.01</v>
      </c>
      <c r="O1129" s="254" t="str">
        <f>IF(ISBLANK(INDEX('Policy Characteristics'!I:I,MATCH($C1129,'Policy Characteristics'!$C:$C,0))),"",INDEX('Policy Characteristics'!I:I,MATCH($C1129,'Policy Characteristics'!$C:$C,0)))</f>
        <v>% of fuel shifted</v>
      </c>
      <c r="P1129" s="254" t="str">
        <f>IF(ISBLANK(INDEX('Policy Characteristics'!J:J,MATCH($C1129,'Policy Characteristics'!$C:$C,0))),"",INDEX('Policy Characteristics'!J:J,MATCH($C1129,'Policy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29" s="254" t="str">
        <f>IF(ISBLANK(INDEX('Policy Characteristics'!K:K,MATCH($C1129,'Policy Characteristics'!$C:$C,0))),"",INDEX('Policy Characteristics'!K:K,MATCH($C1129,'Policy Characteristics'!$C:$C,0)))</f>
        <v>industry-ag-main.html#fuel-switching</v>
      </c>
      <c r="R1129" s="254" t="str">
        <f>IF(ISBLANK(INDEX('Policy Characteristics'!L:L,MATCH($C1129,'Policy Characteristics'!$C:$C,0))),"",INDEX('Policy Characteristics'!L:L,MATCH($C1129,'Policy Characteristics'!$C:$C,0)))</f>
        <v>industry-elec-and-hydrogen.html</v>
      </c>
    </row>
    <row r="1130" spans="1:18" s="2" customFormat="1">
      <c r="A1130" s="254" t="str">
        <f>IF(ISBLANK(INDEX('Policy Characteristics'!A:A,MATCH($C1130,'Policy Characteristics'!$C:$C,0))),"",INDEX('Policy Characteristics'!A:A,MATCH($C1130,'Policy Characteristics'!$C:$C,0)))</f>
        <v>Industry</v>
      </c>
      <c r="B1130" s="262" t="str">
        <f>IF(ISBLANK(INDEX('Policy Characteristics'!B:B,MATCH($C1130,'Policy Characteristics'!$C:$C,0))),"",INDEX('Policy Characteristics'!B:B,MATCH($C1130,'Policy Characteristics'!$C:$C,0)))</f>
        <v>Hydrogen Combustion</v>
      </c>
      <c r="C1130" s="254" t="str">
        <f t="shared" si="43"/>
        <v>Fraction of Eligible Industrial Energy Use Shifted to Hydrogen</v>
      </c>
      <c r="D1130" s="6" t="s">
        <v>3068</v>
      </c>
      <c r="E1130" s="1" t="s">
        <v>3518</v>
      </c>
      <c r="F1130" t="s">
        <v>3032</v>
      </c>
      <c r="G1130" s="45" t="s">
        <v>3525</v>
      </c>
      <c r="H1130" s="43">
        <v>2091</v>
      </c>
      <c r="I1130" s="324" t="s">
        <v>43</v>
      </c>
      <c r="J1130" s="255" t="str">
        <f>IF(ISBLANK(INDEX('Policy Characteristics'!D:D,MATCH($C1130,'Policy Characteristics'!$C:$C,0))),"",INDEX('Policy Characteristics'!D:D,MATCH($C1130,'Policy Characteristics'!$C:$C,0)))</f>
        <v>Hydrogen Combustion</v>
      </c>
      <c r="K1130" s="254" t="str">
        <f>IF(ISBLANK(INDEX('Policy Characteristics'!E:E,MATCH($C1130,'Policy Characteristics'!$C:$C,0))),"",INDEX('Policy Characteristics'!E:E,MATCH($C1130,'Policy Characteristics'!$C:$C,0)))</f>
        <v>indst shift to hydrogen</v>
      </c>
      <c r="L1130" s="261">
        <f>IF(ISBLANK(INDEX('Policy Characteristics'!F:F,MATCH($C1130,'Policy Characteristics'!$C:$C,0))),"",INDEX('Policy Characteristics'!F:F,MATCH($C1130,'Policy Characteristics'!$C:$C,0)))</f>
        <v>0</v>
      </c>
      <c r="M1130" s="261">
        <f>IF(ISBLANK(INDEX('Policy Characteristics'!G:G,MATCH($C1130,'Policy Characteristics'!$C:$C,0))),"",INDEX('Policy Characteristics'!G:G,MATCH($C1130,'Policy Characteristics'!$C:$C,0)))</f>
        <v>1</v>
      </c>
      <c r="N1130" s="261">
        <f>IF(ISBLANK(INDEX('Policy Characteristics'!H:H,MATCH($C1130,'Policy Characteristics'!$C:$C,0))),"",INDEX('Policy Characteristics'!H:H,MATCH($C1130,'Policy Characteristics'!$C:$C,0)))</f>
        <v>0.01</v>
      </c>
      <c r="O1130" s="254" t="str">
        <f>IF(ISBLANK(INDEX('Policy Characteristics'!I:I,MATCH($C1130,'Policy Characteristics'!$C:$C,0))),"",INDEX('Policy Characteristics'!I:I,MATCH($C1130,'Policy Characteristics'!$C:$C,0)))</f>
        <v>% of fuel shifted</v>
      </c>
      <c r="P1130" s="254" t="str">
        <f>IF(ISBLANK(INDEX('Policy Characteristics'!J:J,MATCH($C1130,'Policy Characteristics'!$C:$C,0))),"",INDEX('Policy Characteristics'!J:J,MATCH($C1130,'Policy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30" s="254" t="str">
        <f>IF(ISBLANK(INDEX('Policy Characteristics'!K:K,MATCH($C1130,'Policy Characteristics'!$C:$C,0))),"",INDEX('Policy Characteristics'!K:K,MATCH($C1130,'Policy Characteristics'!$C:$C,0)))</f>
        <v>industry-ag-main.html#fuel-switching</v>
      </c>
      <c r="R1130" s="254" t="str">
        <f>IF(ISBLANK(INDEX('Policy Characteristics'!L:L,MATCH($C1130,'Policy Characteristics'!$C:$C,0))),"",INDEX('Policy Characteristics'!L:L,MATCH($C1130,'Policy Characteristics'!$C:$C,0)))</f>
        <v>industry-elec-and-hydrogen.html</v>
      </c>
    </row>
    <row r="1131" spans="1:18" s="2" customFormat="1">
      <c r="A1131" s="254" t="str">
        <f>IF(ISBLANK(INDEX('Policy Characteristics'!A:A,MATCH($C1131,'Policy Characteristics'!$C:$C,0))),"",INDEX('Policy Characteristics'!A:A,MATCH($C1131,'Policy Characteristics'!$C:$C,0)))</f>
        <v>Industry</v>
      </c>
      <c r="B1131" s="262" t="str">
        <f>IF(ISBLANK(INDEX('Policy Characteristics'!B:B,MATCH($C1131,'Policy Characteristics'!$C:$C,0))),"",INDEX('Policy Characteristics'!B:B,MATCH($C1131,'Policy Characteristics'!$C:$C,0)))</f>
        <v>Hydrogen Combustion</v>
      </c>
      <c r="C1131" s="254" t="str">
        <f t="shared" si="43"/>
        <v>Fraction of Eligible Industrial Energy Use Shifted to Hydrogen</v>
      </c>
      <c r="D1131" s="6" t="s">
        <v>3068</v>
      </c>
      <c r="E1131" s="1" t="s">
        <v>3519</v>
      </c>
      <c r="F1131" t="s">
        <v>3032</v>
      </c>
      <c r="G1131" s="45" t="s">
        <v>3526</v>
      </c>
      <c r="H1131" s="43">
        <v>2092</v>
      </c>
      <c r="I1131" s="324" t="s">
        <v>43</v>
      </c>
      <c r="J1131" s="255" t="str">
        <f>IF(ISBLANK(INDEX('Policy Characteristics'!D:D,MATCH($C1131,'Policy Characteristics'!$C:$C,0))),"",INDEX('Policy Characteristics'!D:D,MATCH($C1131,'Policy Characteristics'!$C:$C,0)))</f>
        <v>Hydrogen Combustion</v>
      </c>
      <c r="K1131" s="254" t="str">
        <f>IF(ISBLANK(INDEX('Policy Characteristics'!E:E,MATCH($C1131,'Policy Characteristics'!$C:$C,0))),"",INDEX('Policy Characteristics'!E:E,MATCH($C1131,'Policy Characteristics'!$C:$C,0)))</f>
        <v>indst shift to hydrogen</v>
      </c>
      <c r="L1131" s="261">
        <f>IF(ISBLANK(INDEX('Policy Characteristics'!F:F,MATCH($C1131,'Policy Characteristics'!$C:$C,0))),"",INDEX('Policy Characteristics'!F:F,MATCH($C1131,'Policy Characteristics'!$C:$C,0)))</f>
        <v>0</v>
      </c>
      <c r="M1131" s="261">
        <f>IF(ISBLANK(INDEX('Policy Characteristics'!G:G,MATCH($C1131,'Policy Characteristics'!$C:$C,0))),"",INDEX('Policy Characteristics'!G:G,MATCH($C1131,'Policy Characteristics'!$C:$C,0)))</f>
        <v>1</v>
      </c>
      <c r="N1131" s="261">
        <f>IF(ISBLANK(INDEX('Policy Characteristics'!H:H,MATCH($C1131,'Policy Characteristics'!$C:$C,0))),"",INDEX('Policy Characteristics'!H:H,MATCH($C1131,'Policy Characteristics'!$C:$C,0)))</f>
        <v>0.01</v>
      </c>
      <c r="O1131" s="254" t="str">
        <f>IF(ISBLANK(INDEX('Policy Characteristics'!I:I,MATCH($C1131,'Policy Characteristics'!$C:$C,0))),"",INDEX('Policy Characteristics'!I:I,MATCH($C1131,'Policy Characteristics'!$C:$C,0)))</f>
        <v>% of fuel shifted</v>
      </c>
      <c r="P1131" s="254" t="str">
        <f>IF(ISBLANK(INDEX('Policy Characteristics'!J:J,MATCH($C1131,'Policy Characteristics'!$C:$C,0))),"",INDEX('Policy Characteristics'!J:J,MATCH($C1131,'Policy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31" s="254" t="str">
        <f>IF(ISBLANK(INDEX('Policy Characteristics'!K:K,MATCH($C1131,'Policy Characteristics'!$C:$C,0))),"",INDEX('Policy Characteristics'!K:K,MATCH($C1131,'Policy Characteristics'!$C:$C,0)))</f>
        <v>industry-ag-main.html#fuel-switching</v>
      </c>
      <c r="R1131" s="254" t="str">
        <f>IF(ISBLANK(INDEX('Policy Characteristics'!L:L,MATCH($C1131,'Policy Characteristics'!$C:$C,0))),"",INDEX('Policy Characteristics'!L:L,MATCH($C1131,'Policy Characteristics'!$C:$C,0)))</f>
        <v>industry-elec-and-hydrogen.html</v>
      </c>
    </row>
    <row r="1132" spans="1:18" s="2" customFormat="1">
      <c r="A1132" s="254" t="str">
        <f>IF(ISBLANK(INDEX('Policy Characteristics'!A:A,MATCH($C1132,'Policy Characteristics'!$C:$C,0))),"",INDEX('Policy Characteristics'!A:A,MATCH($C1132,'Policy Characteristics'!$C:$C,0)))</f>
        <v>Industry</v>
      </c>
      <c r="B1132" s="262" t="str">
        <f>IF(ISBLANK(INDEX('Policy Characteristics'!B:B,MATCH($C1132,'Policy Characteristics'!$C:$C,0))),"",INDEX('Policy Characteristics'!B:B,MATCH($C1132,'Policy Characteristics'!$C:$C,0)))</f>
        <v>Hydrogen Combustion</v>
      </c>
      <c r="C1132" s="254" t="str">
        <f t="shared" si="43"/>
        <v>Fraction of Eligible Industrial Energy Use Shifted to Hydrogen</v>
      </c>
      <c r="D1132" s="6" t="s">
        <v>3068</v>
      </c>
      <c r="E1132" s="1" t="s">
        <v>3520</v>
      </c>
      <c r="F1132" t="s">
        <v>3032</v>
      </c>
      <c r="G1132" s="45" t="s">
        <v>3527</v>
      </c>
      <c r="H1132" s="43">
        <v>2093</v>
      </c>
      <c r="I1132" s="324" t="s">
        <v>43</v>
      </c>
      <c r="J1132" s="255" t="str">
        <f>IF(ISBLANK(INDEX('Policy Characteristics'!D:D,MATCH($C1132,'Policy Characteristics'!$C:$C,0))),"",INDEX('Policy Characteristics'!D:D,MATCH($C1132,'Policy Characteristics'!$C:$C,0)))</f>
        <v>Hydrogen Combustion</v>
      </c>
      <c r="K1132" s="254" t="str">
        <f>IF(ISBLANK(INDEX('Policy Characteristics'!E:E,MATCH($C1132,'Policy Characteristics'!$C:$C,0))),"",INDEX('Policy Characteristics'!E:E,MATCH($C1132,'Policy Characteristics'!$C:$C,0)))</f>
        <v>indst shift to hydrogen</v>
      </c>
      <c r="L1132" s="261">
        <f>IF(ISBLANK(INDEX('Policy Characteristics'!F:F,MATCH($C1132,'Policy Characteristics'!$C:$C,0))),"",INDEX('Policy Characteristics'!F:F,MATCH($C1132,'Policy Characteristics'!$C:$C,0)))</f>
        <v>0</v>
      </c>
      <c r="M1132" s="261">
        <f>IF(ISBLANK(INDEX('Policy Characteristics'!G:G,MATCH($C1132,'Policy Characteristics'!$C:$C,0))),"",INDEX('Policy Characteristics'!G:G,MATCH($C1132,'Policy Characteristics'!$C:$C,0)))</f>
        <v>1</v>
      </c>
      <c r="N1132" s="261">
        <f>IF(ISBLANK(INDEX('Policy Characteristics'!H:H,MATCH($C1132,'Policy Characteristics'!$C:$C,0))),"",INDEX('Policy Characteristics'!H:H,MATCH($C1132,'Policy Characteristics'!$C:$C,0)))</f>
        <v>0.01</v>
      </c>
      <c r="O1132" s="254" t="str">
        <f>IF(ISBLANK(INDEX('Policy Characteristics'!I:I,MATCH($C1132,'Policy Characteristics'!$C:$C,0))),"",INDEX('Policy Characteristics'!I:I,MATCH($C1132,'Policy Characteristics'!$C:$C,0)))</f>
        <v>% of fuel shifted</v>
      </c>
      <c r="P1132" s="254" t="str">
        <f>IF(ISBLANK(INDEX('Policy Characteristics'!J:J,MATCH($C1132,'Policy Characteristics'!$C:$C,0))),"",INDEX('Policy Characteristics'!J:J,MATCH($C1132,'Policy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32" s="254" t="str">
        <f>IF(ISBLANK(INDEX('Policy Characteristics'!K:K,MATCH($C1132,'Policy Characteristics'!$C:$C,0))),"",INDEX('Policy Characteristics'!K:K,MATCH($C1132,'Policy Characteristics'!$C:$C,0)))</f>
        <v>industry-ag-main.html#fuel-switching</v>
      </c>
      <c r="R1132" s="254" t="str">
        <f>IF(ISBLANK(INDEX('Policy Characteristics'!L:L,MATCH($C1132,'Policy Characteristics'!$C:$C,0))),"",INDEX('Policy Characteristics'!L:L,MATCH($C1132,'Policy Characteristics'!$C:$C,0)))</f>
        <v>industry-elec-and-hydrogen.html</v>
      </c>
    </row>
    <row r="1133" spans="1:18" s="2" customFormat="1">
      <c r="A1133" s="254" t="str">
        <f>IF(ISBLANK(INDEX('Policy Characteristics'!A:A,MATCH($C1133,'Policy Characteristics'!$C:$C,0))),"",INDEX('Policy Characteristics'!A:A,MATCH($C1133,'Policy Characteristics'!$C:$C,0)))</f>
        <v>Industry</v>
      </c>
      <c r="B1133" s="262" t="str">
        <f>IF(ISBLANK(INDEX('Policy Characteristics'!B:B,MATCH($C1133,'Policy Characteristics'!$C:$C,0))),"",INDEX('Policy Characteristics'!B:B,MATCH($C1133,'Policy Characteristics'!$C:$C,0)))</f>
        <v>Hydrogen Combustion</v>
      </c>
      <c r="C1133" s="254" t="str">
        <f t="shared" si="43"/>
        <v>Fraction of Eligible Industrial Energy Use Shifted to Hydrogen</v>
      </c>
      <c r="D1133" s="6" t="s">
        <v>3068</v>
      </c>
      <c r="E1133" s="1" t="s">
        <v>3521</v>
      </c>
      <c r="F1133" t="s">
        <v>3032</v>
      </c>
      <c r="G1133" s="45" t="s">
        <v>3528</v>
      </c>
      <c r="H1133" s="43">
        <v>2094</v>
      </c>
      <c r="I1133" s="324" t="s">
        <v>44</v>
      </c>
      <c r="J1133" s="255" t="str">
        <f>IF(ISBLANK(INDEX('Policy Characteristics'!D:D,MATCH($C1133,'Policy Characteristics'!$C:$C,0))),"",INDEX('Policy Characteristics'!D:D,MATCH($C1133,'Policy Characteristics'!$C:$C,0)))</f>
        <v>Hydrogen Combustion</v>
      </c>
      <c r="K1133" s="254" t="str">
        <f>IF(ISBLANK(INDEX('Policy Characteristics'!E:E,MATCH($C1133,'Policy Characteristics'!$C:$C,0))),"",INDEX('Policy Characteristics'!E:E,MATCH($C1133,'Policy Characteristics'!$C:$C,0)))</f>
        <v>indst shift to hydrogen</v>
      </c>
      <c r="L1133" s="261">
        <f>IF(ISBLANK(INDEX('Policy Characteristics'!F:F,MATCH($C1133,'Policy Characteristics'!$C:$C,0))),"",INDEX('Policy Characteristics'!F:F,MATCH($C1133,'Policy Characteristics'!$C:$C,0)))</f>
        <v>0</v>
      </c>
      <c r="M1133" s="261">
        <f>IF(ISBLANK(INDEX('Policy Characteristics'!G:G,MATCH($C1133,'Policy Characteristics'!$C:$C,0))),"",INDEX('Policy Characteristics'!G:G,MATCH($C1133,'Policy Characteristics'!$C:$C,0)))</f>
        <v>1</v>
      </c>
      <c r="N1133" s="261">
        <f>IF(ISBLANK(INDEX('Policy Characteristics'!H:H,MATCH($C1133,'Policy Characteristics'!$C:$C,0))),"",INDEX('Policy Characteristics'!H:H,MATCH($C1133,'Policy Characteristics'!$C:$C,0)))</f>
        <v>0.01</v>
      </c>
      <c r="O1133" s="254" t="str">
        <f>IF(ISBLANK(INDEX('Policy Characteristics'!I:I,MATCH($C1133,'Policy Characteristics'!$C:$C,0))),"",INDEX('Policy Characteristics'!I:I,MATCH($C1133,'Policy Characteristics'!$C:$C,0)))</f>
        <v>% of fuel shifted</v>
      </c>
      <c r="P1133" s="254" t="str">
        <f>IF(ISBLANK(INDEX('Policy Characteristics'!J:J,MATCH($C1133,'Policy Characteristics'!$C:$C,0))),"",INDEX('Policy Characteristics'!J:J,MATCH($C1133,'Policy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33" s="254" t="str">
        <f>IF(ISBLANK(INDEX('Policy Characteristics'!K:K,MATCH($C1133,'Policy Characteristics'!$C:$C,0))),"",INDEX('Policy Characteristics'!K:K,MATCH($C1133,'Policy Characteristics'!$C:$C,0)))</f>
        <v>industry-ag-main.html#fuel-switching</v>
      </c>
      <c r="R1133" s="254" t="str">
        <f>IF(ISBLANK(INDEX('Policy Characteristics'!L:L,MATCH($C1133,'Policy Characteristics'!$C:$C,0))),"",INDEX('Policy Characteristics'!L:L,MATCH($C1133,'Policy Characteristics'!$C:$C,0)))</f>
        <v>industry-elec-and-hydrogen.html</v>
      </c>
    </row>
    <row r="1134" spans="1:18" s="2" customFormat="1">
      <c r="A1134" s="254" t="str">
        <f>IF(ISBLANK(INDEX('Policy Characteristics'!A:A,MATCH($C1134,'Policy Characteristics'!$C:$C,0))),"",INDEX('Policy Characteristics'!A:A,MATCH($C1134,'Policy Characteristics'!$C:$C,0)))</f>
        <v>Industry</v>
      </c>
      <c r="B1134" s="262" t="str">
        <f>IF(ISBLANK(INDEX('Policy Characteristics'!B:B,MATCH($C1134,'Policy Characteristics'!$C:$C,0))),"",INDEX('Policy Characteristics'!B:B,MATCH($C1134,'Policy Characteristics'!$C:$C,0)))</f>
        <v>Hydrogen Combustion</v>
      </c>
      <c r="C1134" s="254" t="str">
        <f t="shared" si="43"/>
        <v>Fraction of Eligible Industrial Energy Use Shifted to Hydrogen</v>
      </c>
      <c r="D1134" s="6" t="s">
        <v>3068</v>
      </c>
      <c r="E1134" s="1" t="s">
        <v>3522</v>
      </c>
      <c r="F1134" t="s">
        <v>3032</v>
      </c>
      <c r="G1134" s="45" t="s">
        <v>3529</v>
      </c>
      <c r="H1134" s="43">
        <v>2095</v>
      </c>
      <c r="I1134" s="324" t="s">
        <v>43</v>
      </c>
      <c r="J1134" s="255" t="str">
        <f>IF(ISBLANK(INDEX('Policy Characteristics'!D:D,MATCH($C1134,'Policy Characteristics'!$C:$C,0))),"",INDEX('Policy Characteristics'!D:D,MATCH($C1134,'Policy Characteristics'!$C:$C,0)))</f>
        <v>Hydrogen Combustion</v>
      </c>
      <c r="K1134" s="254" t="str">
        <f>IF(ISBLANK(INDEX('Policy Characteristics'!E:E,MATCH($C1134,'Policy Characteristics'!$C:$C,0))),"",INDEX('Policy Characteristics'!E:E,MATCH($C1134,'Policy Characteristics'!$C:$C,0)))</f>
        <v>indst shift to hydrogen</v>
      </c>
      <c r="L1134" s="261">
        <f>IF(ISBLANK(INDEX('Policy Characteristics'!F:F,MATCH($C1134,'Policy Characteristics'!$C:$C,0))),"",INDEX('Policy Characteristics'!F:F,MATCH($C1134,'Policy Characteristics'!$C:$C,0)))</f>
        <v>0</v>
      </c>
      <c r="M1134" s="261">
        <f>IF(ISBLANK(INDEX('Policy Characteristics'!G:G,MATCH($C1134,'Policy Characteristics'!$C:$C,0))),"",INDEX('Policy Characteristics'!G:G,MATCH($C1134,'Policy Characteristics'!$C:$C,0)))</f>
        <v>1</v>
      </c>
      <c r="N1134" s="261">
        <f>IF(ISBLANK(INDEX('Policy Characteristics'!H:H,MATCH($C1134,'Policy Characteristics'!$C:$C,0))),"",INDEX('Policy Characteristics'!H:H,MATCH($C1134,'Policy Characteristics'!$C:$C,0)))</f>
        <v>0.01</v>
      </c>
      <c r="O1134" s="254" t="str">
        <f>IF(ISBLANK(INDEX('Policy Characteristics'!I:I,MATCH($C1134,'Policy Characteristics'!$C:$C,0))),"",INDEX('Policy Characteristics'!I:I,MATCH($C1134,'Policy Characteristics'!$C:$C,0)))</f>
        <v>% of fuel shifted</v>
      </c>
      <c r="P1134" s="254" t="str">
        <f>IF(ISBLANK(INDEX('Policy Characteristics'!J:J,MATCH($C1134,'Policy Characteristics'!$C:$C,0))),"",INDEX('Policy Characteristics'!J:J,MATCH($C1134,'Policy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34" s="254" t="str">
        <f>IF(ISBLANK(INDEX('Policy Characteristics'!K:K,MATCH($C1134,'Policy Characteristics'!$C:$C,0))),"",INDEX('Policy Characteristics'!K:K,MATCH($C1134,'Policy Characteristics'!$C:$C,0)))</f>
        <v>industry-ag-main.html#fuel-switching</v>
      </c>
      <c r="R1134" s="254" t="str">
        <f>IF(ISBLANK(INDEX('Policy Characteristics'!L:L,MATCH($C1134,'Policy Characteristics'!$C:$C,0))),"",INDEX('Policy Characteristics'!L:L,MATCH($C1134,'Policy Characteristics'!$C:$C,0)))</f>
        <v>industry-elec-and-hydrogen.html</v>
      </c>
    </row>
    <row r="1135" spans="1:18" s="2" customFormat="1">
      <c r="A1135" s="254" t="str">
        <f>IF(ISBLANK(INDEX('Policy Characteristics'!A:A,MATCH($C1135,'Policy Characteristics'!$C:$C,0))),"",INDEX('Policy Characteristics'!A:A,MATCH($C1135,'Policy Characteristics'!$C:$C,0)))</f>
        <v>Industry</v>
      </c>
      <c r="B1135" s="262" t="str">
        <f>IF(ISBLANK(INDEX('Policy Characteristics'!B:B,MATCH($C1135,'Policy Characteristics'!$C:$C,0))),"",INDEX('Policy Characteristics'!B:B,MATCH($C1135,'Policy Characteristics'!$C:$C,0)))</f>
        <v>Hydrogen Combustion</v>
      </c>
      <c r="C1135" s="254" t="str">
        <f t="shared" si="43"/>
        <v>Fraction of Eligible Industrial Energy Use Shifted to Hydrogen</v>
      </c>
      <c r="D1135" s="6" t="s">
        <v>3068</v>
      </c>
      <c r="E1135" s="1" t="s">
        <v>3523</v>
      </c>
      <c r="F1135" t="s">
        <v>3032</v>
      </c>
      <c r="G1135" s="45" t="s">
        <v>3530</v>
      </c>
      <c r="H1135" s="43">
        <v>2096</v>
      </c>
      <c r="I1135" s="324" t="s">
        <v>44</v>
      </c>
      <c r="J1135" s="255" t="str">
        <f>IF(ISBLANK(INDEX('Policy Characteristics'!D:D,MATCH($C1135,'Policy Characteristics'!$C:$C,0))),"",INDEX('Policy Characteristics'!D:D,MATCH($C1135,'Policy Characteristics'!$C:$C,0)))</f>
        <v>Hydrogen Combustion</v>
      </c>
      <c r="K1135" s="254" t="str">
        <f>IF(ISBLANK(INDEX('Policy Characteristics'!E:E,MATCH($C1135,'Policy Characteristics'!$C:$C,0))),"",INDEX('Policy Characteristics'!E:E,MATCH($C1135,'Policy Characteristics'!$C:$C,0)))</f>
        <v>indst shift to hydrogen</v>
      </c>
      <c r="L1135" s="261">
        <f>IF(ISBLANK(INDEX('Policy Characteristics'!F:F,MATCH($C1135,'Policy Characteristics'!$C:$C,0))),"",INDEX('Policy Characteristics'!F:F,MATCH($C1135,'Policy Characteristics'!$C:$C,0)))</f>
        <v>0</v>
      </c>
      <c r="M1135" s="261">
        <f>IF(ISBLANK(INDEX('Policy Characteristics'!G:G,MATCH($C1135,'Policy Characteristics'!$C:$C,0))),"",INDEX('Policy Characteristics'!G:G,MATCH($C1135,'Policy Characteristics'!$C:$C,0)))</f>
        <v>1</v>
      </c>
      <c r="N1135" s="261">
        <f>IF(ISBLANK(INDEX('Policy Characteristics'!H:H,MATCH($C1135,'Policy Characteristics'!$C:$C,0))),"",INDEX('Policy Characteristics'!H:H,MATCH($C1135,'Policy Characteristics'!$C:$C,0)))</f>
        <v>0.01</v>
      </c>
      <c r="O1135" s="254" t="str">
        <f>IF(ISBLANK(INDEX('Policy Characteristics'!I:I,MATCH($C1135,'Policy Characteristics'!$C:$C,0))),"",INDEX('Policy Characteristics'!I:I,MATCH($C1135,'Policy Characteristics'!$C:$C,0)))</f>
        <v>% of fuel shifted</v>
      </c>
      <c r="P1135" s="254" t="str">
        <f>IF(ISBLANK(INDEX('Policy Characteristics'!J:J,MATCH($C1135,'Policy Characteristics'!$C:$C,0))),"",INDEX('Policy Characteristics'!J:J,MATCH($C1135,'Policy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35" s="254" t="str">
        <f>IF(ISBLANK(INDEX('Policy Characteristics'!K:K,MATCH($C1135,'Policy Characteristics'!$C:$C,0))),"",INDEX('Policy Characteristics'!K:K,MATCH($C1135,'Policy Characteristics'!$C:$C,0)))</f>
        <v>industry-ag-main.html#fuel-switching</v>
      </c>
      <c r="R1135" s="254" t="str">
        <f>IF(ISBLANK(INDEX('Policy Characteristics'!L:L,MATCH($C1135,'Policy Characteristics'!$C:$C,0))),"",INDEX('Policy Characteristics'!L:L,MATCH($C1135,'Policy Characteristics'!$C:$C,0)))</f>
        <v>industry-elec-and-hydrogen.html</v>
      </c>
    </row>
    <row r="1136" spans="1:18" s="2" customFormat="1">
      <c r="A1136" s="254" t="str">
        <f>IF(ISBLANK(INDEX('Policy Characteristics'!A:A,MATCH($C1136,'Policy Characteristics'!$C:$C,0))),"",INDEX('Policy Characteristics'!A:A,MATCH($C1136,'Policy Characteristics'!$C:$C,0)))</f>
        <v>Industry</v>
      </c>
      <c r="B1136" s="262" t="str">
        <f>IF(ISBLANK(INDEX('Policy Characteristics'!B:B,MATCH($C1136,'Policy Characteristics'!$C:$C,0))),"",INDEX('Policy Characteristics'!B:B,MATCH($C1136,'Policy Characteristics'!$C:$C,0)))</f>
        <v>Hydrogen Combustion</v>
      </c>
      <c r="C1136" s="254" t="str">
        <f t="shared" si="43"/>
        <v>Fraction of Eligible Industrial Energy Use Shifted to Hydrogen</v>
      </c>
      <c r="D1136" s="6" t="s">
        <v>3068</v>
      </c>
      <c r="E1136" s="1" t="s">
        <v>3674</v>
      </c>
      <c r="F1136" t="s">
        <v>3032</v>
      </c>
      <c r="G1136" s="45" t="s">
        <v>3674</v>
      </c>
      <c r="H1136" s="43">
        <v>2097</v>
      </c>
      <c r="I1136" s="324" t="s">
        <v>43</v>
      </c>
      <c r="J1136" s="255" t="str">
        <f>IF(ISBLANK(INDEX('Policy Characteristics'!D:D,MATCH($C1136,'Policy Characteristics'!$C:$C,0))),"",INDEX('Policy Characteristics'!D:D,MATCH($C1136,'Policy Characteristics'!$C:$C,0)))</f>
        <v>Hydrogen Combustion</v>
      </c>
      <c r="K1136" s="254" t="str">
        <f>IF(ISBLANK(INDEX('Policy Characteristics'!E:E,MATCH($C1136,'Policy Characteristics'!$C:$C,0))),"",INDEX('Policy Characteristics'!E:E,MATCH($C1136,'Policy Characteristics'!$C:$C,0)))</f>
        <v>indst shift to hydrogen</v>
      </c>
      <c r="L1136" s="261">
        <f>IF(ISBLANK(INDEX('Policy Characteristics'!F:F,MATCH($C1136,'Policy Characteristics'!$C:$C,0))),"",INDEX('Policy Characteristics'!F:F,MATCH($C1136,'Policy Characteristics'!$C:$C,0)))</f>
        <v>0</v>
      </c>
      <c r="M1136" s="261">
        <f>IF(ISBLANK(INDEX('Policy Characteristics'!G:G,MATCH($C1136,'Policy Characteristics'!$C:$C,0))),"",INDEX('Policy Characteristics'!G:G,MATCH($C1136,'Policy Characteristics'!$C:$C,0)))</f>
        <v>1</v>
      </c>
      <c r="N1136" s="261">
        <f>IF(ISBLANK(INDEX('Policy Characteristics'!H:H,MATCH($C1136,'Policy Characteristics'!$C:$C,0))),"",INDEX('Policy Characteristics'!H:H,MATCH($C1136,'Policy Characteristics'!$C:$C,0)))</f>
        <v>0.01</v>
      </c>
      <c r="O1136" s="254" t="str">
        <f>IF(ISBLANK(INDEX('Policy Characteristics'!I:I,MATCH($C1136,'Policy Characteristics'!$C:$C,0))),"",INDEX('Policy Characteristics'!I:I,MATCH($C1136,'Policy Characteristics'!$C:$C,0)))</f>
        <v>% of fuel shifted</v>
      </c>
      <c r="P1136" s="254" t="str">
        <f>IF(ISBLANK(INDEX('Policy Characteristics'!J:J,MATCH($C1136,'Policy Characteristics'!$C:$C,0))),"",INDEX('Policy Characteristics'!J:J,MATCH($C1136,'Policy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36" s="254" t="str">
        <f>IF(ISBLANK(INDEX('Policy Characteristics'!K:K,MATCH($C1136,'Policy Characteristics'!$C:$C,0))),"",INDEX('Policy Characteristics'!K:K,MATCH($C1136,'Policy Characteristics'!$C:$C,0)))</f>
        <v>industry-ag-main.html#fuel-switching</v>
      </c>
      <c r="R1136" s="254" t="str">
        <f>IF(ISBLANK(INDEX('Policy Characteristics'!L:L,MATCH($C1136,'Policy Characteristics'!$C:$C,0))),"",INDEX('Policy Characteristics'!L:L,MATCH($C1136,'Policy Characteristics'!$C:$C,0)))</f>
        <v>industry-elec-and-hydrogen.html</v>
      </c>
    </row>
    <row r="1137" spans="1:18" s="2" customFormat="1">
      <c r="A1137" s="254" t="str">
        <f>IF(ISBLANK(INDEX('Policy Characteristics'!A:A,MATCH($C1137,'Policy Characteristics'!$C:$C,0))),"",INDEX('Policy Characteristics'!A:A,MATCH($C1137,'Policy Characteristics'!$C:$C,0)))</f>
        <v>Industry</v>
      </c>
      <c r="B1137" s="262" t="str">
        <f>IF(ISBLANK(INDEX('Policy Characteristics'!B:B,MATCH($C1137,'Policy Characteristics'!$C:$C,0))),"",INDEX('Policy Characteristics'!B:B,MATCH($C1137,'Policy Characteristics'!$C:$C,0)))</f>
        <v>Hydrogen Combustion</v>
      </c>
      <c r="C1137" s="254" t="str">
        <f t="shared" si="43"/>
        <v>Fraction of Eligible Industrial Energy Use Shifted to Hydrogen</v>
      </c>
      <c r="D1137" s="6" t="s">
        <v>3069</v>
      </c>
      <c r="E1137" s="1" t="s">
        <v>3517</v>
      </c>
      <c r="F1137" t="s">
        <v>3033</v>
      </c>
      <c r="G1137" s="45" t="s">
        <v>3524</v>
      </c>
      <c r="H1137" s="43">
        <v>2098</v>
      </c>
      <c r="I1137" s="324" t="s">
        <v>43</v>
      </c>
      <c r="J1137" s="255" t="str">
        <f>IF(ISBLANK(INDEX('Policy Characteristics'!D:D,MATCH($C1137,'Policy Characteristics'!$C:$C,0))),"",INDEX('Policy Characteristics'!D:D,MATCH($C1137,'Policy Characteristics'!$C:$C,0)))</f>
        <v>Hydrogen Combustion</v>
      </c>
      <c r="K1137" s="254" t="str">
        <f>IF(ISBLANK(INDEX('Policy Characteristics'!E:E,MATCH($C1137,'Policy Characteristics'!$C:$C,0))),"",INDEX('Policy Characteristics'!E:E,MATCH($C1137,'Policy Characteristics'!$C:$C,0)))</f>
        <v>indst shift to hydrogen</v>
      </c>
      <c r="L1137" s="261">
        <f>IF(ISBLANK(INDEX('Policy Characteristics'!F:F,MATCH($C1137,'Policy Characteristics'!$C:$C,0))),"",INDEX('Policy Characteristics'!F:F,MATCH($C1137,'Policy Characteristics'!$C:$C,0)))</f>
        <v>0</v>
      </c>
      <c r="M1137" s="261">
        <f>IF(ISBLANK(INDEX('Policy Characteristics'!G:G,MATCH($C1137,'Policy Characteristics'!$C:$C,0))),"",INDEX('Policy Characteristics'!G:G,MATCH($C1137,'Policy Characteristics'!$C:$C,0)))</f>
        <v>1</v>
      </c>
      <c r="N1137" s="261">
        <f>IF(ISBLANK(INDEX('Policy Characteristics'!H:H,MATCH($C1137,'Policy Characteristics'!$C:$C,0))),"",INDEX('Policy Characteristics'!H:H,MATCH($C1137,'Policy Characteristics'!$C:$C,0)))</f>
        <v>0.01</v>
      </c>
      <c r="O1137" s="254" t="str">
        <f>IF(ISBLANK(INDEX('Policy Characteristics'!I:I,MATCH($C1137,'Policy Characteristics'!$C:$C,0))),"",INDEX('Policy Characteristics'!I:I,MATCH($C1137,'Policy Characteristics'!$C:$C,0)))</f>
        <v>% of fuel shifted</v>
      </c>
      <c r="P1137" s="254" t="str">
        <f>IF(ISBLANK(INDEX('Policy Characteristics'!J:J,MATCH($C1137,'Policy Characteristics'!$C:$C,0))),"",INDEX('Policy Characteristics'!J:J,MATCH($C1137,'Policy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37" s="254" t="str">
        <f>IF(ISBLANK(INDEX('Policy Characteristics'!K:K,MATCH($C1137,'Policy Characteristics'!$C:$C,0))),"",INDEX('Policy Characteristics'!K:K,MATCH($C1137,'Policy Characteristics'!$C:$C,0)))</f>
        <v>industry-ag-main.html#fuel-switching</v>
      </c>
      <c r="R1137" s="254" t="str">
        <f>IF(ISBLANK(INDEX('Policy Characteristics'!L:L,MATCH($C1137,'Policy Characteristics'!$C:$C,0))),"",INDEX('Policy Characteristics'!L:L,MATCH($C1137,'Policy Characteristics'!$C:$C,0)))</f>
        <v>industry-elec-and-hydrogen.html</v>
      </c>
    </row>
    <row r="1138" spans="1:18" s="2" customFormat="1">
      <c r="A1138" s="254" t="str">
        <f>IF(ISBLANK(INDEX('Policy Characteristics'!A:A,MATCH($C1138,'Policy Characteristics'!$C:$C,0))),"",INDEX('Policy Characteristics'!A:A,MATCH($C1138,'Policy Characteristics'!$C:$C,0)))</f>
        <v>Industry</v>
      </c>
      <c r="B1138" s="262" t="str">
        <f>IF(ISBLANK(INDEX('Policy Characteristics'!B:B,MATCH($C1138,'Policy Characteristics'!$C:$C,0))),"",INDEX('Policy Characteristics'!B:B,MATCH($C1138,'Policy Characteristics'!$C:$C,0)))</f>
        <v>Hydrogen Combustion</v>
      </c>
      <c r="C1138" s="254" t="str">
        <f t="shared" si="43"/>
        <v>Fraction of Eligible Industrial Energy Use Shifted to Hydrogen</v>
      </c>
      <c r="D1138" s="6" t="s">
        <v>3069</v>
      </c>
      <c r="E1138" s="1" t="s">
        <v>3518</v>
      </c>
      <c r="F1138" t="s">
        <v>3033</v>
      </c>
      <c r="G1138" s="45" t="s">
        <v>3525</v>
      </c>
      <c r="H1138" s="43">
        <v>2099</v>
      </c>
      <c r="I1138" s="324" t="s">
        <v>43</v>
      </c>
      <c r="J1138" s="255" t="str">
        <f>IF(ISBLANK(INDEX('Policy Characteristics'!D:D,MATCH($C1138,'Policy Characteristics'!$C:$C,0))),"",INDEX('Policy Characteristics'!D:D,MATCH($C1138,'Policy Characteristics'!$C:$C,0)))</f>
        <v>Hydrogen Combustion</v>
      </c>
      <c r="K1138" s="254" t="str">
        <f>IF(ISBLANK(INDEX('Policy Characteristics'!E:E,MATCH($C1138,'Policy Characteristics'!$C:$C,0))),"",INDEX('Policy Characteristics'!E:E,MATCH($C1138,'Policy Characteristics'!$C:$C,0)))</f>
        <v>indst shift to hydrogen</v>
      </c>
      <c r="L1138" s="261">
        <f>IF(ISBLANK(INDEX('Policy Characteristics'!F:F,MATCH($C1138,'Policy Characteristics'!$C:$C,0))),"",INDEX('Policy Characteristics'!F:F,MATCH($C1138,'Policy Characteristics'!$C:$C,0)))</f>
        <v>0</v>
      </c>
      <c r="M1138" s="261">
        <f>IF(ISBLANK(INDEX('Policy Characteristics'!G:G,MATCH($C1138,'Policy Characteristics'!$C:$C,0))),"",INDEX('Policy Characteristics'!G:G,MATCH($C1138,'Policy Characteristics'!$C:$C,0)))</f>
        <v>1</v>
      </c>
      <c r="N1138" s="261">
        <f>IF(ISBLANK(INDEX('Policy Characteristics'!H:H,MATCH($C1138,'Policy Characteristics'!$C:$C,0))),"",INDEX('Policy Characteristics'!H:H,MATCH($C1138,'Policy Characteristics'!$C:$C,0)))</f>
        <v>0.01</v>
      </c>
      <c r="O1138" s="254" t="str">
        <f>IF(ISBLANK(INDEX('Policy Characteristics'!I:I,MATCH($C1138,'Policy Characteristics'!$C:$C,0))),"",INDEX('Policy Characteristics'!I:I,MATCH($C1138,'Policy Characteristics'!$C:$C,0)))</f>
        <v>% of fuel shifted</v>
      </c>
      <c r="P1138" s="254" t="str">
        <f>IF(ISBLANK(INDEX('Policy Characteristics'!J:J,MATCH($C1138,'Policy Characteristics'!$C:$C,0))),"",INDEX('Policy Characteristics'!J:J,MATCH($C1138,'Policy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38" s="254" t="str">
        <f>IF(ISBLANK(INDEX('Policy Characteristics'!K:K,MATCH($C1138,'Policy Characteristics'!$C:$C,0))),"",INDEX('Policy Characteristics'!K:K,MATCH($C1138,'Policy Characteristics'!$C:$C,0)))</f>
        <v>industry-ag-main.html#fuel-switching</v>
      </c>
      <c r="R1138" s="254" t="str">
        <f>IF(ISBLANK(INDEX('Policy Characteristics'!L:L,MATCH($C1138,'Policy Characteristics'!$C:$C,0))),"",INDEX('Policy Characteristics'!L:L,MATCH($C1138,'Policy Characteristics'!$C:$C,0)))</f>
        <v>industry-elec-and-hydrogen.html</v>
      </c>
    </row>
    <row r="1139" spans="1:18" s="2" customFormat="1">
      <c r="A1139" s="254" t="str">
        <f>IF(ISBLANK(INDEX('Policy Characteristics'!A:A,MATCH($C1139,'Policy Characteristics'!$C:$C,0))),"",INDEX('Policy Characteristics'!A:A,MATCH($C1139,'Policy Characteristics'!$C:$C,0)))</f>
        <v>Industry</v>
      </c>
      <c r="B1139" s="262" t="str">
        <f>IF(ISBLANK(INDEX('Policy Characteristics'!B:B,MATCH($C1139,'Policy Characteristics'!$C:$C,0))),"",INDEX('Policy Characteristics'!B:B,MATCH($C1139,'Policy Characteristics'!$C:$C,0)))</f>
        <v>Hydrogen Combustion</v>
      </c>
      <c r="C1139" s="254" t="str">
        <f t="shared" ref="C1139:C1202" si="44">C$1073</f>
        <v>Fraction of Eligible Industrial Energy Use Shifted to Hydrogen</v>
      </c>
      <c r="D1139" s="6" t="s">
        <v>3069</v>
      </c>
      <c r="E1139" s="1" t="s">
        <v>3519</v>
      </c>
      <c r="F1139" t="s">
        <v>3033</v>
      </c>
      <c r="G1139" s="45" t="s">
        <v>3526</v>
      </c>
      <c r="H1139" s="43">
        <v>2100</v>
      </c>
      <c r="I1139" s="324" t="s">
        <v>43</v>
      </c>
      <c r="J1139" s="255" t="str">
        <f>IF(ISBLANK(INDEX('Policy Characteristics'!D:D,MATCH($C1139,'Policy Characteristics'!$C:$C,0))),"",INDEX('Policy Characteristics'!D:D,MATCH($C1139,'Policy Characteristics'!$C:$C,0)))</f>
        <v>Hydrogen Combustion</v>
      </c>
      <c r="K1139" s="254" t="str">
        <f>IF(ISBLANK(INDEX('Policy Characteristics'!E:E,MATCH($C1139,'Policy Characteristics'!$C:$C,0))),"",INDEX('Policy Characteristics'!E:E,MATCH($C1139,'Policy Characteristics'!$C:$C,0)))</f>
        <v>indst shift to hydrogen</v>
      </c>
      <c r="L1139" s="261">
        <f>IF(ISBLANK(INDEX('Policy Characteristics'!F:F,MATCH($C1139,'Policy Characteristics'!$C:$C,0))),"",INDEX('Policy Characteristics'!F:F,MATCH($C1139,'Policy Characteristics'!$C:$C,0)))</f>
        <v>0</v>
      </c>
      <c r="M1139" s="261">
        <f>IF(ISBLANK(INDEX('Policy Characteristics'!G:G,MATCH($C1139,'Policy Characteristics'!$C:$C,0))),"",INDEX('Policy Characteristics'!G:G,MATCH($C1139,'Policy Characteristics'!$C:$C,0)))</f>
        <v>1</v>
      </c>
      <c r="N1139" s="261">
        <f>IF(ISBLANK(INDEX('Policy Characteristics'!H:H,MATCH($C1139,'Policy Characteristics'!$C:$C,0))),"",INDEX('Policy Characteristics'!H:H,MATCH($C1139,'Policy Characteristics'!$C:$C,0)))</f>
        <v>0.01</v>
      </c>
      <c r="O1139" s="254" t="str">
        <f>IF(ISBLANK(INDEX('Policy Characteristics'!I:I,MATCH($C1139,'Policy Characteristics'!$C:$C,0))),"",INDEX('Policy Characteristics'!I:I,MATCH($C1139,'Policy Characteristics'!$C:$C,0)))</f>
        <v>% of fuel shifted</v>
      </c>
      <c r="P1139" s="254" t="str">
        <f>IF(ISBLANK(INDEX('Policy Characteristics'!J:J,MATCH($C1139,'Policy Characteristics'!$C:$C,0))),"",INDEX('Policy Characteristics'!J:J,MATCH($C1139,'Policy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39" s="254" t="str">
        <f>IF(ISBLANK(INDEX('Policy Characteristics'!K:K,MATCH($C1139,'Policy Characteristics'!$C:$C,0))),"",INDEX('Policy Characteristics'!K:K,MATCH($C1139,'Policy Characteristics'!$C:$C,0)))</f>
        <v>industry-ag-main.html#fuel-switching</v>
      </c>
      <c r="R1139" s="254" t="str">
        <f>IF(ISBLANK(INDEX('Policy Characteristics'!L:L,MATCH($C1139,'Policy Characteristics'!$C:$C,0))),"",INDEX('Policy Characteristics'!L:L,MATCH($C1139,'Policy Characteristics'!$C:$C,0)))</f>
        <v>industry-elec-and-hydrogen.html</v>
      </c>
    </row>
    <row r="1140" spans="1:18" s="2" customFormat="1">
      <c r="A1140" s="254" t="str">
        <f>IF(ISBLANK(INDEX('Policy Characteristics'!A:A,MATCH($C1140,'Policy Characteristics'!$C:$C,0))),"",INDEX('Policy Characteristics'!A:A,MATCH($C1140,'Policy Characteristics'!$C:$C,0)))</f>
        <v>Industry</v>
      </c>
      <c r="B1140" s="262" t="str">
        <f>IF(ISBLANK(INDEX('Policy Characteristics'!B:B,MATCH($C1140,'Policy Characteristics'!$C:$C,0))),"",INDEX('Policy Characteristics'!B:B,MATCH($C1140,'Policy Characteristics'!$C:$C,0)))</f>
        <v>Hydrogen Combustion</v>
      </c>
      <c r="C1140" s="254" t="str">
        <f t="shared" si="44"/>
        <v>Fraction of Eligible Industrial Energy Use Shifted to Hydrogen</v>
      </c>
      <c r="D1140" s="6" t="s">
        <v>3069</v>
      </c>
      <c r="E1140" s="1" t="s">
        <v>3520</v>
      </c>
      <c r="F1140" t="s">
        <v>3033</v>
      </c>
      <c r="G1140" s="45" t="s">
        <v>3527</v>
      </c>
      <c r="H1140" s="43">
        <v>2101</v>
      </c>
      <c r="I1140" s="324" t="s">
        <v>43</v>
      </c>
      <c r="J1140" s="255" t="str">
        <f>IF(ISBLANK(INDEX('Policy Characteristics'!D:D,MATCH($C1140,'Policy Characteristics'!$C:$C,0))),"",INDEX('Policy Characteristics'!D:D,MATCH($C1140,'Policy Characteristics'!$C:$C,0)))</f>
        <v>Hydrogen Combustion</v>
      </c>
      <c r="K1140" s="254" t="str">
        <f>IF(ISBLANK(INDEX('Policy Characteristics'!E:E,MATCH($C1140,'Policy Characteristics'!$C:$C,0))),"",INDEX('Policy Characteristics'!E:E,MATCH($C1140,'Policy Characteristics'!$C:$C,0)))</f>
        <v>indst shift to hydrogen</v>
      </c>
      <c r="L1140" s="261">
        <f>IF(ISBLANK(INDEX('Policy Characteristics'!F:F,MATCH($C1140,'Policy Characteristics'!$C:$C,0))),"",INDEX('Policy Characteristics'!F:F,MATCH($C1140,'Policy Characteristics'!$C:$C,0)))</f>
        <v>0</v>
      </c>
      <c r="M1140" s="261">
        <f>IF(ISBLANK(INDEX('Policy Characteristics'!G:G,MATCH($C1140,'Policy Characteristics'!$C:$C,0))),"",INDEX('Policy Characteristics'!G:G,MATCH($C1140,'Policy Characteristics'!$C:$C,0)))</f>
        <v>1</v>
      </c>
      <c r="N1140" s="261">
        <f>IF(ISBLANK(INDEX('Policy Characteristics'!H:H,MATCH($C1140,'Policy Characteristics'!$C:$C,0))),"",INDEX('Policy Characteristics'!H:H,MATCH($C1140,'Policy Characteristics'!$C:$C,0)))</f>
        <v>0.01</v>
      </c>
      <c r="O1140" s="254" t="str">
        <f>IF(ISBLANK(INDEX('Policy Characteristics'!I:I,MATCH($C1140,'Policy Characteristics'!$C:$C,0))),"",INDEX('Policy Characteristics'!I:I,MATCH($C1140,'Policy Characteristics'!$C:$C,0)))</f>
        <v>% of fuel shifted</v>
      </c>
      <c r="P1140" s="254" t="str">
        <f>IF(ISBLANK(INDEX('Policy Characteristics'!J:J,MATCH($C1140,'Policy Characteristics'!$C:$C,0))),"",INDEX('Policy Characteristics'!J:J,MATCH($C1140,'Policy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40" s="254" t="str">
        <f>IF(ISBLANK(INDEX('Policy Characteristics'!K:K,MATCH($C1140,'Policy Characteristics'!$C:$C,0))),"",INDEX('Policy Characteristics'!K:K,MATCH($C1140,'Policy Characteristics'!$C:$C,0)))</f>
        <v>industry-ag-main.html#fuel-switching</v>
      </c>
      <c r="R1140" s="254" t="str">
        <f>IF(ISBLANK(INDEX('Policy Characteristics'!L:L,MATCH($C1140,'Policy Characteristics'!$C:$C,0))),"",INDEX('Policy Characteristics'!L:L,MATCH($C1140,'Policy Characteristics'!$C:$C,0)))</f>
        <v>industry-elec-and-hydrogen.html</v>
      </c>
    </row>
    <row r="1141" spans="1:18" s="2" customFormat="1">
      <c r="A1141" s="254" t="str">
        <f>IF(ISBLANK(INDEX('Policy Characteristics'!A:A,MATCH($C1141,'Policy Characteristics'!$C:$C,0))),"",INDEX('Policy Characteristics'!A:A,MATCH($C1141,'Policy Characteristics'!$C:$C,0)))</f>
        <v>Industry</v>
      </c>
      <c r="B1141" s="262" t="str">
        <f>IF(ISBLANK(INDEX('Policy Characteristics'!B:B,MATCH($C1141,'Policy Characteristics'!$C:$C,0))),"",INDEX('Policy Characteristics'!B:B,MATCH($C1141,'Policy Characteristics'!$C:$C,0)))</f>
        <v>Hydrogen Combustion</v>
      </c>
      <c r="C1141" s="254" t="str">
        <f t="shared" si="44"/>
        <v>Fraction of Eligible Industrial Energy Use Shifted to Hydrogen</v>
      </c>
      <c r="D1141" s="6" t="s">
        <v>3069</v>
      </c>
      <c r="E1141" s="1" t="s">
        <v>3521</v>
      </c>
      <c r="F1141" t="s">
        <v>3033</v>
      </c>
      <c r="G1141" s="45" t="s">
        <v>3528</v>
      </c>
      <c r="H1141" s="43">
        <v>2102</v>
      </c>
      <c r="I1141" s="324" t="s">
        <v>43</v>
      </c>
      <c r="J1141" s="255" t="str">
        <f>IF(ISBLANK(INDEX('Policy Characteristics'!D:D,MATCH($C1141,'Policy Characteristics'!$C:$C,0))),"",INDEX('Policy Characteristics'!D:D,MATCH($C1141,'Policy Characteristics'!$C:$C,0)))</f>
        <v>Hydrogen Combustion</v>
      </c>
      <c r="K1141" s="254" t="str">
        <f>IF(ISBLANK(INDEX('Policy Characteristics'!E:E,MATCH($C1141,'Policy Characteristics'!$C:$C,0))),"",INDEX('Policy Characteristics'!E:E,MATCH($C1141,'Policy Characteristics'!$C:$C,0)))</f>
        <v>indst shift to hydrogen</v>
      </c>
      <c r="L1141" s="261">
        <f>IF(ISBLANK(INDEX('Policy Characteristics'!F:F,MATCH($C1141,'Policy Characteristics'!$C:$C,0))),"",INDEX('Policy Characteristics'!F:F,MATCH($C1141,'Policy Characteristics'!$C:$C,0)))</f>
        <v>0</v>
      </c>
      <c r="M1141" s="261">
        <f>IF(ISBLANK(INDEX('Policy Characteristics'!G:G,MATCH($C1141,'Policy Characteristics'!$C:$C,0))),"",INDEX('Policy Characteristics'!G:G,MATCH($C1141,'Policy Characteristics'!$C:$C,0)))</f>
        <v>1</v>
      </c>
      <c r="N1141" s="261">
        <f>IF(ISBLANK(INDEX('Policy Characteristics'!H:H,MATCH($C1141,'Policy Characteristics'!$C:$C,0))),"",INDEX('Policy Characteristics'!H:H,MATCH($C1141,'Policy Characteristics'!$C:$C,0)))</f>
        <v>0.01</v>
      </c>
      <c r="O1141" s="254" t="str">
        <f>IF(ISBLANK(INDEX('Policy Characteristics'!I:I,MATCH($C1141,'Policy Characteristics'!$C:$C,0))),"",INDEX('Policy Characteristics'!I:I,MATCH($C1141,'Policy Characteristics'!$C:$C,0)))</f>
        <v>% of fuel shifted</v>
      </c>
      <c r="P1141" s="254" t="str">
        <f>IF(ISBLANK(INDEX('Policy Characteristics'!J:J,MATCH($C1141,'Policy Characteristics'!$C:$C,0))),"",INDEX('Policy Characteristics'!J:J,MATCH($C1141,'Policy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41" s="254" t="str">
        <f>IF(ISBLANK(INDEX('Policy Characteristics'!K:K,MATCH($C1141,'Policy Characteristics'!$C:$C,0))),"",INDEX('Policy Characteristics'!K:K,MATCH($C1141,'Policy Characteristics'!$C:$C,0)))</f>
        <v>industry-ag-main.html#fuel-switching</v>
      </c>
      <c r="R1141" s="254" t="str">
        <f>IF(ISBLANK(INDEX('Policy Characteristics'!L:L,MATCH($C1141,'Policy Characteristics'!$C:$C,0))),"",INDEX('Policy Characteristics'!L:L,MATCH($C1141,'Policy Characteristics'!$C:$C,0)))</f>
        <v>industry-elec-and-hydrogen.html</v>
      </c>
    </row>
    <row r="1142" spans="1:18" s="2" customFormat="1">
      <c r="A1142" s="254" t="str">
        <f>IF(ISBLANK(INDEX('Policy Characteristics'!A:A,MATCH($C1142,'Policy Characteristics'!$C:$C,0))),"",INDEX('Policy Characteristics'!A:A,MATCH($C1142,'Policy Characteristics'!$C:$C,0)))</f>
        <v>Industry</v>
      </c>
      <c r="B1142" s="262" t="str">
        <f>IF(ISBLANK(INDEX('Policy Characteristics'!B:B,MATCH($C1142,'Policy Characteristics'!$C:$C,0))),"",INDEX('Policy Characteristics'!B:B,MATCH($C1142,'Policy Characteristics'!$C:$C,0)))</f>
        <v>Hydrogen Combustion</v>
      </c>
      <c r="C1142" s="254" t="str">
        <f t="shared" si="44"/>
        <v>Fraction of Eligible Industrial Energy Use Shifted to Hydrogen</v>
      </c>
      <c r="D1142" s="6" t="s">
        <v>3069</v>
      </c>
      <c r="E1142" s="1" t="s">
        <v>3522</v>
      </c>
      <c r="F1142" t="s">
        <v>3033</v>
      </c>
      <c r="G1142" s="45" t="s">
        <v>3529</v>
      </c>
      <c r="H1142" s="43">
        <v>2103</v>
      </c>
      <c r="I1142" s="324" t="s">
        <v>43</v>
      </c>
      <c r="J1142" s="255" t="str">
        <f>IF(ISBLANK(INDEX('Policy Characteristics'!D:D,MATCH($C1142,'Policy Characteristics'!$C:$C,0))),"",INDEX('Policy Characteristics'!D:D,MATCH($C1142,'Policy Characteristics'!$C:$C,0)))</f>
        <v>Hydrogen Combustion</v>
      </c>
      <c r="K1142" s="254" t="str">
        <f>IF(ISBLANK(INDEX('Policy Characteristics'!E:E,MATCH($C1142,'Policy Characteristics'!$C:$C,0))),"",INDEX('Policy Characteristics'!E:E,MATCH($C1142,'Policy Characteristics'!$C:$C,0)))</f>
        <v>indst shift to hydrogen</v>
      </c>
      <c r="L1142" s="261">
        <f>IF(ISBLANK(INDEX('Policy Characteristics'!F:F,MATCH($C1142,'Policy Characteristics'!$C:$C,0))),"",INDEX('Policy Characteristics'!F:F,MATCH($C1142,'Policy Characteristics'!$C:$C,0)))</f>
        <v>0</v>
      </c>
      <c r="M1142" s="261">
        <f>IF(ISBLANK(INDEX('Policy Characteristics'!G:G,MATCH($C1142,'Policy Characteristics'!$C:$C,0))),"",INDEX('Policy Characteristics'!G:G,MATCH($C1142,'Policy Characteristics'!$C:$C,0)))</f>
        <v>1</v>
      </c>
      <c r="N1142" s="261">
        <f>IF(ISBLANK(INDEX('Policy Characteristics'!H:H,MATCH($C1142,'Policy Characteristics'!$C:$C,0))),"",INDEX('Policy Characteristics'!H:H,MATCH($C1142,'Policy Characteristics'!$C:$C,0)))</f>
        <v>0.01</v>
      </c>
      <c r="O1142" s="254" t="str">
        <f>IF(ISBLANK(INDEX('Policy Characteristics'!I:I,MATCH($C1142,'Policy Characteristics'!$C:$C,0))),"",INDEX('Policy Characteristics'!I:I,MATCH($C1142,'Policy Characteristics'!$C:$C,0)))</f>
        <v>% of fuel shifted</v>
      </c>
      <c r="P1142" s="254" t="str">
        <f>IF(ISBLANK(INDEX('Policy Characteristics'!J:J,MATCH($C1142,'Policy Characteristics'!$C:$C,0))),"",INDEX('Policy Characteristics'!J:J,MATCH($C1142,'Policy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42" s="254" t="str">
        <f>IF(ISBLANK(INDEX('Policy Characteristics'!K:K,MATCH($C1142,'Policy Characteristics'!$C:$C,0))),"",INDEX('Policy Characteristics'!K:K,MATCH($C1142,'Policy Characteristics'!$C:$C,0)))</f>
        <v>industry-ag-main.html#fuel-switching</v>
      </c>
      <c r="R1142" s="254" t="str">
        <f>IF(ISBLANK(INDEX('Policy Characteristics'!L:L,MATCH($C1142,'Policy Characteristics'!$C:$C,0))),"",INDEX('Policy Characteristics'!L:L,MATCH($C1142,'Policy Characteristics'!$C:$C,0)))</f>
        <v>industry-elec-and-hydrogen.html</v>
      </c>
    </row>
    <row r="1143" spans="1:18" s="2" customFormat="1">
      <c r="A1143" s="254" t="str">
        <f>IF(ISBLANK(INDEX('Policy Characteristics'!A:A,MATCH($C1143,'Policy Characteristics'!$C:$C,0))),"",INDEX('Policy Characteristics'!A:A,MATCH($C1143,'Policy Characteristics'!$C:$C,0)))</f>
        <v>Industry</v>
      </c>
      <c r="B1143" s="262" t="str">
        <f>IF(ISBLANK(INDEX('Policy Characteristics'!B:B,MATCH($C1143,'Policy Characteristics'!$C:$C,0))),"",INDEX('Policy Characteristics'!B:B,MATCH($C1143,'Policy Characteristics'!$C:$C,0)))</f>
        <v>Hydrogen Combustion</v>
      </c>
      <c r="C1143" s="254" t="str">
        <f t="shared" si="44"/>
        <v>Fraction of Eligible Industrial Energy Use Shifted to Hydrogen</v>
      </c>
      <c r="D1143" s="6" t="s">
        <v>3069</v>
      </c>
      <c r="E1143" s="1" t="s">
        <v>3523</v>
      </c>
      <c r="F1143" t="s">
        <v>3033</v>
      </c>
      <c r="G1143" s="45" t="s">
        <v>3530</v>
      </c>
      <c r="H1143" s="43">
        <v>2104</v>
      </c>
      <c r="I1143" s="324" t="s">
        <v>44</v>
      </c>
      <c r="J1143" s="255" t="str">
        <f>IF(ISBLANK(INDEX('Policy Characteristics'!D:D,MATCH($C1143,'Policy Characteristics'!$C:$C,0))),"",INDEX('Policy Characteristics'!D:D,MATCH($C1143,'Policy Characteristics'!$C:$C,0)))</f>
        <v>Hydrogen Combustion</v>
      </c>
      <c r="K1143" s="254" t="str">
        <f>IF(ISBLANK(INDEX('Policy Characteristics'!E:E,MATCH($C1143,'Policy Characteristics'!$C:$C,0))),"",INDEX('Policy Characteristics'!E:E,MATCH($C1143,'Policy Characteristics'!$C:$C,0)))</f>
        <v>indst shift to hydrogen</v>
      </c>
      <c r="L1143" s="261">
        <f>IF(ISBLANK(INDEX('Policy Characteristics'!F:F,MATCH($C1143,'Policy Characteristics'!$C:$C,0))),"",INDEX('Policy Characteristics'!F:F,MATCH($C1143,'Policy Characteristics'!$C:$C,0)))</f>
        <v>0</v>
      </c>
      <c r="M1143" s="261">
        <f>IF(ISBLANK(INDEX('Policy Characteristics'!G:G,MATCH($C1143,'Policy Characteristics'!$C:$C,0))),"",INDEX('Policy Characteristics'!G:G,MATCH($C1143,'Policy Characteristics'!$C:$C,0)))</f>
        <v>1</v>
      </c>
      <c r="N1143" s="261">
        <f>IF(ISBLANK(INDEX('Policy Characteristics'!H:H,MATCH($C1143,'Policy Characteristics'!$C:$C,0))),"",INDEX('Policy Characteristics'!H:H,MATCH($C1143,'Policy Characteristics'!$C:$C,0)))</f>
        <v>0.01</v>
      </c>
      <c r="O1143" s="254" t="str">
        <f>IF(ISBLANK(INDEX('Policy Characteristics'!I:I,MATCH($C1143,'Policy Characteristics'!$C:$C,0))),"",INDEX('Policy Characteristics'!I:I,MATCH($C1143,'Policy Characteristics'!$C:$C,0)))</f>
        <v>% of fuel shifted</v>
      </c>
      <c r="P1143" s="254" t="str">
        <f>IF(ISBLANK(INDEX('Policy Characteristics'!J:J,MATCH($C1143,'Policy Characteristics'!$C:$C,0))),"",INDEX('Policy Characteristics'!J:J,MATCH($C1143,'Policy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43" s="254" t="str">
        <f>IF(ISBLANK(INDEX('Policy Characteristics'!K:K,MATCH($C1143,'Policy Characteristics'!$C:$C,0))),"",INDEX('Policy Characteristics'!K:K,MATCH($C1143,'Policy Characteristics'!$C:$C,0)))</f>
        <v>industry-ag-main.html#fuel-switching</v>
      </c>
      <c r="R1143" s="254" t="str">
        <f>IF(ISBLANK(INDEX('Policy Characteristics'!L:L,MATCH($C1143,'Policy Characteristics'!$C:$C,0))),"",INDEX('Policy Characteristics'!L:L,MATCH($C1143,'Policy Characteristics'!$C:$C,0)))</f>
        <v>industry-elec-and-hydrogen.html</v>
      </c>
    </row>
    <row r="1144" spans="1:18" s="2" customFormat="1">
      <c r="A1144" s="254" t="str">
        <f>IF(ISBLANK(INDEX('Policy Characteristics'!A:A,MATCH($C1144,'Policy Characteristics'!$C:$C,0))),"",INDEX('Policy Characteristics'!A:A,MATCH($C1144,'Policy Characteristics'!$C:$C,0)))</f>
        <v>Industry</v>
      </c>
      <c r="B1144" s="262" t="str">
        <f>IF(ISBLANK(INDEX('Policy Characteristics'!B:B,MATCH($C1144,'Policy Characteristics'!$C:$C,0))),"",INDEX('Policy Characteristics'!B:B,MATCH($C1144,'Policy Characteristics'!$C:$C,0)))</f>
        <v>Hydrogen Combustion</v>
      </c>
      <c r="C1144" s="254" t="str">
        <f t="shared" si="44"/>
        <v>Fraction of Eligible Industrial Energy Use Shifted to Hydrogen</v>
      </c>
      <c r="D1144" s="6" t="s">
        <v>3069</v>
      </c>
      <c r="E1144" s="1" t="s">
        <v>3674</v>
      </c>
      <c r="F1144" t="s">
        <v>3033</v>
      </c>
      <c r="G1144" s="45" t="s">
        <v>3674</v>
      </c>
      <c r="H1144" s="43">
        <v>2105</v>
      </c>
      <c r="I1144" s="324" t="s">
        <v>43</v>
      </c>
      <c r="J1144" s="255" t="str">
        <f>IF(ISBLANK(INDEX('Policy Characteristics'!D:D,MATCH($C1144,'Policy Characteristics'!$C:$C,0))),"",INDEX('Policy Characteristics'!D:D,MATCH($C1144,'Policy Characteristics'!$C:$C,0)))</f>
        <v>Hydrogen Combustion</v>
      </c>
      <c r="K1144" s="254" t="str">
        <f>IF(ISBLANK(INDEX('Policy Characteristics'!E:E,MATCH($C1144,'Policy Characteristics'!$C:$C,0))),"",INDEX('Policy Characteristics'!E:E,MATCH($C1144,'Policy Characteristics'!$C:$C,0)))</f>
        <v>indst shift to hydrogen</v>
      </c>
      <c r="L1144" s="261">
        <f>IF(ISBLANK(INDEX('Policy Characteristics'!F:F,MATCH($C1144,'Policy Characteristics'!$C:$C,0))),"",INDEX('Policy Characteristics'!F:F,MATCH($C1144,'Policy Characteristics'!$C:$C,0)))</f>
        <v>0</v>
      </c>
      <c r="M1144" s="261">
        <f>IF(ISBLANK(INDEX('Policy Characteristics'!G:G,MATCH($C1144,'Policy Characteristics'!$C:$C,0))),"",INDEX('Policy Characteristics'!G:G,MATCH($C1144,'Policy Characteristics'!$C:$C,0)))</f>
        <v>1</v>
      </c>
      <c r="N1144" s="261">
        <f>IF(ISBLANK(INDEX('Policy Characteristics'!H:H,MATCH($C1144,'Policy Characteristics'!$C:$C,0))),"",INDEX('Policy Characteristics'!H:H,MATCH($C1144,'Policy Characteristics'!$C:$C,0)))</f>
        <v>0.01</v>
      </c>
      <c r="O1144" s="254" t="str">
        <f>IF(ISBLANK(INDEX('Policy Characteristics'!I:I,MATCH($C1144,'Policy Characteristics'!$C:$C,0))),"",INDEX('Policy Characteristics'!I:I,MATCH($C1144,'Policy Characteristics'!$C:$C,0)))</f>
        <v>% of fuel shifted</v>
      </c>
      <c r="P1144" s="254" t="str">
        <f>IF(ISBLANK(INDEX('Policy Characteristics'!J:J,MATCH($C1144,'Policy Characteristics'!$C:$C,0))),"",INDEX('Policy Characteristics'!J:J,MATCH($C1144,'Policy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44" s="254" t="str">
        <f>IF(ISBLANK(INDEX('Policy Characteristics'!K:K,MATCH($C1144,'Policy Characteristics'!$C:$C,0))),"",INDEX('Policy Characteristics'!K:K,MATCH($C1144,'Policy Characteristics'!$C:$C,0)))</f>
        <v>industry-ag-main.html#fuel-switching</v>
      </c>
      <c r="R1144" s="254" t="str">
        <f>IF(ISBLANK(INDEX('Policy Characteristics'!L:L,MATCH($C1144,'Policy Characteristics'!$C:$C,0))),"",INDEX('Policy Characteristics'!L:L,MATCH($C1144,'Policy Characteristics'!$C:$C,0)))</f>
        <v>industry-elec-and-hydrogen.html</v>
      </c>
    </row>
    <row r="1145" spans="1:18" s="2" customFormat="1">
      <c r="A1145" s="254" t="str">
        <f>IF(ISBLANK(INDEX('Policy Characteristics'!A:A,MATCH($C1145,'Policy Characteristics'!$C:$C,0))),"",INDEX('Policy Characteristics'!A:A,MATCH($C1145,'Policy Characteristics'!$C:$C,0)))</f>
        <v>Industry</v>
      </c>
      <c r="B1145" s="262" t="str">
        <f>IF(ISBLANK(INDEX('Policy Characteristics'!B:B,MATCH($C1145,'Policy Characteristics'!$C:$C,0))),"",INDEX('Policy Characteristics'!B:B,MATCH($C1145,'Policy Characteristics'!$C:$C,0)))</f>
        <v>Hydrogen Combustion</v>
      </c>
      <c r="C1145" s="254" t="str">
        <f t="shared" si="44"/>
        <v>Fraction of Eligible Industrial Energy Use Shifted to Hydrogen</v>
      </c>
      <c r="D1145" s="6" t="s">
        <v>3070</v>
      </c>
      <c r="E1145" s="1" t="s">
        <v>3517</v>
      </c>
      <c r="F1145" t="s">
        <v>2579</v>
      </c>
      <c r="G1145" s="45" t="s">
        <v>3524</v>
      </c>
      <c r="H1145" s="43">
        <v>2106</v>
      </c>
      <c r="I1145" s="324" t="s">
        <v>43</v>
      </c>
      <c r="J1145" s="255" t="str">
        <f>IF(ISBLANK(INDEX('Policy Characteristics'!D:D,MATCH($C1145,'Policy Characteristics'!$C:$C,0))),"",INDEX('Policy Characteristics'!D:D,MATCH($C1145,'Policy Characteristics'!$C:$C,0)))</f>
        <v>Hydrogen Combustion</v>
      </c>
      <c r="K1145" s="254" t="str">
        <f>IF(ISBLANK(INDEX('Policy Characteristics'!E:E,MATCH($C1145,'Policy Characteristics'!$C:$C,0))),"",INDEX('Policy Characteristics'!E:E,MATCH($C1145,'Policy Characteristics'!$C:$C,0)))</f>
        <v>indst shift to hydrogen</v>
      </c>
      <c r="L1145" s="261">
        <f>IF(ISBLANK(INDEX('Policy Characteristics'!F:F,MATCH($C1145,'Policy Characteristics'!$C:$C,0))),"",INDEX('Policy Characteristics'!F:F,MATCH($C1145,'Policy Characteristics'!$C:$C,0)))</f>
        <v>0</v>
      </c>
      <c r="M1145" s="261">
        <f>IF(ISBLANK(INDEX('Policy Characteristics'!G:G,MATCH($C1145,'Policy Characteristics'!$C:$C,0))),"",INDEX('Policy Characteristics'!G:G,MATCH($C1145,'Policy Characteristics'!$C:$C,0)))</f>
        <v>1</v>
      </c>
      <c r="N1145" s="261">
        <f>IF(ISBLANK(INDEX('Policy Characteristics'!H:H,MATCH($C1145,'Policy Characteristics'!$C:$C,0))),"",INDEX('Policy Characteristics'!H:H,MATCH($C1145,'Policy Characteristics'!$C:$C,0)))</f>
        <v>0.01</v>
      </c>
      <c r="O1145" s="254" t="str">
        <f>IF(ISBLANK(INDEX('Policy Characteristics'!I:I,MATCH($C1145,'Policy Characteristics'!$C:$C,0))),"",INDEX('Policy Characteristics'!I:I,MATCH($C1145,'Policy Characteristics'!$C:$C,0)))</f>
        <v>% of fuel shifted</v>
      </c>
      <c r="P1145" s="254" t="str">
        <f>IF(ISBLANK(INDEX('Policy Characteristics'!J:J,MATCH($C1145,'Policy Characteristics'!$C:$C,0))),"",INDEX('Policy Characteristics'!J:J,MATCH($C1145,'Policy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45" s="254" t="str">
        <f>IF(ISBLANK(INDEX('Policy Characteristics'!K:K,MATCH($C1145,'Policy Characteristics'!$C:$C,0))),"",INDEX('Policy Characteristics'!K:K,MATCH($C1145,'Policy Characteristics'!$C:$C,0)))</f>
        <v>industry-ag-main.html#fuel-switching</v>
      </c>
      <c r="R1145" s="254" t="str">
        <f>IF(ISBLANK(INDEX('Policy Characteristics'!L:L,MATCH($C1145,'Policy Characteristics'!$C:$C,0))),"",INDEX('Policy Characteristics'!L:L,MATCH($C1145,'Policy Characteristics'!$C:$C,0)))</f>
        <v>industry-elec-and-hydrogen.html</v>
      </c>
    </row>
    <row r="1146" spans="1:18" s="2" customFormat="1">
      <c r="A1146" s="254" t="str">
        <f>IF(ISBLANK(INDEX('Policy Characteristics'!A:A,MATCH($C1146,'Policy Characteristics'!$C:$C,0))),"",INDEX('Policy Characteristics'!A:A,MATCH($C1146,'Policy Characteristics'!$C:$C,0)))</f>
        <v>Industry</v>
      </c>
      <c r="B1146" s="262" t="str">
        <f>IF(ISBLANK(INDEX('Policy Characteristics'!B:B,MATCH($C1146,'Policy Characteristics'!$C:$C,0))),"",INDEX('Policy Characteristics'!B:B,MATCH($C1146,'Policy Characteristics'!$C:$C,0)))</f>
        <v>Hydrogen Combustion</v>
      </c>
      <c r="C1146" s="254" t="str">
        <f t="shared" si="44"/>
        <v>Fraction of Eligible Industrial Energy Use Shifted to Hydrogen</v>
      </c>
      <c r="D1146" s="6" t="s">
        <v>3070</v>
      </c>
      <c r="E1146" s="1" t="s">
        <v>3518</v>
      </c>
      <c r="F1146" t="s">
        <v>2579</v>
      </c>
      <c r="G1146" s="45" t="s">
        <v>3525</v>
      </c>
      <c r="H1146" s="43">
        <v>2107</v>
      </c>
      <c r="I1146" s="324" t="s">
        <v>43</v>
      </c>
      <c r="J1146" s="255" t="str">
        <f>IF(ISBLANK(INDEX('Policy Characteristics'!D:D,MATCH($C1146,'Policy Characteristics'!$C:$C,0))),"",INDEX('Policy Characteristics'!D:D,MATCH($C1146,'Policy Characteristics'!$C:$C,0)))</f>
        <v>Hydrogen Combustion</v>
      </c>
      <c r="K1146" s="254" t="str">
        <f>IF(ISBLANK(INDEX('Policy Characteristics'!E:E,MATCH($C1146,'Policy Characteristics'!$C:$C,0))),"",INDEX('Policy Characteristics'!E:E,MATCH($C1146,'Policy Characteristics'!$C:$C,0)))</f>
        <v>indst shift to hydrogen</v>
      </c>
      <c r="L1146" s="261">
        <f>IF(ISBLANK(INDEX('Policy Characteristics'!F:F,MATCH($C1146,'Policy Characteristics'!$C:$C,0))),"",INDEX('Policy Characteristics'!F:F,MATCH($C1146,'Policy Characteristics'!$C:$C,0)))</f>
        <v>0</v>
      </c>
      <c r="M1146" s="261">
        <f>IF(ISBLANK(INDEX('Policy Characteristics'!G:G,MATCH($C1146,'Policy Characteristics'!$C:$C,0))),"",INDEX('Policy Characteristics'!G:G,MATCH($C1146,'Policy Characteristics'!$C:$C,0)))</f>
        <v>1</v>
      </c>
      <c r="N1146" s="261">
        <f>IF(ISBLANK(INDEX('Policy Characteristics'!H:H,MATCH($C1146,'Policy Characteristics'!$C:$C,0))),"",INDEX('Policy Characteristics'!H:H,MATCH($C1146,'Policy Characteristics'!$C:$C,0)))</f>
        <v>0.01</v>
      </c>
      <c r="O1146" s="254" t="str">
        <f>IF(ISBLANK(INDEX('Policy Characteristics'!I:I,MATCH($C1146,'Policy Characteristics'!$C:$C,0))),"",INDEX('Policy Characteristics'!I:I,MATCH($C1146,'Policy Characteristics'!$C:$C,0)))</f>
        <v>% of fuel shifted</v>
      </c>
      <c r="P1146" s="254" t="str">
        <f>IF(ISBLANK(INDEX('Policy Characteristics'!J:J,MATCH($C1146,'Policy Characteristics'!$C:$C,0))),"",INDEX('Policy Characteristics'!J:J,MATCH($C1146,'Policy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46" s="254" t="str">
        <f>IF(ISBLANK(INDEX('Policy Characteristics'!K:K,MATCH($C1146,'Policy Characteristics'!$C:$C,0))),"",INDEX('Policy Characteristics'!K:K,MATCH($C1146,'Policy Characteristics'!$C:$C,0)))</f>
        <v>industry-ag-main.html#fuel-switching</v>
      </c>
      <c r="R1146" s="254" t="str">
        <f>IF(ISBLANK(INDEX('Policy Characteristics'!L:L,MATCH($C1146,'Policy Characteristics'!$C:$C,0))),"",INDEX('Policy Characteristics'!L:L,MATCH($C1146,'Policy Characteristics'!$C:$C,0)))</f>
        <v>industry-elec-and-hydrogen.html</v>
      </c>
    </row>
    <row r="1147" spans="1:18" s="2" customFormat="1">
      <c r="A1147" s="254" t="str">
        <f>IF(ISBLANK(INDEX('Policy Characteristics'!A:A,MATCH($C1147,'Policy Characteristics'!$C:$C,0))),"",INDEX('Policy Characteristics'!A:A,MATCH($C1147,'Policy Characteristics'!$C:$C,0)))</f>
        <v>Industry</v>
      </c>
      <c r="B1147" s="262" t="str">
        <f>IF(ISBLANK(INDEX('Policy Characteristics'!B:B,MATCH($C1147,'Policy Characteristics'!$C:$C,0))),"",INDEX('Policy Characteristics'!B:B,MATCH($C1147,'Policy Characteristics'!$C:$C,0)))</f>
        <v>Hydrogen Combustion</v>
      </c>
      <c r="C1147" s="254" t="str">
        <f t="shared" si="44"/>
        <v>Fraction of Eligible Industrial Energy Use Shifted to Hydrogen</v>
      </c>
      <c r="D1147" s="6" t="s">
        <v>3070</v>
      </c>
      <c r="E1147" s="1" t="s">
        <v>3519</v>
      </c>
      <c r="F1147" t="s">
        <v>2579</v>
      </c>
      <c r="G1147" s="45" t="s">
        <v>3526</v>
      </c>
      <c r="H1147" s="43">
        <v>2108</v>
      </c>
      <c r="I1147" s="324" t="s">
        <v>43</v>
      </c>
      <c r="J1147" s="255" t="str">
        <f>IF(ISBLANK(INDEX('Policy Characteristics'!D:D,MATCH($C1147,'Policy Characteristics'!$C:$C,0))),"",INDEX('Policy Characteristics'!D:D,MATCH($C1147,'Policy Characteristics'!$C:$C,0)))</f>
        <v>Hydrogen Combustion</v>
      </c>
      <c r="K1147" s="254" t="str">
        <f>IF(ISBLANK(INDEX('Policy Characteristics'!E:E,MATCH($C1147,'Policy Characteristics'!$C:$C,0))),"",INDEX('Policy Characteristics'!E:E,MATCH($C1147,'Policy Characteristics'!$C:$C,0)))</f>
        <v>indst shift to hydrogen</v>
      </c>
      <c r="L1147" s="261">
        <f>IF(ISBLANK(INDEX('Policy Characteristics'!F:F,MATCH($C1147,'Policy Characteristics'!$C:$C,0))),"",INDEX('Policy Characteristics'!F:F,MATCH($C1147,'Policy Characteristics'!$C:$C,0)))</f>
        <v>0</v>
      </c>
      <c r="M1147" s="261">
        <f>IF(ISBLANK(INDEX('Policy Characteristics'!G:G,MATCH($C1147,'Policy Characteristics'!$C:$C,0))),"",INDEX('Policy Characteristics'!G:G,MATCH($C1147,'Policy Characteristics'!$C:$C,0)))</f>
        <v>1</v>
      </c>
      <c r="N1147" s="261">
        <f>IF(ISBLANK(INDEX('Policy Characteristics'!H:H,MATCH($C1147,'Policy Characteristics'!$C:$C,0))),"",INDEX('Policy Characteristics'!H:H,MATCH($C1147,'Policy Characteristics'!$C:$C,0)))</f>
        <v>0.01</v>
      </c>
      <c r="O1147" s="254" t="str">
        <f>IF(ISBLANK(INDEX('Policy Characteristics'!I:I,MATCH($C1147,'Policy Characteristics'!$C:$C,0))),"",INDEX('Policy Characteristics'!I:I,MATCH($C1147,'Policy Characteristics'!$C:$C,0)))</f>
        <v>% of fuel shifted</v>
      </c>
      <c r="P1147" s="254" t="str">
        <f>IF(ISBLANK(INDEX('Policy Characteristics'!J:J,MATCH($C1147,'Policy Characteristics'!$C:$C,0))),"",INDEX('Policy Characteristics'!J:J,MATCH($C1147,'Policy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47" s="254" t="str">
        <f>IF(ISBLANK(INDEX('Policy Characteristics'!K:K,MATCH($C1147,'Policy Characteristics'!$C:$C,0))),"",INDEX('Policy Characteristics'!K:K,MATCH($C1147,'Policy Characteristics'!$C:$C,0)))</f>
        <v>industry-ag-main.html#fuel-switching</v>
      </c>
      <c r="R1147" s="254" t="str">
        <f>IF(ISBLANK(INDEX('Policy Characteristics'!L:L,MATCH($C1147,'Policy Characteristics'!$C:$C,0))),"",INDEX('Policy Characteristics'!L:L,MATCH($C1147,'Policy Characteristics'!$C:$C,0)))</f>
        <v>industry-elec-and-hydrogen.html</v>
      </c>
    </row>
    <row r="1148" spans="1:18" s="2" customFormat="1">
      <c r="A1148" s="254" t="str">
        <f>IF(ISBLANK(INDEX('Policy Characteristics'!A:A,MATCH($C1148,'Policy Characteristics'!$C:$C,0))),"",INDEX('Policy Characteristics'!A:A,MATCH($C1148,'Policy Characteristics'!$C:$C,0)))</f>
        <v>Industry</v>
      </c>
      <c r="B1148" s="262" t="str">
        <f>IF(ISBLANK(INDEX('Policy Characteristics'!B:B,MATCH($C1148,'Policy Characteristics'!$C:$C,0))),"",INDEX('Policy Characteristics'!B:B,MATCH($C1148,'Policy Characteristics'!$C:$C,0)))</f>
        <v>Hydrogen Combustion</v>
      </c>
      <c r="C1148" s="254" t="str">
        <f t="shared" si="44"/>
        <v>Fraction of Eligible Industrial Energy Use Shifted to Hydrogen</v>
      </c>
      <c r="D1148" s="6" t="s">
        <v>3070</v>
      </c>
      <c r="E1148" s="1" t="s">
        <v>3520</v>
      </c>
      <c r="F1148" t="s">
        <v>2579</v>
      </c>
      <c r="G1148" s="45" t="s">
        <v>3527</v>
      </c>
      <c r="H1148" s="43">
        <v>2109</v>
      </c>
      <c r="I1148" s="324" t="s">
        <v>43</v>
      </c>
      <c r="J1148" s="255" t="str">
        <f>IF(ISBLANK(INDEX('Policy Characteristics'!D:D,MATCH($C1148,'Policy Characteristics'!$C:$C,0))),"",INDEX('Policy Characteristics'!D:D,MATCH($C1148,'Policy Characteristics'!$C:$C,0)))</f>
        <v>Hydrogen Combustion</v>
      </c>
      <c r="K1148" s="254" t="str">
        <f>IF(ISBLANK(INDEX('Policy Characteristics'!E:E,MATCH($C1148,'Policy Characteristics'!$C:$C,0))),"",INDEX('Policy Characteristics'!E:E,MATCH($C1148,'Policy Characteristics'!$C:$C,0)))</f>
        <v>indst shift to hydrogen</v>
      </c>
      <c r="L1148" s="261">
        <f>IF(ISBLANK(INDEX('Policy Characteristics'!F:F,MATCH($C1148,'Policy Characteristics'!$C:$C,0))),"",INDEX('Policy Characteristics'!F:F,MATCH($C1148,'Policy Characteristics'!$C:$C,0)))</f>
        <v>0</v>
      </c>
      <c r="M1148" s="261">
        <f>IF(ISBLANK(INDEX('Policy Characteristics'!G:G,MATCH($C1148,'Policy Characteristics'!$C:$C,0))),"",INDEX('Policy Characteristics'!G:G,MATCH($C1148,'Policy Characteristics'!$C:$C,0)))</f>
        <v>1</v>
      </c>
      <c r="N1148" s="261">
        <f>IF(ISBLANK(INDEX('Policy Characteristics'!H:H,MATCH($C1148,'Policy Characteristics'!$C:$C,0))),"",INDEX('Policy Characteristics'!H:H,MATCH($C1148,'Policy Characteristics'!$C:$C,0)))</f>
        <v>0.01</v>
      </c>
      <c r="O1148" s="254" t="str">
        <f>IF(ISBLANK(INDEX('Policy Characteristics'!I:I,MATCH($C1148,'Policy Characteristics'!$C:$C,0))),"",INDEX('Policy Characteristics'!I:I,MATCH($C1148,'Policy Characteristics'!$C:$C,0)))</f>
        <v>% of fuel shifted</v>
      </c>
      <c r="P1148" s="254" t="str">
        <f>IF(ISBLANK(INDEX('Policy Characteristics'!J:J,MATCH($C1148,'Policy Characteristics'!$C:$C,0))),"",INDEX('Policy Characteristics'!J:J,MATCH($C1148,'Policy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48" s="254" t="str">
        <f>IF(ISBLANK(INDEX('Policy Characteristics'!K:K,MATCH($C1148,'Policy Characteristics'!$C:$C,0))),"",INDEX('Policy Characteristics'!K:K,MATCH($C1148,'Policy Characteristics'!$C:$C,0)))</f>
        <v>industry-ag-main.html#fuel-switching</v>
      </c>
      <c r="R1148" s="254" t="str">
        <f>IF(ISBLANK(INDEX('Policy Characteristics'!L:L,MATCH($C1148,'Policy Characteristics'!$C:$C,0))),"",INDEX('Policy Characteristics'!L:L,MATCH($C1148,'Policy Characteristics'!$C:$C,0)))</f>
        <v>industry-elec-and-hydrogen.html</v>
      </c>
    </row>
    <row r="1149" spans="1:18" s="2" customFormat="1">
      <c r="A1149" s="254" t="str">
        <f>IF(ISBLANK(INDEX('Policy Characteristics'!A:A,MATCH($C1149,'Policy Characteristics'!$C:$C,0))),"",INDEX('Policy Characteristics'!A:A,MATCH($C1149,'Policy Characteristics'!$C:$C,0)))</f>
        <v>Industry</v>
      </c>
      <c r="B1149" s="262" t="str">
        <f>IF(ISBLANK(INDEX('Policy Characteristics'!B:B,MATCH($C1149,'Policy Characteristics'!$C:$C,0))),"",INDEX('Policy Characteristics'!B:B,MATCH($C1149,'Policy Characteristics'!$C:$C,0)))</f>
        <v>Hydrogen Combustion</v>
      </c>
      <c r="C1149" s="254" t="str">
        <f t="shared" si="44"/>
        <v>Fraction of Eligible Industrial Energy Use Shifted to Hydrogen</v>
      </c>
      <c r="D1149" s="6" t="s">
        <v>3070</v>
      </c>
      <c r="E1149" s="1" t="s">
        <v>3521</v>
      </c>
      <c r="F1149" t="s">
        <v>2579</v>
      </c>
      <c r="G1149" s="45" t="s">
        <v>3528</v>
      </c>
      <c r="H1149" s="43">
        <v>2110</v>
      </c>
      <c r="I1149" s="324" t="s">
        <v>43</v>
      </c>
      <c r="J1149" s="255" t="str">
        <f>IF(ISBLANK(INDEX('Policy Characteristics'!D:D,MATCH($C1149,'Policy Characteristics'!$C:$C,0))),"",INDEX('Policy Characteristics'!D:D,MATCH($C1149,'Policy Characteristics'!$C:$C,0)))</f>
        <v>Hydrogen Combustion</v>
      </c>
      <c r="K1149" s="254" t="str">
        <f>IF(ISBLANK(INDEX('Policy Characteristics'!E:E,MATCH($C1149,'Policy Characteristics'!$C:$C,0))),"",INDEX('Policy Characteristics'!E:E,MATCH($C1149,'Policy Characteristics'!$C:$C,0)))</f>
        <v>indst shift to hydrogen</v>
      </c>
      <c r="L1149" s="261">
        <f>IF(ISBLANK(INDEX('Policy Characteristics'!F:F,MATCH($C1149,'Policy Characteristics'!$C:$C,0))),"",INDEX('Policy Characteristics'!F:F,MATCH($C1149,'Policy Characteristics'!$C:$C,0)))</f>
        <v>0</v>
      </c>
      <c r="M1149" s="261">
        <f>IF(ISBLANK(INDEX('Policy Characteristics'!G:G,MATCH($C1149,'Policy Characteristics'!$C:$C,0))),"",INDEX('Policy Characteristics'!G:G,MATCH($C1149,'Policy Characteristics'!$C:$C,0)))</f>
        <v>1</v>
      </c>
      <c r="N1149" s="261">
        <f>IF(ISBLANK(INDEX('Policy Characteristics'!H:H,MATCH($C1149,'Policy Characteristics'!$C:$C,0))),"",INDEX('Policy Characteristics'!H:H,MATCH($C1149,'Policy Characteristics'!$C:$C,0)))</f>
        <v>0.01</v>
      </c>
      <c r="O1149" s="254" t="str">
        <f>IF(ISBLANK(INDEX('Policy Characteristics'!I:I,MATCH($C1149,'Policy Characteristics'!$C:$C,0))),"",INDEX('Policy Characteristics'!I:I,MATCH($C1149,'Policy Characteristics'!$C:$C,0)))</f>
        <v>% of fuel shifted</v>
      </c>
      <c r="P1149" s="254" t="str">
        <f>IF(ISBLANK(INDEX('Policy Characteristics'!J:J,MATCH($C1149,'Policy Characteristics'!$C:$C,0))),"",INDEX('Policy Characteristics'!J:J,MATCH($C1149,'Policy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49" s="254" t="str">
        <f>IF(ISBLANK(INDEX('Policy Characteristics'!K:K,MATCH($C1149,'Policy Characteristics'!$C:$C,0))),"",INDEX('Policy Characteristics'!K:K,MATCH($C1149,'Policy Characteristics'!$C:$C,0)))</f>
        <v>industry-ag-main.html#fuel-switching</v>
      </c>
      <c r="R1149" s="254" t="str">
        <f>IF(ISBLANK(INDEX('Policy Characteristics'!L:L,MATCH($C1149,'Policy Characteristics'!$C:$C,0))),"",INDEX('Policy Characteristics'!L:L,MATCH($C1149,'Policy Characteristics'!$C:$C,0)))</f>
        <v>industry-elec-and-hydrogen.html</v>
      </c>
    </row>
    <row r="1150" spans="1:18" s="2" customFormat="1">
      <c r="A1150" s="254" t="str">
        <f>IF(ISBLANK(INDEX('Policy Characteristics'!A:A,MATCH($C1150,'Policy Characteristics'!$C:$C,0))),"",INDEX('Policy Characteristics'!A:A,MATCH($C1150,'Policy Characteristics'!$C:$C,0)))</f>
        <v>Industry</v>
      </c>
      <c r="B1150" s="262" t="str">
        <f>IF(ISBLANK(INDEX('Policy Characteristics'!B:B,MATCH($C1150,'Policy Characteristics'!$C:$C,0))),"",INDEX('Policy Characteristics'!B:B,MATCH($C1150,'Policy Characteristics'!$C:$C,0)))</f>
        <v>Hydrogen Combustion</v>
      </c>
      <c r="C1150" s="254" t="str">
        <f t="shared" si="44"/>
        <v>Fraction of Eligible Industrial Energy Use Shifted to Hydrogen</v>
      </c>
      <c r="D1150" s="6" t="s">
        <v>3070</v>
      </c>
      <c r="E1150" s="1" t="s">
        <v>3522</v>
      </c>
      <c r="F1150" t="s">
        <v>2579</v>
      </c>
      <c r="G1150" s="45" t="s">
        <v>3529</v>
      </c>
      <c r="H1150" s="43">
        <v>2111</v>
      </c>
      <c r="I1150" s="324" t="s">
        <v>43</v>
      </c>
      <c r="J1150" s="255" t="str">
        <f>IF(ISBLANK(INDEX('Policy Characteristics'!D:D,MATCH($C1150,'Policy Characteristics'!$C:$C,0))),"",INDEX('Policy Characteristics'!D:D,MATCH($C1150,'Policy Characteristics'!$C:$C,0)))</f>
        <v>Hydrogen Combustion</v>
      </c>
      <c r="K1150" s="254" t="str">
        <f>IF(ISBLANK(INDEX('Policy Characteristics'!E:E,MATCH($C1150,'Policy Characteristics'!$C:$C,0))),"",INDEX('Policy Characteristics'!E:E,MATCH($C1150,'Policy Characteristics'!$C:$C,0)))</f>
        <v>indst shift to hydrogen</v>
      </c>
      <c r="L1150" s="261">
        <f>IF(ISBLANK(INDEX('Policy Characteristics'!F:F,MATCH($C1150,'Policy Characteristics'!$C:$C,0))),"",INDEX('Policy Characteristics'!F:F,MATCH($C1150,'Policy Characteristics'!$C:$C,0)))</f>
        <v>0</v>
      </c>
      <c r="M1150" s="261">
        <f>IF(ISBLANK(INDEX('Policy Characteristics'!G:G,MATCH($C1150,'Policy Characteristics'!$C:$C,0))),"",INDEX('Policy Characteristics'!G:G,MATCH($C1150,'Policy Characteristics'!$C:$C,0)))</f>
        <v>1</v>
      </c>
      <c r="N1150" s="261">
        <f>IF(ISBLANK(INDEX('Policy Characteristics'!H:H,MATCH($C1150,'Policy Characteristics'!$C:$C,0))),"",INDEX('Policy Characteristics'!H:H,MATCH($C1150,'Policy Characteristics'!$C:$C,0)))</f>
        <v>0.01</v>
      </c>
      <c r="O1150" s="254" t="str">
        <f>IF(ISBLANK(INDEX('Policy Characteristics'!I:I,MATCH($C1150,'Policy Characteristics'!$C:$C,0))),"",INDEX('Policy Characteristics'!I:I,MATCH($C1150,'Policy Characteristics'!$C:$C,0)))</f>
        <v>% of fuel shifted</v>
      </c>
      <c r="P1150" s="254" t="str">
        <f>IF(ISBLANK(INDEX('Policy Characteristics'!J:J,MATCH($C1150,'Policy Characteristics'!$C:$C,0))),"",INDEX('Policy Characteristics'!J:J,MATCH($C1150,'Policy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50" s="254" t="str">
        <f>IF(ISBLANK(INDEX('Policy Characteristics'!K:K,MATCH($C1150,'Policy Characteristics'!$C:$C,0))),"",INDEX('Policy Characteristics'!K:K,MATCH($C1150,'Policy Characteristics'!$C:$C,0)))</f>
        <v>industry-ag-main.html#fuel-switching</v>
      </c>
      <c r="R1150" s="254" t="str">
        <f>IF(ISBLANK(INDEX('Policy Characteristics'!L:L,MATCH($C1150,'Policy Characteristics'!$C:$C,0))),"",INDEX('Policy Characteristics'!L:L,MATCH($C1150,'Policy Characteristics'!$C:$C,0)))</f>
        <v>industry-elec-and-hydrogen.html</v>
      </c>
    </row>
    <row r="1151" spans="1:18" s="2" customFormat="1">
      <c r="A1151" s="254" t="str">
        <f>IF(ISBLANK(INDEX('Policy Characteristics'!A:A,MATCH($C1151,'Policy Characteristics'!$C:$C,0))),"",INDEX('Policy Characteristics'!A:A,MATCH($C1151,'Policy Characteristics'!$C:$C,0)))</f>
        <v>Industry</v>
      </c>
      <c r="B1151" s="262" t="str">
        <f>IF(ISBLANK(INDEX('Policy Characteristics'!B:B,MATCH($C1151,'Policy Characteristics'!$C:$C,0))),"",INDEX('Policy Characteristics'!B:B,MATCH($C1151,'Policy Characteristics'!$C:$C,0)))</f>
        <v>Hydrogen Combustion</v>
      </c>
      <c r="C1151" s="254" t="str">
        <f t="shared" si="44"/>
        <v>Fraction of Eligible Industrial Energy Use Shifted to Hydrogen</v>
      </c>
      <c r="D1151" s="6" t="s">
        <v>3070</v>
      </c>
      <c r="E1151" s="1" t="s">
        <v>3523</v>
      </c>
      <c r="F1151" t="s">
        <v>2579</v>
      </c>
      <c r="G1151" s="45" t="s">
        <v>3530</v>
      </c>
      <c r="H1151" s="43">
        <v>2112</v>
      </c>
      <c r="I1151" s="324" t="s">
        <v>44</v>
      </c>
      <c r="J1151" s="255" t="str">
        <f>IF(ISBLANK(INDEX('Policy Characteristics'!D:D,MATCH($C1151,'Policy Characteristics'!$C:$C,0))),"",INDEX('Policy Characteristics'!D:D,MATCH($C1151,'Policy Characteristics'!$C:$C,0)))</f>
        <v>Hydrogen Combustion</v>
      </c>
      <c r="K1151" s="254" t="str">
        <f>IF(ISBLANK(INDEX('Policy Characteristics'!E:E,MATCH($C1151,'Policy Characteristics'!$C:$C,0))),"",INDEX('Policy Characteristics'!E:E,MATCH($C1151,'Policy Characteristics'!$C:$C,0)))</f>
        <v>indst shift to hydrogen</v>
      </c>
      <c r="L1151" s="261">
        <f>IF(ISBLANK(INDEX('Policy Characteristics'!F:F,MATCH($C1151,'Policy Characteristics'!$C:$C,0))),"",INDEX('Policy Characteristics'!F:F,MATCH($C1151,'Policy Characteristics'!$C:$C,0)))</f>
        <v>0</v>
      </c>
      <c r="M1151" s="261">
        <f>IF(ISBLANK(INDEX('Policy Characteristics'!G:G,MATCH($C1151,'Policy Characteristics'!$C:$C,0))),"",INDEX('Policy Characteristics'!G:G,MATCH($C1151,'Policy Characteristics'!$C:$C,0)))</f>
        <v>1</v>
      </c>
      <c r="N1151" s="261">
        <f>IF(ISBLANK(INDEX('Policy Characteristics'!H:H,MATCH($C1151,'Policy Characteristics'!$C:$C,0))),"",INDEX('Policy Characteristics'!H:H,MATCH($C1151,'Policy Characteristics'!$C:$C,0)))</f>
        <v>0.01</v>
      </c>
      <c r="O1151" s="254" t="str">
        <f>IF(ISBLANK(INDEX('Policy Characteristics'!I:I,MATCH($C1151,'Policy Characteristics'!$C:$C,0))),"",INDEX('Policy Characteristics'!I:I,MATCH($C1151,'Policy Characteristics'!$C:$C,0)))</f>
        <v>% of fuel shifted</v>
      </c>
      <c r="P1151" s="254" t="str">
        <f>IF(ISBLANK(INDEX('Policy Characteristics'!J:J,MATCH($C1151,'Policy Characteristics'!$C:$C,0))),"",INDEX('Policy Characteristics'!J:J,MATCH($C1151,'Policy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51" s="254" t="str">
        <f>IF(ISBLANK(INDEX('Policy Characteristics'!K:K,MATCH($C1151,'Policy Characteristics'!$C:$C,0))),"",INDEX('Policy Characteristics'!K:K,MATCH($C1151,'Policy Characteristics'!$C:$C,0)))</f>
        <v>industry-ag-main.html#fuel-switching</v>
      </c>
      <c r="R1151" s="254" t="str">
        <f>IF(ISBLANK(INDEX('Policy Characteristics'!L:L,MATCH($C1151,'Policy Characteristics'!$C:$C,0))),"",INDEX('Policy Characteristics'!L:L,MATCH($C1151,'Policy Characteristics'!$C:$C,0)))</f>
        <v>industry-elec-and-hydrogen.html</v>
      </c>
    </row>
    <row r="1152" spans="1:18" s="2" customFormat="1">
      <c r="A1152" s="254" t="str">
        <f>IF(ISBLANK(INDEX('Policy Characteristics'!A:A,MATCH($C1152,'Policy Characteristics'!$C:$C,0))),"",INDEX('Policy Characteristics'!A:A,MATCH($C1152,'Policy Characteristics'!$C:$C,0)))</f>
        <v>Industry</v>
      </c>
      <c r="B1152" s="262" t="str">
        <f>IF(ISBLANK(INDEX('Policy Characteristics'!B:B,MATCH($C1152,'Policy Characteristics'!$C:$C,0))),"",INDEX('Policy Characteristics'!B:B,MATCH($C1152,'Policy Characteristics'!$C:$C,0)))</f>
        <v>Hydrogen Combustion</v>
      </c>
      <c r="C1152" s="254" t="str">
        <f t="shared" si="44"/>
        <v>Fraction of Eligible Industrial Energy Use Shifted to Hydrogen</v>
      </c>
      <c r="D1152" s="6" t="s">
        <v>3070</v>
      </c>
      <c r="E1152" s="1" t="s">
        <v>3674</v>
      </c>
      <c r="F1152" t="s">
        <v>2579</v>
      </c>
      <c r="G1152" s="45" t="s">
        <v>3674</v>
      </c>
      <c r="H1152" s="43">
        <v>2113</v>
      </c>
      <c r="I1152" s="324" t="s">
        <v>43</v>
      </c>
      <c r="J1152" s="255" t="str">
        <f>IF(ISBLANK(INDEX('Policy Characteristics'!D:D,MATCH($C1152,'Policy Characteristics'!$C:$C,0))),"",INDEX('Policy Characteristics'!D:D,MATCH($C1152,'Policy Characteristics'!$C:$C,0)))</f>
        <v>Hydrogen Combustion</v>
      </c>
      <c r="K1152" s="254" t="str">
        <f>IF(ISBLANK(INDEX('Policy Characteristics'!E:E,MATCH($C1152,'Policy Characteristics'!$C:$C,0))),"",INDEX('Policy Characteristics'!E:E,MATCH($C1152,'Policy Characteristics'!$C:$C,0)))</f>
        <v>indst shift to hydrogen</v>
      </c>
      <c r="L1152" s="261">
        <f>IF(ISBLANK(INDEX('Policy Characteristics'!F:F,MATCH($C1152,'Policy Characteristics'!$C:$C,0))),"",INDEX('Policy Characteristics'!F:F,MATCH($C1152,'Policy Characteristics'!$C:$C,0)))</f>
        <v>0</v>
      </c>
      <c r="M1152" s="261">
        <f>IF(ISBLANK(INDEX('Policy Characteristics'!G:G,MATCH($C1152,'Policy Characteristics'!$C:$C,0))),"",INDEX('Policy Characteristics'!G:G,MATCH($C1152,'Policy Characteristics'!$C:$C,0)))</f>
        <v>1</v>
      </c>
      <c r="N1152" s="261">
        <f>IF(ISBLANK(INDEX('Policy Characteristics'!H:H,MATCH($C1152,'Policy Characteristics'!$C:$C,0))),"",INDEX('Policy Characteristics'!H:H,MATCH($C1152,'Policy Characteristics'!$C:$C,0)))</f>
        <v>0.01</v>
      </c>
      <c r="O1152" s="254" t="str">
        <f>IF(ISBLANK(INDEX('Policy Characteristics'!I:I,MATCH($C1152,'Policy Characteristics'!$C:$C,0))),"",INDEX('Policy Characteristics'!I:I,MATCH($C1152,'Policy Characteristics'!$C:$C,0)))</f>
        <v>% of fuel shifted</v>
      </c>
      <c r="P1152" s="254" t="str">
        <f>IF(ISBLANK(INDEX('Policy Characteristics'!J:J,MATCH($C1152,'Policy Characteristics'!$C:$C,0))),"",INDEX('Policy Characteristics'!J:J,MATCH($C1152,'Policy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52" s="254" t="str">
        <f>IF(ISBLANK(INDEX('Policy Characteristics'!K:K,MATCH($C1152,'Policy Characteristics'!$C:$C,0))),"",INDEX('Policy Characteristics'!K:K,MATCH($C1152,'Policy Characteristics'!$C:$C,0)))</f>
        <v>industry-ag-main.html#fuel-switching</v>
      </c>
      <c r="R1152" s="254" t="str">
        <f>IF(ISBLANK(INDEX('Policy Characteristics'!L:L,MATCH($C1152,'Policy Characteristics'!$C:$C,0))),"",INDEX('Policy Characteristics'!L:L,MATCH($C1152,'Policy Characteristics'!$C:$C,0)))</f>
        <v>industry-elec-and-hydrogen.html</v>
      </c>
    </row>
    <row r="1153" spans="1:18" s="2" customFormat="1">
      <c r="A1153" s="254" t="str">
        <f>IF(ISBLANK(INDEX('Policy Characteristics'!A:A,MATCH($C1153,'Policy Characteristics'!$C:$C,0))),"",INDEX('Policy Characteristics'!A:A,MATCH($C1153,'Policy Characteristics'!$C:$C,0)))</f>
        <v>Industry</v>
      </c>
      <c r="B1153" s="262" t="str">
        <f>IF(ISBLANK(INDEX('Policy Characteristics'!B:B,MATCH($C1153,'Policy Characteristics'!$C:$C,0))),"",INDEX('Policy Characteristics'!B:B,MATCH($C1153,'Policy Characteristics'!$C:$C,0)))</f>
        <v>Hydrogen Combustion</v>
      </c>
      <c r="C1153" s="254" t="str">
        <f t="shared" si="44"/>
        <v>Fraction of Eligible Industrial Energy Use Shifted to Hydrogen</v>
      </c>
      <c r="D1153" s="6" t="s">
        <v>3071</v>
      </c>
      <c r="E1153" s="1" t="s">
        <v>3517</v>
      </c>
      <c r="F1153" t="s">
        <v>3034</v>
      </c>
      <c r="G1153" s="45" t="s">
        <v>3524</v>
      </c>
      <c r="H1153" s="43">
        <v>2114</v>
      </c>
      <c r="I1153" s="324" t="s">
        <v>43</v>
      </c>
      <c r="J1153" s="255" t="str">
        <f>IF(ISBLANK(INDEX('Policy Characteristics'!D:D,MATCH($C1153,'Policy Characteristics'!$C:$C,0))),"",INDEX('Policy Characteristics'!D:D,MATCH($C1153,'Policy Characteristics'!$C:$C,0)))</f>
        <v>Hydrogen Combustion</v>
      </c>
      <c r="K1153" s="254" t="str">
        <f>IF(ISBLANK(INDEX('Policy Characteristics'!E:E,MATCH($C1153,'Policy Characteristics'!$C:$C,0))),"",INDEX('Policy Characteristics'!E:E,MATCH($C1153,'Policy Characteristics'!$C:$C,0)))</f>
        <v>indst shift to hydrogen</v>
      </c>
      <c r="L1153" s="261">
        <f>IF(ISBLANK(INDEX('Policy Characteristics'!F:F,MATCH($C1153,'Policy Characteristics'!$C:$C,0))),"",INDEX('Policy Characteristics'!F:F,MATCH($C1153,'Policy Characteristics'!$C:$C,0)))</f>
        <v>0</v>
      </c>
      <c r="M1153" s="261">
        <f>IF(ISBLANK(INDEX('Policy Characteristics'!G:G,MATCH($C1153,'Policy Characteristics'!$C:$C,0))),"",INDEX('Policy Characteristics'!G:G,MATCH($C1153,'Policy Characteristics'!$C:$C,0)))</f>
        <v>1</v>
      </c>
      <c r="N1153" s="261">
        <f>IF(ISBLANK(INDEX('Policy Characteristics'!H:H,MATCH($C1153,'Policy Characteristics'!$C:$C,0))),"",INDEX('Policy Characteristics'!H:H,MATCH($C1153,'Policy Characteristics'!$C:$C,0)))</f>
        <v>0.01</v>
      </c>
      <c r="O1153" s="254" t="str">
        <f>IF(ISBLANK(INDEX('Policy Characteristics'!I:I,MATCH($C1153,'Policy Characteristics'!$C:$C,0))),"",INDEX('Policy Characteristics'!I:I,MATCH($C1153,'Policy Characteristics'!$C:$C,0)))</f>
        <v>% of fuel shifted</v>
      </c>
      <c r="P1153" s="254" t="str">
        <f>IF(ISBLANK(INDEX('Policy Characteristics'!J:J,MATCH($C1153,'Policy Characteristics'!$C:$C,0))),"",INDEX('Policy Characteristics'!J:J,MATCH($C1153,'Policy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53" s="254" t="str">
        <f>IF(ISBLANK(INDEX('Policy Characteristics'!K:K,MATCH($C1153,'Policy Characteristics'!$C:$C,0))),"",INDEX('Policy Characteristics'!K:K,MATCH($C1153,'Policy Characteristics'!$C:$C,0)))</f>
        <v>industry-ag-main.html#fuel-switching</v>
      </c>
      <c r="R1153" s="254" t="str">
        <f>IF(ISBLANK(INDEX('Policy Characteristics'!L:L,MATCH($C1153,'Policy Characteristics'!$C:$C,0))),"",INDEX('Policy Characteristics'!L:L,MATCH($C1153,'Policy Characteristics'!$C:$C,0)))</f>
        <v>industry-elec-and-hydrogen.html</v>
      </c>
    </row>
    <row r="1154" spans="1:18" s="2" customFormat="1">
      <c r="A1154" s="254" t="str">
        <f>IF(ISBLANK(INDEX('Policy Characteristics'!A:A,MATCH($C1154,'Policy Characteristics'!$C:$C,0))),"",INDEX('Policy Characteristics'!A:A,MATCH($C1154,'Policy Characteristics'!$C:$C,0)))</f>
        <v>Industry</v>
      </c>
      <c r="B1154" s="262" t="str">
        <f>IF(ISBLANK(INDEX('Policy Characteristics'!B:B,MATCH($C1154,'Policy Characteristics'!$C:$C,0))),"",INDEX('Policy Characteristics'!B:B,MATCH($C1154,'Policy Characteristics'!$C:$C,0)))</f>
        <v>Hydrogen Combustion</v>
      </c>
      <c r="C1154" s="254" t="str">
        <f t="shared" si="44"/>
        <v>Fraction of Eligible Industrial Energy Use Shifted to Hydrogen</v>
      </c>
      <c r="D1154" s="6" t="s">
        <v>3071</v>
      </c>
      <c r="E1154" s="1" t="s">
        <v>3518</v>
      </c>
      <c r="F1154" t="s">
        <v>3034</v>
      </c>
      <c r="G1154" s="45" t="s">
        <v>3525</v>
      </c>
      <c r="H1154" s="43">
        <v>2115</v>
      </c>
      <c r="I1154" s="324" t="s">
        <v>43</v>
      </c>
      <c r="J1154" s="255" t="str">
        <f>IF(ISBLANK(INDEX('Policy Characteristics'!D:D,MATCH($C1154,'Policy Characteristics'!$C:$C,0))),"",INDEX('Policy Characteristics'!D:D,MATCH($C1154,'Policy Characteristics'!$C:$C,0)))</f>
        <v>Hydrogen Combustion</v>
      </c>
      <c r="K1154" s="254" t="str">
        <f>IF(ISBLANK(INDEX('Policy Characteristics'!E:E,MATCH($C1154,'Policy Characteristics'!$C:$C,0))),"",INDEX('Policy Characteristics'!E:E,MATCH($C1154,'Policy Characteristics'!$C:$C,0)))</f>
        <v>indst shift to hydrogen</v>
      </c>
      <c r="L1154" s="261">
        <f>IF(ISBLANK(INDEX('Policy Characteristics'!F:F,MATCH($C1154,'Policy Characteristics'!$C:$C,0))),"",INDEX('Policy Characteristics'!F:F,MATCH($C1154,'Policy Characteristics'!$C:$C,0)))</f>
        <v>0</v>
      </c>
      <c r="M1154" s="261">
        <f>IF(ISBLANK(INDEX('Policy Characteristics'!G:G,MATCH($C1154,'Policy Characteristics'!$C:$C,0))),"",INDEX('Policy Characteristics'!G:G,MATCH($C1154,'Policy Characteristics'!$C:$C,0)))</f>
        <v>1</v>
      </c>
      <c r="N1154" s="261">
        <f>IF(ISBLANK(INDEX('Policy Characteristics'!H:H,MATCH($C1154,'Policy Characteristics'!$C:$C,0))),"",INDEX('Policy Characteristics'!H:H,MATCH($C1154,'Policy Characteristics'!$C:$C,0)))</f>
        <v>0.01</v>
      </c>
      <c r="O1154" s="254" t="str">
        <f>IF(ISBLANK(INDEX('Policy Characteristics'!I:I,MATCH($C1154,'Policy Characteristics'!$C:$C,0))),"",INDEX('Policy Characteristics'!I:I,MATCH($C1154,'Policy Characteristics'!$C:$C,0)))</f>
        <v>% of fuel shifted</v>
      </c>
      <c r="P1154" s="254" t="str">
        <f>IF(ISBLANK(INDEX('Policy Characteristics'!J:J,MATCH($C1154,'Policy Characteristics'!$C:$C,0))),"",INDEX('Policy Characteristics'!J:J,MATCH($C1154,'Policy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54" s="254" t="str">
        <f>IF(ISBLANK(INDEX('Policy Characteristics'!K:K,MATCH($C1154,'Policy Characteristics'!$C:$C,0))),"",INDEX('Policy Characteristics'!K:K,MATCH($C1154,'Policy Characteristics'!$C:$C,0)))</f>
        <v>industry-ag-main.html#fuel-switching</v>
      </c>
      <c r="R1154" s="254" t="str">
        <f>IF(ISBLANK(INDEX('Policy Characteristics'!L:L,MATCH($C1154,'Policy Characteristics'!$C:$C,0))),"",INDEX('Policy Characteristics'!L:L,MATCH($C1154,'Policy Characteristics'!$C:$C,0)))</f>
        <v>industry-elec-and-hydrogen.html</v>
      </c>
    </row>
    <row r="1155" spans="1:18" s="2" customFormat="1">
      <c r="A1155" s="254" t="str">
        <f>IF(ISBLANK(INDEX('Policy Characteristics'!A:A,MATCH($C1155,'Policy Characteristics'!$C:$C,0))),"",INDEX('Policy Characteristics'!A:A,MATCH($C1155,'Policy Characteristics'!$C:$C,0)))</f>
        <v>Industry</v>
      </c>
      <c r="B1155" s="262" t="str">
        <f>IF(ISBLANK(INDEX('Policy Characteristics'!B:B,MATCH($C1155,'Policy Characteristics'!$C:$C,0))),"",INDEX('Policy Characteristics'!B:B,MATCH($C1155,'Policy Characteristics'!$C:$C,0)))</f>
        <v>Hydrogen Combustion</v>
      </c>
      <c r="C1155" s="254" t="str">
        <f t="shared" si="44"/>
        <v>Fraction of Eligible Industrial Energy Use Shifted to Hydrogen</v>
      </c>
      <c r="D1155" s="6" t="s">
        <v>3071</v>
      </c>
      <c r="E1155" s="1" t="s">
        <v>3519</v>
      </c>
      <c r="F1155" t="s">
        <v>3034</v>
      </c>
      <c r="G1155" s="45" t="s">
        <v>3526</v>
      </c>
      <c r="H1155" s="43">
        <v>2116</v>
      </c>
      <c r="I1155" s="324" t="s">
        <v>43</v>
      </c>
      <c r="J1155" s="255" t="str">
        <f>IF(ISBLANK(INDEX('Policy Characteristics'!D:D,MATCH($C1155,'Policy Characteristics'!$C:$C,0))),"",INDEX('Policy Characteristics'!D:D,MATCH($C1155,'Policy Characteristics'!$C:$C,0)))</f>
        <v>Hydrogen Combustion</v>
      </c>
      <c r="K1155" s="254" t="str">
        <f>IF(ISBLANK(INDEX('Policy Characteristics'!E:E,MATCH($C1155,'Policy Characteristics'!$C:$C,0))),"",INDEX('Policy Characteristics'!E:E,MATCH($C1155,'Policy Characteristics'!$C:$C,0)))</f>
        <v>indst shift to hydrogen</v>
      </c>
      <c r="L1155" s="261">
        <f>IF(ISBLANK(INDEX('Policy Characteristics'!F:F,MATCH($C1155,'Policy Characteristics'!$C:$C,0))),"",INDEX('Policy Characteristics'!F:F,MATCH($C1155,'Policy Characteristics'!$C:$C,0)))</f>
        <v>0</v>
      </c>
      <c r="M1155" s="261">
        <f>IF(ISBLANK(INDEX('Policy Characteristics'!G:G,MATCH($C1155,'Policy Characteristics'!$C:$C,0))),"",INDEX('Policy Characteristics'!G:G,MATCH($C1155,'Policy Characteristics'!$C:$C,0)))</f>
        <v>1</v>
      </c>
      <c r="N1155" s="261">
        <f>IF(ISBLANK(INDEX('Policy Characteristics'!H:H,MATCH($C1155,'Policy Characteristics'!$C:$C,0))),"",INDEX('Policy Characteristics'!H:H,MATCH($C1155,'Policy Characteristics'!$C:$C,0)))</f>
        <v>0.01</v>
      </c>
      <c r="O1155" s="254" t="str">
        <f>IF(ISBLANK(INDEX('Policy Characteristics'!I:I,MATCH($C1155,'Policy Characteristics'!$C:$C,0))),"",INDEX('Policy Characteristics'!I:I,MATCH($C1155,'Policy Characteristics'!$C:$C,0)))</f>
        <v>% of fuel shifted</v>
      </c>
      <c r="P1155" s="254" t="str">
        <f>IF(ISBLANK(INDEX('Policy Characteristics'!J:J,MATCH($C1155,'Policy Characteristics'!$C:$C,0))),"",INDEX('Policy Characteristics'!J:J,MATCH($C1155,'Policy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55" s="254" t="str">
        <f>IF(ISBLANK(INDEX('Policy Characteristics'!K:K,MATCH($C1155,'Policy Characteristics'!$C:$C,0))),"",INDEX('Policy Characteristics'!K:K,MATCH($C1155,'Policy Characteristics'!$C:$C,0)))</f>
        <v>industry-ag-main.html#fuel-switching</v>
      </c>
      <c r="R1155" s="254" t="str">
        <f>IF(ISBLANK(INDEX('Policy Characteristics'!L:L,MATCH($C1155,'Policy Characteristics'!$C:$C,0))),"",INDEX('Policy Characteristics'!L:L,MATCH($C1155,'Policy Characteristics'!$C:$C,0)))</f>
        <v>industry-elec-and-hydrogen.html</v>
      </c>
    </row>
    <row r="1156" spans="1:18" s="2" customFormat="1">
      <c r="A1156" s="254" t="str">
        <f>IF(ISBLANK(INDEX('Policy Characteristics'!A:A,MATCH($C1156,'Policy Characteristics'!$C:$C,0))),"",INDEX('Policy Characteristics'!A:A,MATCH($C1156,'Policy Characteristics'!$C:$C,0)))</f>
        <v>Industry</v>
      </c>
      <c r="B1156" s="262" t="str">
        <f>IF(ISBLANK(INDEX('Policy Characteristics'!B:B,MATCH($C1156,'Policy Characteristics'!$C:$C,0))),"",INDEX('Policy Characteristics'!B:B,MATCH($C1156,'Policy Characteristics'!$C:$C,0)))</f>
        <v>Hydrogen Combustion</v>
      </c>
      <c r="C1156" s="254" t="str">
        <f t="shared" si="44"/>
        <v>Fraction of Eligible Industrial Energy Use Shifted to Hydrogen</v>
      </c>
      <c r="D1156" s="6" t="s">
        <v>3071</v>
      </c>
      <c r="E1156" s="1" t="s">
        <v>3520</v>
      </c>
      <c r="F1156" t="s">
        <v>3034</v>
      </c>
      <c r="G1156" s="45" t="s">
        <v>3527</v>
      </c>
      <c r="H1156" s="43">
        <v>2117</v>
      </c>
      <c r="I1156" s="324" t="s">
        <v>43</v>
      </c>
      <c r="J1156" s="255" t="str">
        <f>IF(ISBLANK(INDEX('Policy Characteristics'!D:D,MATCH($C1156,'Policy Characteristics'!$C:$C,0))),"",INDEX('Policy Characteristics'!D:D,MATCH($C1156,'Policy Characteristics'!$C:$C,0)))</f>
        <v>Hydrogen Combustion</v>
      </c>
      <c r="K1156" s="254" t="str">
        <f>IF(ISBLANK(INDEX('Policy Characteristics'!E:E,MATCH($C1156,'Policy Characteristics'!$C:$C,0))),"",INDEX('Policy Characteristics'!E:E,MATCH($C1156,'Policy Characteristics'!$C:$C,0)))</f>
        <v>indst shift to hydrogen</v>
      </c>
      <c r="L1156" s="261">
        <f>IF(ISBLANK(INDEX('Policy Characteristics'!F:F,MATCH($C1156,'Policy Characteristics'!$C:$C,0))),"",INDEX('Policy Characteristics'!F:F,MATCH($C1156,'Policy Characteristics'!$C:$C,0)))</f>
        <v>0</v>
      </c>
      <c r="M1156" s="261">
        <f>IF(ISBLANK(INDEX('Policy Characteristics'!G:G,MATCH($C1156,'Policy Characteristics'!$C:$C,0))),"",INDEX('Policy Characteristics'!G:G,MATCH($C1156,'Policy Characteristics'!$C:$C,0)))</f>
        <v>1</v>
      </c>
      <c r="N1156" s="261">
        <f>IF(ISBLANK(INDEX('Policy Characteristics'!H:H,MATCH($C1156,'Policy Characteristics'!$C:$C,0))),"",INDEX('Policy Characteristics'!H:H,MATCH($C1156,'Policy Characteristics'!$C:$C,0)))</f>
        <v>0.01</v>
      </c>
      <c r="O1156" s="254" t="str">
        <f>IF(ISBLANK(INDEX('Policy Characteristics'!I:I,MATCH($C1156,'Policy Characteristics'!$C:$C,0))),"",INDEX('Policy Characteristics'!I:I,MATCH($C1156,'Policy Characteristics'!$C:$C,0)))</f>
        <v>% of fuel shifted</v>
      </c>
      <c r="P1156" s="254" t="str">
        <f>IF(ISBLANK(INDEX('Policy Characteristics'!J:J,MATCH($C1156,'Policy Characteristics'!$C:$C,0))),"",INDEX('Policy Characteristics'!J:J,MATCH($C1156,'Policy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56" s="254" t="str">
        <f>IF(ISBLANK(INDEX('Policy Characteristics'!K:K,MATCH($C1156,'Policy Characteristics'!$C:$C,0))),"",INDEX('Policy Characteristics'!K:K,MATCH($C1156,'Policy Characteristics'!$C:$C,0)))</f>
        <v>industry-ag-main.html#fuel-switching</v>
      </c>
      <c r="R1156" s="254" t="str">
        <f>IF(ISBLANK(INDEX('Policy Characteristics'!L:L,MATCH($C1156,'Policy Characteristics'!$C:$C,0))),"",INDEX('Policy Characteristics'!L:L,MATCH($C1156,'Policy Characteristics'!$C:$C,0)))</f>
        <v>industry-elec-and-hydrogen.html</v>
      </c>
    </row>
    <row r="1157" spans="1:18" s="2" customFormat="1">
      <c r="A1157" s="254" t="str">
        <f>IF(ISBLANK(INDEX('Policy Characteristics'!A:A,MATCH($C1157,'Policy Characteristics'!$C:$C,0))),"",INDEX('Policy Characteristics'!A:A,MATCH($C1157,'Policy Characteristics'!$C:$C,0)))</f>
        <v>Industry</v>
      </c>
      <c r="B1157" s="262" t="str">
        <f>IF(ISBLANK(INDEX('Policy Characteristics'!B:B,MATCH($C1157,'Policy Characteristics'!$C:$C,0))),"",INDEX('Policy Characteristics'!B:B,MATCH($C1157,'Policy Characteristics'!$C:$C,0)))</f>
        <v>Hydrogen Combustion</v>
      </c>
      <c r="C1157" s="254" t="str">
        <f t="shared" si="44"/>
        <v>Fraction of Eligible Industrial Energy Use Shifted to Hydrogen</v>
      </c>
      <c r="D1157" s="6" t="s">
        <v>3071</v>
      </c>
      <c r="E1157" s="1" t="s">
        <v>3521</v>
      </c>
      <c r="F1157" t="s">
        <v>3034</v>
      </c>
      <c r="G1157" s="45" t="s">
        <v>3528</v>
      </c>
      <c r="H1157" s="43">
        <v>2118</v>
      </c>
      <c r="I1157" s="324" t="s">
        <v>44</v>
      </c>
      <c r="J1157" s="255" t="str">
        <f>IF(ISBLANK(INDEX('Policy Characteristics'!D:D,MATCH($C1157,'Policy Characteristics'!$C:$C,0))),"",INDEX('Policy Characteristics'!D:D,MATCH($C1157,'Policy Characteristics'!$C:$C,0)))</f>
        <v>Hydrogen Combustion</v>
      </c>
      <c r="K1157" s="254" t="str">
        <f>IF(ISBLANK(INDEX('Policy Characteristics'!E:E,MATCH($C1157,'Policy Characteristics'!$C:$C,0))),"",INDEX('Policy Characteristics'!E:E,MATCH($C1157,'Policy Characteristics'!$C:$C,0)))</f>
        <v>indst shift to hydrogen</v>
      </c>
      <c r="L1157" s="261">
        <f>IF(ISBLANK(INDEX('Policy Characteristics'!F:F,MATCH($C1157,'Policy Characteristics'!$C:$C,0))),"",INDEX('Policy Characteristics'!F:F,MATCH($C1157,'Policy Characteristics'!$C:$C,0)))</f>
        <v>0</v>
      </c>
      <c r="M1157" s="261">
        <f>IF(ISBLANK(INDEX('Policy Characteristics'!G:G,MATCH($C1157,'Policy Characteristics'!$C:$C,0))),"",INDEX('Policy Characteristics'!G:G,MATCH($C1157,'Policy Characteristics'!$C:$C,0)))</f>
        <v>1</v>
      </c>
      <c r="N1157" s="261">
        <f>IF(ISBLANK(INDEX('Policy Characteristics'!H:H,MATCH($C1157,'Policy Characteristics'!$C:$C,0))),"",INDEX('Policy Characteristics'!H:H,MATCH($C1157,'Policy Characteristics'!$C:$C,0)))</f>
        <v>0.01</v>
      </c>
      <c r="O1157" s="254" t="str">
        <f>IF(ISBLANK(INDEX('Policy Characteristics'!I:I,MATCH($C1157,'Policy Characteristics'!$C:$C,0))),"",INDEX('Policy Characteristics'!I:I,MATCH($C1157,'Policy Characteristics'!$C:$C,0)))</f>
        <v>% of fuel shifted</v>
      </c>
      <c r="P1157" s="254" t="str">
        <f>IF(ISBLANK(INDEX('Policy Characteristics'!J:J,MATCH($C1157,'Policy Characteristics'!$C:$C,0))),"",INDEX('Policy Characteristics'!J:J,MATCH($C1157,'Policy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57" s="254" t="str">
        <f>IF(ISBLANK(INDEX('Policy Characteristics'!K:K,MATCH($C1157,'Policy Characteristics'!$C:$C,0))),"",INDEX('Policy Characteristics'!K:K,MATCH($C1157,'Policy Characteristics'!$C:$C,0)))</f>
        <v>industry-ag-main.html#fuel-switching</v>
      </c>
      <c r="R1157" s="254" t="str">
        <f>IF(ISBLANK(INDEX('Policy Characteristics'!L:L,MATCH($C1157,'Policy Characteristics'!$C:$C,0))),"",INDEX('Policy Characteristics'!L:L,MATCH($C1157,'Policy Characteristics'!$C:$C,0)))</f>
        <v>industry-elec-and-hydrogen.html</v>
      </c>
    </row>
    <row r="1158" spans="1:18" s="2" customFormat="1">
      <c r="A1158" s="254" t="str">
        <f>IF(ISBLANK(INDEX('Policy Characteristics'!A:A,MATCH($C1158,'Policy Characteristics'!$C:$C,0))),"",INDEX('Policy Characteristics'!A:A,MATCH($C1158,'Policy Characteristics'!$C:$C,0)))</f>
        <v>Industry</v>
      </c>
      <c r="B1158" s="262" t="str">
        <f>IF(ISBLANK(INDEX('Policy Characteristics'!B:B,MATCH($C1158,'Policy Characteristics'!$C:$C,0))),"",INDEX('Policy Characteristics'!B:B,MATCH($C1158,'Policy Characteristics'!$C:$C,0)))</f>
        <v>Hydrogen Combustion</v>
      </c>
      <c r="C1158" s="254" t="str">
        <f t="shared" si="44"/>
        <v>Fraction of Eligible Industrial Energy Use Shifted to Hydrogen</v>
      </c>
      <c r="D1158" s="6" t="s">
        <v>3071</v>
      </c>
      <c r="E1158" s="1" t="s">
        <v>3522</v>
      </c>
      <c r="F1158" t="s">
        <v>3034</v>
      </c>
      <c r="G1158" s="45" t="s">
        <v>3529</v>
      </c>
      <c r="H1158" s="43">
        <v>2119</v>
      </c>
      <c r="I1158" s="324" t="s">
        <v>44</v>
      </c>
      <c r="J1158" s="255" t="str">
        <f>IF(ISBLANK(INDEX('Policy Characteristics'!D:D,MATCH($C1158,'Policy Characteristics'!$C:$C,0))),"",INDEX('Policy Characteristics'!D:D,MATCH($C1158,'Policy Characteristics'!$C:$C,0)))</f>
        <v>Hydrogen Combustion</v>
      </c>
      <c r="K1158" s="254" t="str">
        <f>IF(ISBLANK(INDEX('Policy Characteristics'!E:E,MATCH($C1158,'Policy Characteristics'!$C:$C,0))),"",INDEX('Policy Characteristics'!E:E,MATCH($C1158,'Policy Characteristics'!$C:$C,0)))</f>
        <v>indst shift to hydrogen</v>
      </c>
      <c r="L1158" s="261">
        <f>IF(ISBLANK(INDEX('Policy Characteristics'!F:F,MATCH($C1158,'Policy Characteristics'!$C:$C,0))),"",INDEX('Policy Characteristics'!F:F,MATCH($C1158,'Policy Characteristics'!$C:$C,0)))</f>
        <v>0</v>
      </c>
      <c r="M1158" s="261">
        <f>IF(ISBLANK(INDEX('Policy Characteristics'!G:G,MATCH($C1158,'Policy Characteristics'!$C:$C,0))),"",INDEX('Policy Characteristics'!G:G,MATCH($C1158,'Policy Characteristics'!$C:$C,0)))</f>
        <v>1</v>
      </c>
      <c r="N1158" s="261">
        <f>IF(ISBLANK(INDEX('Policy Characteristics'!H:H,MATCH($C1158,'Policy Characteristics'!$C:$C,0))),"",INDEX('Policy Characteristics'!H:H,MATCH($C1158,'Policy Characteristics'!$C:$C,0)))</f>
        <v>0.01</v>
      </c>
      <c r="O1158" s="254" t="str">
        <f>IF(ISBLANK(INDEX('Policy Characteristics'!I:I,MATCH($C1158,'Policy Characteristics'!$C:$C,0))),"",INDEX('Policy Characteristics'!I:I,MATCH($C1158,'Policy Characteristics'!$C:$C,0)))</f>
        <v>% of fuel shifted</v>
      </c>
      <c r="P1158" s="254" t="str">
        <f>IF(ISBLANK(INDEX('Policy Characteristics'!J:J,MATCH($C1158,'Policy Characteristics'!$C:$C,0))),"",INDEX('Policy Characteristics'!J:J,MATCH($C1158,'Policy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58" s="254" t="str">
        <f>IF(ISBLANK(INDEX('Policy Characteristics'!K:K,MATCH($C1158,'Policy Characteristics'!$C:$C,0))),"",INDEX('Policy Characteristics'!K:K,MATCH($C1158,'Policy Characteristics'!$C:$C,0)))</f>
        <v>industry-ag-main.html#fuel-switching</v>
      </c>
      <c r="R1158" s="254" t="str">
        <f>IF(ISBLANK(INDEX('Policy Characteristics'!L:L,MATCH($C1158,'Policy Characteristics'!$C:$C,0))),"",INDEX('Policy Characteristics'!L:L,MATCH($C1158,'Policy Characteristics'!$C:$C,0)))</f>
        <v>industry-elec-and-hydrogen.html</v>
      </c>
    </row>
    <row r="1159" spans="1:18" s="2" customFormat="1">
      <c r="A1159" s="254" t="str">
        <f>IF(ISBLANK(INDEX('Policy Characteristics'!A:A,MATCH($C1159,'Policy Characteristics'!$C:$C,0))),"",INDEX('Policy Characteristics'!A:A,MATCH($C1159,'Policy Characteristics'!$C:$C,0)))</f>
        <v>Industry</v>
      </c>
      <c r="B1159" s="262" t="str">
        <f>IF(ISBLANK(INDEX('Policy Characteristics'!B:B,MATCH($C1159,'Policy Characteristics'!$C:$C,0))),"",INDEX('Policy Characteristics'!B:B,MATCH($C1159,'Policy Characteristics'!$C:$C,0)))</f>
        <v>Hydrogen Combustion</v>
      </c>
      <c r="C1159" s="254" t="str">
        <f t="shared" si="44"/>
        <v>Fraction of Eligible Industrial Energy Use Shifted to Hydrogen</v>
      </c>
      <c r="D1159" s="6" t="s">
        <v>3071</v>
      </c>
      <c r="E1159" s="1" t="s">
        <v>3523</v>
      </c>
      <c r="F1159" t="s">
        <v>3034</v>
      </c>
      <c r="G1159" s="45" t="s">
        <v>3530</v>
      </c>
      <c r="H1159" s="43">
        <v>2120</v>
      </c>
      <c r="I1159" s="324" t="s">
        <v>44</v>
      </c>
      <c r="J1159" s="255" t="str">
        <f>IF(ISBLANK(INDEX('Policy Characteristics'!D:D,MATCH($C1159,'Policy Characteristics'!$C:$C,0))),"",INDEX('Policy Characteristics'!D:D,MATCH($C1159,'Policy Characteristics'!$C:$C,0)))</f>
        <v>Hydrogen Combustion</v>
      </c>
      <c r="K1159" s="254" t="str">
        <f>IF(ISBLANK(INDEX('Policy Characteristics'!E:E,MATCH($C1159,'Policy Characteristics'!$C:$C,0))),"",INDEX('Policy Characteristics'!E:E,MATCH($C1159,'Policy Characteristics'!$C:$C,0)))</f>
        <v>indst shift to hydrogen</v>
      </c>
      <c r="L1159" s="261">
        <f>IF(ISBLANK(INDEX('Policy Characteristics'!F:F,MATCH($C1159,'Policy Characteristics'!$C:$C,0))),"",INDEX('Policy Characteristics'!F:F,MATCH($C1159,'Policy Characteristics'!$C:$C,0)))</f>
        <v>0</v>
      </c>
      <c r="M1159" s="261">
        <f>IF(ISBLANK(INDEX('Policy Characteristics'!G:G,MATCH($C1159,'Policy Characteristics'!$C:$C,0))),"",INDEX('Policy Characteristics'!G:G,MATCH($C1159,'Policy Characteristics'!$C:$C,0)))</f>
        <v>1</v>
      </c>
      <c r="N1159" s="261">
        <f>IF(ISBLANK(INDEX('Policy Characteristics'!H:H,MATCH($C1159,'Policy Characteristics'!$C:$C,0))),"",INDEX('Policy Characteristics'!H:H,MATCH($C1159,'Policy Characteristics'!$C:$C,0)))</f>
        <v>0.01</v>
      </c>
      <c r="O1159" s="254" t="str">
        <f>IF(ISBLANK(INDEX('Policy Characteristics'!I:I,MATCH($C1159,'Policy Characteristics'!$C:$C,0))),"",INDEX('Policy Characteristics'!I:I,MATCH($C1159,'Policy Characteristics'!$C:$C,0)))</f>
        <v>% of fuel shifted</v>
      </c>
      <c r="P1159" s="254" t="str">
        <f>IF(ISBLANK(INDEX('Policy Characteristics'!J:J,MATCH($C1159,'Policy Characteristics'!$C:$C,0))),"",INDEX('Policy Characteristics'!J:J,MATCH($C1159,'Policy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59" s="254" t="str">
        <f>IF(ISBLANK(INDEX('Policy Characteristics'!K:K,MATCH($C1159,'Policy Characteristics'!$C:$C,0))),"",INDEX('Policy Characteristics'!K:K,MATCH($C1159,'Policy Characteristics'!$C:$C,0)))</f>
        <v>industry-ag-main.html#fuel-switching</v>
      </c>
      <c r="R1159" s="254" t="str">
        <f>IF(ISBLANK(INDEX('Policy Characteristics'!L:L,MATCH($C1159,'Policy Characteristics'!$C:$C,0))),"",INDEX('Policy Characteristics'!L:L,MATCH($C1159,'Policy Characteristics'!$C:$C,0)))</f>
        <v>industry-elec-and-hydrogen.html</v>
      </c>
    </row>
    <row r="1160" spans="1:18" s="2" customFormat="1">
      <c r="A1160" s="254" t="str">
        <f>IF(ISBLANK(INDEX('Policy Characteristics'!A:A,MATCH($C1160,'Policy Characteristics'!$C:$C,0))),"",INDEX('Policy Characteristics'!A:A,MATCH($C1160,'Policy Characteristics'!$C:$C,0)))</f>
        <v>Industry</v>
      </c>
      <c r="B1160" s="262" t="str">
        <f>IF(ISBLANK(INDEX('Policy Characteristics'!B:B,MATCH($C1160,'Policy Characteristics'!$C:$C,0))),"",INDEX('Policy Characteristics'!B:B,MATCH($C1160,'Policy Characteristics'!$C:$C,0)))</f>
        <v>Hydrogen Combustion</v>
      </c>
      <c r="C1160" s="254" t="str">
        <f t="shared" si="44"/>
        <v>Fraction of Eligible Industrial Energy Use Shifted to Hydrogen</v>
      </c>
      <c r="D1160" s="6" t="s">
        <v>3071</v>
      </c>
      <c r="E1160" s="1" t="s">
        <v>3674</v>
      </c>
      <c r="F1160" t="s">
        <v>3034</v>
      </c>
      <c r="G1160" s="45" t="s">
        <v>3674</v>
      </c>
      <c r="H1160" s="43">
        <v>2121</v>
      </c>
      <c r="I1160" s="324" t="s">
        <v>44</v>
      </c>
      <c r="J1160" s="255" t="str">
        <f>IF(ISBLANK(INDEX('Policy Characteristics'!D:D,MATCH($C1160,'Policy Characteristics'!$C:$C,0))),"",INDEX('Policy Characteristics'!D:D,MATCH($C1160,'Policy Characteristics'!$C:$C,0)))</f>
        <v>Hydrogen Combustion</v>
      </c>
      <c r="K1160" s="254" t="str">
        <f>IF(ISBLANK(INDEX('Policy Characteristics'!E:E,MATCH($C1160,'Policy Characteristics'!$C:$C,0))),"",INDEX('Policy Characteristics'!E:E,MATCH($C1160,'Policy Characteristics'!$C:$C,0)))</f>
        <v>indst shift to hydrogen</v>
      </c>
      <c r="L1160" s="261">
        <f>IF(ISBLANK(INDEX('Policy Characteristics'!F:F,MATCH($C1160,'Policy Characteristics'!$C:$C,0))),"",INDEX('Policy Characteristics'!F:F,MATCH($C1160,'Policy Characteristics'!$C:$C,0)))</f>
        <v>0</v>
      </c>
      <c r="M1160" s="261">
        <f>IF(ISBLANK(INDEX('Policy Characteristics'!G:G,MATCH($C1160,'Policy Characteristics'!$C:$C,0))),"",INDEX('Policy Characteristics'!G:G,MATCH($C1160,'Policy Characteristics'!$C:$C,0)))</f>
        <v>1</v>
      </c>
      <c r="N1160" s="261">
        <f>IF(ISBLANK(INDEX('Policy Characteristics'!H:H,MATCH($C1160,'Policy Characteristics'!$C:$C,0))),"",INDEX('Policy Characteristics'!H:H,MATCH($C1160,'Policy Characteristics'!$C:$C,0)))</f>
        <v>0.01</v>
      </c>
      <c r="O1160" s="254" t="str">
        <f>IF(ISBLANK(INDEX('Policy Characteristics'!I:I,MATCH($C1160,'Policy Characteristics'!$C:$C,0))),"",INDEX('Policy Characteristics'!I:I,MATCH($C1160,'Policy Characteristics'!$C:$C,0)))</f>
        <v>% of fuel shifted</v>
      </c>
      <c r="P1160" s="254" t="str">
        <f>IF(ISBLANK(INDEX('Policy Characteristics'!J:J,MATCH($C1160,'Policy Characteristics'!$C:$C,0))),"",INDEX('Policy Characteristics'!J:J,MATCH($C1160,'Policy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60" s="254" t="str">
        <f>IF(ISBLANK(INDEX('Policy Characteristics'!K:K,MATCH($C1160,'Policy Characteristics'!$C:$C,0))),"",INDEX('Policy Characteristics'!K:K,MATCH($C1160,'Policy Characteristics'!$C:$C,0)))</f>
        <v>industry-ag-main.html#fuel-switching</v>
      </c>
      <c r="R1160" s="254" t="str">
        <f>IF(ISBLANK(INDEX('Policy Characteristics'!L:L,MATCH($C1160,'Policy Characteristics'!$C:$C,0))),"",INDEX('Policy Characteristics'!L:L,MATCH($C1160,'Policy Characteristics'!$C:$C,0)))</f>
        <v>industry-elec-and-hydrogen.html</v>
      </c>
    </row>
    <row r="1161" spans="1:18" s="2" customFormat="1">
      <c r="A1161" s="254" t="str">
        <f>IF(ISBLANK(INDEX('Policy Characteristics'!A:A,MATCH($C1161,'Policy Characteristics'!$C:$C,0))),"",INDEX('Policy Characteristics'!A:A,MATCH($C1161,'Policy Characteristics'!$C:$C,0)))</f>
        <v>Industry</v>
      </c>
      <c r="B1161" s="262" t="str">
        <f>IF(ISBLANK(INDEX('Policy Characteristics'!B:B,MATCH($C1161,'Policy Characteristics'!$C:$C,0))),"",INDEX('Policy Characteristics'!B:B,MATCH($C1161,'Policy Characteristics'!$C:$C,0)))</f>
        <v>Hydrogen Combustion</v>
      </c>
      <c r="C1161" s="254" t="str">
        <f t="shared" si="44"/>
        <v>Fraction of Eligible Industrial Energy Use Shifted to Hydrogen</v>
      </c>
      <c r="D1161" s="6" t="s">
        <v>3072</v>
      </c>
      <c r="E1161" s="1" t="s">
        <v>3517</v>
      </c>
      <c r="F1161" t="s">
        <v>3035</v>
      </c>
      <c r="G1161" s="45" t="s">
        <v>3524</v>
      </c>
      <c r="H1161" s="43">
        <v>2122</v>
      </c>
      <c r="I1161" s="324" t="s">
        <v>44</v>
      </c>
      <c r="J1161" s="255" t="str">
        <f>IF(ISBLANK(INDEX('Policy Characteristics'!D:D,MATCH($C1161,'Policy Characteristics'!$C:$C,0))),"",INDEX('Policy Characteristics'!D:D,MATCH($C1161,'Policy Characteristics'!$C:$C,0)))</f>
        <v>Hydrogen Combustion</v>
      </c>
      <c r="K1161" s="254" t="str">
        <f>IF(ISBLANK(INDEX('Policy Characteristics'!E:E,MATCH($C1161,'Policy Characteristics'!$C:$C,0))),"",INDEX('Policy Characteristics'!E:E,MATCH($C1161,'Policy Characteristics'!$C:$C,0)))</f>
        <v>indst shift to hydrogen</v>
      </c>
      <c r="L1161" s="261">
        <f>IF(ISBLANK(INDEX('Policy Characteristics'!F:F,MATCH($C1161,'Policy Characteristics'!$C:$C,0))),"",INDEX('Policy Characteristics'!F:F,MATCH($C1161,'Policy Characteristics'!$C:$C,0)))</f>
        <v>0</v>
      </c>
      <c r="M1161" s="261">
        <f>IF(ISBLANK(INDEX('Policy Characteristics'!G:G,MATCH($C1161,'Policy Characteristics'!$C:$C,0))),"",INDEX('Policy Characteristics'!G:G,MATCH($C1161,'Policy Characteristics'!$C:$C,0)))</f>
        <v>1</v>
      </c>
      <c r="N1161" s="261">
        <f>IF(ISBLANK(INDEX('Policy Characteristics'!H:H,MATCH($C1161,'Policy Characteristics'!$C:$C,0))),"",INDEX('Policy Characteristics'!H:H,MATCH($C1161,'Policy Characteristics'!$C:$C,0)))</f>
        <v>0.01</v>
      </c>
      <c r="O1161" s="254" t="str">
        <f>IF(ISBLANK(INDEX('Policy Characteristics'!I:I,MATCH($C1161,'Policy Characteristics'!$C:$C,0))),"",INDEX('Policy Characteristics'!I:I,MATCH($C1161,'Policy Characteristics'!$C:$C,0)))</f>
        <v>% of fuel shifted</v>
      </c>
      <c r="P1161" s="254" t="str">
        <f>IF(ISBLANK(INDEX('Policy Characteristics'!J:J,MATCH($C1161,'Policy Characteristics'!$C:$C,0))),"",INDEX('Policy Characteristics'!J:J,MATCH($C1161,'Policy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61" s="254" t="str">
        <f>IF(ISBLANK(INDEX('Policy Characteristics'!K:K,MATCH($C1161,'Policy Characteristics'!$C:$C,0))),"",INDEX('Policy Characteristics'!K:K,MATCH($C1161,'Policy Characteristics'!$C:$C,0)))</f>
        <v>industry-ag-main.html#fuel-switching</v>
      </c>
      <c r="R1161" s="254" t="str">
        <f>IF(ISBLANK(INDEX('Policy Characteristics'!L:L,MATCH($C1161,'Policy Characteristics'!$C:$C,0))),"",INDEX('Policy Characteristics'!L:L,MATCH($C1161,'Policy Characteristics'!$C:$C,0)))</f>
        <v>industry-elec-and-hydrogen.html</v>
      </c>
    </row>
    <row r="1162" spans="1:18" s="2" customFormat="1">
      <c r="A1162" s="254" t="str">
        <f>IF(ISBLANK(INDEX('Policy Characteristics'!A:A,MATCH($C1162,'Policy Characteristics'!$C:$C,0))),"",INDEX('Policy Characteristics'!A:A,MATCH($C1162,'Policy Characteristics'!$C:$C,0)))</f>
        <v>Industry</v>
      </c>
      <c r="B1162" s="262" t="str">
        <f>IF(ISBLANK(INDEX('Policy Characteristics'!B:B,MATCH($C1162,'Policy Characteristics'!$C:$C,0))),"",INDEX('Policy Characteristics'!B:B,MATCH($C1162,'Policy Characteristics'!$C:$C,0)))</f>
        <v>Hydrogen Combustion</v>
      </c>
      <c r="C1162" s="254" t="str">
        <f t="shared" si="44"/>
        <v>Fraction of Eligible Industrial Energy Use Shifted to Hydrogen</v>
      </c>
      <c r="D1162" s="6" t="s">
        <v>3072</v>
      </c>
      <c r="E1162" s="1" t="s">
        <v>3518</v>
      </c>
      <c r="F1162" t="s">
        <v>3035</v>
      </c>
      <c r="G1162" s="45" t="s">
        <v>3525</v>
      </c>
      <c r="H1162" s="43">
        <v>2123</v>
      </c>
      <c r="I1162" s="324" t="s">
        <v>44</v>
      </c>
      <c r="J1162" s="255" t="str">
        <f>IF(ISBLANK(INDEX('Policy Characteristics'!D:D,MATCH($C1162,'Policy Characteristics'!$C:$C,0))),"",INDEX('Policy Characteristics'!D:D,MATCH($C1162,'Policy Characteristics'!$C:$C,0)))</f>
        <v>Hydrogen Combustion</v>
      </c>
      <c r="K1162" s="254" t="str">
        <f>IF(ISBLANK(INDEX('Policy Characteristics'!E:E,MATCH($C1162,'Policy Characteristics'!$C:$C,0))),"",INDEX('Policy Characteristics'!E:E,MATCH($C1162,'Policy Characteristics'!$C:$C,0)))</f>
        <v>indst shift to hydrogen</v>
      </c>
      <c r="L1162" s="261">
        <f>IF(ISBLANK(INDEX('Policy Characteristics'!F:F,MATCH($C1162,'Policy Characteristics'!$C:$C,0))),"",INDEX('Policy Characteristics'!F:F,MATCH($C1162,'Policy Characteristics'!$C:$C,0)))</f>
        <v>0</v>
      </c>
      <c r="M1162" s="261">
        <f>IF(ISBLANK(INDEX('Policy Characteristics'!G:G,MATCH($C1162,'Policy Characteristics'!$C:$C,0))),"",INDEX('Policy Characteristics'!G:G,MATCH($C1162,'Policy Characteristics'!$C:$C,0)))</f>
        <v>1</v>
      </c>
      <c r="N1162" s="261">
        <f>IF(ISBLANK(INDEX('Policy Characteristics'!H:H,MATCH($C1162,'Policy Characteristics'!$C:$C,0))),"",INDEX('Policy Characteristics'!H:H,MATCH($C1162,'Policy Characteristics'!$C:$C,0)))</f>
        <v>0.01</v>
      </c>
      <c r="O1162" s="254" t="str">
        <f>IF(ISBLANK(INDEX('Policy Characteristics'!I:I,MATCH($C1162,'Policy Characteristics'!$C:$C,0))),"",INDEX('Policy Characteristics'!I:I,MATCH($C1162,'Policy Characteristics'!$C:$C,0)))</f>
        <v>% of fuel shifted</v>
      </c>
      <c r="P1162" s="254" t="str">
        <f>IF(ISBLANK(INDEX('Policy Characteristics'!J:J,MATCH($C1162,'Policy Characteristics'!$C:$C,0))),"",INDEX('Policy Characteristics'!J:J,MATCH($C1162,'Policy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62" s="254" t="str">
        <f>IF(ISBLANK(INDEX('Policy Characteristics'!K:K,MATCH($C1162,'Policy Characteristics'!$C:$C,0))),"",INDEX('Policy Characteristics'!K:K,MATCH($C1162,'Policy Characteristics'!$C:$C,0)))</f>
        <v>industry-ag-main.html#fuel-switching</v>
      </c>
      <c r="R1162" s="254" t="str">
        <f>IF(ISBLANK(INDEX('Policy Characteristics'!L:L,MATCH($C1162,'Policy Characteristics'!$C:$C,0))),"",INDEX('Policy Characteristics'!L:L,MATCH($C1162,'Policy Characteristics'!$C:$C,0)))</f>
        <v>industry-elec-and-hydrogen.html</v>
      </c>
    </row>
    <row r="1163" spans="1:18" s="2" customFormat="1">
      <c r="A1163" s="254" t="str">
        <f>IF(ISBLANK(INDEX('Policy Characteristics'!A:A,MATCH($C1163,'Policy Characteristics'!$C:$C,0))),"",INDEX('Policy Characteristics'!A:A,MATCH($C1163,'Policy Characteristics'!$C:$C,0)))</f>
        <v>Industry</v>
      </c>
      <c r="B1163" s="262" t="str">
        <f>IF(ISBLANK(INDEX('Policy Characteristics'!B:B,MATCH($C1163,'Policy Characteristics'!$C:$C,0))),"",INDEX('Policy Characteristics'!B:B,MATCH($C1163,'Policy Characteristics'!$C:$C,0)))</f>
        <v>Hydrogen Combustion</v>
      </c>
      <c r="C1163" s="254" t="str">
        <f t="shared" si="44"/>
        <v>Fraction of Eligible Industrial Energy Use Shifted to Hydrogen</v>
      </c>
      <c r="D1163" s="6" t="s">
        <v>3072</v>
      </c>
      <c r="E1163" s="1" t="s">
        <v>3519</v>
      </c>
      <c r="F1163" t="s">
        <v>3035</v>
      </c>
      <c r="G1163" s="45" t="s">
        <v>3526</v>
      </c>
      <c r="H1163" s="43">
        <v>2124</v>
      </c>
      <c r="I1163" s="324" t="s">
        <v>44</v>
      </c>
      <c r="J1163" s="255" t="str">
        <f>IF(ISBLANK(INDEX('Policy Characteristics'!D:D,MATCH($C1163,'Policy Characteristics'!$C:$C,0))),"",INDEX('Policy Characteristics'!D:D,MATCH($C1163,'Policy Characteristics'!$C:$C,0)))</f>
        <v>Hydrogen Combustion</v>
      </c>
      <c r="K1163" s="254" t="str">
        <f>IF(ISBLANK(INDEX('Policy Characteristics'!E:E,MATCH($C1163,'Policy Characteristics'!$C:$C,0))),"",INDEX('Policy Characteristics'!E:E,MATCH($C1163,'Policy Characteristics'!$C:$C,0)))</f>
        <v>indst shift to hydrogen</v>
      </c>
      <c r="L1163" s="261">
        <f>IF(ISBLANK(INDEX('Policy Characteristics'!F:F,MATCH($C1163,'Policy Characteristics'!$C:$C,0))),"",INDEX('Policy Characteristics'!F:F,MATCH($C1163,'Policy Characteristics'!$C:$C,0)))</f>
        <v>0</v>
      </c>
      <c r="M1163" s="261">
        <f>IF(ISBLANK(INDEX('Policy Characteristics'!G:G,MATCH($C1163,'Policy Characteristics'!$C:$C,0))),"",INDEX('Policy Characteristics'!G:G,MATCH($C1163,'Policy Characteristics'!$C:$C,0)))</f>
        <v>1</v>
      </c>
      <c r="N1163" s="261">
        <f>IF(ISBLANK(INDEX('Policy Characteristics'!H:H,MATCH($C1163,'Policy Characteristics'!$C:$C,0))),"",INDEX('Policy Characteristics'!H:H,MATCH($C1163,'Policy Characteristics'!$C:$C,0)))</f>
        <v>0.01</v>
      </c>
      <c r="O1163" s="254" t="str">
        <f>IF(ISBLANK(INDEX('Policy Characteristics'!I:I,MATCH($C1163,'Policy Characteristics'!$C:$C,0))),"",INDEX('Policy Characteristics'!I:I,MATCH($C1163,'Policy Characteristics'!$C:$C,0)))</f>
        <v>% of fuel shifted</v>
      </c>
      <c r="P1163" s="254" t="str">
        <f>IF(ISBLANK(INDEX('Policy Characteristics'!J:J,MATCH($C1163,'Policy Characteristics'!$C:$C,0))),"",INDEX('Policy Characteristics'!J:J,MATCH($C1163,'Policy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63" s="254" t="str">
        <f>IF(ISBLANK(INDEX('Policy Characteristics'!K:K,MATCH($C1163,'Policy Characteristics'!$C:$C,0))),"",INDEX('Policy Characteristics'!K:K,MATCH($C1163,'Policy Characteristics'!$C:$C,0)))</f>
        <v>industry-ag-main.html#fuel-switching</v>
      </c>
      <c r="R1163" s="254" t="str">
        <f>IF(ISBLANK(INDEX('Policy Characteristics'!L:L,MATCH($C1163,'Policy Characteristics'!$C:$C,0))),"",INDEX('Policy Characteristics'!L:L,MATCH($C1163,'Policy Characteristics'!$C:$C,0)))</f>
        <v>industry-elec-and-hydrogen.html</v>
      </c>
    </row>
    <row r="1164" spans="1:18" s="2" customFormat="1">
      <c r="A1164" s="254" t="str">
        <f>IF(ISBLANK(INDEX('Policy Characteristics'!A:A,MATCH($C1164,'Policy Characteristics'!$C:$C,0))),"",INDEX('Policy Characteristics'!A:A,MATCH($C1164,'Policy Characteristics'!$C:$C,0)))</f>
        <v>Industry</v>
      </c>
      <c r="B1164" s="262" t="str">
        <f>IF(ISBLANK(INDEX('Policy Characteristics'!B:B,MATCH($C1164,'Policy Characteristics'!$C:$C,0))),"",INDEX('Policy Characteristics'!B:B,MATCH($C1164,'Policy Characteristics'!$C:$C,0)))</f>
        <v>Hydrogen Combustion</v>
      </c>
      <c r="C1164" s="254" t="str">
        <f t="shared" si="44"/>
        <v>Fraction of Eligible Industrial Energy Use Shifted to Hydrogen</v>
      </c>
      <c r="D1164" s="6" t="s">
        <v>3072</v>
      </c>
      <c r="E1164" s="1" t="s">
        <v>3520</v>
      </c>
      <c r="F1164" t="s">
        <v>3035</v>
      </c>
      <c r="G1164" s="45" t="s">
        <v>3527</v>
      </c>
      <c r="H1164" s="43">
        <v>2125</v>
      </c>
      <c r="I1164" s="324" t="s">
        <v>43</v>
      </c>
      <c r="J1164" s="255" t="str">
        <f>IF(ISBLANK(INDEX('Policy Characteristics'!D:D,MATCH($C1164,'Policy Characteristics'!$C:$C,0))),"",INDEX('Policy Characteristics'!D:D,MATCH($C1164,'Policy Characteristics'!$C:$C,0)))</f>
        <v>Hydrogen Combustion</v>
      </c>
      <c r="K1164" s="254" t="str">
        <f>IF(ISBLANK(INDEX('Policy Characteristics'!E:E,MATCH($C1164,'Policy Characteristics'!$C:$C,0))),"",INDEX('Policy Characteristics'!E:E,MATCH($C1164,'Policy Characteristics'!$C:$C,0)))</f>
        <v>indst shift to hydrogen</v>
      </c>
      <c r="L1164" s="261">
        <f>IF(ISBLANK(INDEX('Policy Characteristics'!F:F,MATCH($C1164,'Policy Characteristics'!$C:$C,0))),"",INDEX('Policy Characteristics'!F:F,MATCH($C1164,'Policy Characteristics'!$C:$C,0)))</f>
        <v>0</v>
      </c>
      <c r="M1164" s="261">
        <f>IF(ISBLANK(INDEX('Policy Characteristics'!G:G,MATCH($C1164,'Policy Characteristics'!$C:$C,0))),"",INDEX('Policy Characteristics'!G:G,MATCH($C1164,'Policy Characteristics'!$C:$C,0)))</f>
        <v>1</v>
      </c>
      <c r="N1164" s="261">
        <f>IF(ISBLANK(INDEX('Policy Characteristics'!H:H,MATCH($C1164,'Policy Characteristics'!$C:$C,0))),"",INDEX('Policy Characteristics'!H:H,MATCH($C1164,'Policy Characteristics'!$C:$C,0)))</f>
        <v>0.01</v>
      </c>
      <c r="O1164" s="254" t="str">
        <f>IF(ISBLANK(INDEX('Policy Characteristics'!I:I,MATCH($C1164,'Policy Characteristics'!$C:$C,0))),"",INDEX('Policy Characteristics'!I:I,MATCH($C1164,'Policy Characteristics'!$C:$C,0)))</f>
        <v>% of fuel shifted</v>
      </c>
      <c r="P1164" s="254" t="str">
        <f>IF(ISBLANK(INDEX('Policy Characteristics'!J:J,MATCH($C1164,'Policy Characteristics'!$C:$C,0))),"",INDEX('Policy Characteristics'!J:J,MATCH($C1164,'Policy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64" s="254" t="str">
        <f>IF(ISBLANK(INDEX('Policy Characteristics'!K:K,MATCH($C1164,'Policy Characteristics'!$C:$C,0))),"",INDEX('Policy Characteristics'!K:K,MATCH($C1164,'Policy Characteristics'!$C:$C,0)))</f>
        <v>industry-ag-main.html#fuel-switching</v>
      </c>
      <c r="R1164" s="254" t="str">
        <f>IF(ISBLANK(INDEX('Policy Characteristics'!L:L,MATCH($C1164,'Policy Characteristics'!$C:$C,0))),"",INDEX('Policy Characteristics'!L:L,MATCH($C1164,'Policy Characteristics'!$C:$C,0)))</f>
        <v>industry-elec-and-hydrogen.html</v>
      </c>
    </row>
    <row r="1165" spans="1:18" s="2" customFormat="1">
      <c r="A1165" s="254" t="str">
        <f>IF(ISBLANK(INDEX('Policy Characteristics'!A:A,MATCH($C1165,'Policy Characteristics'!$C:$C,0))),"",INDEX('Policy Characteristics'!A:A,MATCH($C1165,'Policy Characteristics'!$C:$C,0)))</f>
        <v>Industry</v>
      </c>
      <c r="B1165" s="262" t="str">
        <f>IF(ISBLANK(INDEX('Policy Characteristics'!B:B,MATCH($C1165,'Policy Characteristics'!$C:$C,0))),"",INDEX('Policy Characteristics'!B:B,MATCH($C1165,'Policy Characteristics'!$C:$C,0)))</f>
        <v>Hydrogen Combustion</v>
      </c>
      <c r="C1165" s="254" t="str">
        <f t="shared" si="44"/>
        <v>Fraction of Eligible Industrial Energy Use Shifted to Hydrogen</v>
      </c>
      <c r="D1165" s="6" t="s">
        <v>3072</v>
      </c>
      <c r="E1165" s="1" t="s">
        <v>3521</v>
      </c>
      <c r="F1165" t="s">
        <v>3035</v>
      </c>
      <c r="G1165" s="45" t="s">
        <v>3528</v>
      </c>
      <c r="H1165" s="43">
        <v>2126</v>
      </c>
      <c r="I1165" s="324" t="s">
        <v>44</v>
      </c>
      <c r="J1165" s="255" t="str">
        <f>IF(ISBLANK(INDEX('Policy Characteristics'!D:D,MATCH($C1165,'Policy Characteristics'!$C:$C,0))),"",INDEX('Policy Characteristics'!D:D,MATCH($C1165,'Policy Characteristics'!$C:$C,0)))</f>
        <v>Hydrogen Combustion</v>
      </c>
      <c r="K1165" s="254" t="str">
        <f>IF(ISBLANK(INDEX('Policy Characteristics'!E:E,MATCH($C1165,'Policy Characteristics'!$C:$C,0))),"",INDEX('Policy Characteristics'!E:E,MATCH($C1165,'Policy Characteristics'!$C:$C,0)))</f>
        <v>indst shift to hydrogen</v>
      </c>
      <c r="L1165" s="261">
        <f>IF(ISBLANK(INDEX('Policy Characteristics'!F:F,MATCH($C1165,'Policy Characteristics'!$C:$C,0))),"",INDEX('Policy Characteristics'!F:F,MATCH($C1165,'Policy Characteristics'!$C:$C,0)))</f>
        <v>0</v>
      </c>
      <c r="M1165" s="261">
        <f>IF(ISBLANK(INDEX('Policy Characteristics'!G:G,MATCH($C1165,'Policy Characteristics'!$C:$C,0))),"",INDEX('Policy Characteristics'!G:G,MATCH($C1165,'Policy Characteristics'!$C:$C,0)))</f>
        <v>1</v>
      </c>
      <c r="N1165" s="261">
        <f>IF(ISBLANK(INDEX('Policy Characteristics'!H:H,MATCH($C1165,'Policy Characteristics'!$C:$C,0))),"",INDEX('Policy Characteristics'!H:H,MATCH($C1165,'Policy Characteristics'!$C:$C,0)))</f>
        <v>0.01</v>
      </c>
      <c r="O1165" s="254" t="str">
        <f>IF(ISBLANK(INDEX('Policy Characteristics'!I:I,MATCH($C1165,'Policy Characteristics'!$C:$C,0))),"",INDEX('Policy Characteristics'!I:I,MATCH($C1165,'Policy Characteristics'!$C:$C,0)))</f>
        <v>% of fuel shifted</v>
      </c>
      <c r="P1165" s="254" t="str">
        <f>IF(ISBLANK(INDEX('Policy Characteristics'!J:J,MATCH($C1165,'Policy Characteristics'!$C:$C,0))),"",INDEX('Policy Characteristics'!J:J,MATCH($C1165,'Policy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65" s="254" t="str">
        <f>IF(ISBLANK(INDEX('Policy Characteristics'!K:K,MATCH($C1165,'Policy Characteristics'!$C:$C,0))),"",INDEX('Policy Characteristics'!K:K,MATCH($C1165,'Policy Characteristics'!$C:$C,0)))</f>
        <v>industry-ag-main.html#fuel-switching</v>
      </c>
      <c r="R1165" s="254" t="str">
        <f>IF(ISBLANK(INDEX('Policy Characteristics'!L:L,MATCH($C1165,'Policy Characteristics'!$C:$C,0))),"",INDEX('Policy Characteristics'!L:L,MATCH($C1165,'Policy Characteristics'!$C:$C,0)))</f>
        <v>industry-elec-and-hydrogen.html</v>
      </c>
    </row>
    <row r="1166" spans="1:18" s="2" customFormat="1">
      <c r="A1166" s="254" t="str">
        <f>IF(ISBLANK(INDEX('Policy Characteristics'!A:A,MATCH($C1166,'Policy Characteristics'!$C:$C,0))),"",INDEX('Policy Characteristics'!A:A,MATCH($C1166,'Policy Characteristics'!$C:$C,0)))</f>
        <v>Industry</v>
      </c>
      <c r="B1166" s="262" t="str">
        <f>IF(ISBLANK(INDEX('Policy Characteristics'!B:B,MATCH($C1166,'Policy Characteristics'!$C:$C,0))),"",INDEX('Policy Characteristics'!B:B,MATCH($C1166,'Policy Characteristics'!$C:$C,0)))</f>
        <v>Hydrogen Combustion</v>
      </c>
      <c r="C1166" s="254" t="str">
        <f t="shared" si="44"/>
        <v>Fraction of Eligible Industrial Energy Use Shifted to Hydrogen</v>
      </c>
      <c r="D1166" s="6" t="s">
        <v>3072</v>
      </c>
      <c r="E1166" s="1" t="s">
        <v>3522</v>
      </c>
      <c r="F1166" t="s">
        <v>3035</v>
      </c>
      <c r="G1166" s="45" t="s">
        <v>3529</v>
      </c>
      <c r="H1166" s="43">
        <v>2127</v>
      </c>
      <c r="I1166" s="324" t="s">
        <v>43</v>
      </c>
      <c r="J1166" s="255" t="str">
        <f>IF(ISBLANK(INDEX('Policy Characteristics'!D:D,MATCH($C1166,'Policy Characteristics'!$C:$C,0))),"",INDEX('Policy Characteristics'!D:D,MATCH($C1166,'Policy Characteristics'!$C:$C,0)))</f>
        <v>Hydrogen Combustion</v>
      </c>
      <c r="K1166" s="254" t="str">
        <f>IF(ISBLANK(INDEX('Policy Characteristics'!E:E,MATCH($C1166,'Policy Characteristics'!$C:$C,0))),"",INDEX('Policy Characteristics'!E:E,MATCH($C1166,'Policy Characteristics'!$C:$C,0)))</f>
        <v>indst shift to hydrogen</v>
      </c>
      <c r="L1166" s="261">
        <f>IF(ISBLANK(INDEX('Policy Characteristics'!F:F,MATCH($C1166,'Policy Characteristics'!$C:$C,0))),"",INDEX('Policy Characteristics'!F:F,MATCH($C1166,'Policy Characteristics'!$C:$C,0)))</f>
        <v>0</v>
      </c>
      <c r="M1166" s="261">
        <f>IF(ISBLANK(INDEX('Policy Characteristics'!G:G,MATCH($C1166,'Policy Characteristics'!$C:$C,0))),"",INDEX('Policy Characteristics'!G:G,MATCH($C1166,'Policy Characteristics'!$C:$C,0)))</f>
        <v>1</v>
      </c>
      <c r="N1166" s="261">
        <f>IF(ISBLANK(INDEX('Policy Characteristics'!H:H,MATCH($C1166,'Policy Characteristics'!$C:$C,0))),"",INDEX('Policy Characteristics'!H:H,MATCH($C1166,'Policy Characteristics'!$C:$C,0)))</f>
        <v>0.01</v>
      </c>
      <c r="O1166" s="254" t="str">
        <f>IF(ISBLANK(INDEX('Policy Characteristics'!I:I,MATCH($C1166,'Policy Characteristics'!$C:$C,0))),"",INDEX('Policy Characteristics'!I:I,MATCH($C1166,'Policy Characteristics'!$C:$C,0)))</f>
        <v>% of fuel shifted</v>
      </c>
      <c r="P1166" s="254" t="str">
        <f>IF(ISBLANK(INDEX('Policy Characteristics'!J:J,MATCH($C1166,'Policy Characteristics'!$C:$C,0))),"",INDEX('Policy Characteristics'!J:J,MATCH($C1166,'Policy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66" s="254" t="str">
        <f>IF(ISBLANK(INDEX('Policy Characteristics'!K:K,MATCH($C1166,'Policy Characteristics'!$C:$C,0))),"",INDEX('Policy Characteristics'!K:K,MATCH($C1166,'Policy Characteristics'!$C:$C,0)))</f>
        <v>industry-ag-main.html#fuel-switching</v>
      </c>
      <c r="R1166" s="254" t="str">
        <f>IF(ISBLANK(INDEX('Policy Characteristics'!L:L,MATCH($C1166,'Policy Characteristics'!$C:$C,0))),"",INDEX('Policy Characteristics'!L:L,MATCH($C1166,'Policy Characteristics'!$C:$C,0)))</f>
        <v>industry-elec-and-hydrogen.html</v>
      </c>
    </row>
    <row r="1167" spans="1:18" s="2" customFormat="1">
      <c r="A1167" s="254" t="str">
        <f>IF(ISBLANK(INDEX('Policy Characteristics'!A:A,MATCH($C1167,'Policy Characteristics'!$C:$C,0))),"",INDEX('Policy Characteristics'!A:A,MATCH($C1167,'Policy Characteristics'!$C:$C,0)))</f>
        <v>Industry</v>
      </c>
      <c r="B1167" s="262" t="str">
        <f>IF(ISBLANK(INDEX('Policy Characteristics'!B:B,MATCH($C1167,'Policy Characteristics'!$C:$C,0))),"",INDEX('Policy Characteristics'!B:B,MATCH($C1167,'Policy Characteristics'!$C:$C,0)))</f>
        <v>Hydrogen Combustion</v>
      </c>
      <c r="C1167" s="254" t="str">
        <f t="shared" si="44"/>
        <v>Fraction of Eligible Industrial Energy Use Shifted to Hydrogen</v>
      </c>
      <c r="D1167" s="6" t="s">
        <v>3072</v>
      </c>
      <c r="E1167" s="1" t="s">
        <v>3523</v>
      </c>
      <c r="F1167" t="s">
        <v>3035</v>
      </c>
      <c r="G1167" s="45" t="s">
        <v>3530</v>
      </c>
      <c r="H1167" s="43">
        <v>2128</v>
      </c>
      <c r="I1167" s="324" t="s">
        <v>44</v>
      </c>
      <c r="J1167" s="255" t="str">
        <f>IF(ISBLANK(INDEX('Policy Characteristics'!D:D,MATCH($C1167,'Policy Characteristics'!$C:$C,0))),"",INDEX('Policy Characteristics'!D:D,MATCH($C1167,'Policy Characteristics'!$C:$C,0)))</f>
        <v>Hydrogen Combustion</v>
      </c>
      <c r="K1167" s="254" t="str">
        <f>IF(ISBLANK(INDEX('Policy Characteristics'!E:E,MATCH($C1167,'Policy Characteristics'!$C:$C,0))),"",INDEX('Policy Characteristics'!E:E,MATCH($C1167,'Policy Characteristics'!$C:$C,0)))</f>
        <v>indst shift to hydrogen</v>
      </c>
      <c r="L1167" s="261">
        <f>IF(ISBLANK(INDEX('Policy Characteristics'!F:F,MATCH($C1167,'Policy Characteristics'!$C:$C,0))),"",INDEX('Policy Characteristics'!F:F,MATCH($C1167,'Policy Characteristics'!$C:$C,0)))</f>
        <v>0</v>
      </c>
      <c r="M1167" s="261">
        <f>IF(ISBLANK(INDEX('Policy Characteristics'!G:G,MATCH($C1167,'Policy Characteristics'!$C:$C,0))),"",INDEX('Policy Characteristics'!G:G,MATCH($C1167,'Policy Characteristics'!$C:$C,0)))</f>
        <v>1</v>
      </c>
      <c r="N1167" s="261">
        <f>IF(ISBLANK(INDEX('Policy Characteristics'!H:H,MATCH($C1167,'Policy Characteristics'!$C:$C,0))),"",INDEX('Policy Characteristics'!H:H,MATCH($C1167,'Policy Characteristics'!$C:$C,0)))</f>
        <v>0.01</v>
      </c>
      <c r="O1167" s="254" t="str">
        <f>IF(ISBLANK(INDEX('Policy Characteristics'!I:I,MATCH($C1167,'Policy Characteristics'!$C:$C,0))),"",INDEX('Policy Characteristics'!I:I,MATCH($C1167,'Policy Characteristics'!$C:$C,0)))</f>
        <v>% of fuel shifted</v>
      </c>
      <c r="P1167" s="254" t="str">
        <f>IF(ISBLANK(INDEX('Policy Characteristics'!J:J,MATCH($C1167,'Policy Characteristics'!$C:$C,0))),"",INDEX('Policy Characteristics'!J:J,MATCH($C1167,'Policy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67" s="254" t="str">
        <f>IF(ISBLANK(INDEX('Policy Characteristics'!K:K,MATCH($C1167,'Policy Characteristics'!$C:$C,0))),"",INDEX('Policy Characteristics'!K:K,MATCH($C1167,'Policy Characteristics'!$C:$C,0)))</f>
        <v>industry-ag-main.html#fuel-switching</v>
      </c>
      <c r="R1167" s="254" t="str">
        <f>IF(ISBLANK(INDEX('Policy Characteristics'!L:L,MATCH($C1167,'Policy Characteristics'!$C:$C,0))),"",INDEX('Policy Characteristics'!L:L,MATCH($C1167,'Policy Characteristics'!$C:$C,0)))</f>
        <v>industry-elec-and-hydrogen.html</v>
      </c>
    </row>
    <row r="1168" spans="1:18" s="2" customFormat="1">
      <c r="A1168" s="254" t="str">
        <f>IF(ISBLANK(INDEX('Policy Characteristics'!A:A,MATCH($C1168,'Policy Characteristics'!$C:$C,0))),"",INDEX('Policy Characteristics'!A:A,MATCH($C1168,'Policy Characteristics'!$C:$C,0)))</f>
        <v>Industry</v>
      </c>
      <c r="B1168" s="262" t="str">
        <f>IF(ISBLANK(INDEX('Policy Characteristics'!B:B,MATCH($C1168,'Policy Characteristics'!$C:$C,0))),"",INDEX('Policy Characteristics'!B:B,MATCH($C1168,'Policy Characteristics'!$C:$C,0)))</f>
        <v>Hydrogen Combustion</v>
      </c>
      <c r="C1168" s="254" t="str">
        <f t="shared" si="44"/>
        <v>Fraction of Eligible Industrial Energy Use Shifted to Hydrogen</v>
      </c>
      <c r="D1168" s="6" t="s">
        <v>3072</v>
      </c>
      <c r="E1168" s="1" t="s">
        <v>3674</v>
      </c>
      <c r="F1168" t="s">
        <v>3035</v>
      </c>
      <c r="G1168" s="45" t="s">
        <v>3674</v>
      </c>
      <c r="H1168" s="43">
        <v>2129</v>
      </c>
      <c r="I1168" s="324" t="s">
        <v>44</v>
      </c>
      <c r="J1168" s="255" t="str">
        <f>IF(ISBLANK(INDEX('Policy Characteristics'!D:D,MATCH($C1168,'Policy Characteristics'!$C:$C,0))),"",INDEX('Policy Characteristics'!D:D,MATCH($C1168,'Policy Characteristics'!$C:$C,0)))</f>
        <v>Hydrogen Combustion</v>
      </c>
      <c r="K1168" s="254" t="str">
        <f>IF(ISBLANK(INDEX('Policy Characteristics'!E:E,MATCH($C1168,'Policy Characteristics'!$C:$C,0))),"",INDEX('Policy Characteristics'!E:E,MATCH($C1168,'Policy Characteristics'!$C:$C,0)))</f>
        <v>indst shift to hydrogen</v>
      </c>
      <c r="L1168" s="261">
        <f>IF(ISBLANK(INDEX('Policy Characteristics'!F:F,MATCH($C1168,'Policy Characteristics'!$C:$C,0))),"",INDEX('Policy Characteristics'!F:F,MATCH($C1168,'Policy Characteristics'!$C:$C,0)))</f>
        <v>0</v>
      </c>
      <c r="M1168" s="261">
        <f>IF(ISBLANK(INDEX('Policy Characteristics'!G:G,MATCH($C1168,'Policy Characteristics'!$C:$C,0))),"",INDEX('Policy Characteristics'!G:G,MATCH($C1168,'Policy Characteristics'!$C:$C,0)))</f>
        <v>1</v>
      </c>
      <c r="N1168" s="261">
        <f>IF(ISBLANK(INDEX('Policy Characteristics'!H:H,MATCH($C1168,'Policy Characteristics'!$C:$C,0))),"",INDEX('Policy Characteristics'!H:H,MATCH($C1168,'Policy Characteristics'!$C:$C,0)))</f>
        <v>0.01</v>
      </c>
      <c r="O1168" s="254" t="str">
        <f>IF(ISBLANK(INDEX('Policy Characteristics'!I:I,MATCH($C1168,'Policy Characteristics'!$C:$C,0))),"",INDEX('Policy Characteristics'!I:I,MATCH($C1168,'Policy Characteristics'!$C:$C,0)))</f>
        <v>% of fuel shifted</v>
      </c>
      <c r="P1168" s="254" t="str">
        <f>IF(ISBLANK(INDEX('Policy Characteristics'!J:J,MATCH($C1168,'Policy Characteristics'!$C:$C,0))),"",INDEX('Policy Characteristics'!J:J,MATCH($C1168,'Policy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68" s="254" t="str">
        <f>IF(ISBLANK(INDEX('Policy Characteristics'!K:K,MATCH($C1168,'Policy Characteristics'!$C:$C,0))),"",INDEX('Policy Characteristics'!K:K,MATCH($C1168,'Policy Characteristics'!$C:$C,0)))</f>
        <v>industry-ag-main.html#fuel-switching</v>
      </c>
      <c r="R1168" s="254" t="str">
        <f>IF(ISBLANK(INDEX('Policy Characteristics'!L:L,MATCH($C1168,'Policy Characteristics'!$C:$C,0))),"",INDEX('Policy Characteristics'!L:L,MATCH($C1168,'Policy Characteristics'!$C:$C,0)))</f>
        <v>industry-elec-and-hydrogen.html</v>
      </c>
    </row>
    <row r="1169" spans="1:18" s="2" customFormat="1">
      <c r="A1169" s="254" t="str">
        <f>IF(ISBLANK(INDEX('Policy Characteristics'!A:A,MATCH($C1169,'Policy Characteristics'!$C:$C,0))),"",INDEX('Policy Characteristics'!A:A,MATCH($C1169,'Policy Characteristics'!$C:$C,0)))</f>
        <v>Industry</v>
      </c>
      <c r="B1169" s="262" t="str">
        <f>IF(ISBLANK(INDEX('Policy Characteristics'!B:B,MATCH($C1169,'Policy Characteristics'!$C:$C,0))),"",INDEX('Policy Characteristics'!B:B,MATCH($C1169,'Policy Characteristics'!$C:$C,0)))</f>
        <v>Hydrogen Combustion</v>
      </c>
      <c r="C1169" s="254" t="str">
        <f t="shared" si="44"/>
        <v>Fraction of Eligible Industrial Energy Use Shifted to Hydrogen</v>
      </c>
      <c r="D1169" s="6" t="s">
        <v>3073</v>
      </c>
      <c r="E1169" s="1" t="s">
        <v>3517</v>
      </c>
      <c r="F1169" t="s">
        <v>3036</v>
      </c>
      <c r="G1169" s="45" t="s">
        <v>3524</v>
      </c>
      <c r="H1169" s="43">
        <v>2130</v>
      </c>
      <c r="I1169" s="324" t="s">
        <v>43</v>
      </c>
      <c r="J1169" s="255" t="str">
        <f>IF(ISBLANK(INDEX('Policy Characteristics'!D:D,MATCH($C1169,'Policy Characteristics'!$C:$C,0))),"",INDEX('Policy Characteristics'!D:D,MATCH($C1169,'Policy Characteristics'!$C:$C,0)))</f>
        <v>Hydrogen Combustion</v>
      </c>
      <c r="K1169" s="254" t="str">
        <f>IF(ISBLANK(INDEX('Policy Characteristics'!E:E,MATCH($C1169,'Policy Characteristics'!$C:$C,0))),"",INDEX('Policy Characteristics'!E:E,MATCH($C1169,'Policy Characteristics'!$C:$C,0)))</f>
        <v>indst shift to hydrogen</v>
      </c>
      <c r="L1169" s="261">
        <f>IF(ISBLANK(INDEX('Policy Characteristics'!F:F,MATCH($C1169,'Policy Characteristics'!$C:$C,0))),"",INDEX('Policy Characteristics'!F:F,MATCH($C1169,'Policy Characteristics'!$C:$C,0)))</f>
        <v>0</v>
      </c>
      <c r="M1169" s="261">
        <f>IF(ISBLANK(INDEX('Policy Characteristics'!G:G,MATCH($C1169,'Policy Characteristics'!$C:$C,0))),"",INDEX('Policy Characteristics'!G:G,MATCH($C1169,'Policy Characteristics'!$C:$C,0)))</f>
        <v>1</v>
      </c>
      <c r="N1169" s="261">
        <f>IF(ISBLANK(INDEX('Policy Characteristics'!H:H,MATCH($C1169,'Policy Characteristics'!$C:$C,0))),"",INDEX('Policy Characteristics'!H:H,MATCH($C1169,'Policy Characteristics'!$C:$C,0)))</f>
        <v>0.01</v>
      </c>
      <c r="O1169" s="254" t="str">
        <f>IF(ISBLANK(INDEX('Policy Characteristics'!I:I,MATCH($C1169,'Policy Characteristics'!$C:$C,0))),"",INDEX('Policy Characteristics'!I:I,MATCH($C1169,'Policy Characteristics'!$C:$C,0)))</f>
        <v>% of fuel shifted</v>
      </c>
      <c r="P1169" s="254" t="str">
        <f>IF(ISBLANK(INDEX('Policy Characteristics'!J:J,MATCH($C1169,'Policy Characteristics'!$C:$C,0))),"",INDEX('Policy Characteristics'!J:J,MATCH($C1169,'Policy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69" s="254" t="str">
        <f>IF(ISBLANK(INDEX('Policy Characteristics'!K:K,MATCH($C1169,'Policy Characteristics'!$C:$C,0))),"",INDEX('Policy Characteristics'!K:K,MATCH($C1169,'Policy Characteristics'!$C:$C,0)))</f>
        <v>industry-ag-main.html#fuel-switching</v>
      </c>
      <c r="R1169" s="254" t="str">
        <f>IF(ISBLANK(INDEX('Policy Characteristics'!L:L,MATCH($C1169,'Policy Characteristics'!$C:$C,0))),"",INDEX('Policy Characteristics'!L:L,MATCH($C1169,'Policy Characteristics'!$C:$C,0)))</f>
        <v>industry-elec-and-hydrogen.html</v>
      </c>
    </row>
    <row r="1170" spans="1:18" s="2" customFormat="1">
      <c r="A1170" s="254" t="str">
        <f>IF(ISBLANK(INDEX('Policy Characteristics'!A:A,MATCH($C1170,'Policy Characteristics'!$C:$C,0))),"",INDEX('Policy Characteristics'!A:A,MATCH($C1170,'Policy Characteristics'!$C:$C,0)))</f>
        <v>Industry</v>
      </c>
      <c r="B1170" s="262" t="str">
        <f>IF(ISBLANK(INDEX('Policy Characteristics'!B:B,MATCH($C1170,'Policy Characteristics'!$C:$C,0))),"",INDEX('Policy Characteristics'!B:B,MATCH($C1170,'Policy Characteristics'!$C:$C,0)))</f>
        <v>Hydrogen Combustion</v>
      </c>
      <c r="C1170" s="254" t="str">
        <f t="shared" si="44"/>
        <v>Fraction of Eligible Industrial Energy Use Shifted to Hydrogen</v>
      </c>
      <c r="D1170" s="6" t="s">
        <v>3073</v>
      </c>
      <c r="E1170" s="1" t="s">
        <v>3518</v>
      </c>
      <c r="F1170" t="s">
        <v>3036</v>
      </c>
      <c r="G1170" s="45" t="s">
        <v>3525</v>
      </c>
      <c r="H1170" s="43">
        <v>2131</v>
      </c>
      <c r="I1170" s="324" t="s">
        <v>43</v>
      </c>
      <c r="J1170" s="255" t="str">
        <f>IF(ISBLANK(INDEX('Policy Characteristics'!D:D,MATCH($C1170,'Policy Characteristics'!$C:$C,0))),"",INDEX('Policy Characteristics'!D:D,MATCH($C1170,'Policy Characteristics'!$C:$C,0)))</f>
        <v>Hydrogen Combustion</v>
      </c>
      <c r="K1170" s="254" t="str">
        <f>IF(ISBLANK(INDEX('Policy Characteristics'!E:E,MATCH($C1170,'Policy Characteristics'!$C:$C,0))),"",INDEX('Policy Characteristics'!E:E,MATCH($C1170,'Policy Characteristics'!$C:$C,0)))</f>
        <v>indst shift to hydrogen</v>
      </c>
      <c r="L1170" s="261">
        <f>IF(ISBLANK(INDEX('Policy Characteristics'!F:F,MATCH($C1170,'Policy Characteristics'!$C:$C,0))),"",INDEX('Policy Characteristics'!F:F,MATCH($C1170,'Policy Characteristics'!$C:$C,0)))</f>
        <v>0</v>
      </c>
      <c r="M1170" s="261">
        <f>IF(ISBLANK(INDEX('Policy Characteristics'!G:G,MATCH($C1170,'Policy Characteristics'!$C:$C,0))),"",INDEX('Policy Characteristics'!G:G,MATCH($C1170,'Policy Characteristics'!$C:$C,0)))</f>
        <v>1</v>
      </c>
      <c r="N1170" s="261">
        <f>IF(ISBLANK(INDEX('Policy Characteristics'!H:H,MATCH($C1170,'Policy Characteristics'!$C:$C,0))),"",INDEX('Policy Characteristics'!H:H,MATCH($C1170,'Policy Characteristics'!$C:$C,0)))</f>
        <v>0.01</v>
      </c>
      <c r="O1170" s="254" t="str">
        <f>IF(ISBLANK(INDEX('Policy Characteristics'!I:I,MATCH($C1170,'Policy Characteristics'!$C:$C,0))),"",INDEX('Policy Characteristics'!I:I,MATCH($C1170,'Policy Characteristics'!$C:$C,0)))</f>
        <v>% of fuel shifted</v>
      </c>
      <c r="P1170" s="254" t="str">
        <f>IF(ISBLANK(INDEX('Policy Characteristics'!J:J,MATCH($C1170,'Policy Characteristics'!$C:$C,0))),"",INDEX('Policy Characteristics'!J:J,MATCH($C1170,'Policy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70" s="254" t="str">
        <f>IF(ISBLANK(INDEX('Policy Characteristics'!K:K,MATCH($C1170,'Policy Characteristics'!$C:$C,0))),"",INDEX('Policy Characteristics'!K:K,MATCH($C1170,'Policy Characteristics'!$C:$C,0)))</f>
        <v>industry-ag-main.html#fuel-switching</v>
      </c>
      <c r="R1170" s="254" t="str">
        <f>IF(ISBLANK(INDEX('Policy Characteristics'!L:L,MATCH($C1170,'Policy Characteristics'!$C:$C,0))),"",INDEX('Policy Characteristics'!L:L,MATCH($C1170,'Policy Characteristics'!$C:$C,0)))</f>
        <v>industry-elec-and-hydrogen.html</v>
      </c>
    </row>
    <row r="1171" spans="1:18" s="2" customFormat="1">
      <c r="A1171" s="254" t="str">
        <f>IF(ISBLANK(INDEX('Policy Characteristics'!A:A,MATCH($C1171,'Policy Characteristics'!$C:$C,0))),"",INDEX('Policy Characteristics'!A:A,MATCH($C1171,'Policy Characteristics'!$C:$C,0)))</f>
        <v>Industry</v>
      </c>
      <c r="B1171" s="262" t="str">
        <f>IF(ISBLANK(INDEX('Policy Characteristics'!B:B,MATCH($C1171,'Policy Characteristics'!$C:$C,0))),"",INDEX('Policy Characteristics'!B:B,MATCH($C1171,'Policy Characteristics'!$C:$C,0)))</f>
        <v>Hydrogen Combustion</v>
      </c>
      <c r="C1171" s="254" t="str">
        <f t="shared" si="44"/>
        <v>Fraction of Eligible Industrial Energy Use Shifted to Hydrogen</v>
      </c>
      <c r="D1171" s="6" t="s">
        <v>3073</v>
      </c>
      <c r="E1171" s="1" t="s">
        <v>3519</v>
      </c>
      <c r="F1171" t="s">
        <v>3036</v>
      </c>
      <c r="G1171" s="45" t="s">
        <v>3526</v>
      </c>
      <c r="H1171" s="43">
        <v>2132</v>
      </c>
      <c r="I1171" s="324" t="s">
        <v>43</v>
      </c>
      <c r="J1171" s="255" t="str">
        <f>IF(ISBLANK(INDEX('Policy Characteristics'!D:D,MATCH($C1171,'Policy Characteristics'!$C:$C,0))),"",INDEX('Policy Characteristics'!D:D,MATCH($C1171,'Policy Characteristics'!$C:$C,0)))</f>
        <v>Hydrogen Combustion</v>
      </c>
      <c r="K1171" s="254" t="str">
        <f>IF(ISBLANK(INDEX('Policy Characteristics'!E:E,MATCH($C1171,'Policy Characteristics'!$C:$C,0))),"",INDEX('Policy Characteristics'!E:E,MATCH($C1171,'Policy Characteristics'!$C:$C,0)))</f>
        <v>indst shift to hydrogen</v>
      </c>
      <c r="L1171" s="261">
        <f>IF(ISBLANK(INDEX('Policy Characteristics'!F:F,MATCH($C1171,'Policy Characteristics'!$C:$C,0))),"",INDEX('Policy Characteristics'!F:F,MATCH($C1171,'Policy Characteristics'!$C:$C,0)))</f>
        <v>0</v>
      </c>
      <c r="M1171" s="261">
        <f>IF(ISBLANK(INDEX('Policy Characteristics'!G:G,MATCH($C1171,'Policy Characteristics'!$C:$C,0))),"",INDEX('Policy Characteristics'!G:G,MATCH($C1171,'Policy Characteristics'!$C:$C,0)))</f>
        <v>1</v>
      </c>
      <c r="N1171" s="261">
        <f>IF(ISBLANK(INDEX('Policy Characteristics'!H:H,MATCH($C1171,'Policy Characteristics'!$C:$C,0))),"",INDEX('Policy Characteristics'!H:H,MATCH($C1171,'Policy Characteristics'!$C:$C,0)))</f>
        <v>0.01</v>
      </c>
      <c r="O1171" s="254" t="str">
        <f>IF(ISBLANK(INDEX('Policy Characteristics'!I:I,MATCH($C1171,'Policy Characteristics'!$C:$C,0))),"",INDEX('Policy Characteristics'!I:I,MATCH($C1171,'Policy Characteristics'!$C:$C,0)))</f>
        <v>% of fuel shifted</v>
      </c>
      <c r="P1171" s="254" t="str">
        <f>IF(ISBLANK(INDEX('Policy Characteristics'!J:J,MATCH($C1171,'Policy Characteristics'!$C:$C,0))),"",INDEX('Policy Characteristics'!J:J,MATCH($C1171,'Policy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71" s="254" t="str">
        <f>IF(ISBLANK(INDEX('Policy Characteristics'!K:K,MATCH($C1171,'Policy Characteristics'!$C:$C,0))),"",INDEX('Policy Characteristics'!K:K,MATCH($C1171,'Policy Characteristics'!$C:$C,0)))</f>
        <v>industry-ag-main.html#fuel-switching</v>
      </c>
      <c r="R1171" s="254" t="str">
        <f>IF(ISBLANK(INDEX('Policy Characteristics'!L:L,MATCH($C1171,'Policy Characteristics'!$C:$C,0))),"",INDEX('Policy Characteristics'!L:L,MATCH($C1171,'Policy Characteristics'!$C:$C,0)))</f>
        <v>industry-elec-and-hydrogen.html</v>
      </c>
    </row>
    <row r="1172" spans="1:18" s="2" customFormat="1">
      <c r="A1172" s="254" t="str">
        <f>IF(ISBLANK(INDEX('Policy Characteristics'!A:A,MATCH($C1172,'Policy Characteristics'!$C:$C,0))),"",INDEX('Policy Characteristics'!A:A,MATCH($C1172,'Policy Characteristics'!$C:$C,0)))</f>
        <v>Industry</v>
      </c>
      <c r="B1172" s="262" t="str">
        <f>IF(ISBLANK(INDEX('Policy Characteristics'!B:B,MATCH($C1172,'Policy Characteristics'!$C:$C,0))),"",INDEX('Policy Characteristics'!B:B,MATCH($C1172,'Policy Characteristics'!$C:$C,0)))</f>
        <v>Hydrogen Combustion</v>
      </c>
      <c r="C1172" s="254" t="str">
        <f t="shared" si="44"/>
        <v>Fraction of Eligible Industrial Energy Use Shifted to Hydrogen</v>
      </c>
      <c r="D1172" s="6" t="s">
        <v>3073</v>
      </c>
      <c r="E1172" s="1" t="s">
        <v>3520</v>
      </c>
      <c r="F1172" t="s">
        <v>3036</v>
      </c>
      <c r="G1172" s="45" t="s">
        <v>3527</v>
      </c>
      <c r="H1172" s="43">
        <v>2133</v>
      </c>
      <c r="I1172" s="324" t="s">
        <v>43</v>
      </c>
      <c r="J1172" s="255" t="str">
        <f>IF(ISBLANK(INDEX('Policy Characteristics'!D:D,MATCH($C1172,'Policy Characteristics'!$C:$C,0))),"",INDEX('Policy Characteristics'!D:D,MATCH($C1172,'Policy Characteristics'!$C:$C,0)))</f>
        <v>Hydrogen Combustion</v>
      </c>
      <c r="K1172" s="254" t="str">
        <f>IF(ISBLANK(INDEX('Policy Characteristics'!E:E,MATCH($C1172,'Policy Characteristics'!$C:$C,0))),"",INDEX('Policy Characteristics'!E:E,MATCH($C1172,'Policy Characteristics'!$C:$C,0)))</f>
        <v>indst shift to hydrogen</v>
      </c>
      <c r="L1172" s="261">
        <f>IF(ISBLANK(INDEX('Policy Characteristics'!F:F,MATCH($C1172,'Policy Characteristics'!$C:$C,0))),"",INDEX('Policy Characteristics'!F:F,MATCH($C1172,'Policy Characteristics'!$C:$C,0)))</f>
        <v>0</v>
      </c>
      <c r="M1172" s="261">
        <f>IF(ISBLANK(INDEX('Policy Characteristics'!G:G,MATCH($C1172,'Policy Characteristics'!$C:$C,0))),"",INDEX('Policy Characteristics'!G:G,MATCH($C1172,'Policy Characteristics'!$C:$C,0)))</f>
        <v>1</v>
      </c>
      <c r="N1172" s="261">
        <f>IF(ISBLANK(INDEX('Policy Characteristics'!H:H,MATCH($C1172,'Policy Characteristics'!$C:$C,0))),"",INDEX('Policy Characteristics'!H:H,MATCH($C1172,'Policy Characteristics'!$C:$C,0)))</f>
        <v>0.01</v>
      </c>
      <c r="O1172" s="254" t="str">
        <f>IF(ISBLANK(INDEX('Policy Characteristics'!I:I,MATCH($C1172,'Policy Characteristics'!$C:$C,0))),"",INDEX('Policy Characteristics'!I:I,MATCH($C1172,'Policy Characteristics'!$C:$C,0)))</f>
        <v>% of fuel shifted</v>
      </c>
      <c r="P1172" s="254" t="str">
        <f>IF(ISBLANK(INDEX('Policy Characteristics'!J:J,MATCH($C1172,'Policy Characteristics'!$C:$C,0))),"",INDEX('Policy Characteristics'!J:J,MATCH($C1172,'Policy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72" s="254" t="str">
        <f>IF(ISBLANK(INDEX('Policy Characteristics'!K:K,MATCH($C1172,'Policy Characteristics'!$C:$C,0))),"",INDEX('Policy Characteristics'!K:K,MATCH($C1172,'Policy Characteristics'!$C:$C,0)))</f>
        <v>industry-ag-main.html#fuel-switching</v>
      </c>
      <c r="R1172" s="254" t="str">
        <f>IF(ISBLANK(INDEX('Policy Characteristics'!L:L,MATCH($C1172,'Policy Characteristics'!$C:$C,0))),"",INDEX('Policy Characteristics'!L:L,MATCH($C1172,'Policy Characteristics'!$C:$C,0)))</f>
        <v>industry-elec-and-hydrogen.html</v>
      </c>
    </row>
    <row r="1173" spans="1:18" s="2" customFormat="1">
      <c r="A1173" s="254" t="str">
        <f>IF(ISBLANK(INDEX('Policy Characteristics'!A:A,MATCH($C1173,'Policy Characteristics'!$C:$C,0))),"",INDEX('Policy Characteristics'!A:A,MATCH($C1173,'Policy Characteristics'!$C:$C,0)))</f>
        <v>Industry</v>
      </c>
      <c r="B1173" s="262" t="str">
        <f>IF(ISBLANK(INDEX('Policy Characteristics'!B:B,MATCH($C1173,'Policy Characteristics'!$C:$C,0))),"",INDEX('Policy Characteristics'!B:B,MATCH($C1173,'Policy Characteristics'!$C:$C,0)))</f>
        <v>Hydrogen Combustion</v>
      </c>
      <c r="C1173" s="254" t="str">
        <f t="shared" si="44"/>
        <v>Fraction of Eligible Industrial Energy Use Shifted to Hydrogen</v>
      </c>
      <c r="D1173" s="6" t="s">
        <v>3073</v>
      </c>
      <c r="E1173" s="1" t="s">
        <v>3521</v>
      </c>
      <c r="F1173" t="s">
        <v>3036</v>
      </c>
      <c r="G1173" s="45" t="s">
        <v>3528</v>
      </c>
      <c r="H1173" s="43">
        <v>2134</v>
      </c>
      <c r="I1173" s="324" t="s">
        <v>43</v>
      </c>
      <c r="J1173" s="255" t="str">
        <f>IF(ISBLANK(INDEX('Policy Characteristics'!D:D,MATCH($C1173,'Policy Characteristics'!$C:$C,0))),"",INDEX('Policy Characteristics'!D:D,MATCH($C1173,'Policy Characteristics'!$C:$C,0)))</f>
        <v>Hydrogen Combustion</v>
      </c>
      <c r="K1173" s="254" t="str">
        <f>IF(ISBLANK(INDEX('Policy Characteristics'!E:E,MATCH($C1173,'Policy Characteristics'!$C:$C,0))),"",INDEX('Policy Characteristics'!E:E,MATCH($C1173,'Policy Characteristics'!$C:$C,0)))</f>
        <v>indst shift to hydrogen</v>
      </c>
      <c r="L1173" s="261">
        <f>IF(ISBLANK(INDEX('Policy Characteristics'!F:F,MATCH($C1173,'Policy Characteristics'!$C:$C,0))),"",INDEX('Policy Characteristics'!F:F,MATCH($C1173,'Policy Characteristics'!$C:$C,0)))</f>
        <v>0</v>
      </c>
      <c r="M1173" s="261">
        <f>IF(ISBLANK(INDEX('Policy Characteristics'!G:G,MATCH($C1173,'Policy Characteristics'!$C:$C,0))),"",INDEX('Policy Characteristics'!G:G,MATCH($C1173,'Policy Characteristics'!$C:$C,0)))</f>
        <v>1</v>
      </c>
      <c r="N1173" s="261">
        <f>IF(ISBLANK(INDEX('Policy Characteristics'!H:H,MATCH($C1173,'Policy Characteristics'!$C:$C,0))),"",INDEX('Policy Characteristics'!H:H,MATCH($C1173,'Policy Characteristics'!$C:$C,0)))</f>
        <v>0.01</v>
      </c>
      <c r="O1173" s="254" t="str">
        <f>IF(ISBLANK(INDEX('Policy Characteristics'!I:I,MATCH($C1173,'Policy Characteristics'!$C:$C,0))),"",INDEX('Policy Characteristics'!I:I,MATCH($C1173,'Policy Characteristics'!$C:$C,0)))</f>
        <v>% of fuel shifted</v>
      </c>
      <c r="P1173" s="254" t="str">
        <f>IF(ISBLANK(INDEX('Policy Characteristics'!J:J,MATCH($C1173,'Policy Characteristics'!$C:$C,0))),"",INDEX('Policy Characteristics'!J:J,MATCH($C1173,'Policy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73" s="254" t="str">
        <f>IF(ISBLANK(INDEX('Policy Characteristics'!K:K,MATCH($C1173,'Policy Characteristics'!$C:$C,0))),"",INDEX('Policy Characteristics'!K:K,MATCH($C1173,'Policy Characteristics'!$C:$C,0)))</f>
        <v>industry-ag-main.html#fuel-switching</v>
      </c>
      <c r="R1173" s="254" t="str">
        <f>IF(ISBLANK(INDEX('Policy Characteristics'!L:L,MATCH($C1173,'Policy Characteristics'!$C:$C,0))),"",INDEX('Policy Characteristics'!L:L,MATCH($C1173,'Policy Characteristics'!$C:$C,0)))</f>
        <v>industry-elec-and-hydrogen.html</v>
      </c>
    </row>
    <row r="1174" spans="1:18" s="2" customFormat="1">
      <c r="A1174" s="254" t="str">
        <f>IF(ISBLANK(INDEX('Policy Characteristics'!A:A,MATCH($C1174,'Policy Characteristics'!$C:$C,0))),"",INDEX('Policy Characteristics'!A:A,MATCH($C1174,'Policy Characteristics'!$C:$C,0)))</f>
        <v>Industry</v>
      </c>
      <c r="B1174" s="262" t="str">
        <f>IF(ISBLANK(INDEX('Policy Characteristics'!B:B,MATCH($C1174,'Policy Characteristics'!$C:$C,0))),"",INDEX('Policy Characteristics'!B:B,MATCH($C1174,'Policy Characteristics'!$C:$C,0)))</f>
        <v>Hydrogen Combustion</v>
      </c>
      <c r="C1174" s="254" t="str">
        <f t="shared" si="44"/>
        <v>Fraction of Eligible Industrial Energy Use Shifted to Hydrogen</v>
      </c>
      <c r="D1174" s="6" t="s">
        <v>3073</v>
      </c>
      <c r="E1174" s="1" t="s">
        <v>3522</v>
      </c>
      <c r="F1174" t="s">
        <v>3036</v>
      </c>
      <c r="G1174" s="45" t="s">
        <v>3529</v>
      </c>
      <c r="H1174" s="43">
        <v>2135</v>
      </c>
      <c r="I1174" s="324" t="s">
        <v>43</v>
      </c>
      <c r="J1174" s="255" t="str">
        <f>IF(ISBLANK(INDEX('Policy Characteristics'!D:D,MATCH($C1174,'Policy Characteristics'!$C:$C,0))),"",INDEX('Policy Characteristics'!D:D,MATCH($C1174,'Policy Characteristics'!$C:$C,0)))</f>
        <v>Hydrogen Combustion</v>
      </c>
      <c r="K1174" s="254" t="str">
        <f>IF(ISBLANK(INDEX('Policy Characteristics'!E:E,MATCH($C1174,'Policy Characteristics'!$C:$C,0))),"",INDEX('Policy Characteristics'!E:E,MATCH($C1174,'Policy Characteristics'!$C:$C,0)))</f>
        <v>indst shift to hydrogen</v>
      </c>
      <c r="L1174" s="261">
        <f>IF(ISBLANK(INDEX('Policy Characteristics'!F:F,MATCH($C1174,'Policy Characteristics'!$C:$C,0))),"",INDEX('Policy Characteristics'!F:F,MATCH($C1174,'Policy Characteristics'!$C:$C,0)))</f>
        <v>0</v>
      </c>
      <c r="M1174" s="261">
        <f>IF(ISBLANK(INDEX('Policy Characteristics'!G:G,MATCH($C1174,'Policy Characteristics'!$C:$C,0))),"",INDEX('Policy Characteristics'!G:G,MATCH($C1174,'Policy Characteristics'!$C:$C,0)))</f>
        <v>1</v>
      </c>
      <c r="N1174" s="261">
        <f>IF(ISBLANK(INDEX('Policy Characteristics'!H:H,MATCH($C1174,'Policy Characteristics'!$C:$C,0))),"",INDEX('Policy Characteristics'!H:H,MATCH($C1174,'Policy Characteristics'!$C:$C,0)))</f>
        <v>0.01</v>
      </c>
      <c r="O1174" s="254" t="str">
        <f>IF(ISBLANK(INDEX('Policy Characteristics'!I:I,MATCH($C1174,'Policy Characteristics'!$C:$C,0))),"",INDEX('Policy Characteristics'!I:I,MATCH($C1174,'Policy Characteristics'!$C:$C,0)))</f>
        <v>% of fuel shifted</v>
      </c>
      <c r="P1174" s="254" t="str">
        <f>IF(ISBLANK(INDEX('Policy Characteristics'!J:J,MATCH($C1174,'Policy Characteristics'!$C:$C,0))),"",INDEX('Policy Characteristics'!J:J,MATCH($C1174,'Policy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74" s="254" t="str">
        <f>IF(ISBLANK(INDEX('Policy Characteristics'!K:K,MATCH($C1174,'Policy Characteristics'!$C:$C,0))),"",INDEX('Policy Characteristics'!K:K,MATCH($C1174,'Policy Characteristics'!$C:$C,0)))</f>
        <v>industry-ag-main.html#fuel-switching</v>
      </c>
      <c r="R1174" s="254" t="str">
        <f>IF(ISBLANK(INDEX('Policy Characteristics'!L:L,MATCH($C1174,'Policy Characteristics'!$C:$C,0))),"",INDEX('Policy Characteristics'!L:L,MATCH($C1174,'Policy Characteristics'!$C:$C,0)))</f>
        <v>industry-elec-and-hydrogen.html</v>
      </c>
    </row>
    <row r="1175" spans="1:18" s="2" customFormat="1">
      <c r="A1175" s="254" t="str">
        <f>IF(ISBLANK(INDEX('Policy Characteristics'!A:A,MATCH($C1175,'Policy Characteristics'!$C:$C,0))),"",INDEX('Policy Characteristics'!A:A,MATCH($C1175,'Policy Characteristics'!$C:$C,0)))</f>
        <v>Industry</v>
      </c>
      <c r="B1175" s="262" t="str">
        <f>IF(ISBLANK(INDEX('Policy Characteristics'!B:B,MATCH($C1175,'Policy Characteristics'!$C:$C,0))),"",INDEX('Policy Characteristics'!B:B,MATCH($C1175,'Policy Characteristics'!$C:$C,0)))</f>
        <v>Hydrogen Combustion</v>
      </c>
      <c r="C1175" s="254" t="str">
        <f t="shared" si="44"/>
        <v>Fraction of Eligible Industrial Energy Use Shifted to Hydrogen</v>
      </c>
      <c r="D1175" s="6" t="s">
        <v>3073</v>
      </c>
      <c r="E1175" s="1" t="s">
        <v>3523</v>
      </c>
      <c r="F1175" t="s">
        <v>3036</v>
      </c>
      <c r="G1175" s="45" t="s">
        <v>3530</v>
      </c>
      <c r="H1175" s="43">
        <v>2136</v>
      </c>
      <c r="I1175" s="324" t="s">
        <v>44</v>
      </c>
      <c r="J1175" s="255" t="str">
        <f>IF(ISBLANK(INDEX('Policy Characteristics'!D:D,MATCH($C1175,'Policy Characteristics'!$C:$C,0))),"",INDEX('Policy Characteristics'!D:D,MATCH($C1175,'Policy Characteristics'!$C:$C,0)))</f>
        <v>Hydrogen Combustion</v>
      </c>
      <c r="K1175" s="254" t="str">
        <f>IF(ISBLANK(INDEX('Policy Characteristics'!E:E,MATCH($C1175,'Policy Characteristics'!$C:$C,0))),"",INDEX('Policy Characteristics'!E:E,MATCH($C1175,'Policy Characteristics'!$C:$C,0)))</f>
        <v>indst shift to hydrogen</v>
      </c>
      <c r="L1175" s="261">
        <f>IF(ISBLANK(INDEX('Policy Characteristics'!F:F,MATCH($C1175,'Policy Characteristics'!$C:$C,0))),"",INDEX('Policy Characteristics'!F:F,MATCH($C1175,'Policy Characteristics'!$C:$C,0)))</f>
        <v>0</v>
      </c>
      <c r="M1175" s="261">
        <f>IF(ISBLANK(INDEX('Policy Characteristics'!G:G,MATCH($C1175,'Policy Characteristics'!$C:$C,0))),"",INDEX('Policy Characteristics'!G:G,MATCH($C1175,'Policy Characteristics'!$C:$C,0)))</f>
        <v>1</v>
      </c>
      <c r="N1175" s="261">
        <f>IF(ISBLANK(INDEX('Policy Characteristics'!H:H,MATCH($C1175,'Policy Characteristics'!$C:$C,0))),"",INDEX('Policy Characteristics'!H:H,MATCH($C1175,'Policy Characteristics'!$C:$C,0)))</f>
        <v>0.01</v>
      </c>
      <c r="O1175" s="254" t="str">
        <f>IF(ISBLANK(INDEX('Policy Characteristics'!I:I,MATCH($C1175,'Policy Characteristics'!$C:$C,0))),"",INDEX('Policy Characteristics'!I:I,MATCH($C1175,'Policy Characteristics'!$C:$C,0)))</f>
        <v>% of fuel shifted</v>
      </c>
      <c r="P1175" s="254" t="str">
        <f>IF(ISBLANK(INDEX('Policy Characteristics'!J:J,MATCH($C1175,'Policy Characteristics'!$C:$C,0))),"",INDEX('Policy Characteristics'!J:J,MATCH($C1175,'Policy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75" s="254" t="str">
        <f>IF(ISBLANK(INDEX('Policy Characteristics'!K:K,MATCH($C1175,'Policy Characteristics'!$C:$C,0))),"",INDEX('Policy Characteristics'!K:K,MATCH($C1175,'Policy Characteristics'!$C:$C,0)))</f>
        <v>industry-ag-main.html#fuel-switching</v>
      </c>
      <c r="R1175" s="254" t="str">
        <f>IF(ISBLANK(INDEX('Policy Characteristics'!L:L,MATCH($C1175,'Policy Characteristics'!$C:$C,0))),"",INDEX('Policy Characteristics'!L:L,MATCH($C1175,'Policy Characteristics'!$C:$C,0)))</f>
        <v>industry-elec-and-hydrogen.html</v>
      </c>
    </row>
    <row r="1176" spans="1:18" s="2" customFormat="1">
      <c r="A1176" s="254" t="str">
        <f>IF(ISBLANK(INDEX('Policy Characteristics'!A:A,MATCH($C1176,'Policy Characteristics'!$C:$C,0))),"",INDEX('Policy Characteristics'!A:A,MATCH($C1176,'Policy Characteristics'!$C:$C,0)))</f>
        <v>Industry</v>
      </c>
      <c r="B1176" s="262" t="str">
        <f>IF(ISBLANK(INDEX('Policy Characteristics'!B:B,MATCH($C1176,'Policy Characteristics'!$C:$C,0))),"",INDEX('Policy Characteristics'!B:B,MATCH($C1176,'Policy Characteristics'!$C:$C,0)))</f>
        <v>Hydrogen Combustion</v>
      </c>
      <c r="C1176" s="254" t="str">
        <f t="shared" si="44"/>
        <v>Fraction of Eligible Industrial Energy Use Shifted to Hydrogen</v>
      </c>
      <c r="D1176" s="6" t="s">
        <v>3073</v>
      </c>
      <c r="E1176" s="1" t="s">
        <v>3674</v>
      </c>
      <c r="F1176" t="s">
        <v>3036</v>
      </c>
      <c r="G1176" s="45" t="s">
        <v>3674</v>
      </c>
      <c r="H1176" s="43">
        <v>2137</v>
      </c>
      <c r="I1176" s="324" t="s">
        <v>44</v>
      </c>
      <c r="J1176" s="255" t="str">
        <f>IF(ISBLANK(INDEX('Policy Characteristics'!D:D,MATCH($C1176,'Policy Characteristics'!$C:$C,0))),"",INDEX('Policy Characteristics'!D:D,MATCH($C1176,'Policy Characteristics'!$C:$C,0)))</f>
        <v>Hydrogen Combustion</v>
      </c>
      <c r="K1176" s="254" t="str">
        <f>IF(ISBLANK(INDEX('Policy Characteristics'!E:E,MATCH($C1176,'Policy Characteristics'!$C:$C,0))),"",INDEX('Policy Characteristics'!E:E,MATCH($C1176,'Policy Characteristics'!$C:$C,0)))</f>
        <v>indst shift to hydrogen</v>
      </c>
      <c r="L1176" s="261">
        <f>IF(ISBLANK(INDEX('Policy Characteristics'!F:F,MATCH($C1176,'Policy Characteristics'!$C:$C,0))),"",INDEX('Policy Characteristics'!F:F,MATCH($C1176,'Policy Characteristics'!$C:$C,0)))</f>
        <v>0</v>
      </c>
      <c r="M1176" s="261">
        <f>IF(ISBLANK(INDEX('Policy Characteristics'!G:G,MATCH($C1176,'Policy Characteristics'!$C:$C,0))),"",INDEX('Policy Characteristics'!G:G,MATCH($C1176,'Policy Characteristics'!$C:$C,0)))</f>
        <v>1</v>
      </c>
      <c r="N1176" s="261">
        <f>IF(ISBLANK(INDEX('Policy Characteristics'!H:H,MATCH($C1176,'Policy Characteristics'!$C:$C,0))),"",INDEX('Policy Characteristics'!H:H,MATCH($C1176,'Policy Characteristics'!$C:$C,0)))</f>
        <v>0.01</v>
      </c>
      <c r="O1176" s="254" t="str">
        <f>IF(ISBLANK(INDEX('Policy Characteristics'!I:I,MATCH($C1176,'Policy Characteristics'!$C:$C,0))),"",INDEX('Policy Characteristics'!I:I,MATCH($C1176,'Policy Characteristics'!$C:$C,0)))</f>
        <v>% of fuel shifted</v>
      </c>
      <c r="P1176" s="254" t="str">
        <f>IF(ISBLANK(INDEX('Policy Characteristics'!J:J,MATCH($C1176,'Policy Characteristics'!$C:$C,0))),"",INDEX('Policy Characteristics'!J:J,MATCH($C1176,'Policy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76" s="254" t="str">
        <f>IF(ISBLANK(INDEX('Policy Characteristics'!K:K,MATCH($C1176,'Policy Characteristics'!$C:$C,0))),"",INDEX('Policy Characteristics'!K:K,MATCH($C1176,'Policy Characteristics'!$C:$C,0)))</f>
        <v>industry-ag-main.html#fuel-switching</v>
      </c>
      <c r="R1176" s="254" t="str">
        <f>IF(ISBLANK(INDEX('Policy Characteristics'!L:L,MATCH($C1176,'Policy Characteristics'!$C:$C,0))),"",INDEX('Policy Characteristics'!L:L,MATCH($C1176,'Policy Characteristics'!$C:$C,0)))</f>
        <v>industry-elec-and-hydrogen.html</v>
      </c>
    </row>
    <row r="1177" spans="1:18" s="2" customFormat="1">
      <c r="A1177" s="254" t="str">
        <f>IF(ISBLANK(INDEX('Policy Characteristics'!A:A,MATCH($C1177,'Policy Characteristics'!$C:$C,0))),"",INDEX('Policy Characteristics'!A:A,MATCH($C1177,'Policy Characteristics'!$C:$C,0)))</f>
        <v>Industry</v>
      </c>
      <c r="B1177" s="262" t="str">
        <f>IF(ISBLANK(INDEX('Policy Characteristics'!B:B,MATCH($C1177,'Policy Characteristics'!$C:$C,0))),"",INDEX('Policy Characteristics'!B:B,MATCH($C1177,'Policy Characteristics'!$C:$C,0)))</f>
        <v>Hydrogen Combustion</v>
      </c>
      <c r="C1177" s="254" t="str">
        <f t="shared" si="44"/>
        <v>Fraction of Eligible Industrial Energy Use Shifted to Hydrogen</v>
      </c>
      <c r="D1177" s="6" t="s">
        <v>3074</v>
      </c>
      <c r="E1177" s="1" t="s">
        <v>3517</v>
      </c>
      <c r="F1177" t="s">
        <v>2580</v>
      </c>
      <c r="G1177" s="45" t="s">
        <v>3524</v>
      </c>
      <c r="H1177" s="43">
        <v>2138</v>
      </c>
      <c r="I1177" s="324" t="s">
        <v>43</v>
      </c>
      <c r="J1177" s="255" t="str">
        <f>IF(ISBLANK(INDEX('Policy Characteristics'!D:D,MATCH($C1177,'Policy Characteristics'!$C:$C,0))),"",INDEX('Policy Characteristics'!D:D,MATCH($C1177,'Policy Characteristics'!$C:$C,0)))</f>
        <v>Hydrogen Combustion</v>
      </c>
      <c r="K1177" s="254" t="str">
        <f>IF(ISBLANK(INDEX('Policy Characteristics'!E:E,MATCH($C1177,'Policy Characteristics'!$C:$C,0))),"",INDEX('Policy Characteristics'!E:E,MATCH($C1177,'Policy Characteristics'!$C:$C,0)))</f>
        <v>indst shift to hydrogen</v>
      </c>
      <c r="L1177" s="261">
        <f>IF(ISBLANK(INDEX('Policy Characteristics'!F:F,MATCH($C1177,'Policy Characteristics'!$C:$C,0))),"",INDEX('Policy Characteristics'!F:F,MATCH($C1177,'Policy Characteristics'!$C:$C,0)))</f>
        <v>0</v>
      </c>
      <c r="M1177" s="261">
        <f>IF(ISBLANK(INDEX('Policy Characteristics'!G:G,MATCH($C1177,'Policy Characteristics'!$C:$C,0))),"",INDEX('Policy Characteristics'!G:G,MATCH($C1177,'Policy Characteristics'!$C:$C,0)))</f>
        <v>1</v>
      </c>
      <c r="N1177" s="261">
        <f>IF(ISBLANK(INDEX('Policy Characteristics'!H:H,MATCH($C1177,'Policy Characteristics'!$C:$C,0))),"",INDEX('Policy Characteristics'!H:H,MATCH($C1177,'Policy Characteristics'!$C:$C,0)))</f>
        <v>0.01</v>
      </c>
      <c r="O1177" s="254" t="str">
        <f>IF(ISBLANK(INDEX('Policy Characteristics'!I:I,MATCH($C1177,'Policy Characteristics'!$C:$C,0))),"",INDEX('Policy Characteristics'!I:I,MATCH($C1177,'Policy Characteristics'!$C:$C,0)))</f>
        <v>% of fuel shifted</v>
      </c>
      <c r="P1177" s="254" t="str">
        <f>IF(ISBLANK(INDEX('Policy Characteristics'!J:J,MATCH($C1177,'Policy Characteristics'!$C:$C,0))),"",INDEX('Policy Characteristics'!J:J,MATCH($C1177,'Policy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77" s="254" t="str">
        <f>IF(ISBLANK(INDEX('Policy Characteristics'!K:K,MATCH($C1177,'Policy Characteristics'!$C:$C,0))),"",INDEX('Policy Characteristics'!K:K,MATCH($C1177,'Policy Characteristics'!$C:$C,0)))</f>
        <v>industry-ag-main.html#fuel-switching</v>
      </c>
      <c r="R1177" s="254" t="str">
        <f>IF(ISBLANK(INDEX('Policy Characteristics'!L:L,MATCH($C1177,'Policy Characteristics'!$C:$C,0))),"",INDEX('Policy Characteristics'!L:L,MATCH($C1177,'Policy Characteristics'!$C:$C,0)))</f>
        <v>industry-elec-and-hydrogen.html</v>
      </c>
    </row>
    <row r="1178" spans="1:18" s="2" customFormat="1">
      <c r="A1178" s="254" t="str">
        <f>IF(ISBLANK(INDEX('Policy Characteristics'!A:A,MATCH($C1178,'Policy Characteristics'!$C:$C,0))),"",INDEX('Policy Characteristics'!A:A,MATCH($C1178,'Policy Characteristics'!$C:$C,0)))</f>
        <v>Industry</v>
      </c>
      <c r="B1178" s="262" t="str">
        <f>IF(ISBLANK(INDEX('Policy Characteristics'!B:B,MATCH($C1178,'Policy Characteristics'!$C:$C,0))),"",INDEX('Policy Characteristics'!B:B,MATCH($C1178,'Policy Characteristics'!$C:$C,0)))</f>
        <v>Hydrogen Combustion</v>
      </c>
      <c r="C1178" s="254" t="str">
        <f t="shared" si="44"/>
        <v>Fraction of Eligible Industrial Energy Use Shifted to Hydrogen</v>
      </c>
      <c r="D1178" s="6" t="s">
        <v>3074</v>
      </c>
      <c r="E1178" s="1" t="s">
        <v>3518</v>
      </c>
      <c r="F1178" t="s">
        <v>2580</v>
      </c>
      <c r="G1178" s="45" t="s">
        <v>3525</v>
      </c>
      <c r="H1178" s="43">
        <v>2139</v>
      </c>
      <c r="I1178" s="324" t="s">
        <v>43</v>
      </c>
      <c r="J1178" s="255" t="str">
        <f>IF(ISBLANK(INDEX('Policy Characteristics'!D:D,MATCH($C1178,'Policy Characteristics'!$C:$C,0))),"",INDEX('Policy Characteristics'!D:D,MATCH($C1178,'Policy Characteristics'!$C:$C,0)))</f>
        <v>Hydrogen Combustion</v>
      </c>
      <c r="K1178" s="254" t="str">
        <f>IF(ISBLANK(INDEX('Policy Characteristics'!E:E,MATCH($C1178,'Policy Characteristics'!$C:$C,0))),"",INDEX('Policy Characteristics'!E:E,MATCH($C1178,'Policy Characteristics'!$C:$C,0)))</f>
        <v>indst shift to hydrogen</v>
      </c>
      <c r="L1178" s="261">
        <f>IF(ISBLANK(INDEX('Policy Characteristics'!F:F,MATCH($C1178,'Policy Characteristics'!$C:$C,0))),"",INDEX('Policy Characteristics'!F:F,MATCH($C1178,'Policy Characteristics'!$C:$C,0)))</f>
        <v>0</v>
      </c>
      <c r="M1178" s="261">
        <f>IF(ISBLANK(INDEX('Policy Characteristics'!G:G,MATCH($C1178,'Policy Characteristics'!$C:$C,0))),"",INDEX('Policy Characteristics'!G:G,MATCH($C1178,'Policy Characteristics'!$C:$C,0)))</f>
        <v>1</v>
      </c>
      <c r="N1178" s="261">
        <f>IF(ISBLANK(INDEX('Policy Characteristics'!H:H,MATCH($C1178,'Policy Characteristics'!$C:$C,0))),"",INDEX('Policy Characteristics'!H:H,MATCH($C1178,'Policy Characteristics'!$C:$C,0)))</f>
        <v>0.01</v>
      </c>
      <c r="O1178" s="254" t="str">
        <f>IF(ISBLANK(INDEX('Policy Characteristics'!I:I,MATCH($C1178,'Policy Characteristics'!$C:$C,0))),"",INDEX('Policy Characteristics'!I:I,MATCH($C1178,'Policy Characteristics'!$C:$C,0)))</f>
        <v>% of fuel shifted</v>
      </c>
      <c r="P1178" s="254" t="str">
        <f>IF(ISBLANK(INDEX('Policy Characteristics'!J:J,MATCH($C1178,'Policy Characteristics'!$C:$C,0))),"",INDEX('Policy Characteristics'!J:J,MATCH($C1178,'Policy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78" s="254" t="str">
        <f>IF(ISBLANK(INDEX('Policy Characteristics'!K:K,MATCH($C1178,'Policy Characteristics'!$C:$C,0))),"",INDEX('Policy Characteristics'!K:K,MATCH($C1178,'Policy Characteristics'!$C:$C,0)))</f>
        <v>industry-ag-main.html#fuel-switching</v>
      </c>
      <c r="R1178" s="254" t="str">
        <f>IF(ISBLANK(INDEX('Policy Characteristics'!L:L,MATCH($C1178,'Policy Characteristics'!$C:$C,0))),"",INDEX('Policy Characteristics'!L:L,MATCH($C1178,'Policy Characteristics'!$C:$C,0)))</f>
        <v>industry-elec-and-hydrogen.html</v>
      </c>
    </row>
    <row r="1179" spans="1:18" s="2" customFormat="1">
      <c r="A1179" s="254" t="str">
        <f>IF(ISBLANK(INDEX('Policy Characteristics'!A:A,MATCH($C1179,'Policy Characteristics'!$C:$C,0))),"",INDEX('Policy Characteristics'!A:A,MATCH($C1179,'Policy Characteristics'!$C:$C,0)))</f>
        <v>Industry</v>
      </c>
      <c r="B1179" s="262" t="str">
        <f>IF(ISBLANK(INDEX('Policy Characteristics'!B:B,MATCH($C1179,'Policy Characteristics'!$C:$C,0))),"",INDEX('Policy Characteristics'!B:B,MATCH($C1179,'Policy Characteristics'!$C:$C,0)))</f>
        <v>Hydrogen Combustion</v>
      </c>
      <c r="C1179" s="254" t="str">
        <f t="shared" si="44"/>
        <v>Fraction of Eligible Industrial Energy Use Shifted to Hydrogen</v>
      </c>
      <c r="D1179" s="6" t="s">
        <v>3074</v>
      </c>
      <c r="E1179" s="1" t="s">
        <v>3519</v>
      </c>
      <c r="F1179" t="s">
        <v>2580</v>
      </c>
      <c r="G1179" s="45" t="s">
        <v>3526</v>
      </c>
      <c r="H1179" s="43">
        <v>2140</v>
      </c>
      <c r="I1179" s="324" t="s">
        <v>43</v>
      </c>
      <c r="J1179" s="255" t="str">
        <f>IF(ISBLANK(INDEX('Policy Characteristics'!D:D,MATCH($C1179,'Policy Characteristics'!$C:$C,0))),"",INDEX('Policy Characteristics'!D:D,MATCH($C1179,'Policy Characteristics'!$C:$C,0)))</f>
        <v>Hydrogen Combustion</v>
      </c>
      <c r="K1179" s="254" t="str">
        <f>IF(ISBLANK(INDEX('Policy Characteristics'!E:E,MATCH($C1179,'Policy Characteristics'!$C:$C,0))),"",INDEX('Policy Characteristics'!E:E,MATCH($C1179,'Policy Characteristics'!$C:$C,0)))</f>
        <v>indst shift to hydrogen</v>
      </c>
      <c r="L1179" s="261">
        <f>IF(ISBLANK(INDEX('Policy Characteristics'!F:F,MATCH($C1179,'Policy Characteristics'!$C:$C,0))),"",INDEX('Policy Characteristics'!F:F,MATCH($C1179,'Policy Characteristics'!$C:$C,0)))</f>
        <v>0</v>
      </c>
      <c r="M1179" s="261">
        <f>IF(ISBLANK(INDEX('Policy Characteristics'!G:G,MATCH($C1179,'Policy Characteristics'!$C:$C,0))),"",INDEX('Policy Characteristics'!G:G,MATCH($C1179,'Policy Characteristics'!$C:$C,0)))</f>
        <v>1</v>
      </c>
      <c r="N1179" s="261">
        <f>IF(ISBLANK(INDEX('Policy Characteristics'!H:H,MATCH($C1179,'Policy Characteristics'!$C:$C,0))),"",INDEX('Policy Characteristics'!H:H,MATCH($C1179,'Policy Characteristics'!$C:$C,0)))</f>
        <v>0.01</v>
      </c>
      <c r="O1179" s="254" t="str">
        <f>IF(ISBLANK(INDEX('Policy Characteristics'!I:I,MATCH($C1179,'Policy Characteristics'!$C:$C,0))),"",INDEX('Policy Characteristics'!I:I,MATCH($C1179,'Policy Characteristics'!$C:$C,0)))</f>
        <v>% of fuel shifted</v>
      </c>
      <c r="P1179" s="254" t="str">
        <f>IF(ISBLANK(INDEX('Policy Characteristics'!J:J,MATCH($C1179,'Policy Characteristics'!$C:$C,0))),"",INDEX('Policy Characteristics'!J:J,MATCH($C1179,'Policy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79" s="254" t="str">
        <f>IF(ISBLANK(INDEX('Policy Characteristics'!K:K,MATCH($C1179,'Policy Characteristics'!$C:$C,0))),"",INDEX('Policy Characteristics'!K:K,MATCH($C1179,'Policy Characteristics'!$C:$C,0)))</f>
        <v>industry-ag-main.html#fuel-switching</v>
      </c>
      <c r="R1179" s="254" t="str">
        <f>IF(ISBLANK(INDEX('Policy Characteristics'!L:L,MATCH($C1179,'Policy Characteristics'!$C:$C,0))),"",INDEX('Policy Characteristics'!L:L,MATCH($C1179,'Policy Characteristics'!$C:$C,0)))</f>
        <v>industry-elec-and-hydrogen.html</v>
      </c>
    </row>
    <row r="1180" spans="1:18" s="2" customFormat="1">
      <c r="A1180" s="254" t="str">
        <f>IF(ISBLANK(INDEX('Policy Characteristics'!A:A,MATCH($C1180,'Policy Characteristics'!$C:$C,0))),"",INDEX('Policy Characteristics'!A:A,MATCH($C1180,'Policy Characteristics'!$C:$C,0)))</f>
        <v>Industry</v>
      </c>
      <c r="B1180" s="262" t="str">
        <f>IF(ISBLANK(INDEX('Policy Characteristics'!B:B,MATCH($C1180,'Policy Characteristics'!$C:$C,0))),"",INDEX('Policy Characteristics'!B:B,MATCH($C1180,'Policy Characteristics'!$C:$C,0)))</f>
        <v>Hydrogen Combustion</v>
      </c>
      <c r="C1180" s="254" t="str">
        <f t="shared" si="44"/>
        <v>Fraction of Eligible Industrial Energy Use Shifted to Hydrogen</v>
      </c>
      <c r="D1180" s="6" t="s">
        <v>3074</v>
      </c>
      <c r="E1180" s="1" t="s">
        <v>3520</v>
      </c>
      <c r="F1180" t="s">
        <v>2580</v>
      </c>
      <c r="G1180" s="45" t="s">
        <v>3527</v>
      </c>
      <c r="H1180" s="43">
        <v>2141</v>
      </c>
      <c r="I1180" s="324" t="s">
        <v>43</v>
      </c>
      <c r="J1180" s="255" t="str">
        <f>IF(ISBLANK(INDEX('Policy Characteristics'!D:D,MATCH($C1180,'Policy Characteristics'!$C:$C,0))),"",INDEX('Policy Characteristics'!D:D,MATCH($C1180,'Policy Characteristics'!$C:$C,0)))</f>
        <v>Hydrogen Combustion</v>
      </c>
      <c r="K1180" s="254" t="str">
        <f>IF(ISBLANK(INDEX('Policy Characteristics'!E:E,MATCH($C1180,'Policy Characteristics'!$C:$C,0))),"",INDEX('Policy Characteristics'!E:E,MATCH($C1180,'Policy Characteristics'!$C:$C,0)))</f>
        <v>indst shift to hydrogen</v>
      </c>
      <c r="L1180" s="261">
        <f>IF(ISBLANK(INDEX('Policy Characteristics'!F:F,MATCH($C1180,'Policy Characteristics'!$C:$C,0))),"",INDEX('Policy Characteristics'!F:F,MATCH($C1180,'Policy Characteristics'!$C:$C,0)))</f>
        <v>0</v>
      </c>
      <c r="M1180" s="261">
        <f>IF(ISBLANK(INDEX('Policy Characteristics'!G:G,MATCH($C1180,'Policy Characteristics'!$C:$C,0))),"",INDEX('Policy Characteristics'!G:G,MATCH($C1180,'Policy Characteristics'!$C:$C,0)))</f>
        <v>1</v>
      </c>
      <c r="N1180" s="261">
        <f>IF(ISBLANK(INDEX('Policy Characteristics'!H:H,MATCH($C1180,'Policy Characteristics'!$C:$C,0))),"",INDEX('Policy Characteristics'!H:H,MATCH($C1180,'Policy Characteristics'!$C:$C,0)))</f>
        <v>0.01</v>
      </c>
      <c r="O1180" s="254" t="str">
        <f>IF(ISBLANK(INDEX('Policy Characteristics'!I:I,MATCH($C1180,'Policy Characteristics'!$C:$C,0))),"",INDEX('Policy Characteristics'!I:I,MATCH($C1180,'Policy Characteristics'!$C:$C,0)))</f>
        <v>% of fuel shifted</v>
      </c>
      <c r="P1180" s="254" t="str">
        <f>IF(ISBLANK(INDEX('Policy Characteristics'!J:J,MATCH($C1180,'Policy Characteristics'!$C:$C,0))),"",INDEX('Policy Characteristics'!J:J,MATCH($C1180,'Policy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80" s="254" t="str">
        <f>IF(ISBLANK(INDEX('Policy Characteristics'!K:K,MATCH($C1180,'Policy Characteristics'!$C:$C,0))),"",INDEX('Policy Characteristics'!K:K,MATCH($C1180,'Policy Characteristics'!$C:$C,0)))</f>
        <v>industry-ag-main.html#fuel-switching</v>
      </c>
      <c r="R1180" s="254" t="str">
        <f>IF(ISBLANK(INDEX('Policy Characteristics'!L:L,MATCH($C1180,'Policy Characteristics'!$C:$C,0))),"",INDEX('Policy Characteristics'!L:L,MATCH($C1180,'Policy Characteristics'!$C:$C,0)))</f>
        <v>industry-elec-and-hydrogen.html</v>
      </c>
    </row>
    <row r="1181" spans="1:18" s="2" customFormat="1">
      <c r="A1181" s="254" t="str">
        <f>IF(ISBLANK(INDEX('Policy Characteristics'!A:A,MATCH($C1181,'Policy Characteristics'!$C:$C,0))),"",INDEX('Policy Characteristics'!A:A,MATCH($C1181,'Policy Characteristics'!$C:$C,0)))</f>
        <v>Industry</v>
      </c>
      <c r="B1181" s="262" t="str">
        <f>IF(ISBLANK(INDEX('Policy Characteristics'!B:B,MATCH($C1181,'Policy Characteristics'!$C:$C,0))),"",INDEX('Policy Characteristics'!B:B,MATCH($C1181,'Policy Characteristics'!$C:$C,0)))</f>
        <v>Hydrogen Combustion</v>
      </c>
      <c r="C1181" s="254" t="str">
        <f t="shared" si="44"/>
        <v>Fraction of Eligible Industrial Energy Use Shifted to Hydrogen</v>
      </c>
      <c r="D1181" s="6" t="s">
        <v>3074</v>
      </c>
      <c r="E1181" s="1" t="s">
        <v>3521</v>
      </c>
      <c r="F1181" t="s">
        <v>2580</v>
      </c>
      <c r="G1181" s="45" t="s">
        <v>3528</v>
      </c>
      <c r="H1181" s="43">
        <v>2142</v>
      </c>
      <c r="I1181" s="324" t="s">
        <v>43</v>
      </c>
      <c r="J1181" s="255" t="str">
        <f>IF(ISBLANK(INDEX('Policy Characteristics'!D:D,MATCH($C1181,'Policy Characteristics'!$C:$C,0))),"",INDEX('Policy Characteristics'!D:D,MATCH($C1181,'Policy Characteristics'!$C:$C,0)))</f>
        <v>Hydrogen Combustion</v>
      </c>
      <c r="K1181" s="254" t="str">
        <f>IF(ISBLANK(INDEX('Policy Characteristics'!E:E,MATCH($C1181,'Policy Characteristics'!$C:$C,0))),"",INDEX('Policy Characteristics'!E:E,MATCH($C1181,'Policy Characteristics'!$C:$C,0)))</f>
        <v>indst shift to hydrogen</v>
      </c>
      <c r="L1181" s="261">
        <f>IF(ISBLANK(INDEX('Policy Characteristics'!F:F,MATCH($C1181,'Policy Characteristics'!$C:$C,0))),"",INDEX('Policy Characteristics'!F:F,MATCH($C1181,'Policy Characteristics'!$C:$C,0)))</f>
        <v>0</v>
      </c>
      <c r="M1181" s="261">
        <f>IF(ISBLANK(INDEX('Policy Characteristics'!G:G,MATCH($C1181,'Policy Characteristics'!$C:$C,0))),"",INDEX('Policy Characteristics'!G:G,MATCH($C1181,'Policy Characteristics'!$C:$C,0)))</f>
        <v>1</v>
      </c>
      <c r="N1181" s="261">
        <f>IF(ISBLANK(INDEX('Policy Characteristics'!H:H,MATCH($C1181,'Policy Characteristics'!$C:$C,0))),"",INDEX('Policy Characteristics'!H:H,MATCH($C1181,'Policy Characteristics'!$C:$C,0)))</f>
        <v>0.01</v>
      </c>
      <c r="O1181" s="254" t="str">
        <f>IF(ISBLANK(INDEX('Policy Characteristics'!I:I,MATCH($C1181,'Policy Characteristics'!$C:$C,0))),"",INDEX('Policy Characteristics'!I:I,MATCH($C1181,'Policy Characteristics'!$C:$C,0)))</f>
        <v>% of fuel shifted</v>
      </c>
      <c r="P1181" s="254" t="str">
        <f>IF(ISBLANK(INDEX('Policy Characteristics'!J:J,MATCH($C1181,'Policy Characteristics'!$C:$C,0))),"",INDEX('Policy Characteristics'!J:J,MATCH($C1181,'Policy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81" s="254" t="str">
        <f>IF(ISBLANK(INDEX('Policy Characteristics'!K:K,MATCH($C1181,'Policy Characteristics'!$C:$C,0))),"",INDEX('Policy Characteristics'!K:K,MATCH($C1181,'Policy Characteristics'!$C:$C,0)))</f>
        <v>industry-ag-main.html#fuel-switching</v>
      </c>
      <c r="R1181" s="254" t="str">
        <f>IF(ISBLANK(INDEX('Policy Characteristics'!L:L,MATCH($C1181,'Policy Characteristics'!$C:$C,0))),"",INDEX('Policy Characteristics'!L:L,MATCH($C1181,'Policy Characteristics'!$C:$C,0)))</f>
        <v>industry-elec-and-hydrogen.html</v>
      </c>
    </row>
    <row r="1182" spans="1:18" s="2" customFormat="1">
      <c r="A1182" s="254" t="str">
        <f>IF(ISBLANK(INDEX('Policy Characteristics'!A:A,MATCH($C1182,'Policy Characteristics'!$C:$C,0))),"",INDEX('Policy Characteristics'!A:A,MATCH($C1182,'Policy Characteristics'!$C:$C,0)))</f>
        <v>Industry</v>
      </c>
      <c r="B1182" s="262" t="str">
        <f>IF(ISBLANK(INDEX('Policy Characteristics'!B:B,MATCH($C1182,'Policy Characteristics'!$C:$C,0))),"",INDEX('Policy Characteristics'!B:B,MATCH($C1182,'Policy Characteristics'!$C:$C,0)))</f>
        <v>Hydrogen Combustion</v>
      </c>
      <c r="C1182" s="254" t="str">
        <f t="shared" si="44"/>
        <v>Fraction of Eligible Industrial Energy Use Shifted to Hydrogen</v>
      </c>
      <c r="D1182" s="6" t="s">
        <v>3074</v>
      </c>
      <c r="E1182" s="1" t="s">
        <v>3522</v>
      </c>
      <c r="F1182" t="s">
        <v>2580</v>
      </c>
      <c r="G1182" s="45" t="s">
        <v>3529</v>
      </c>
      <c r="H1182" s="43">
        <v>2143</v>
      </c>
      <c r="I1182" s="324" t="s">
        <v>43</v>
      </c>
      <c r="J1182" s="255" t="str">
        <f>IF(ISBLANK(INDEX('Policy Characteristics'!D:D,MATCH($C1182,'Policy Characteristics'!$C:$C,0))),"",INDEX('Policy Characteristics'!D:D,MATCH($C1182,'Policy Characteristics'!$C:$C,0)))</f>
        <v>Hydrogen Combustion</v>
      </c>
      <c r="K1182" s="254" t="str">
        <f>IF(ISBLANK(INDEX('Policy Characteristics'!E:E,MATCH($C1182,'Policy Characteristics'!$C:$C,0))),"",INDEX('Policy Characteristics'!E:E,MATCH($C1182,'Policy Characteristics'!$C:$C,0)))</f>
        <v>indst shift to hydrogen</v>
      </c>
      <c r="L1182" s="261">
        <f>IF(ISBLANK(INDEX('Policy Characteristics'!F:F,MATCH($C1182,'Policy Characteristics'!$C:$C,0))),"",INDEX('Policy Characteristics'!F:F,MATCH($C1182,'Policy Characteristics'!$C:$C,0)))</f>
        <v>0</v>
      </c>
      <c r="M1182" s="261">
        <f>IF(ISBLANK(INDEX('Policy Characteristics'!G:G,MATCH($C1182,'Policy Characteristics'!$C:$C,0))),"",INDEX('Policy Characteristics'!G:G,MATCH($C1182,'Policy Characteristics'!$C:$C,0)))</f>
        <v>1</v>
      </c>
      <c r="N1182" s="261">
        <f>IF(ISBLANK(INDEX('Policy Characteristics'!H:H,MATCH($C1182,'Policy Characteristics'!$C:$C,0))),"",INDEX('Policy Characteristics'!H:H,MATCH($C1182,'Policy Characteristics'!$C:$C,0)))</f>
        <v>0.01</v>
      </c>
      <c r="O1182" s="254" t="str">
        <f>IF(ISBLANK(INDEX('Policy Characteristics'!I:I,MATCH($C1182,'Policy Characteristics'!$C:$C,0))),"",INDEX('Policy Characteristics'!I:I,MATCH($C1182,'Policy Characteristics'!$C:$C,0)))</f>
        <v>% of fuel shifted</v>
      </c>
      <c r="P1182" s="254" t="str">
        <f>IF(ISBLANK(INDEX('Policy Characteristics'!J:J,MATCH($C1182,'Policy Characteristics'!$C:$C,0))),"",INDEX('Policy Characteristics'!J:J,MATCH($C1182,'Policy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82" s="254" t="str">
        <f>IF(ISBLANK(INDEX('Policy Characteristics'!K:K,MATCH($C1182,'Policy Characteristics'!$C:$C,0))),"",INDEX('Policy Characteristics'!K:K,MATCH($C1182,'Policy Characteristics'!$C:$C,0)))</f>
        <v>industry-ag-main.html#fuel-switching</v>
      </c>
      <c r="R1182" s="254" t="str">
        <f>IF(ISBLANK(INDEX('Policy Characteristics'!L:L,MATCH($C1182,'Policy Characteristics'!$C:$C,0))),"",INDEX('Policy Characteristics'!L:L,MATCH($C1182,'Policy Characteristics'!$C:$C,0)))</f>
        <v>industry-elec-and-hydrogen.html</v>
      </c>
    </row>
    <row r="1183" spans="1:18" s="2" customFormat="1">
      <c r="A1183" s="254" t="str">
        <f>IF(ISBLANK(INDEX('Policy Characteristics'!A:A,MATCH($C1183,'Policy Characteristics'!$C:$C,0))),"",INDEX('Policy Characteristics'!A:A,MATCH($C1183,'Policy Characteristics'!$C:$C,0)))</f>
        <v>Industry</v>
      </c>
      <c r="B1183" s="262" t="str">
        <f>IF(ISBLANK(INDEX('Policy Characteristics'!B:B,MATCH($C1183,'Policy Characteristics'!$C:$C,0))),"",INDEX('Policy Characteristics'!B:B,MATCH($C1183,'Policy Characteristics'!$C:$C,0)))</f>
        <v>Hydrogen Combustion</v>
      </c>
      <c r="C1183" s="254" t="str">
        <f t="shared" si="44"/>
        <v>Fraction of Eligible Industrial Energy Use Shifted to Hydrogen</v>
      </c>
      <c r="D1183" s="6" t="s">
        <v>3074</v>
      </c>
      <c r="E1183" s="1" t="s">
        <v>3523</v>
      </c>
      <c r="F1183" t="s">
        <v>2580</v>
      </c>
      <c r="G1183" s="45" t="s">
        <v>3530</v>
      </c>
      <c r="H1183" s="43">
        <v>2144</v>
      </c>
      <c r="I1183" s="324" t="s">
        <v>44</v>
      </c>
      <c r="J1183" s="255" t="str">
        <f>IF(ISBLANK(INDEX('Policy Characteristics'!D:D,MATCH($C1183,'Policy Characteristics'!$C:$C,0))),"",INDEX('Policy Characteristics'!D:D,MATCH($C1183,'Policy Characteristics'!$C:$C,0)))</f>
        <v>Hydrogen Combustion</v>
      </c>
      <c r="K1183" s="254" t="str">
        <f>IF(ISBLANK(INDEX('Policy Characteristics'!E:E,MATCH($C1183,'Policy Characteristics'!$C:$C,0))),"",INDEX('Policy Characteristics'!E:E,MATCH($C1183,'Policy Characteristics'!$C:$C,0)))</f>
        <v>indst shift to hydrogen</v>
      </c>
      <c r="L1183" s="261">
        <f>IF(ISBLANK(INDEX('Policy Characteristics'!F:F,MATCH($C1183,'Policy Characteristics'!$C:$C,0))),"",INDEX('Policy Characteristics'!F:F,MATCH($C1183,'Policy Characteristics'!$C:$C,0)))</f>
        <v>0</v>
      </c>
      <c r="M1183" s="261">
        <f>IF(ISBLANK(INDEX('Policy Characteristics'!G:G,MATCH($C1183,'Policy Characteristics'!$C:$C,0))),"",INDEX('Policy Characteristics'!G:G,MATCH($C1183,'Policy Characteristics'!$C:$C,0)))</f>
        <v>1</v>
      </c>
      <c r="N1183" s="261">
        <f>IF(ISBLANK(INDEX('Policy Characteristics'!H:H,MATCH($C1183,'Policy Characteristics'!$C:$C,0))),"",INDEX('Policy Characteristics'!H:H,MATCH($C1183,'Policy Characteristics'!$C:$C,0)))</f>
        <v>0.01</v>
      </c>
      <c r="O1183" s="254" t="str">
        <f>IF(ISBLANK(INDEX('Policy Characteristics'!I:I,MATCH($C1183,'Policy Characteristics'!$C:$C,0))),"",INDEX('Policy Characteristics'!I:I,MATCH($C1183,'Policy Characteristics'!$C:$C,0)))</f>
        <v>% of fuel shifted</v>
      </c>
      <c r="P1183" s="254" t="str">
        <f>IF(ISBLANK(INDEX('Policy Characteristics'!J:J,MATCH($C1183,'Policy Characteristics'!$C:$C,0))),"",INDEX('Policy Characteristics'!J:J,MATCH($C1183,'Policy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83" s="254" t="str">
        <f>IF(ISBLANK(INDEX('Policy Characteristics'!K:K,MATCH($C1183,'Policy Characteristics'!$C:$C,0))),"",INDEX('Policy Characteristics'!K:K,MATCH($C1183,'Policy Characteristics'!$C:$C,0)))</f>
        <v>industry-ag-main.html#fuel-switching</v>
      </c>
      <c r="R1183" s="254" t="str">
        <f>IF(ISBLANK(INDEX('Policy Characteristics'!L:L,MATCH($C1183,'Policy Characteristics'!$C:$C,0))),"",INDEX('Policy Characteristics'!L:L,MATCH($C1183,'Policy Characteristics'!$C:$C,0)))</f>
        <v>industry-elec-and-hydrogen.html</v>
      </c>
    </row>
    <row r="1184" spans="1:18" s="2" customFormat="1">
      <c r="A1184" s="254" t="str">
        <f>IF(ISBLANK(INDEX('Policy Characteristics'!A:A,MATCH($C1184,'Policy Characteristics'!$C:$C,0))),"",INDEX('Policy Characteristics'!A:A,MATCH($C1184,'Policy Characteristics'!$C:$C,0)))</f>
        <v>Industry</v>
      </c>
      <c r="B1184" s="262" t="str">
        <f>IF(ISBLANK(INDEX('Policy Characteristics'!B:B,MATCH($C1184,'Policy Characteristics'!$C:$C,0))),"",INDEX('Policy Characteristics'!B:B,MATCH($C1184,'Policy Characteristics'!$C:$C,0)))</f>
        <v>Hydrogen Combustion</v>
      </c>
      <c r="C1184" s="254" t="str">
        <f t="shared" si="44"/>
        <v>Fraction of Eligible Industrial Energy Use Shifted to Hydrogen</v>
      </c>
      <c r="D1184" s="6" t="s">
        <v>3074</v>
      </c>
      <c r="E1184" s="1" t="s">
        <v>3674</v>
      </c>
      <c r="F1184" t="s">
        <v>2580</v>
      </c>
      <c r="G1184" s="45" t="s">
        <v>3674</v>
      </c>
      <c r="H1184" s="43">
        <v>2145</v>
      </c>
      <c r="I1184" s="324" t="s">
        <v>43</v>
      </c>
      <c r="J1184" s="255" t="str">
        <f>IF(ISBLANK(INDEX('Policy Characteristics'!D:D,MATCH($C1184,'Policy Characteristics'!$C:$C,0))),"",INDEX('Policy Characteristics'!D:D,MATCH($C1184,'Policy Characteristics'!$C:$C,0)))</f>
        <v>Hydrogen Combustion</v>
      </c>
      <c r="K1184" s="254" t="str">
        <f>IF(ISBLANK(INDEX('Policy Characteristics'!E:E,MATCH($C1184,'Policy Characteristics'!$C:$C,0))),"",INDEX('Policy Characteristics'!E:E,MATCH($C1184,'Policy Characteristics'!$C:$C,0)))</f>
        <v>indst shift to hydrogen</v>
      </c>
      <c r="L1184" s="261">
        <f>IF(ISBLANK(INDEX('Policy Characteristics'!F:F,MATCH($C1184,'Policy Characteristics'!$C:$C,0))),"",INDEX('Policy Characteristics'!F:F,MATCH($C1184,'Policy Characteristics'!$C:$C,0)))</f>
        <v>0</v>
      </c>
      <c r="M1184" s="261">
        <f>IF(ISBLANK(INDEX('Policy Characteristics'!G:G,MATCH($C1184,'Policy Characteristics'!$C:$C,0))),"",INDEX('Policy Characteristics'!G:G,MATCH($C1184,'Policy Characteristics'!$C:$C,0)))</f>
        <v>1</v>
      </c>
      <c r="N1184" s="261">
        <f>IF(ISBLANK(INDEX('Policy Characteristics'!H:H,MATCH($C1184,'Policy Characteristics'!$C:$C,0))),"",INDEX('Policy Characteristics'!H:H,MATCH($C1184,'Policy Characteristics'!$C:$C,0)))</f>
        <v>0.01</v>
      </c>
      <c r="O1184" s="254" t="str">
        <f>IF(ISBLANK(INDEX('Policy Characteristics'!I:I,MATCH($C1184,'Policy Characteristics'!$C:$C,0))),"",INDEX('Policy Characteristics'!I:I,MATCH($C1184,'Policy Characteristics'!$C:$C,0)))</f>
        <v>% of fuel shifted</v>
      </c>
      <c r="P1184" s="254" t="str">
        <f>IF(ISBLANK(INDEX('Policy Characteristics'!J:J,MATCH($C1184,'Policy Characteristics'!$C:$C,0))),"",INDEX('Policy Characteristics'!J:J,MATCH($C1184,'Policy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84" s="254" t="str">
        <f>IF(ISBLANK(INDEX('Policy Characteristics'!K:K,MATCH($C1184,'Policy Characteristics'!$C:$C,0))),"",INDEX('Policy Characteristics'!K:K,MATCH($C1184,'Policy Characteristics'!$C:$C,0)))</f>
        <v>industry-ag-main.html#fuel-switching</v>
      </c>
      <c r="R1184" s="254" t="str">
        <f>IF(ISBLANK(INDEX('Policy Characteristics'!L:L,MATCH($C1184,'Policy Characteristics'!$C:$C,0))),"",INDEX('Policy Characteristics'!L:L,MATCH($C1184,'Policy Characteristics'!$C:$C,0)))</f>
        <v>industry-elec-and-hydrogen.html</v>
      </c>
    </row>
    <row r="1185" spans="1:18" s="2" customFormat="1">
      <c r="A1185" s="254" t="str">
        <f>IF(ISBLANK(INDEX('Policy Characteristics'!A:A,MATCH($C1185,'Policy Characteristics'!$C:$C,0))),"",INDEX('Policy Characteristics'!A:A,MATCH($C1185,'Policy Characteristics'!$C:$C,0)))</f>
        <v>Industry</v>
      </c>
      <c r="B1185" s="262" t="str">
        <f>IF(ISBLANK(INDEX('Policy Characteristics'!B:B,MATCH($C1185,'Policy Characteristics'!$C:$C,0))),"",INDEX('Policy Characteristics'!B:B,MATCH($C1185,'Policy Characteristics'!$C:$C,0)))</f>
        <v>Hydrogen Combustion</v>
      </c>
      <c r="C1185" s="254" t="str">
        <f t="shared" si="44"/>
        <v>Fraction of Eligible Industrial Energy Use Shifted to Hydrogen</v>
      </c>
      <c r="D1185" s="6" t="s">
        <v>3075</v>
      </c>
      <c r="E1185" s="1" t="s">
        <v>3517</v>
      </c>
      <c r="F1185" t="s">
        <v>3037</v>
      </c>
      <c r="G1185" s="45" t="s">
        <v>3524</v>
      </c>
      <c r="H1185" s="43">
        <v>2146</v>
      </c>
      <c r="I1185" s="324" t="s">
        <v>43</v>
      </c>
      <c r="J1185" s="255" t="str">
        <f>IF(ISBLANK(INDEX('Policy Characteristics'!D:D,MATCH($C1185,'Policy Characteristics'!$C:$C,0))),"",INDEX('Policy Characteristics'!D:D,MATCH($C1185,'Policy Characteristics'!$C:$C,0)))</f>
        <v>Hydrogen Combustion</v>
      </c>
      <c r="K1185" s="254" t="str">
        <f>IF(ISBLANK(INDEX('Policy Characteristics'!E:E,MATCH($C1185,'Policy Characteristics'!$C:$C,0))),"",INDEX('Policy Characteristics'!E:E,MATCH($C1185,'Policy Characteristics'!$C:$C,0)))</f>
        <v>indst shift to hydrogen</v>
      </c>
      <c r="L1185" s="261">
        <f>IF(ISBLANK(INDEX('Policy Characteristics'!F:F,MATCH($C1185,'Policy Characteristics'!$C:$C,0))),"",INDEX('Policy Characteristics'!F:F,MATCH($C1185,'Policy Characteristics'!$C:$C,0)))</f>
        <v>0</v>
      </c>
      <c r="M1185" s="261">
        <f>IF(ISBLANK(INDEX('Policy Characteristics'!G:G,MATCH($C1185,'Policy Characteristics'!$C:$C,0))),"",INDEX('Policy Characteristics'!G:G,MATCH($C1185,'Policy Characteristics'!$C:$C,0)))</f>
        <v>1</v>
      </c>
      <c r="N1185" s="261">
        <f>IF(ISBLANK(INDEX('Policy Characteristics'!H:H,MATCH($C1185,'Policy Characteristics'!$C:$C,0))),"",INDEX('Policy Characteristics'!H:H,MATCH($C1185,'Policy Characteristics'!$C:$C,0)))</f>
        <v>0.01</v>
      </c>
      <c r="O1185" s="254" t="str">
        <f>IF(ISBLANK(INDEX('Policy Characteristics'!I:I,MATCH($C1185,'Policy Characteristics'!$C:$C,0))),"",INDEX('Policy Characteristics'!I:I,MATCH($C1185,'Policy Characteristics'!$C:$C,0)))</f>
        <v>% of fuel shifted</v>
      </c>
      <c r="P1185" s="254" t="str">
        <f>IF(ISBLANK(INDEX('Policy Characteristics'!J:J,MATCH($C1185,'Policy Characteristics'!$C:$C,0))),"",INDEX('Policy Characteristics'!J:J,MATCH($C1185,'Policy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85" s="254" t="str">
        <f>IF(ISBLANK(INDEX('Policy Characteristics'!K:K,MATCH($C1185,'Policy Characteristics'!$C:$C,0))),"",INDEX('Policy Characteristics'!K:K,MATCH($C1185,'Policy Characteristics'!$C:$C,0)))</f>
        <v>industry-ag-main.html#fuel-switching</v>
      </c>
      <c r="R1185" s="254" t="str">
        <f>IF(ISBLANK(INDEX('Policy Characteristics'!L:L,MATCH($C1185,'Policy Characteristics'!$C:$C,0))),"",INDEX('Policy Characteristics'!L:L,MATCH($C1185,'Policy Characteristics'!$C:$C,0)))</f>
        <v>industry-elec-and-hydrogen.html</v>
      </c>
    </row>
    <row r="1186" spans="1:18" s="2" customFormat="1">
      <c r="A1186" s="254" t="str">
        <f>IF(ISBLANK(INDEX('Policy Characteristics'!A:A,MATCH($C1186,'Policy Characteristics'!$C:$C,0))),"",INDEX('Policy Characteristics'!A:A,MATCH($C1186,'Policy Characteristics'!$C:$C,0)))</f>
        <v>Industry</v>
      </c>
      <c r="B1186" s="262" t="str">
        <f>IF(ISBLANK(INDEX('Policy Characteristics'!B:B,MATCH($C1186,'Policy Characteristics'!$C:$C,0))),"",INDEX('Policy Characteristics'!B:B,MATCH($C1186,'Policy Characteristics'!$C:$C,0)))</f>
        <v>Hydrogen Combustion</v>
      </c>
      <c r="C1186" s="254" t="str">
        <f t="shared" si="44"/>
        <v>Fraction of Eligible Industrial Energy Use Shifted to Hydrogen</v>
      </c>
      <c r="D1186" s="6" t="s">
        <v>3075</v>
      </c>
      <c r="E1186" s="1" t="s">
        <v>3518</v>
      </c>
      <c r="F1186" t="s">
        <v>3037</v>
      </c>
      <c r="G1186" s="45" t="s">
        <v>3525</v>
      </c>
      <c r="H1186" s="43">
        <v>2147</v>
      </c>
      <c r="I1186" s="324" t="s">
        <v>43</v>
      </c>
      <c r="J1186" s="255" t="str">
        <f>IF(ISBLANK(INDEX('Policy Characteristics'!D:D,MATCH($C1186,'Policy Characteristics'!$C:$C,0))),"",INDEX('Policy Characteristics'!D:D,MATCH($C1186,'Policy Characteristics'!$C:$C,0)))</f>
        <v>Hydrogen Combustion</v>
      </c>
      <c r="K1186" s="254" t="str">
        <f>IF(ISBLANK(INDEX('Policy Characteristics'!E:E,MATCH($C1186,'Policy Characteristics'!$C:$C,0))),"",INDEX('Policy Characteristics'!E:E,MATCH($C1186,'Policy Characteristics'!$C:$C,0)))</f>
        <v>indst shift to hydrogen</v>
      </c>
      <c r="L1186" s="261">
        <f>IF(ISBLANK(INDEX('Policy Characteristics'!F:F,MATCH($C1186,'Policy Characteristics'!$C:$C,0))),"",INDEX('Policy Characteristics'!F:F,MATCH($C1186,'Policy Characteristics'!$C:$C,0)))</f>
        <v>0</v>
      </c>
      <c r="M1186" s="261">
        <f>IF(ISBLANK(INDEX('Policy Characteristics'!G:G,MATCH($C1186,'Policy Characteristics'!$C:$C,0))),"",INDEX('Policy Characteristics'!G:G,MATCH($C1186,'Policy Characteristics'!$C:$C,0)))</f>
        <v>1</v>
      </c>
      <c r="N1186" s="261">
        <f>IF(ISBLANK(INDEX('Policy Characteristics'!H:H,MATCH($C1186,'Policy Characteristics'!$C:$C,0))),"",INDEX('Policy Characteristics'!H:H,MATCH($C1186,'Policy Characteristics'!$C:$C,0)))</f>
        <v>0.01</v>
      </c>
      <c r="O1186" s="254" t="str">
        <f>IF(ISBLANK(INDEX('Policy Characteristics'!I:I,MATCH($C1186,'Policy Characteristics'!$C:$C,0))),"",INDEX('Policy Characteristics'!I:I,MATCH($C1186,'Policy Characteristics'!$C:$C,0)))</f>
        <v>% of fuel shifted</v>
      </c>
      <c r="P1186" s="254" t="str">
        <f>IF(ISBLANK(INDEX('Policy Characteristics'!J:J,MATCH($C1186,'Policy Characteristics'!$C:$C,0))),"",INDEX('Policy Characteristics'!J:J,MATCH($C1186,'Policy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86" s="254" t="str">
        <f>IF(ISBLANK(INDEX('Policy Characteristics'!K:K,MATCH($C1186,'Policy Characteristics'!$C:$C,0))),"",INDEX('Policy Characteristics'!K:K,MATCH($C1186,'Policy Characteristics'!$C:$C,0)))</f>
        <v>industry-ag-main.html#fuel-switching</v>
      </c>
      <c r="R1186" s="254" t="str">
        <f>IF(ISBLANK(INDEX('Policy Characteristics'!L:L,MATCH($C1186,'Policy Characteristics'!$C:$C,0))),"",INDEX('Policy Characteristics'!L:L,MATCH($C1186,'Policy Characteristics'!$C:$C,0)))</f>
        <v>industry-elec-and-hydrogen.html</v>
      </c>
    </row>
    <row r="1187" spans="1:18" s="2" customFormat="1">
      <c r="A1187" s="254" t="str">
        <f>IF(ISBLANK(INDEX('Policy Characteristics'!A:A,MATCH($C1187,'Policy Characteristics'!$C:$C,0))),"",INDEX('Policy Characteristics'!A:A,MATCH($C1187,'Policy Characteristics'!$C:$C,0)))</f>
        <v>Industry</v>
      </c>
      <c r="B1187" s="262" t="str">
        <f>IF(ISBLANK(INDEX('Policy Characteristics'!B:B,MATCH($C1187,'Policy Characteristics'!$C:$C,0))),"",INDEX('Policy Characteristics'!B:B,MATCH($C1187,'Policy Characteristics'!$C:$C,0)))</f>
        <v>Hydrogen Combustion</v>
      </c>
      <c r="C1187" s="254" t="str">
        <f t="shared" si="44"/>
        <v>Fraction of Eligible Industrial Energy Use Shifted to Hydrogen</v>
      </c>
      <c r="D1187" s="6" t="s">
        <v>3075</v>
      </c>
      <c r="E1187" s="1" t="s">
        <v>3519</v>
      </c>
      <c r="F1187" t="s">
        <v>3037</v>
      </c>
      <c r="G1187" s="45" t="s">
        <v>3526</v>
      </c>
      <c r="H1187" s="43">
        <v>2148</v>
      </c>
      <c r="I1187" s="324" t="s">
        <v>43</v>
      </c>
      <c r="J1187" s="255" t="str">
        <f>IF(ISBLANK(INDEX('Policy Characteristics'!D:D,MATCH($C1187,'Policy Characteristics'!$C:$C,0))),"",INDEX('Policy Characteristics'!D:D,MATCH($C1187,'Policy Characteristics'!$C:$C,0)))</f>
        <v>Hydrogen Combustion</v>
      </c>
      <c r="K1187" s="254" t="str">
        <f>IF(ISBLANK(INDEX('Policy Characteristics'!E:E,MATCH($C1187,'Policy Characteristics'!$C:$C,0))),"",INDEX('Policy Characteristics'!E:E,MATCH($C1187,'Policy Characteristics'!$C:$C,0)))</f>
        <v>indst shift to hydrogen</v>
      </c>
      <c r="L1187" s="261">
        <f>IF(ISBLANK(INDEX('Policy Characteristics'!F:F,MATCH($C1187,'Policy Characteristics'!$C:$C,0))),"",INDEX('Policy Characteristics'!F:F,MATCH($C1187,'Policy Characteristics'!$C:$C,0)))</f>
        <v>0</v>
      </c>
      <c r="M1187" s="261">
        <f>IF(ISBLANK(INDEX('Policy Characteristics'!G:G,MATCH($C1187,'Policy Characteristics'!$C:$C,0))),"",INDEX('Policy Characteristics'!G:G,MATCH($C1187,'Policy Characteristics'!$C:$C,0)))</f>
        <v>1</v>
      </c>
      <c r="N1187" s="261">
        <f>IF(ISBLANK(INDEX('Policy Characteristics'!H:H,MATCH($C1187,'Policy Characteristics'!$C:$C,0))),"",INDEX('Policy Characteristics'!H:H,MATCH($C1187,'Policy Characteristics'!$C:$C,0)))</f>
        <v>0.01</v>
      </c>
      <c r="O1187" s="254" t="str">
        <f>IF(ISBLANK(INDEX('Policy Characteristics'!I:I,MATCH($C1187,'Policy Characteristics'!$C:$C,0))),"",INDEX('Policy Characteristics'!I:I,MATCH($C1187,'Policy Characteristics'!$C:$C,0)))</f>
        <v>% of fuel shifted</v>
      </c>
      <c r="P1187" s="254" t="str">
        <f>IF(ISBLANK(INDEX('Policy Characteristics'!J:J,MATCH($C1187,'Policy Characteristics'!$C:$C,0))),"",INDEX('Policy Characteristics'!J:J,MATCH($C1187,'Policy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87" s="254" t="str">
        <f>IF(ISBLANK(INDEX('Policy Characteristics'!K:K,MATCH($C1187,'Policy Characteristics'!$C:$C,0))),"",INDEX('Policy Characteristics'!K:K,MATCH($C1187,'Policy Characteristics'!$C:$C,0)))</f>
        <v>industry-ag-main.html#fuel-switching</v>
      </c>
      <c r="R1187" s="254" t="str">
        <f>IF(ISBLANK(INDEX('Policy Characteristics'!L:L,MATCH($C1187,'Policy Characteristics'!$C:$C,0))),"",INDEX('Policy Characteristics'!L:L,MATCH($C1187,'Policy Characteristics'!$C:$C,0)))</f>
        <v>industry-elec-and-hydrogen.html</v>
      </c>
    </row>
    <row r="1188" spans="1:18" s="2" customFormat="1">
      <c r="A1188" s="254" t="str">
        <f>IF(ISBLANK(INDEX('Policy Characteristics'!A:A,MATCH($C1188,'Policy Characteristics'!$C:$C,0))),"",INDEX('Policy Characteristics'!A:A,MATCH($C1188,'Policy Characteristics'!$C:$C,0)))</f>
        <v>Industry</v>
      </c>
      <c r="B1188" s="262" t="str">
        <f>IF(ISBLANK(INDEX('Policy Characteristics'!B:B,MATCH($C1188,'Policy Characteristics'!$C:$C,0))),"",INDEX('Policy Characteristics'!B:B,MATCH($C1188,'Policy Characteristics'!$C:$C,0)))</f>
        <v>Hydrogen Combustion</v>
      </c>
      <c r="C1188" s="254" t="str">
        <f t="shared" si="44"/>
        <v>Fraction of Eligible Industrial Energy Use Shifted to Hydrogen</v>
      </c>
      <c r="D1188" s="6" t="s">
        <v>3075</v>
      </c>
      <c r="E1188" s="1" t="s">
        <v>3520</v>
      </c>
      <c r="F1188" t="s">
        <v>3037</v>
      </c>
      <c r="G1188" s="45" t="s">
        <v>3527</v>
      </c>
      <c r="H1188" s="43">
        <v>2149</v>
      </c>
      <c r="I1188" s="324" t="s">
        <v>43</v>
      </c>
      <c r="J1188" s="255" t="str">
        <f>IF(ISBLANK(INDEX('Policy Characteristics'!D:D,MATCH($C1188,'Policy Characteristics'!$C:$C,0))),"",INDEX('Policy Characteristics'!D:D,MATCH($C1188,'Policy Characteristics'!$C:$C,0)))</f>
        <v>Hydrogen Combustion</v>
      </c>
      <c r="K1188" s="254" t="str">
        <f>IF(ISBLANK(INDEX('Policy Characteristics'!E:E,MATCH($C1188,'Policy Characteristics'!$C:$C,0))),"",INDEX('Policy Characteristics'!E:E,MATCH($C1188,'Policy Characteristics'!$C:$C,0)))</f>
        <v>indst shift to hydrogen</v>
      </c>
      <c r="L1188" s="261">
        <f>IF(ISBLANK(INDEX('Policy Characteristics'!F:F,MATCH($C1188,'Policy Characteristics'!$C:$C,0))),"",INDEX('Policy Characteristics'!F:F,MATCH($C1188,'Policy Characteristics'!$C:$C,0)))</f>
        <v>0</v>
      </c>
      <c r="M1188" s="261">
        <f>IF(ISBLANK(INDEX('Policy Characteristics'!G:G,MATCH($C1188,'Policy Characteristics'!$C:$C,0))),"",INDEX('Policy Characteristics'!G:G,MATCH($C1188,'Policy Characteristics'!$C:$C,0)))</f>
        <v>1</v>
      </c>
      <c r="N1188" s="261">
        <f>IF(ISBLANK(INDEX('Policy Characteristics'!H:H,MATCH($C1188,'Policy Characteristics'!$C:$C,0))),"",INDEX('Policy Characteristics'!H:H,MATCH($C1188,'Policy Characteristics'!$C:$C,0)))</f>
        <v>0.01</v>
      </c>
      <c r="O1188" s="254" t="str">
        <f>IF(ISBLANK(INDEX('Policy Characteristics'!I:I,MATCH($C1188,'Policy Characteristics'!$C:$C,0))),"",INDEX('Policy Characteristics'!I:I,MATCH($C1188,'Policy Characteristics'!$C:$C,0)))</f>
        <v>% of fuel shifted</v>
      </c>
      <c r="P1188" s="254" t="str">
        <f>IF(ISBLANK(INDEX('Policy Characteristics'!J:J,MATCH($C1188,'Policy Characteristics'!$C:$C,0))),"",INDEX('Policy Characteristics'!J:J,MATCH($C1188,'Policy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88" s="254" t="str">
        <f>IF(ISBLANK(INDEX('Policy Characteristics'!K:K,MATCH($C1188,'Policy Characteristics'!$C:$C,0))),"",INDEX('Policy Characteristics'!K:K,MATCH($C1188,'Policy Characteristics'!$C:$C,0)))</f>
        <v>industry-ag-main.html#fuel-switching</v>
      </c>
      <c r="R1188" s="254" t="str">
        <f>IF(ISBLANK(INDEX('Policy Characteristics'!L:L,MATCH($C1188,'Policy Characteristics'!$C:$C,0))),"",INDEX('Policy Characteristics'!L:L,MATCH($C1188,'Policy Characteristics'!$C:$C,0)))</f>
        <v>industry-elec-and-hydrogen.html</v>
      </c>
    </row>
    <row r="1189" spans="1:18" s="2" customFormat="1">
      <c r="A1189" s="254" t="str">
        <f>IF(ISBLANK(INDEX('Policy Characteristics'!A:A,MATCH($C1189,'Policy Characteristics'!$C:$C,0))),"",INDEX('Policy Characteristics'!A:A,MATCH($C1189,'Policy Characteristics'!$C:$C,0)))</f>
        <v>Industry</v>
      </c>
      <c r="B1189" s="262" t="str">
        <f>IF(ISBLANK(INDEX('Policy Characteristics'!B:B,MATCH($C1189,'Policy Characteristics'!$C:$C,0))),"",INDEX('Policy Characteristics'!B:B,MATCH($C1189,'Policy Characteristics'!$C:$C,0)))</f>
        <v>Hydrogen Combustion</v>
      </c>
      <c r="C1189" s="254" t="str">
        <f t="shared" si="44"/>
        <v>Fraction of Eligible Industrial Energy Use Shifted to Hydrogen</v>
      </c>
      <c r="D1189" s="6" t="s">
        <v>3075</v>
      </c>
      <c r="E1189" s="1" t="s">
        <v>3521</v>
      </c>
      <c r="F1189" t="s">
        <v>3037</v>
      </c>
      <c r="G1189" s="45" t="s">
        <v>3528</v>
      </c>
      <c r="H1189" s="43">
        <v>2150</v>
      </c>
      <c r="I1189" s="324" t="s">
        <v>44</v>
      </c>
      <c r="J1189" s="255" t="str">
        <f>IF(ISBLANK(INDEX('Policy Characteristics'!D:D,MATCH($C1189,'Policy Characteristics'!$C:$C,0))),"",INDEX('Policy Characteristics'!D:D,MATCH($C1189,'Policy Characteristics'!$C:$C,0)))</f>
        <v>Hydrogen Combustion</v>
      </c>
      <c r="K1189" s="254" t="str">
        <f>IF(ISBLANK(INDEX('Policy Characteristics'!E:E,MATCH($C1189,'Policy Characteristics'!$C:$C,0))),"",INDEX('Policy Characteristics'!E:E,MATCH($C1189,'Policy Characteristics'!$C:$C,0)))</f>
        <v>indst shift to hydrogen</v>
      </c>
      <c r="L1189" s="261">
        <f>IF(ISBLANK(INDEX('Policy Characteristics'!F:F,MATCH($C1189,'Policy Characteristics'!$C:$C,0))),"",INDEX('Policy Characteristics'!F:F,MATCH($C1189,'Policy Characteristics'!$C:$C,0)))</f>
        <v>0</v>
      </c>
      <c r="M1189" s="261">
        <f>IF(ISBLANK(INDEX('Policy Characteristics'!G:G,MATCH($C1189,'Policy Characteristics'!$C:$C,0))),"",INDEX('Policy Characteristics'!G:G,MATCH($C1189,'Policy Characteristics'!$C:$C,0)))</f>
        <v>1</v>
      </c>
      <c r="N1189" s="261">
        <f>IF(ISBLANK(INDEX('Policy Characteristics'!H:H,MATCH($C1189,'Policy Characteristics'!$C:$C,0))),"",INDEX('Policy Characteristics'!H:H,MATCH($C1189,'Policy Characteristics'!$C:$C,0)))</f>
        <v>0.01</v>
      </c>
      <c r="O1189" s="254" t="str">
        <f>IF(ISBLANK(INDEX('Policy Characteristics'!I:I,MATCH($C1189,'Policy Characteristics'!$C:$C,0))),"",INDEX('Policy Characteristics'!I:I,MATCH($C1189,'Policy Characteristics'!$C:$C,0)))</f>
        <v>% of fuel shifted</v>
      </c>
      <c r="P1189" s="254" t="str">
        <f>IF(ISBLANK(INDEX('Policy Characteristics'!J:J,MATCH($C1189,'Policy Characteristics'!$C:$C,0))),"",INDEX('Policy Characteristics'!J:J,MATCH($C1189,'Policy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89" s="254" t="str">
        <f>IF(ISBLANK(INDEX('Policy Characteristics'!K:K,MATCH($C1189,'Policy Characteristics'!$C:$C,0))),"",INDEX('Policy Characteristics'!K:K,MATCH($C1189,'Policy Characteristics'!$C:$C,0)))</f>
        <v>industry-ag-main.html#fuel-switching</v>
      </c>
      <c r="R1189" s="254" t="str">
        <f>IF(ISBLANK(INDEX('Policy Characteristics'!L:L,MATCH($C1189,'Policy Characteristics'!$C:$C,0))),"",INDEX('Policy Characteristics'!L:L,MATCH($C1189,'Policy Characteristics'!$C:$C,0)))</f>
        <v>industry-elec-and-hydrogen.html</v>
      </c>
    </row>
    <row r="1190" spans="1:18" s="2" customFormat="1">
      <c r="A1190" s="254" t="str">
        <f>IF(ISBLANK(INDEX('Policy Characteristics'!A:A,MATCH($C1190,'Policy Characteristics'!$C:$C,0))),"",INDEX('Policy Characteristics'!A:A,MATCH($C1190,'Policy Characteristics'!$C:$C,0)))</f>
        <v>Industry</v>
      </c>
      <c r="B1190" s="262" t="str">
        <f>IF(ISBLANK(INDEX('Policy Characteristics'!B:B,MATCH($C1190,'Policy Characteristics'!$C:$C,0))),"",INDEX('Policy Characteristics'!B:B,MATCH($C1190,'Policy Characteristics'!$C:$C,0)))</f>
        <v>Hydrogen Combustion</v>
      </c>
      <c r="C1190" s="254" t="str">
        <f t="shared" si="44"/>
        <v>Fraction of Eligible Industrial Energy Use Shifted to Hydrogen</v>
      </c>
      <c r="D1190" s="6" t="s">
        <v>3075</v>
      </c>
      <c r="E1190" s="1" t="s">
        <v>3522</v>
      </c>
      <c r="F1190" t="s">
        <v>3037</v>
      </c>
      <c r="G1190" s="45" t="s">
        <v>3529</v>
      </c>
      <c r="H1190" s="43">
        <v>2151</v>
      </c>
      <c r="I1190" s="324" t="s">
        <v>44</v>
      </c>
      <c r="J1190" s="255" t="str">
        <f>IF(ISBLANK(INDEX('Policy Characteristics'!D:D,MATCH($C1190,'Policy Characteristics'!$C:$C,0))),"",INDEX('Policy Characteristics'!D:D,MATCH($C1190,'Policy Characteristics'!$C:$C,0)))</f>
        <v>Hydrogen Combustion</v>
      </c>
      <c r="K1190" s="254" t="str">
        <f>IF(ISBLANK(INDEX('Policy Characteristics'!E:E,MATCH($C1190,'Policy Characteristics'!$C:$C,0))),"",INDEX('Policy Characteristics'!E:E,MATCH($C1190,'Policy Characteristics'!$C:$C,0)))</f>
        <v>indst shift to hydrogen</v>
      </c>
      <c r="L1190" s="261">
        <f>IF(ISBLANK(INDEX('Policy Characteristics'!F:F,MATCH($C1190,'Policy Characteristics'!$C:$C,0))),"",INDEX('Policy Characteristics'!F:F,MATCH($C1190,'Policy Characteristics'!$C:$C,0)))</f>
        <v>0</v>
      </c>
      <c r="M1190" s="261">
        <f>IF(ISBLANK(INDEX('Policy Characteristics'!G:G,MATCH($C1190,'Policy Characteristics'!$C:$C,0))),"",INDEX('Policy Characteristics'!G:G,MATCH($C1190,'Policy Characteristics'!$C:$C,0)))</f>
        <v>1</v>
      </c>
      <c r="N1190" s="261">
        <f>IF(ISBLANK(INDEX('Policy Characteristics'!H:H,MATCH($C1190,'Policy Characteristics'!$C:$C,0))),"",INDEX('Policy Characteristics'!H:H,MATCH($C1190,'Policy Characteristics'!$C:$C,0)))</f>
        <v>0.01</v>
      </c>
      <c r="O1190" s="254" t="str">
        <f>IF(ISBLANK(INDEX('Policy Characteristics'!I:I,MATCH($C1190,'Policy Characteristics'!$C:$C,0))),"",INDEX('Policy Characteristics'!I:I,MATCH($C1190,'Policy Characteristics'!$C:$C,0)))</f>
        <v>% of fuel shifted</v>
      </c>
      <c r="P1190" s="254" t="str">
        <f>IF(ISBLANK(INDEX('Policy Characteristics'!J:J,MATCH($C1190,'Policy Characteristics'!$C:$C,0))),"",INDEX('Policy Characteristics'!J:J,MATCH($C1190,'Policy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90" s="254" t="str">
        <f>IF(ISBLANK(INDEX('Policy Characteristics'!K:K,MATCH($C1190,'Policy Characteristics'!$C:$C,0))),"",INDEX('Policy Characteristics'!K:K,MATCH($C1190,'Policy Characteristics'!$C:$C,0)))</f>
        <v>industry-ag-main.html#fuel-switching</v>
      </c>
      <c r="R1190" s="254" t="str">
        <f>IF(ISBLANK(INDEX('Policy Characteristics'!L:L,MATCH($C1190,'Policy Characteristics'!$C:$C,0))),"",INDEX('Policy Characteristics'!L:L,MATCH($C1190,'Policy Characteristics'!$C:$C,0)))</f>
        <v>industry-elec-and-hydrogen.html</v>
      </c>
    </row>
    <row r="1191" spans="1:18" s="2" customFormat="1">
      <c r="A1191" s="254" t="str">
        <f>IF(ISBLANK(INDEX('Policy Characteristics'!A:A,MATCH($C1191,'Policy Characteristics'!$C:$C,0))),"",INDEX('Policy Characteristics'!A:A,MATCH($C1191,'Policy Characteristics'!$C:$C,0)))</f>
        <v>Industry</v>
      </c>
      <c r="B1191" s="262" t="str">
        <f>IF(ISBLANK(INDEX('Policy Characteristics'!B:B,MATCH($C1191,'Policy Characteristics'!$C:$C,0))),"",INDEX('Policy Characteristics'!B:B,MATCH($C1191,'Policy Characteristics'!$C:$C,0)))</f>
        <v>Hydrogen Combustion</v>
      </c>
      <c r="C1191" s="254" t="str">
        <f t="shared" si="44"/>
        <v>Fraction of Eligible Industrial Energy Use Shifted to Hydrogen</v>
      </c>
      <c r="D1191" s="6" t="s">
        <v>3075</v>
      </c>
      <c r="E1191" s="1" t="s">
        <v>3523</v>
      </c>
      <c r="F1191" t="s">
        <v>3037</v>
      </c>
      <c r="G1191" s="45" t="s">
        <v>3530</v>
      </c>
      <c r="H1191" s="43">
        <v>2152</v>
      </c>
      <c r="I1191" s="324" t="s">
        <v>44</v>
      </c>
      <c r="J1191" s="255" t="str">
        <f>IF(ISBLANK(INDEX('Policy Characteristics'!D:D,MATCH($C1191,'Policy Characteristics'!$C:$C,0))),"",INDEX('Policy Characteristics'!D:D,MATCH($C1191,'Policy Characteristics'!$C:$C,0)))</f>
        <v>Hydrogen Combustion</v>
      </c>
      <c r="K1191" s="254" t="str">
        <f>IF(ISBLANK(INDEX('Policy Characteristics'!E:E,MATCH($C1191,'Policy Characteristics'!$C:$C,0))),"",INDEX('Policy Characteristics'!E:E,MATCH($C1191,'Policy Characteristics'!$C:$C,0)))</f>
        <v>indst shift to hydrogen</v>
      </c>
      <c r="L1191" s="261">
        <f>IF(ISBLANK(INDEX('Policy Characteristics'!F:F,MATCH($C1191,'Policy Characteristics'!$C:$C,0))),"",INDEX('Policy Characteristics'!F:F,MATCH($C1191,'Policy Characteristics'!$C:$C,0)))</f>
        <v>0</v>
      </c>
      <c r="M1191" s="261">
        <f>IF(ISBLANK(INDEX('Policy Characteristics'!G:G,MATCH($C1191,'Policy Characteristics'!$C:$C,0))),"",INDEX('Policy Characteristics'!G:G,MATCH($C1191,'Policy Characteristics'!$C:$C,0)))</f>
        <v>1</v>
      </c>
      <c r="N1191" s="261">
        <f>IF(ISBLANK(INDEX('Policy Characteristics'!H:H,MATCH($C1191,'Policy Characteristics'!$C:$C,0))),"",INDEX('Policy Characteristics'!H:H,MATCH($C1191,'Policy Characteristics'!$C:$C,0)))</f>
        <v>0.01</v>
      </c>
      <c r="O1191" s="254" t="str">
        <f>IF(ISBLANK(INDEX('Policy Characteristics'!I:I,MATCH($C1191,'Policy Characteristics'!$C:$C,0))),"",INDEX('Policy Characteristics'!I:I,MATCH($C1191,'Policy Characteristics'!$C:$C,0)))</f>
        <v>% of fuel shifted</v>
      </c>
      <c r="P1191" s="254" t="str">
        <f>IF(ISBLANK(INDEX('Policy Characteristics'!J:J,MATCH($C1191,'Policy Characteristics'!$C:$C,0))),"",INDEX('Policy Characteristics'!J:J,MATCH($C1191,'Policy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91" s="254" t="str">
        <f>IF(ISBLANK(INDEX('Policy Characteristics'!K:K,MATCH($C1191,'Policy Characteristics'!$C:$C,0))),"",INDEX('Policy Characteristics'!K:K,MATCH($C1191,'Policy Characteristics'!$C:$C,0)))</f>
        <v>industry-ag-main.html#fuel-switching</v>
      </c>
      <c r="R1191" s="254" t="str">
        <f>IF(ISBLANK(INDEX('Policy Characteristics'!L:L,MATCH($C1191,'Policy Characteristics'!$C:$C,0))),"",INDEX('Policy Characteristics'!L:L,MATCH($C1191,'Policy Characteristics'!$C:$C,0)))</f>
        <v>industry-elec-and-hydrogen.html</v>
      </c>
    </row>
    <row r="1192" spans="1:18" s="2" customFormat="1">
      <c r="A1192" s="254" t="str">
        <f>IF(ISBLANK(INDEX('Policy Characteristics'!A:A,MATCH($C1192,'Policy Characteristics'!$C:$C,0))),"",INDEX('Policy Characteristics'!A:A,MATCH($C1192,'Policy Characteristics'!$C:$C,0)))</f>
        <v>Industry</v>
      </c>
      <c r="B1192" s="262" t="str">
        <f>IF(ISBLANK(INDEX('Policy Characteristics'!B:B,MATCH($C1192,'Policy Characteristics'!$C:$C,0))),"",INDEX('Policy Characteristics'!B:B,MATCH($C1192,'Policy Characteristics'!$C:$C,0)))</f>
        <v>Hydrogen Combustion</v>
      </c>
      <c r="C1192" s="254" t="str">
        <f t="shared" si="44"/>
        <v>Fraction of Eligible Industrial Energy Use Shifted to Hydrogen</v>
      </c>
      <c r="D1192" s="6" t="s">
        <v>3075</v>
      </c>
      <c r="E1192" s="1" t="s">
        <v>3674</v>
      </c>
      <c r="F1192" t="s">
        <v>3037</v>
      </c>
      <c r="G1192" s="45" t="s">
        <v>3674</v>
      </c>
      <c r="H1192" s="43">
        <v>2153</v>
      </c>
      <c r="I1192" s="324" t="s">
        <v>44</v>
      </c>
      <c r="J1192" s="255" t="str">
        <f>IF(ISBLANK(INDEX('Policy Characteristics'!D:D,MATCH($C1192,'Policy Characteristics'!$C:$C,0))),"",INDEX('Policy Characteristics'!D:D,MATCH($C1192,'Policy Characteristics'!$C:$C,0)))</f>
        <v>Hydrogen Combustion</v>
      </c>
      <c r="K1192" s="254" t="str">
        <f>IF(ISBLANK(INDEX('Policy Characteristics'!E:E,MATCH($C1192,'Policy Characteristics'!$C:$C,0))),"",INDEX('Policy Characteristics'!E:E,MATCH($C1192,'Policy Characteristics'!$C:$C,0)))</f>
        <v>indst shift to hydrogen</v>
      </c>
      <c r="L1192" s="261">
        <f>IF(ISBLANK(INDEX('Policy Characteristics'!F:F,MATCH($C1192,'Policy Characteristics'!$C:$C,0))),"",INDEX('Policy Characteristics'!F:F,MATCH($C1192,'Policy Characteristics'!$C:$C,0)))</f>
        <v>0</v>
      </c>
      <c r="M1192" s="261">
        <f>IF(ISBLANK(INDEX('Policy Characteristics'!G:G,MATCH($C1192,'Policy Characteristics'!$C:$C,0))),"",INDEX('Policy Characteristics'!G:G,MATCH($C1192,'Policy Characteristics'!$C:$C,0)))</f>
        <v>1</v>
      </c>
      <c r="N1192" s="261">
        <f>IF(ISBLANK(INDEX('Policy Characteristics'!H:H,MATCH($C1192,'Policy Characteristics'!$C:$C,0))),"",INDEX('Policy Characteristics'!H:H,MATCH($C1192,'Policy Characteristics'!$C:$C,0)))</f>
        <v>0.01</v>
      </c>
      <c r="O1192" s="254" t="str">
        <f>IF(ISBLANK(INDEX('Policy Characteristics'!I:I,MATCH($C1192,'Policy Characteristics'!$C:$C,0))),"",INDEX('Policy Characteristics'!I:I,MATCH($C1192,'Policy Characteristics'!$C:$C,0)))</f>
        <v>% of fuel shifted</v>
      </c>
      <c r="P1192" s="254" t="str">
        <f>IF(ISBLANK(INDEX('Policy Characteristics'!J:J,MATCH($C1192,'Policy Characteristics'!$C:$C,0))),"",INDEX('Policy Characteristics'!J:J,MATCH($C1192,'Policy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92" s="254" t="str">
        <f>IF(ISBLANK(INDEX('Policy Characteristics'!K:K,MATCH($C1192,'Policy Characteristics'!$C:$C,0))),"",INDEX('Policy Characteristics'!K:K,MATCH($C1192,'Policy Characteristics'!$C:$C,0)))</f>
        <v>industry-ag-main.html#fuel-switching</v>
      </c>
      <c r="R1192" s="254" t="str">
        <f>IF(ISBLANK(INDEX('Policy Characteristics'!L:L,MATCH($C1192,'Policy Characteristics'!$C:$C,0))),"",INDEX('Policy Characteristics'!L:L,MATCH($C1192,'Policy Characteristics'!$C:$C,0)))</f>
        <v>industry-elec-and-hydrogen.html</v>
      </c>
    </row>
    <row r="1193" spans="1:18" s="2" customFormat="1">
      <c r="A1193" s="254" t="str">
        <f>IF(ISBLANK(INDEX('Policy Characteristics'!A:A,MATCH($C1193,'Policy Characteristics'!$C:$C,0))),"",INDEX('Policy Characteristics'!A:A,MATCH($C1193,'Policy Characteristics'!$C:$C,0)))</f>
        <v>Industry</v>
      </c>
      <c r="B1193" s="262" t="str">
        <f>IF(ISBLANK(INDEX('Policy Characteristics'!B:B,MATCH($C1193,'Policy Characteristics'!$C:$C,0))),"",INDEX('Policy Characteristics'!B:B,MATCH($C1193,'Policy Characteristics'!$C:$C,0)))</f>
        <v>Hydrogen Combustion</v>
      </c>
      <c r="C1193" s="254" t="str">
        <f t="shared" si="44"/>
        <v>Fraction of Eligible Industrial Energy Use Shifted to Hydrogen</v>
      </c>
      <c r="D1193" s="6" t="s">
        <v>3076</v>
      </c>
      <c r="E1193" s="1" t="s">
        <v>3517</v>
      </c>
      <c r="F1193" t="s">
        <v>3038</v>
      </c>
      <c r="G1193" s="45" t="s">
        <v>3524</v>
      </c>
      <c r="H1193" s="43">
        <v>2154</v>
      </c>
      <c r="I1193" s="324" t="s">
        <v>43</v>
      </c>
      <c r="J1193" s="255" t="str">
        <f>IF(ISBLANK(INDEX('Policy Characteristics'!D:D,MATCH($C1193,'Policy Characteristics'!$C:$C,0))),"",INDEX('Policy Characteristics'!D:D,MATCH($C1193,'Policy Characteristics'!$C:$C,0)))</f>
        <v>Hydrogen Combustion</v>
      </c>
      <c r="K1193" s="254" t="str">
        <f>IF(ISBLANK(INDEX('Policy Characteristics'!E:E,MATCH($C1193,'Policy Characteristics'!$C:$C,0))),"",INDEX('Policy Characteristics'!E:E,MATCH($C1193,'Policy Characteristics'!$C:$C,0)))</f>
        <v>indst shift to hydrogen</v>
      </c>
      <c r="L1193" s="261">
        <f>IF(ISBLANK(INDEX('Policy Characteristics'!F:F,MATCH($C1193,'Policy Characteristics'!$C:$C,0))),"",INDEX('Policy Characteristics'!F:F,MATCH($C1193,'Policy Characteristics'!$C:$C,0)))</f>
        <v>0</v>
      </c>
      <c r="M1193" s="261">
        <f>IF(ISBLANK(INDEX('Policy Characteristics'!G:G,MATCH($C1193,'Policy Characteristics'!$C:$C,0))),"",INDEX('Policy Characteristics'!G:G,MATCH($C1193,'Policy Characteristics'!$C:$C,0)))</f>
        <v>1</v>
      </c>
      <c r="N1193" s="261">
        <f>IF(ISBLANK(INDEX('Policy Characteristics'!H:H,MATCH($C1193,'Policy Characteristics'!$C:$C,0))),"",INDEX('Policy Characteristics'!H:H,MATCH($C1193,'Policy Characteristics'!$C:$C,0)))</f>
        <v>0.01</v>
      </c>
      <c r="O1193" s="254" t="str">
        <f>IF(ISBLANK(INDEX('Policy Characteristics'!I:I,MATCH($C1193,'Policy Characteristics'!$C:$C,0))),"",INDEX('Policy Characteristics'!I:I,MATCH($C1193,'Policy Characteristics'!$C:$C,0)))</f>
        <v>% of fuel shifted</v>
      </c>
      <c r="P1193" s="254" t="str">
        <f>IF(ISBLANK(INDEX('Policy Characteristics'!J:J,MATCH($C1193,'Policy Characteristics'!$C:$C,0))),"",INDEX('Policy Characteristics'!J:J,MATCH($C1193,'Policy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93" s="254" t="str">
        <f>IF(ISBLANK(INDEX('Policy Characteristics'!K:K,MATCH($C1193,'Policy Characteristics'!$C:$C,0))),"",INDEX('Policy Characteristics'!K:K,MATCH($C1193,'Policy Characteristics'!$C:$C,0)))</f>
        <v>industry-ag-main.html#fuel-switching</v>
      </c>
      <c r="R1193" s="254" t="str">
        <f>IF(ISBLANK(INDEX('Policy Characteristics'!L:L,MATCH($C1193,'Policy Characteristics'!$C:$C,0))),"",INDEX('Policy Characteristics'!L:L,MATCH($C1193,'Policy Characteristics'!$C:$C,0)))</f>
        <v>industry-elec-and-hydrogen.html</v>
      </c>
    </row>
    <row r="1194" spans="1:18" s="2" customFormat="1">
      <c r="A1194" s="254" t="str">
        <f>IF(ISBLANK(INDEX('Policy Characteristics'!A:A,MATCH($C1194,'Policy Characteristics'!$C:$C,0))),"",INDEX('Policy Characteristics'!A:A,MATCH($C1194,'Policy Characteristics'!$C:$C,0)))</f>
        <v>Industry</v>
      </c>
      <c r="B1194" s="262" t="str">
        <f>IF(ISBLANK(INDEX('Policy Characteristics'!B:B,MATCH($C1194,'Policy Characteristics'!$C:$C,0))),"",INDEX('Policy Characteristics'!B:B,MATCH($C1194,'Policy Characteristics'!$C:$C,0)))</f>
        <v>Hydrogen Combustion</v>
      </c>
      <c r="C1194" s="254" t="str">
        <f t="shared" si="44"/>
        <v>Fraction of Eligible Industrial Energy Use Shifted to Hydrogen</v>
      </c>
      <c r="D1194" s="6" t="s">
        <v>3076</v>
      </c>
      <c r="E1194" s="1" t="s">
        <v>3518</v>
      </c>
      <c r="F1194" t="s">
        <v>3038</v>
      </c>
      <c r="G1194" s="45" t="s">
        <v>3525</v>
      </c>
      <c r="H1194" s="43">
        <v>2155</v>
      </c>
      <c r="I1194" s="324" t="s">
        <v>43</v>
      </c>
      <c r="J1194" s="255" t="str">
        <f>IF(ISBLANK(INDEX('Policy Characteristics'!D:D,MATCH($C1194,'Policy Characteristics'!$C:$C,0))),"",INDEX('Policy Characteristics'!D:D,MATCH($C1194,'Policy Characteristics'!$C:$C,0)))</f>
        <v>Hydrogen Combustion</v>
      </c>
      <c r="K1194" s="254" t="str">
        <f>IF(ISBLANK(INDEX('Policy Characteristics'!E:E,MATCH($C1194,'Policy Characteristics'!$C:$C,0))),"",INDEX('Policy Characteristics'!E:E,MATCH($C1194,'Policy Characteristics'!$C:$C,0)))</f>
        <v>indst shift to hydrogen</v>
      </c>
      <c r="L1194" s="261">
        <f>IF(ISBLANK(INDEX('Policy Characteristics'!F:F,MATCH($C1194,'Policy Characteristics'!$C:$C,0))),"",INDEX('Policy Characteristics'!F:F,MATCH($C1194,'Policy Characteristics'!$C:$C,0)))</f>
        <v>0</v>
      </c>
      <c r="M1194" s="261">
        <f>IF(ISBLANK(INDEX('Policy Characteristics'!G:G,MATCH($C1194,'Policy Characteristics'!$C:$C,0))),"",INDEX('Policy Characteristics'!G:G,MATCH($C1194,'Policy Characteristics'!$C:$C,0)))</f>
        <v>1</v>
      </c>
      <c r="N1194" s="261">
        <f>IF(ISBLANK(INDEX('Policy Characteristics'!H:H,MATCH($C1194,'Policy Characteristics'!$C:$C,0))),"",INDEX('Policy Characteristics'!H:H,MATCH($C1194,'Policy Characteristics'!$C:$C,0)))</f>
        <v>0.01</v>
      </c>
      <c r="O1194" s="254" t="str">
        <f>IF(ISBLANK(INDEX('Policy Characteristics'!I:I,MATCH($C1194,'Policy Characteristics'!$C:$C,0))),"",INDEX('Policy Characteristics'!I:I,MATCH($C1194,'Policy Characteristics'!$C:$C,0)))</f>
        <v>% of fuel shifted</v>
      </c>
      <c r="P1194" s="254" t="str">
        <f>IF(ISBLANK(INDEX('Policy Characteristics'!J:J,MATCH($C1194,'Policy Characteristics'!$C:$C,0))),"",INDEX('Policy Characteristics'!J:J,MATCH($C1194,'Policy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94" s="254" t="str">
        <f>IF(ISBLANK(INDEX('Policy Characteristics'!K:K,MATCH($C1194,'Policy Characteristics'!$C:$C,0))),"",INDEX('Policy Characteristics'!K:K,MATCH($C1194,'Policy Characteristics'!$C:$C,0)))</f>
        <v>industry-ag-main.html#fuel-switching</v>
      </c>
      <c r="R1194" s="254" t="str">
        <f>IF(ISBLANK(INDEX('Policy Characteristics'!L:L,MATCH($C1194,'Policy Characteristics'!$C:$C,0))),"",INDEX('Policy Characteristics'!L:L,MATCH($C1194,'Policy Characteristics'!$C:$C,0)))</f>
        <v>industry-elec-and-hydrogen.html</v>
      </c>
    </row>
    <row r="1195" spans="1:18" s="2" customFormat="1">
      <c r="A1195" s="254" t="str">
        <f>IF(ISBLANK(INDEX('Policy Characteristics'!A:A,MATCH($C1195,'Policy Characteristics'!$C:$C,0))),"",INDEX('Policy Characteristics'!A:A,MATCH($C1195,'Policy Characteristics'!$C:$C,0)))</f>
        <v>Industry</v>
      </c>
      <c r="B1195" s="262" t="str">
        <f>IF(ISBLANK(INDEX('Policy Characteristics'!B:B,MATCH($C1195,'Policy Characteristics'!$C:$C,0))),"",INDEX('Policy Characteristics'!B:B,MATCH($C1195,'Policy Characteristics'!$C:$C,0)))</f>
        <v>Hydrogen Combustion</v>
      </c>
      <c r="C1195" s="254" t="str">
        <f t="shared" si="44"/>
        <v>Fraction of Eligible Industrial Energy Use Shifted to Hydrogen</v>
      </c>
      <c r="D1195" s="6" t="s">
        <v>3076</v>
      </c>
      <c r="E1195" s="1" t="s">
        <v>3519</v>
      </c>
      <c r="F1195" t="s">
        <v>3038</v>
      </c>
      <c r="G1195" s="45" t="s">
        <v>3526</v>
      </c>
      <c r="H1195" s="43">
        <v>2156</v>
      </c>
      <c r="I1195" s="324" t="s">
        <v>43</v>
      </c>
      <c r="J1195" s="255" t="str">
        <f>IF(ISBLANK(INDEX('Policy Characteristics'!D:D,MATCH($C1195,'Policy Characteristics'!$C:$C,0))),"",INDEX('Policy Characteristics'!D:D,MATCH($C1195,'Policy Characteristics'!$C:$C,0)))</f>
        <v>Hydrogen Combustion</v>
      </c>
      <c r="K1195" s="254" t="str">
        <f>IF(ISBLANK(INDEX('Policy Characteristics'!E:E,MATCH($C1195,'Policy Characteristics'!$C:$C,0))),"",INDEX('Policy Characteristics'!E:E,MATCH($C1195,'Policy Characteristics'!$C:$C,0)))</f>
        <v>indst shift to hydrogen</v>
      </c>
      <c r="L1195" s="261">
        <f>IF(ISBLANK(INDEX('Policy Characteristics'!F:F,MATCH($C1195,'Policy Characteristics'!$C:$C,0))),"",INDEX('Policy Characteristics'!F:F,MATCH($C1195,'Policy Characteristics'!$C:$C,0)))</f>
        <v>0</v>
      </c>
      <c r="M1195" s="261">
        <f>IF(ISBLANK(INDEX('Policy Characteristics'!G:G,MATCH($C1195,'Policy Characteristics'!$C:$C,0))),"",INDEX('Policy Characteristics'!G:G,MATCH($C1195,'Policy Characteristics'!$C:$C,0)))</f>
        <v>1</v>
      </c>
      <c r="N1195" s="261">
        <f>IF(ISBLANK(INDEX('Policy Characteristics'!H:H,MATCH($C1195,'Policy Characteristics'!$C:$C,0))),"",INDEX('Policy Characteristics'!H:H,MATCH($C1195,'Policy Characteristics'!$C:$C,0)))</f>
        <v>0.01</v>
      </c>
      <c r="O1195" s="254" t="str">
        <f>IF(ISBLANK(INDEX('Policy Characteristics'!I:I,MATCH($C1195,'Policy Characteristics'!$C:$C,0))),"",INDEX('Policy Characteristics'!I:I,MATCH($C1195,'Policy Characteristics'!$C:$C,0)))</f>
        <v>% of fuel shifted</v>
      </c>
      <c r="P1195" s="254" t="str">
        <f>IF(ISBLANK(INDEX('Policy Characteristics'!J:J,MATCH($C1195,'Policy Characteristics'!$C:$C,0))),"",INDEX('Policy Characteristics'!J:J,MATCH($C1195,'Policy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95" s="254" t="str">
        <f>IF(ISBLANK(INDEX('Policy Characteristics'!K:K,MATCH($C1195,'Policy Characteristics'!$C:$C,0))),"",INDEX('Policy Characteristics'!K:K,MATCH($C1195,'Policy Characteristics'!$C:$C,0)))</f>
        <v>industry-ag-main.html#fuel-switching</v>
      </c>
      <c r="R1195" s="254" t="str">
        <f>IF(ISBLANK(INDEX('Policy Characteristics'!L:L,MATCH($C1195,'Policy Characteristics'!$C:$C,0))),"",INDEX('Policy Characteristics'!L:L,MATCH($C1195,'Policy Characteristics'!$C:$C,0)))</f>
        <v>industry-elec-and-hydrogen.html</v>
      </c>
    </row>
    <row r="1196" spans="1:18" s="2" customFormat="1">
      <c r="A1196" s="254" t="str">
        <f>IF(ISBLANK(INDEX('Policy Characteristics'!A:A,MATCH($C1196,'Policy Characteristics'!$C:$C,0))),"",INDEX('Policy Characteristics'!A:A,MATCH($C1196,'Policy Characteristics'!$C:$C,0)))</f>
        <v>Industry</v>
      </c>
      <c r="B1196" s="262" t="str">
        <f>IF(ISBLANK(INDEX('Policy Characteristics'!B:B,MATCH($C1196,'Policy Characteristics'!$C:$C,0))),"",INDEX('Policy Characteristics'!B:B,MATCH($C1196,'Policy Characteristics'!$C:$C,0)))</f>
        <v>Hydrogen Combustion</v>
      </c>
      <c r="C1196" s="254" t="str">
        <f t="shared" si="44"/>
        <v>Fraction of Eligible Industrial Energy Use Shifted to Hydrogen</v>
      </c>
      <c r="D1196" s="6" t="s">
        <v>3076</v>
      </c>
      <c r="E1196" s="1" t="s">
        <v>3520</v>
      </c>
      <c r="F1196" t="s">
        <v>3038</v>
      </c>
      <c r="G1196" s="45" t="s">
        <v>3527</v>
      </c>
      <c r="H1196" s="43">
        <v>2157</v>
      </c>
      <c r="I1196" s="324" t="s">
        <v>43</v>
      </c>
      <c r="J1196" s="255" t="str">
        <f>IF(ISBLANK(INDEX('Policy Characteristics'!D:D,MATCH($C1196,'Policy Characteristics'!$C:$C,0))),"",INDEX('Policy Characteristics'!D:D,MATCH($C1196,'Policy Characteristics'!$C:$C,0)))</f>
        <v>Hydrogen Combustion</v>
      </c>
      <c r="K1196" s="254" t="str">
        <f>IF(ISBLANK(INDEX('Policy Characteristics'!E:E,MATCH($C1196,'Policy Characteristics'!$C:$C,0))),"",INDEX('Policy Characteristics'!E:E,MATCH($C1196,'Policy Characteristics'!$C:$C,0)))</f>
        <v>indst shift to hydrogen</v>
      </c>
      <c r="L1196" s="261">
        <f>IF(ISBLANK(INDEX('Policy Characteristics'!F:F,MATCH($C1196,'Policy Characteristics'!$C:$C,0))),"",INDEX('Policy Characteristics'!F:F,MATCH($C1196,'Policy Characteristics'!$C:$C,0)))</f>
        <v>0</v>
      </c>
      <c r="M1196" s="261">
        <f>IF(ISBLANK(INDEX('Policy Characteristics'!G:G,MATCH($C1196,'Policy Characteristics'!$C:$C,0))),"",INDEX('Policy Characteristics'!G:G,MATCH($C1196,'Policy Characteristics'!$C:$C,0)))</f>
        <v>1</v>
      </c>
      <c r="N1196" s="261">
        <f>IF(ISBLANK(INDEX('Policy Characteristics'!H:H,MATCH($C1196,'Policy Characteristics'!$C:$C,0))),"",INDEX('Policy Characteristics'!H:H,MATCH($C1196,'Policy Characteristics'!$C:$C,0)))</f>
        <v>0.01</v>
      </c>
      <c r="O1196" s="254" t="str">
        <f>IF(ISBLANK(INDEX('Policy Characteristics'!I:I,MATCH($C1196,'Policy Characteristics'!$C:$C,0))),"",INDEX('Policy Characteristics'!I:I,MATCH($C1196,'Policy Characteristics'!$C:$C,0)))</f>
        <v>% of fuel shifted</v>
      </c>
      <c r="P1196" s="254" t="str">
        <f>IF(ISBLANK(INDEX('Policy Characteristics'!J:J,MATCH($C1196,'Policy Characteristics'!$C:$C,0))),"",INDEX('Policy Characteristics'!J:J,MATCH($C1196,'Policy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96" s="254" t="str">
        <f>IF(ISBLANK(INDEX('Policy Characteristics'!K:K,MATCH($C1196,'Policy Characteristics'!$C:$C,0))),"",INDEX('Policy Characteristics'!K:K,MATCH($C1196,'Policy Characteristics'!$C:$C,0)))</f>
        <v>industry-ag-main.html#fuel-switching</v>
      </c>
      <c r="R1196" s="254" t="str">
        <f>IF(ISBLANK(INDEX('Policy Characteristics'!L:L,MATCH($C1196,'Policy Characteristics'!$C:$C,0))),"",INDEX('Policy Characteristics'!L:L,MATCH($C1196,'Policy Characteristics'!$C:$C,0)))</f>
        <v>industry-elec-and-hydrogen.html</v>
      </c>
    </row>
    <row r="1197" spans="1:18" s="2" customFormat="1">
      <c r="A1197" s="254" t="str">
        <f>IF(ISBLANK(INDEX('Policy Characteristics'!A:A,MATCH($C1197,'Policy Characteristics'!$C:$C,0))),"",INDEX('Policy Characteristics'!A:A,MATCH($C1197,'Policy Characteristics'!$C:$C,0)))</f>
        <v>Industry</v>
      </c>
      <c r="B1197" s="262" t="str">
        <f>IF(ISBLANK(INDEX('Policy Characteristics'!B:B,MATCH($C1197,'Policy Characteristics'!$C:$C,0))),"",INDEX('Policy Characteristics'!B:B,MATCH($C1197,'Policy Characteristics'!$C:$C,0)))</f>
        <v>Hydrogen Combustion</v>
      </c>
      <c r="C1197" s="254" t="str">
        <f t="shared" si="44"/>
        <v>Fraction of Eligible Industrial Energy Use Shifted to Hydrogen</v>
      </c>
      <c r="D1197" s="6" t="s">
        <v>3076</v>
      </c>
      <c r="E1197" s="1" t="s">
        <v>3521</v>
      </c>
      <c r="F1197" t="s">
        <v>3038</v>
      </c>
      <c r="G1197" s="45" t="s">
        <v>3528</v>
      </c>
      <c r="H1197" s="43">
        <v>2158</v>
      </c>
      <c r="I1197" s="324" t="s">
        <v>44</v>
      </c>
      <c r="J1197" s="255" t="str">
        <f>IF(ISBLANK(INDEX('Policy Characteristics'!D:D,MATCH($C1197,'Policy Characteristics'!$C:$C,0))),"",INDEX('Policy Characteristics'!D:D,MATCH($C1197,'Policy Characteristics'!$C:$C,0)))</f>
        <v>Hydrogen Combustion</v>
      </c>
      <c r="K1197" s="254" t="str">
        <f>IF(ISBLANK(INDEX('Policy Characteristics'!E:E,MATCH($C1197,'Policy Characteristics'!$C:$C,0))),"",INDEX('Policy Characteristics'!E:E,MATCH($C1197,'Policy Characteristics'!$C:$C,0)))</f>
        <v>indst shift to hydrogen</v>
      </c>
      <c r="L1197" s="261">
        <f>IF(ISBLANK(INDEX('Policy Characteristics'!F:F,MATCH($C1197,'Policy Characteristics'!$C:$C,0))),"",INDEX('Policy Characteristics'!F:F,MATCH($C1197,'Policy Characteristics'!$C:$C,0)))</f>
        <v>0</v>
      </c>
      <c r="M1197" s="261">
        <f>IF(ISBLANK(INDEX('Policy Characteristics'!G:G,MATCH($C1197,'Policy Characteristics'!$C:$C,0))),"",INDEX('Policy Characteristics'!G:G,MATCH($C1197,'Policy Characteristics'!$C:$C,0)))</f>
        <v>1</v>
      </c>
      <c r="N1197" s="261">
        <f>IF(ISBLANK(INDEX('Policy Characteristics'!H:H,MATCH($C1197,'Policy Characteristics'!$C:$C,0))),"",INDEX('Policy Characteristics'!H:H,MATCH($C1197,'Policy Characteristics'!$C:$C,0)))</f>
        <v>0.01</v>
      </c>
      <c r="O1197" s="254" t="str">
        <f>IF(ISBLANK(INDEX('Policy Characteristics'!I:I,MATCH($C1197,'Policy Characteristics'!$C:$C,0))),"",INDEX('Policy Characteristics'!I:I,MATCH($C1197,'Policy Characteristics'!$C:$C,0)))</f>
        <v>% of fuel shifted</v>
      </c>
      <c r="P1197" s="254" t="str">
        <f>IF(ISBLANK(INDEX('Policy Characteristics'!J:J,MATCH($C1197,'Policy Characteristics'!$C:$C,0))),"",INDEX('Policy Characteristics'!J:J,MATCH($C1197,'Policy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97" s="254" t="str">
        <f>IF(ISBLANK(INDEX('Policy Characteristics'!K:K,MATCH($C1197,'Policy Characteristics'!$C:$C,0))),"",INDEX('Policy Characteristics'!K:K,MATCH($C1197,'Policy Characteristics'!$C:$C,0)))</f>
        <v>industry-ag-main.html#fuel-switching</v>
      </c>
      <c r="R1197" s="254" t="str">
        <f>IF(ISBLANK(INDEX('Policy Characteristics'!L:L,MATCH($C1197,'Policy Characteristics'!$C:$C,0))),"",INDEX('Policy Characteristics'!L:L,MATCH($C1197,'Policy Characteristics'!$C:$C,0)))</f>
        <v>industry-elec-and-hydrogen.html</v>
      </c>
    </row>
    <row r="1198" spans="1:18" s="2" customFormat="1">
      <c r="A1198" s="254" t="str">
        <f>IF(ISBLANK(INDEX('Policy Characteristics'!A:A,MATCH($C1198,'Policy Characteristics'!$C:$C,0))),"",INDEX('Policy Characteristics'!A:A,MATCH($C1198,'Policy Characteristics'!$C:$C,0)))</f>
        <v>Industry</v>
      </c>
      <c r="B1198" s="262" t="str">
        <f>IF(ISBLANK(INDEX('Policy Characteristics'!B:B,MATCH($C1198,'Policy Characteristics'!$C:$C,0))),"",INDEX('Policy Characteristics'!B:B,MATCH($C1198,'Policy Characteristics'!$C:$C,0)))</f>
        <v>Hydrogen Combustion</v>
      </c>
      <c r="C1198" s="254" t="str">
        <f t="shared" si="44"/>
        <v>Fraction of Eligible Industrial Energy Use Shifted to Hydrogen</v>
      </c>
      <c r="D1198" s="6" t="s">
        <v>3076</v>
      </c>
      <c r="E1198" s="1" t="s">
        <v>3522</v>
      </c>
      <c r="F1198" t="s">
        <v>3038</v>
      </c>
      <c r="G1198" s="45" t="s">
        <v>3529</v>
      </c>
      <c r="H1198" s="43">
        <v>2159</v>
      </c>
      <c r="I1198" s="324" t="s">
        <v>44</v>
      </c>
      <c r="J1198" s="255" t="str">
        <f>IF(ISBLANK(INDEX('Policy Characteristics'!D:D,MATCH($C1198,'Policy Characteristics'!$C:$C,0))),"",INDEX('Policy Characteristics'!D:D,MATCH($C1198,'Policy Characteristics'!$C:$C,0)))</f>
        <v>Hydrogen Combustion</v>
      </c>
      <c r="K1198" s="254" t="str">
        <f>IF(ISBLANK(INDEX('Policy Characteristics'!E:E,MATCH($C1198,'Policy Characteristics'!$C:$C,0))),"",INDEX('Policy Characteristics'!E:E,MATCH($C1198,'Policy Characteristics'!$C:$C,0)))</f>
        <v>indst shift to hydrogen</v>
      </c>
      <c r="L1198" s="261">
        <f>IF(ISBLANK(INDEX('Policy Characteristics'!F:F,MATCH($C1198,'Policy Characteristics'!$C:$C,0))),"",INDEX('Policy Characteristics'!F:F,MATCH($C1198,'Policy Characteristics'!$C:$C,0)))</f>
        <v>0</v>
      </c>
      <c r="M1198" s="261">
        <f>IF(ISBLANK(INDEX('Policy Characteristics'!G:G,MATCH($C1198,'Policy Characteristics'!$C:$C,0))),"",INDEX('Policy Characteristics'!G:G,MATCH($C1198,'Policy Characteristics'!$C:$C,0)))</f>
        <v>1</v>
      </c>
      <c r="N1198" s="261">
        <f>IF(ISBLANK(INDEX('Policy Characteristics'!H:H,MATCH($C1198,'Policy Characteristics'!$C:$C,0))),"",INDEX('Policy Characteristics'!H:H,MATCH($C1198,'Policy Characteristics'!$C:$C,0)))</f>
        <v>0.01</v>
      </c>
      <c r="O1198" s="254" t="str">
        <f>IF(ISBLANK(INDEX('Policy Characteristics'!I:I,MATCH($C1198,'Policy Characteristics'!$C:$C,0))),"",INDEX('Policy Characteristics'!I:I,MATCH($C1198,'Policy Characteristics'!$C:$C,0)))</f>
        <v>% of fuel shifted</v>
      </c>
      <c r="P1198" s="254" t="str">
        <f>IF(ISBLANK(INDEX('Policy Characteristics'!J:J,MATCH($C1198,'Policy Characteristics'!$C:$C,0))),"",INDEX('Policy Characteristics'!J:J,MATCH($C1198,'Policy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98" s="254" t="str">
        <f>IF(ISBLANK(INDEX('Policy Characteristics'!K:K,MATCH($C1198,'Policy Characteristics'!$C:$C,0))),"",INDEX('Policy Characteristics'!K:K,MATCH($C1198,'Policy Characteristics'!$C:$C,0)))</f>
        <v>industry-ag-main.html#fuel-switching</v>
      </c>
      <c r="R1198" s="254" t="str">
        <f>IF(ISBLANK(INDEX('Policy Characteristics'!L:L,MATCH($C1198,'Policy Characteristics'!$C:$C,0))),"",INDEX('Policy Characteristics'!L:L,MATCH($C1198,'Policy Characteristics'!$C:$C,0)))</f>
        <v>industry-elec-and-hydrogen.html</v>
      </c>
    </row>
    <row r="1199" spans="1:18" s="2" customFormat="1">
      <c r="A1199" s="254" t="str">
        <f>IF(ISBLANK(INDEX('Policy Characteristics'!A:A,MATCH($C1199,'Policy Characteristics'!$C:$C,0))),"",INDEX('Policy Characteristics'!A:A,MATCH($C1199,'Policy Characteristics'!$C:$C,0)))</f>
        <v>Industry</v>
      </c>
      <c r="B1199" s="262" t="str">
        <f>IF(ISBLANK(INDEX('Policy Characteristics'!B:B,MATCH($C1199,'Policy Characteristics'!$C:$C,0))),"",INDEX('Policy Characteristics'!B:B,MATCH($C1199,'Policy Characteristics'!$C:$C,0)))</f>
        <v>Hydrogen Combustion</v>
      </c>
      <c r="C1199" s="254" t="str">
        <f t="shared" si="44"/>
        <v>Fraction of Eligible Industrial Energy Use Shifted to Hydrogen</v>
      </c>
      <c r="D1199" s="6" t="s">
        <v>3076</v>
      </c>
      <c r="E1199" s="1" t="s">
        <v>3523</v>
      </c>
      <c r="F1199" t="s">
        <v>3038</v>
      </c>
      <c r="G1199" s="45" t="s">
        <v>3530</v>
      </c>
      <c r="H1199" s="43">
        <v>2160</v>
      </c>
      <c r="I1199" s="324" t="s">
        <v>44</v>
      </c>
      <c r="J1199" s="255" t="str">
        <f>IF(ISBLANK(INDEX('Policy Characteristics'!D:D,MATCH($C1199,'Policy Characteristics'!$C:$C,0))),"",INDEX('Policy Characteristics'!D:D,MATCH($C1199,'Policy Characteristics'!$C:$C,0)))</f>
        <v>Hydrogen Combustion</v>
      </c>
      <c r="K1199" s="254" t="str">
        <f>IF(ISBLANK(INDEX('Policy Characteristics'!E:E,MATCH($C1199,'Policy Characteristics'!$C:$C,0))),"",INDEX('Policy Characteristics'!E:E,MATCH($C1199,'Policy Characteristics'!$C:$C,0)))</f>
        <v>indst shift to hydrogen</v>
      </c>
      <c r="L1199" s="261">
        <f>IF(ISBLANK(INDEX('Policy Characteristics'!F:F,MATCH($C1199,'Policy Characteristics'!$C:$C,0))),"",INDEX('Policy Characteristics'!F:F,MATCH($C1199,'Policy Characteristics'!$C:$C,0)))</f>
        <v>0</v>
      </c>
      <c r="M1199" s="261">
        <f>IF(ISBLANK(INDEX('Policy Characteristics'!G:G,MATCH($C1199,'Policy Characteristics'!$C:$C,0))),"",INDEX('Policy Characteristics'!G:G,MATCH($C1199,'Policy Characteristics'!$C:$C,0)))</f>
        <v>1</v>
      </c>
      <c r="N1199" s="261">
        <f>IF(ISBLANK(INDEX('Policy Characteristics'!H:H,MATCH($C1199,'Policy Characteristics'!$C:$C,0))),"",INDEX('Policy Characteristics'!H:H,MATCH($C1199,'Policy Characteristics'!$C:$C,0)))</f>
        <v>0.01</v>
      </c>
      <c r="O1199" s="254" t="str">
        <f>IF(ISBLANK(INDEX('Policy Characteristics'!I:I,MATCH($C1199,'Policy Characteristics'!$C:$C,0))),"",INDEX('Policy Characteristics'!I:I,MATCH($C1199,'Policy Characteristics'!$C:$C,0)))</f>
        <v>% of fuel shifted</v>
      </c>
      <c r="P1199" s="254" t="str">
        <f>IF(ISBLANK(INDEX('Policy Characteristics'!J:J,MATCH($C1199,'Policy Characteristics'!$C:$C,0))),"",INDEX('Policy Characteristics'!J:J,MATCH($C1199,'Policy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99" s="254" t="str">
        <f>IF(ISBLANK(INDEX('Policy Characteristics'!K:K,MATCH($C1199,'Policy Characteristics'!$C:$C,0))),"",INDEX('Policy Characteristics'!K:K,MATCH($C1199,'Policy Characteristics'!$C:$C,0)))</f>
        <v>industry-ag-main.html#fuel-switching</v>
      </c>
      <c r="R1199" s="254" t="str">
        <f>IF(ISBLANK(INDEX('Policy Characteristics'!L:L,MATCH($C1199,'Policy Characteristics'!$C:$C,0))),"",INDEX('Policy Characteristics'!L:L,MATCH($C1199,'Policy Characteristics'!$C:$C,0)))</f>
        <v>industry-elec-and-hydrogen.html</v>
      </c>
    </row>
    <row r="1200" spans="1:18" s="2" customFormat="1">
      <c r="A1200" s="254" t="str">
        <f>IF(ISBLANK(INDEX('Policy Characteristics'!A:A,MATCH($C1200,'Policy Characteristics'!$C:$C,0))),"",INDEX('Policy Characteristics'!A:A,MATCH($C1200,'Policy Characteristics'!$C:$C,0)))</f>
        <v>Industry</v>
      </c>
      <c r="B1200" s="262" t="str">
        <f>IF(ISBLANK(INDEX('Policy Characteristics'!B:B,MATCH($C1200,'Policy Characteristics'!$C:$C,0))),"",INDEX('Policy Characteristics'!B:B,MATCH($C1200,'Policy Characteristics'!$C:$C,0)))</f>
        <v>Hydrogen Combustion</v>
      </c>
      <c r="C1200" s="254" t="str">
        <f t="shared" si="44"/>
        <v>Fraction of Eligible Industrial Energy Use Shifted to Hydrogen</v>
      </c>
      <c r="D1200" s="6" t="s">
        <v>3076</v>
      </c>
      <c r="E1200" s="1" t="s">
        <v>3674</v>
      </c>
      <c r="F1200" t="s">
        <v>3038</v>
      </c>
      <c r="G1200" s="45" t="s">
        <v>3674</v>
      </c>
      <c r="H1200" s="43">
        <v>2161</v>
      </c>
      <c r="I1200" s="324" t="s">
        <v>44</v>
      </c>
      <c r="J1200" s="255" t="str">
        <f>IF(ISBLANK(INDEX('Policy Characteristics'!D:D,MATCH($C1200,'Policy Characteristics'!$C:$C,0))),"",INDEX('Policy Characteristics'!D:D,MATCH($C1200,'Policy Characteristics'!$C:$C,0)))</f>
        <v>Hydrogen Combustion</v>
      </c>
      <c r="K1200" s="254" t="str">
        <f>IF(ISBLANK(INDEX('Policy Characteristics'!E:E,MATCH($C1200,'Policy Characteristics'!$C:$C,0))),"",INDEX('Policy Characteristics'!E:E,MATCH($C1200,'Policy Characteristics'!$C:$C,0)))</f>
        <v>indst shift to hydrogen</v>
      </c>
      <c r="L1200" s="261">
        <f>IF(ISBLANK(INDEX('Policy Characteristics'!F:F,MATCH($C1200,'Policy Characteristics'!$C:$C,0))),"",INDEX('Policy Characteristics'!F:F,MATCH($C1200,'Policy Characteristics'!$C:$C,0)))</f>
        <v>0</v>
      </c>
      <c r="M1200" s="261">
        <f>IF(ISBLANK(INDEX('Policy Characteristics'!G:G,MATCH($C1200,'Policy Characteristics'!$C:$C,0))),"",INDEX('Policy Characteristics'!G:G,MATCH($C1200,'Policy Characteristics'!$C:$C,0)))</f>
        <v>1</v>
      </c>
      <c r="N1200" s="261">
        <f>IF(ISBLANK(INDEX('Policy Characteristics'!H:H,MATCH($C1200,'Policy Characteristics'!$C:$C,0))),"",INDEX('Policy Characteristics'!H:H,MATCH($C1200,'Policy Characteristics'!$C:$C,0)))</f>
        <v>0.01</v>
      </c>
      <c r="O1200" s="254" t="str">
        <f>IF(ISBLANK(INDEX('Policy Characteristics'!I:I,MATCH($C1200,'Policy Characteristics'!$C:$C,0))),"",INDEX('Policy Characteristics'!I:I,MATCH($C1200,'Policy Characteristics'!$C:$C,0)))</f>
        <v>% of fuel shifted</v>
      </c>
      <c r="P1200" s="254" t="str">
        <f>IF(ISBLANK(INDEX('Policy Characteristics'!J:J,MATCH($C1200,'Policy Characteristics'!$C:$C,0))),"",INDEX('Policy Characteristics'!J:J,MATCH($C1200,'Policy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00" s="254" t="str">
        <f>IF(ISBLANK(INDEX('Policy Characteristics'!K:K,MATCH($C1200,'Policy Characteristics'!$C:$C,0))),"",INDEX('Policy Characteristics'!K:K,MATCH($C1200,'Policy Characteristics'!$C:$C,0)))</f>
        <v>industry-ag-main.html#fuel-switching</v>
      </c>
      <c r="R1200" s="254" t="str">
        <f>IF(ISBLANK(INDEX('Policy Characteristics'!L:L,MATCH($C1200,'Policy Characteristics'!$C:$C,0))),"",INDEX('Policy Characteristics'!L:L,MATCH($C1200,'Policy Characteristics'!$C:$C,0)))</f>
        <v>industry-elec-and-hydrogen.html</v>
      </c>
    </row>
    <row r="1201" spans="1:18" s="2" customFormat="1">
      <c r="A1201" s="254" t="str">
        <f>IF(ISBLANK(INDEX('Policy Characteristics'!A:A,MATCH($C1201,'Policy Characteristics'!$C:$C,0))),"",INDEX('Policy Characteristics'!A:A,MATCH($C1201,'Policy Characteristics'!$C:$C,0)))</f>
        <v>Industry</v>
      </c>
      <c r="B1201" s="262" t="str">
        <f>IF(ISBLANK(INDEX('Policy Characteristics'!B:B,MATCH($C1201,'Policy Characteristics'!$C:$C,0))),"",INDEX('Policy Characteristics'!B:B,MATCH($C1201,'Policy Characteristics'!$C:$C,0)))</f>
        <v>Hydrogen Combustion</v>
      </c>
      <c r="C1201" s="254" t="str">
        <f t="shared" si="44"/>
        <v>Fraction of Eligible Industrial Energy Use Shifted to Hydrogen</v>
      </c>
      <c r="D1201" s="6" t="s">
        <v>3077</v>
      </c>
      <c r="E1201" s="1" t="s">
        <v>3517</v>
      </c>
      <c r="F1201" t="s">
        <v>3039</v>
      </c>
      <c r="G1201" s="45" t="s">
        <v>3524</v>
      </c>
      <c r="H1201" s="43">
        <v>2162</v>
      </c>
      <c r="I1201" s="324" t="s">
        <v>43</v>
      </c>
      <c r="J1201" s="255" t="str">
        <f>IF(ISBLANK(INDEX('Policy Characteristics'!D:D,MATCH($C1201,'Policy Characteristics'!$C:$C,0))),"",INDEX('Policy Characteristics'!D:D,MATCH($C1201,'Policy Characteristics'!$C:$C,0)))</f>
        <v>Hydrogen Combustion</v>
      </c>
      <c r="K1201" s="254" t="str">
        <f>IF(ISBLANK(INDEX('Policy Characteristics'!E:E,MATCH($C1201,'Policy Characteristics'!$C:$C,0))),"",INDEX('Policy Characteristics'!E:E,MATCH($C1201,'Policy Characteristics'!$C:$C,0)))</f>
        <v>indst shift to hydrogen</v>
      </c>
      <c r="L1201" s="261">
        <f>IF(ISBLANK(INDEX('Policy Characteristics'!F:F,MATCH($C1201,'Policy Characteristics'!$C:$C,0))),"",INDEX('Policy Characteristics'!F:F,MATCH($C1201,'Policy Characteristics'!$C:$C,0)))</f>
        <v>0</v>
      </c>
      <c r="M1201" s="261">
        <f>IF(ISBLANK(INDEX('Policy Characteristics'!G:G,MATCH($C1201,'Policy Characteristics'!$C:$C,0))),"",INDEX('Policy Characteristics'!G:G,MATCH($C1201,'Policy Characteristics'!$C:$C,0)))</f>
        <v>1</v>
      </c>
      <c r="N1201" s="261">
        <f>IF(ISBLANK(INDEX('Policy Characteristics'!H:H,MATCH($C1201,'Policy Characteristics'!$C:$C,0))),"",INDEX('Policy Characteristics'!H:H,MATCH($C1201,'Policy Characteristics'!$C:$C,0)))</f>
        <v>0.01</v>
      </c>
      <c r="O1201" s="254" t="str">
        <f>IF(ISBLANK(INDEX('Policy Characteristics'!I:I,MATCH($C1201,'Policy Characteristics'!$C:$C,0))),"",INDEX('Policy Characteristics'!I:I,MATCH($C1201,'Policy Characteristics'!$C:$C,0)))</f>
        <v>% of fuel shifted</v>
      </c>
      <c r="P1201" s="254" t="str">
        <f>IF(ISBLANK(INDEX('Policy Characteristics'!J:J,MATCH($C1201,'Policy Characteristics'!$C:$C,0))),"",INDEX('Policy Characteristics'!J:J,MATCH($C1201,'Policy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01" s="254" t="str">
        <f>IF(ISBLANK(INDEX('Policy Characteristics'!K:K,MATCH($C1201,'Policy Characteristics'!$C:$C,0))),"",INDEX('Policy Characteristics'!K:K,MATCH($C1201,'Policy Characteristics'!$C:$C,0)))</f>
        <v>industry-ag-main.html#fuel-switching</v>
      </c>
      <c r="R1201" s="254" t="str">
        <f>IF(ISBLANK(INDEX('Policy Characteristics'!L:L,MATCH($C1201,'Policy Characteristics'!$C:$C,0))),"",INDEX('Policy Characteristics'!L:L,MATCH($C1201,'Policy Characteristics'!$C:$C,0)))</f>
        <v>industry-elec-and-hydrogen.html</v>
      </c>
    </row>
    <row r="1202" spans="1:18" s="2" customFormat="1">
      <c r="A1202" s="254" t="str">
        <f>IF(ISBLANK(INDEX('Policy Characteristics'!A:A,MATCH($C1202,'Policy Characteristics'!$C:$C,0))),"",INDEX('Policy Characteristics'!A:A,MATCH($C1202,'Policy Characteristics'!$C:$C,0)))</f>
        <v>Industry</v>
      </c>
      <c r="B1202" s="262" t="str">
        <f>IF(ISBLANK(INDEX('Policy Characteristics'!B:B,MATCH($C1202,'Policy Characteristics'!$C:$C,0))),"",INDEX('Policy Characteristics'!B:B,MATCH($C1202,'Policy Characteristics'!$C:$C,0)))</f>
        <v>Hydrogen Combustion</v>
      </c>
      <c r="C1202" s="254" t="str">
        <f t="shared" si="44"/>
        <v>Fraction of Eligible Industrial Energy Use Shifted to Hydrogen</v>
      </c>
      <c r="D1202" s="6" t="s">
        <v>3077</v>
      </c>
      <c r="E1202" s="1" t="s">
        <v>3518</v>
      </c>
      <c r="F1202" t="s">
        <v>3039</v>
      </c>
      <c r="G1202" s="45" t="s">
        <v>3525</v>
      </c>
      <c r="H1202" s="43">
        <v>2163</v>
      </c>
      <c r="I1202" s="324" t="s">
        <v>43</v>
      </c>
      <c r="J1202" s="255" t="str">
        <f>IF(ISBLANK(INDEX('Policy Characteristics'!D:D,MATCH($C1202,'Policy Characteristics'!$C:$C,0))),"",INDEX('Policy Characteristics'!D:D,MATCH($C1202,'Policy Characteristics'!$C:$C,0)))</f>
        <v>Hydrogen Combustion</v>
      </c>
      <c r="K1202" s="254" t="str">
        <f>IF(ISBLANK(INDEX('Policy Characteristics'!E:E,MATCH($C1202,'Policy Characteristics'!$C:$C,0))),"",INDEX('Policy Characteristics'!E:E,MATCH($C1202,'Policy Characteristics'!$C:$C,0)))</f>
        <v>indst shift to hydrogen</v>
      </c>
      <c r="L1202" s="261">
        <f>IF(ISBLANK(INDEX('Policy Characteristics'!F:F,MATCH($C1202,'Policy Characteristics'!$C:$C,0))),"",INDEX('Policy Characteristics'!F:F,MATCH($C1202,'Policy Characteristics'!$C:$C,0)))</f>
        <v>0</v>
      </c>
      <c r="M1202" s="261">
        <f>IF(ISBLANK(INDEX('Policy Characteristics'!G:G,MATCH($C1202,'Policy Characteristics'!$C:$C,0))),"",INDEX('Policy Characteristics'!G:G,MATCH($C1202,'Policy Characteristics'!$C:$C,0)))</f>
        <v>1</v>
      </c>
      <c r="N1202" s="261">
        <f>IF(ISBLANK(INDEX('Policy Characteristics'!H:H,MATCH($C1202,'Policy Characteristics'!$C:$C,0))),"",INDEX('Policy Characteristics'!H:H,MATCH($C1202,'Policy Characteristics'!$C:$C,0)))</f>
        <v>0.01</v>
      </c>
      <c r="O1202" s="254" t="str">
        <f>IF(ISBLANK(INDEX('Policy Characteristics'!I:I,MATCH($C1202,'Policy Characteristics'!$C:$C,0))),"",INDEX('Policy Characteristics'!I:I,MATCH($C1202,'Policy Characteristics'!$C:$C,0)))</f>
        <v>% of fuel shifted</v>
      </c>
      <c r="P1202" s="254" t="str">
        <f>IF(ISBLANK(INDEX('Policy Characteristics'!J:J,MATCH($C1202,'Policy Characteristics'!$C:$C,0))),"",INDEX('Policy Characteristics'!J:J,MATCH($C1202,'Policy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02" s="254" t="str">
        <f>IF(ISBLANK(INDEX('Policy Characteristics'!K:K,MATCH($C1202,'Policy Characteristics'!$C:$C,0))),"",INDEX('Policy Characteristics'!K:K,MATCH($C1202,'Policy Characteristics'!$C:$C,0)))</f>
        <v>industry-ag-main.html#fuel-switching</v>
      </c>
      <c r="R1202" s="254" t="str">
        <f>IF(ISBLANK(INDEX('Policy Characteristics'!L:L,MATCH($C1202,'Policy Characteristics'!$C:$C,0))),"",INDEX('Policy Characteristics'!L:L,MATCH($C1202,'Policy Characteristics'!$C:$C,0)))</f>
        <v>industry-elec-and-hydrogen.html</v>
      </c>
    </row>
    <row r="1203" spans="1:18" s="2" customFormat="1">
      <c r="A1203" s="254" t="str">
        <f>IF(ISBLANK(INDEX('Policy Characteristics'!A:A,MATCH($C1203,'Policy Characteristics'!$C:$C,0))),"",INDEX('Policy Characteristics'!A:A,MATCH($C1203,'Policy Characteristics'!$C:$C,0)))</f>
        <v>Industry</v>
      </c>
      <c r="B1203" s="262" t="str">
        <f>IF(ISBLANK(INDEX('Policy Characteristics'!B:B,MATCH($C1203,'Policy Characteristics'!$C:$C,0))),"",INDEX('Policy Characteristics'!B:B,MATCH($C1203,'Policy Characteristics'!$C:$C,0)))</f>
        <v>Hydrogen Combustion</v>
      </c>
      <c r="C1203" s="254" t="str">
        <f t="shared" ref="C1203:C1266" si="45">C$1073</f>
        <v>Fraction of Eligible Industrial Energy Use Shifted to Hydrogen</v>
      </c>
      <c r="D1203" s="6" t="s">
        <v>3077</v>
      </c>
      <c r="E1203" s="1" t="s">
        <v>3519</v>
      </c>
      <c r="F1203" t="s">
        <v>3039</v>
      </c>
      <c r="G1203" s="45" t="s">
        <v>3526</v>
      </c>
      <c r="H1203" s="43">
        <v>2164</v>
      </c>
      <c r="I1203" s="324" t="s">
        <v>43</v>
      </c>
      <c r="J1203" s="255" t="str">
        <f>IF(ISBLANK(INDEX('Policy Characteristics'!D:D,MATCH($C1203,'Policy Characteristics'!$C:$C,0))),"",INDEX('Policy Characteristics'!D:D,MATCH($C1203,'Policy Characteristics'!$C:$C,0)))</f>
        <v>Hydrogen Combustion</v>
      </c>
      <c r="K1203" s="254" t="str">
        <f>IF(ISBLANK(INDEX('Policy Characteristics'!E:E,MATCH($C1203,'Policy Characteristics'!$C:$C,0))),"",INDEX('Policy Characteristics'!E:E,MATCH($C1203,'Policy Characteristics'!$C:$C,0)))</f>
        <v>indst shift to hydrogen</v>
      </c>
      <c r="L1203" s="261">
        <f>IF(ISBLANK(INDEX('Policy Characteristics'!F:F,MATCH($C1203,'Policy Characteristics'!$C:$C,0))),"",INDEX('Policy Characteristics'!F:F,MATCH($C1203,'Policy Characteristics'!$C:$C,0)))</f>
        <v>0</v>
      </c>
      <c r="M1203" s="261">
        <f>IF(ISBLANK(INDEX('Policy Characteristics'!G:G,MATCH($C1203,'Policy Characteristics'!$C:$C,0))),"",INDEX('Policy Characteristics'!G:G,MATCH($C1203,'Policy Characteristics'!$C:$C,0)))</f>
        <v>1</v>
      </c>
      <c r="N1203" s="261">
        <f>IF(ISBLANK(INDEX('Policy Characteristics'!H:H,MATCH($C1203,'Policy Characteristics'!$C:$C,0))),"",INDEX('Policy Characteristics'!H:H,MATCH($C1203,'Policy Characteristics'!$C:$C,0)))</f>
        <v>0.01</v>
      </c>
      <c r="O1203" s="254" t="str">
        <f>IF(ISBLANK(INDEX('Policy Characteristics'!I:I,MATCH($C1203,'Policy Characteristics'!$C:$C,0))),"",INDEX('Policy Characteristics'!I:I,MATCH($C1203,'Policy Characteristics'!$C:$C,0)))</f>
        <v>% of fuel shifted</v>
      </c>
      <c r="P1203" s="254" t="str">
        <f>IF(ISBLANK(INDEX('Policy Characteristics'!J:J,MATCH($C1203,'Policy Characteristics'!$C:$C,0))),"",INDEX('Policy Characteristics'!J:J,MATCH($C1203,'Policy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03" s="254" t="str">
        <f>IF(ISBLANK(INDEX('Policy Characteristics'!K:K,MATCH($C1203,'Policy Characteristics'!$C:$C,0))),"",INDEX('Policy Characteristics'!K:K,MATCH($C1203,'Policy Characteristics'!$C:$C,0)))</f>
        <v>industry-ag-main.html#fuel-switching</v>
      </c>
      <c r="R1203" s="254" t="str">
        <f>IF(ISBLANK(INDEX('Policy Characteristics'!L:L,MATCH($C1203,'Policy Characteristics'!$C:$C,0))),"",INDEX('Policy Characteristics'!L:L,MATCH($C1203,'Policy Characteristics'!$C:$C,0)))</f>
        <v>industry-elec-and-hydrogen.html</v>
      </c>
    </row>
    <row r="1204" spans="1:18" s="2" customFormat="1">
      <c r="A1204" s="254" t="str">
        <f>IF(ISBLANK(INDEX('Policy Characteristics'!A:A,MATCH($C1204,'Policy Characteristics'!$C:$C,0))),"",INDEX('Policy Characteristics'!A:A,MATCH($C1204,'Policy Characteristics'!$C:$C,0)))</f>
        <v>Industry</v>
      </c>
      <c r="B1204" s="262" t="str">
        <f>IF(ISBLANK(INDEX('Policy Characteristics'!B:B,MATCH($C1204,'Policy Characteristics'!$C:$C,0))),"",INDEX('Policy Characteristics'!B:B,MATCH($C1204,'Policy Characteristics'!$C:$C,0)))</f>
        <v>Hydrogen Combustion</v>
      </c>
      <c r="C1204" s="254" t="str">
        <f t="shared" si="45"/>
        <v>Fraction of Eligible Industrial Energy Use Shifted to Hydrogen</v>
      </c>
      <c r="D1204" s="6" t="s">
        <v>3077</v>
      </c>
      <c r="E1204" s="1" t="s">
        <v>3520</v>
      </c>
      <c r="F1204" t="s">
        <v>3039</v>
      </c>
      <c r="G1204" s="45" t="s">
        <v>3527</v>
      </c>
      <c r="H1204" s="43">
        <v>2165</v>
      </c>
      <c r="I1204" s="324" t="s">
        <v>43</v>
      </c>
      <c r="J1204" s="255" t="str">
        <f>IF(ISBLANK(INDEX('Policy Characteristics'!D:D,MATCH($C1204,'Policy Characteristics'!$C:$C,0))),"",INDEX('Policy Characteristics'!D:D,MATCH($C1204,'Policy Characteristics'!$C:$C,0)))</f>
        <v>Hydrogen Combustion</v>
      </c>
      <c r="K1204" s="254" t="str">
        <f>IF(ISBLANK(INDEX('Policy Characteristics'!E:E,MATCH($C1204,'Policy Characteristics'!$C:$C,0))),"",INDEX('Policy Characteristics'!E:E,MATCH($C1204,'Policy Characteristics'!$C:$C,0)))</f>
        <v>indst shift to hydrogen</v>
      </c>
      <c r="L1204" s="261">
        <f>IF(ISBLANK(INDEX('Policy Characteristics'!F:F,MATCH($C1204,'Policy Characteristics'!$C:$C,0))),"",INDEX('Policy Characteristics'!F:F,MATCH($C1204,'Policy Characteristics'!$C:$C,0)))</f>
        <v>0</v>
      </c>
      <c r="M1204" s="261">
        <f>IF(ISBLANK(INDEX('Policy Characteristics'!G:G,MATCH($C1204,'Policy Characteristics'!$C:$C,0))),"",INDEX('Policy Characteristics'!G:G,MATCH($C1204,'Policy Characteristics'!$C:$C,0)))</f>
        <v>1</v>
      </c>
      <c r="N1204" s="261">
        <f>IF(ISBLANK(INDEX('Policy Characteristics'!H:H,MATCH($C1204,'Policy Characteristics'!$C:$C,0))),"",INDEX('Policy Characteristics'!H:H,MATCH($C1204,'Policy Characteristics'!$C:$C,0)))</f>
        <v>0.01</v>
      </c>
      <c r="O1204" s="254" t="str">
        <f>IF(ISBLANK(INDEX('Policy Characteristics'!I:I,MATCH($C1204,'Policy Characteristics'!$C:$C,0))),"",INDEX('Policy Characteristics'!I:I,MATCH($C1204,'Policy Characteristics'!$C:$C,0)))</f>
        <v>% of fuel shifted</v>
      </c>
      <c r="P1204" s="254" t="str">
        <f>IF(ISBLANK(INDEX('Policy Characteristics'!J:J,MATCH($C1204,'Policy Characteristics'!$C:$C,0))),"",INDEX('Policy Characteristics'!J:J,MATCH($C1204,'Policy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04" s="254" t="str">
        <f>IF(ISBLANK(INDEX('Policy Characteristics'!K:K,MATCH($C1204,'Policy Characteristics'!$C:$C,0))),"",INDEX('Policy Characteristics'!K:K,MATCH($C1204,'Policy Characteristics'!$C:$C,0)))</f>
        <v>industry-ag-main.html#fuel-switching</v>
      </c>
      <c r="R1204" s="254" t="str">
        <f>IF(ISBLANK(INDEX('Policy Characteristics'!L:L,MATCH($C1204,'Policy Characteristics'!$C:$C,0))),"",INDEX('Policy Characteristics'!L:L,MATCH($C1204,'Policy Characteristics'!$C:$C,0)))</f>
        <v>industry-elec-and-hydrogen.html</v>
      </c>
    </row>
    <row r="1205" spans="1:18" s="2" customFormat="1">
      <c r="A1205" s="254" t="str">
        <f>IF(ISBLANK(INDEX('Policy Characteristics'!A:A,MATCH($C1205,'Policy Characteristics'!$C:$C,0))),"",INDEX('Policy Characteristics'!A:A,MATCH($C1205,'Policy Characteristics'!$C:$C,0)))</f>
        <v>Industry</v>
      </c>
      <c r="B1205" s="262" t="str">
        <f>IF(ISBLANK(INDEX('Policy Characteristics'!B:B,MATCH($C1205,'Policy Characteristics'!$C:$C,0))),"",INDEX('Policy Characteristics'!B:B,MATCH($C1205,'Policy Characteristics'!$C:$C,0)))</f>
        <v>Hydrogen Combustion</v>
      </c>
      <c r="C1205" s="254" t="str">
        <f t="shared" si="45"/>
        <v>Fraction of Eligible Industrial Energy Use Shifted to Hydrogen</v>
      </c>
      <c r="D1205" s="6" t="s">
        <v>3077</v>
      </c>
      <c r="E1205" s="1" t="s">
        <v>3521</v>
      </c>
      <c r="F1205" t="s">
        <v>3039</v>
      </c>
      <c r="G1205" s="45" t="s">
        <v>3528</v>
      </c>
      <c r="H1205" s="43">
        <v>2166</v>
      </c>
      <c r="I1205" s="324" t="s">
        <v>44</v>
      </c>
      <c r="J1205" s="255" t="str">
        <f>IF(ISBLANK(INDEX('Policy Characteristics'!D:D,MATCH($C1205,'Policy Characteristics'!$C:$C,0))),"",INDEX('Policy Characteristics'!D:D,MATCH($C1205,'Policy Characteristics'!$C:$C,0)))</f>
        <v>Hydrogen Combustion</v>
      </c>
      <c r="K1205" s="254" t="str">
        <f>IF(ISBLANK(INDEX('Policy Characteristics'!E:E,MATCH($C1205,'Policy Characteristics'!$C:$C,0))),"",INDEX('Policy Characteristics'!E:E,MATCH($C1205,'Policy Characteristics'!$C:$C,0)))</f>
        <v>indst shift to hydrogen</v>
      </c>
      <c r="L1205" s="261">
        <f>IF(ISBLANK(INDEX('Policy Characteristics'!F:F,MATCH($C1205,'Policy Characteristics'!$C:$C,0))),"",INDEX('Policy Characteristics'!F:F,MATCH($C1205,'Policy Characteristics'!$C:$C,0)))</f>
        <v>0</v>
      </c>
      <c r="M1205" s="261">
        <f>IF(ISBLANK(INDEX('Policy Characteristics'!G:G,MATCH($C1205,'Policy Characteristics'!$C:$C,0))),"",INDEX('Policy Characteristics'!G:G,MATCH($C1205,'Policy Characteristics'!$C:$C,0)))</f>
        <v>1</v>
      </c>
      <c r="N1205" s="261">
        <f>IF(ISBLANK(INDEX('Policy Characteristics'!H:H,MATCH($C1205,'Policy Characteristics'!$C:$C,0))),"",INDEX('Policy Characteristics'!H:H,MATCH($C1205,'Policy Characteristics'!$C:$C,0)))</f>
        <v>0.01</v>
      </c>
      <c r="O1205" s="254" t="str">
        <f>IF(ISBLANK(INDEX('Policy Characteristics'!I:I,MATCH($C1205,'Policy Characteristics'!$C:$C,0))),"",INDEX('Policy Characteristics'!I:I,MATCH($C1205,'Policy Characteristics'!$C:$C,0)))</f>
        <v>% of fuel shifted</v>
      </c>
      <c r="P1205" s="254" t="str">
        <f>IF(ISBLANK(INDEX('Policy Characteristics'!J:J,MATCH($C1205,'Policy Characteristics'!$C:$C,0))),"",INDEX('Policy Characteristics'!J:J,MATCH($C1205,'Policy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05" s="254" t="str">
        <f>IF(ISBLANK(INDEX('Policy Characteristics'!K:K,MATCH($C1205,'Policy Characteristics'!$C:$C,0))),"",INDEX('Policy Characteristics'!K:K,MATCH($C1205,'Policy Characteristics'!$C:$C,0)))</f>
        <v>industry-ag-main.html#fuel-switching</v>
      </c>
      <c r="R1205" s="254" t="str">
        <f>IF(ISBLANK(INDEX('Policy Characteristics'!L:L,MATCH($C1205,'Policy Characteristics'!$C:$C,0))),"",INDEX('Policy Characteristics'!L:L,MATCH($C1205,'Policy Characteristics'!$C:$C,0)))</f>
        <v>industry-elec-and-hydrogen.html</v>
      </c>
    </row>
    <row r="1206" spans="1:18" s="2" customFormat="1">
      <c r="A1206" s="254" t="str">
        <f>IF(ISBLANK(INDEX('Policy Characteristics'!A:A,MATCH($C1206,'Policy Characteristics'!$C:$C,0))),"",INDEX('Policy Characteristics'!A:A,MATCH($C1206,'Policy Characteristics'!$C:$C,0)))</f>
        <v>Industry</v>
      </c>
      <c r="B1206" s="262" t="str">
        <f>IF(ISBLANK(INDEX('Policy Characteristics'!B:B,MATCH($C1206,'Policy Characteristics'!$C:$C,0))),"",INDEX('Policy Characteristics'!B:B,MATCH($C1206,'Policy Characteristics'!$C:$C,0)))</f>
        <v>Hydrogen Combustion</v>
      </c>
      <c r="C1206" s="254" t="str">
        <f t="shared" si="45"/>
        <v>Fraction of Eligible Industrial Energy Use Shifted to Hydrogen</v>
      </c>
      <c r="D1206" s="6" t="s">
        <v>3077</v>
      </c>
      <c r="E1206" s="1" t="s">
        <v>3522</v>
      </c>
      <c r="F1206" t="s">
        <v>3039</v>
      </c>
      <c r="G1206" s="45" t="s">
        <v>3529</v>
      </c>
      <c r="H1206" s="43">
        <v>2167</v>
      </c>
      <c r="I1206" s="324" t="s">
        <v>44</v>
      </c>
      <c r="J1206" s="255" t="str">
        <f>IF(ISBLANK(INDEX('Policy Characteristics'!D:D,MATCH($C1206,'Policy Characteristics'!$C:$C,0))),"",INDEX('Policy Characteristics'!D:D,MATCH($C1206,'Policy Characteristics'!$C:$C,0)))</f>
        <v>Hydrogen Combustion</v>
      </c>
      <c r="K1206" s="254" t="str">
        <f>IF(ISBLANK(INDEX('Policy Characteristics'!E:E,MATCH($C1206,'Policy Characteristics'!$C:$C,0))),"",INDEX('Policy Characteristics'!E:E,MATCH($C1206,'Policy Characteristics'!$C:$C,0)))</f>
        <v>indst shift to hydrogen</v>
      </c>
      <c r="L1206" s="261">
        <f>IF(ISBLANK(INDEX('Policy Characteristics'!F:F,MATCH($C1206,'Policy Characteristics'!$C:$C,0))),"",INDEX('Policy Characteristics'!F:F,MATCH($C1206,'Policy Characteristics'!$C:$C,0)))</f>
        <v>0</v>
      </c>
      <c r="M1206" s="261">
        <f>IF(ISBLANK(INDEX('Policy Characteristics'!G:G,MATCH($C1206,'Policy Characteristics'!$C:$C,0))),"",INDEX('Policy Characteristics'!G:G,MATCH($C1206,'Policy Characteristics'!$C:$C,0)))</f>
        <v>1</v>
      </c>
      <c r="N1206" s="261">
        <f>IF(ISBLANK(INDEX('Policy Characteristics'!H:H,MATCH($C1206,'Policy Characteristics'!$C:$C,0))),"",INDEX('Policy Characteristics'!H:H,MATCH($C1206,'Policy Characteristics'!$C:$C,0)))</f>
        <v>0.01</v>
      </c>
      <c r="O1206" s="254" t="str">
        <f>IF(ISBLANK(INDEX('Policy Characteristics'!I:I,MATCH($C1206,'Policy Characteristics'!$C:$C,0))),"",INDEX('Policy Characteristics'!I:I,MATCH($C1206,'Policy Characteristics'!$C:$C,0)))</f>
        <v>% of fuel shifted</v>
      </c>
      <c r="P1206" s="254" t="str">
        <f>IF(ISBLANK(INDEX('Policy Characteristics'!J:J,MATCH($C1206,'Policy Characteristics'!$C:$C,0))),"",INDEX('Policy Characteristics'!J:J,MATCH($C1206,'Policy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06" s="254" t="str">
        <f>IF(ISBLANK(INDEX('Policy Characteristics'!K:K,MATCH($C1206,'Policy Characteristics'!$C:$C,0))),"",INDEX('Policy Characteristics'!K:K,MATCH($C1206,'Policy Characteristics'!$C:$C,0)))</f>
        <v>industry-ag-main.html#fuel-switching</v>
      </c>
      <c r="R1206" s="254" t="str">
        <f>IF(ISBLANK(INDEX('Policy Characteristics'!L:L,MATCH($C1206,'Policy Characteristics'!$C:$C,0))),"",INDEX('Policy Characteristics'!L:L,MATCH($C1206,'Policy Characteristics'!$C:$C,0)))</f>
        <v>industry-elec-and-hydrogen.html</v>
      </c>
    </row>
    <row r="1207" spans="1:18" s="2" customFormat="1">
      <c r="A1207" s="254" t="str">
        <f>IF(ISBLANK(INDEX('Policy Characteristics'!A:A,MATCH($C1207,'Policy Characteristics'!$C:$C,0))),"",INDEX('Policy Characteristics'!A:A,MATCH($C1207,'Policy Characteristics'!$C:$C,0)))</f>
        <v>Industry</v>
      </c>
      <c r="B1207" s="262" t="str">
        <f>IF(ISBLANK(INDEX('Policy Characteristics'!B:B,MATCH($C1207,'Policy Characteristics'!$C:$C,0))),"",INDEX('Policy Characteristics'!B:B,MATCH($C1207,'Policy Characteristics'!$C:$C,0)))</f>
        <v>Hydrogen Combustion</v>
      </c>
      <c r="C1207" s="254" t="str">
        <f t="shared" si="45"/>
        <v>Fraction of Eligible Industrial Energy Use Shifted to Hydrogen</v>
      </c>
      <c r="D1207" s="6" t="s">
        <v>3077</v>
      </c>
      <c r="E1207" s="1" t="s">
        <v>3523</v>
      </c>
      <c r="F1207" t="s">
        <v>3039</v>
      </c>
      <c r="G1207" s="45" t="s">
        <v>3530</v>
      </c>
      <c r="H1207" s="43">
        <v>2168</v>
      </c>
      <c r="I1207" s="324" t="s">
        <v>44</v>
      </c>
      <c r="J1207" s="255" t="str">
        <f>IF(ISBLANK(INDEX('Policy Characteristics'!D:D,MATCH($C1207,'Policy Characteristics'!$C:$C,0))),"",INDEX('Policy Characteristics'!D:D,MATCH($C1207,'Policy Characteristics'!$C:$C,0)))</f>
        <v>Hydrogen Combustion</v>
      </c>
      <c r="K1207" s="254" t="str">
        <f>IF(ISBLANK(INDEX('Policy Characteristics'!E:E,MATCH($C1207,'Policy Characteristics'!$C:$C,0))),"",INDEX('Policy Characteristics'!E:E,MATCH($C1207,'Policy Characteristics'!$C:$C,0)))</f>
        <v>indst shift to hydrogen</v>
      </c>
      <c r="L1207" s="261">
        <f>IF(ISBLANK(INDEX('Policy Characteristics'!F:F,MATCH($C1207,'Policy Characteristics'!$C:$C,0))),"",INDEX('Policy Characteristics'!F:F,MATCH($C1207,'Policy Characteristics'!$C:$C,0)))</f>
        <v>0</v>
      </c>
      <c r="M1207" s="261">
        <f>IF(ISBLANK(INDEX('Policy Characteristics'!G:G,MATCH($C1207,'Policy Characteristics'!$C:$C,0))),"",INDEX('Policy Characteristics'!G:G,MATCH($C1207,'Policy Characteristics'!$C:$C,0)))</f>
        <v>1</v>
      </c>
      <c r="N1207" s="261">
        <f>IF(ISBLANK(INDEX('Policy Characteristics'!H:H,MATCH($C1207,'Policy Characteristics'!$C:$C,0))),"",INDEX('Policy Characteristics'!H:H,MATCH($C1207,'Policy Characteristics'!$C:$C,0)))</f>
        <v>0.01</v>
      </c>
      <c r="O1207" s="254" t="str">
        <f>IF(ISBLANK(INDEX('Policy Characteristics'!I:I,MATCH($C1207,'Policy Characteristics'!$C:$C,0))),"",INDEX('Policy Characteristics'!I:I,MATCH($C1207,'Policy Characteristics'!$C:$C,0)))</f>
        <v>% of fuel shifted</v>
      </c>
      <c r="P1207" s="254" t="str">
        <f>IF(ISBLANK(INDEX('Policy Characteristics'!J:J,MATCH($C1207,'Policy Characteristics'!$C:$C,0))),"",INDEX('Policy Characteristics'!J:J,MATCH($C1207,'Policy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07" s="254" t="str">
        <f>IF(ISBLANK(INDEX('Policy Characteristics'!K:K,MATCH($C1207,'Policy Characteristics'!$C:$C,0))),"",INDEX('Policy Characteristics'!K:K,MATCH($C1207,'Policy Characteristics'!$C:$C,0)))</f>
        <v>industry-ag-main.html#fuel-switching</v>
      </c>
      <c r="R1207" s="254" t="str">
        <f>IF(ISBLANK(INDEX('Policy Characteristics'!L:L,MATCH($C1207,'Policy Characteristics'!$C:$C,0))),"",INDEX('Policy Characteristics'!L:L,MATCH($C1207,'Policy Characteristics'!$C:$C,0)))</f>
        <v>industry-elec-and-hydrogen.html</v>
      </c>
    </row>
    <row r="1208" spans="1:18" s="2" customFormat="1">
      <c r="A1208" s="254" t="str">
        <f>IF(ISBLANK(INDEX('Policy Characteristics'!A:A,MATCH($C1208,'Policy Characteristics'!$C:$C,0))),"",INDEX('Policy Characteristics'!A:A,MATCH($C1208,'Policy Characteristics'!$C:$C,0)))</f>
        <v>Industry</v>
      </c>
      <c r="B1208" s="262" t="str">
        <f>IF(ISBLANK(INDEX('Policy Characteristics'!B:B,MATCH($C1208,'Policy Characteristics'!$C:$C,0))),"",INDEX('Policy Characteristics'!B:B,MATCH($C1208,'Policy Characteristics'!$C:$C,0)))</f>
        <v>Hydrogen Combustion</v>
      </c>
      <c r="C1208" s="254" t="str">
        <f t="shared" si="45"/>
        <v>Fraction of Eligible Industrial Energy Use Shifted to Hydrogen</v>
      </c>
      <c r="D1208" s="6" t="s">
        <v>3077</v>
      </c>
      <c r="E1208" s="1" t="s">
        <v>3674</v>
      </c>
      <c r="F1208" t="s">
        <v>3039</v>
      </c>
      <c r="G1208" s="45" t="s">
        <v>3674</v>
      </c>
      <c r="H1208" s="43">
        <v>2169</v>
      </c>
      <c r="I1208" s="324" t="s">
        <v>43</v>
      </c>
      <c r="J1208" s="255" t="str">
        <f>IF(ISBLANK(INDEX('Policy Characteristics'!D:D,MATCH($C1208,'Policy Characteristics'!$C:$C,0))),"",INDEX('Policy Characteristics'!D:D,MATCH($C1208,'Policy Characteristics'!$C:$C,0)))</f>
        <v>Hydrogen Combustion</v>
      </c>
      <c r="K1208" s="254" t="str">
        <f>IF(ISBLANK(INDEX('Policy Characteristics'!E:E,MATCH($C1208,'Policy Characteristics'!$C:$C,0))),"",INDEX('Policy Characteristics'!E:E,MATCH($C1208,'Policy Characteristics'!$C:$C,0)))</f>
        <v>indst shift to hydrogen</v>
      </c>
      <c r="L1208" s="261">
        <f>IF(ISBLANK(INDEX('Policy Characteristics'!F:F,MATCH($C1208,'Policy Characteristics'!$C:$C,0))),"",INDEX('Policy Characteristics'!F:F,MATCH($C1208,'Policy Characteristics'!$C:$C,0)))</f>
        <v>0</v>
      </c>
      <c r="M1208" s="261">
        <f>IF(ISBLANK(INDEX('Policy Characteristics'!G:G,MATCH($C1208,'Policy Characteristics'!$C:$C,0))),"",INDEX('Policy Characteristics'!G:G,MATCH($C1208,'Policy Characteristics'!$C:$C,0)))</f>
        <v>1</v>
      </c>
      <c r="N1208" s="261">
        <f>IF(ISBLANK(INDEX('Policy Characteristics'!H:H,MATCH($C1208,'Policy Characteristics'!$C:$C,0))),"",INDEX('Policy Characteristics'!H:H,MATCH($C1208,'Policy Characteristics'!$C:$C,0)))</f>
        <v>0.01</v>
      </c>
      <c r="O1208" s="254" t="str">
        <f>IF(ISBLANK(INDEX('Policy Characteristics'!I:I,MATCH($C1208,'Policy Characteristics'!$C:$C,0))),"",INDEX('Policy Characteristics'!I:I,MATCH($C1208,'Policy Characteristics'!$C:$C,0)))</f>
        <v>% of fuel shifted</v>
      </c>
      <c r="P1208" s="254" t="str">
        <f>IF(ISBLANK(INDEX('Policy Characteristics'!J:J,MATCH($C1208,'Policy Characteristics'!$C:$C,0))),"",INDEX('Policy Characteristics'!J:J,MATCH($C1208,'Policy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08" s="254" t="str">
        <f>IF(ISBLANK(INDEX('Policy Characteristics'!K:K,MATCH($C1208,'Policy Characteristics'!$C:$C,0))),"",INDEX('Policy Characteristics'!K:K,MATCH($C1208,'Policy Characteristics'!$C:$C,0)))</f>
        <v>industry-ag-main.html#fuel-switching</v>
      </c>
      <c r="R1208" s="254" t="str">
        <f>IF(ISBLANK(INDEX('Policy Characteristics'!L:L,MATCH($C1208,'Policy Characteristics'!$C:$C,0))),"",INDEX('Policy Characteristics'!L:L,MATCH($C1208,'Policy Characteristics'!$C:$C,0)))</f>
        <v>industry-elec-and-hydrogen.html</v>
      </c>
    </row>
    <row r="1209" spans="1:18" s="2" customFormat="1">
      <c r="A1209" s="254" t="str">
        <f>IF(ISBLANK(INDEX('Policy Characteristics'!A:A,MATCH($C1209,'Policy Characteristics'!$C:$C,0))),"",INDEX('Policy Characteristics'!A:A,MATCH($C1209,'Policy Characteristics'!$C:$C,0)))</f>
        <v>Industry</v>
      </c>
      <c r="B1209" s="262" t="str">
        <f>IF(ISBLANK(INDEX('Policy Characteristics'!B:B,MATCH($C1209,'Policy Characteristics'!$C:$C,0))),"",INDEX('Policy Characteristics'!B:B,MATCH($C1209,'Policy Characteristics'!$C:$C,0)))</f>
        <v>Hydrogen Combustion</v>
      </c>
      <c r="C1209" s="254" t="str">
        <f t="shared" si="45"/>
        <v>Fraction of Eligible Industrial Energy Use Shifted to Hydrogen</v>
      </c>
      <c r="D1209" s="6" t="s">
        <v>3078</v>
      </c>
      <c r="E1209" s="1" t="s">
        <v>3517</v>
      </c>
      <c r="F1209" t="s">
        <v>3040</v>
      </c>
      <c r="G1209" s="45" t="s">
        <v>3524</v>
      </c>
      <c r="H1209" s="43">
        <v>2170</v>
      </c>
      <c r="I1209" s="324" t="s">
        <v>43</v>
      </c>
      <c r="J1209" s="255" t="str">
        <f>IF(ISBLANK(INDEX('Policy Characteristics'!D:D,MATCH($C1209,'Policy Characteristics'!$C:$C,0))),"",INDEX('Policy Characteristics'!D:D,MATCH($C1209,'Policy Characteristics'!$C:$C,0)))</f>
        <v>Hydrogen Combustion</v>
      </c>
      <c r="K1209" s="254" t="str">
        <f>IF(ISBLANK(INDEX('Policy Characteristics'!E:E,MATCH($C1209,'Policy Characteristics'!$C:$C,0))),"",INDEX('Policy Characteristics'!E:E,MATCH($C1209,'Policy Characteristics'!$C:$C,0)))</f>
        <v>indst shift to hydrogen</v>
      </c>
      <c r="L1209" s="261">
        <f>IF(ISBLANK(INDEX('Policy Characteristics'!F:F,MATCH($C1209,'Policy Characteristics'!$C:$C,0))),"",INDEX('Policy Characteristics'!F:F,MATCH($C1209,'Policy Characteristics'!$C:$C,0)))</f>
        <v>0</v>
      </c>
      <c r="M1209" s="261">
        <f>IF(ISBLANK(INDEX('Policy Characteristics'!G:G,MATCH($C1209,'Policy Characteristics'!$C:$C,0))),"",INDEX('Policy Characteristics'!G:G,MATCH($C1209,'Policy Characteristics'!$C:$C,0)))</f>
        <v>1</v>
      </c>
      <c r="N1209" s="261">
        <f>IF(ISBLANK(INDEX('Policy Characteristics'!H:H,MATCH($C1209,'Policy Characteristics'!$C:$C,0))),"",INDEX('Policy Characteristics'!H:H,MATCH($C1209,'Policy Characteristics'!$C:$C,0)))</f>
        <v>0.01</v>
      </c>
      <c r="O1209" s="254" t="str">
        <f>IF(ISBLANK(INDEX('Policy Characteristics'!I:I,MATCH($C1209,'Policy Characteristics'!$C:$C,0))),"",INDEX('Policy Characteristics'!I:I,MATCH($C1209,'Policy Characteristics'!$C:$C,0)))</f>
        <v>% of fuel shifted</v>
      </c>
      <c r="P1209" s="254" t="str">
        <f>IF(ISBLANK(INDEX('Policy Characteristics'!J:J,MATCH($C1209,'Policy Characteristics'!$C:$C,0))),"",INDEX('Policy Characteristics'!J:J,MATCH($C1209,'Policy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09" s="254" t="str">
        <f>IF(ISBLANK(INDEX('Policy Characteristics'!K:K,MATCH($C1209,'Policy Characteristics'!$C:$C,0))),"",INDEX('Policy Characteristics'!K:K,MATCH($C1209,'Policy Characteristics'!$C:$C,0)))</f>
        <v>industry-ag-main.html#fuel-switching</v>
      </c>
      <c r="R1209" s="254" t="str">
        <f>IF(ISBLANK(INDEX('Policy Characteristics'!L:L,MATCH($C1209,'Policy Characteristics'!$C:$C,0))),"",INDEX('Policy Characteristics'!L:L,MATCH($C1209,'Policy Characteristics'!$C:$C,0)))</f>
        <v>industry-elec-and-hydrogen.html</v>
      </c>
    </row>
    <row r="1210" spans="1:18" s="2" customFormat="1">
      <c r="A1210" s="254" t="str">
        <f>IF(ISBLANK(INDEX('Policy Characteristics'!A:A,MATCH($C1210,'Policy Characteristics'!$C:$C,0))),"",INDEX('Policy Characteristics'!A:A,MATCH($C1210,'Policy Characteristics'!$C:$C,0)))</f>
        <v>Industry</v>
      </c>
      <c r="B1210" s="262" t="str">
        <f>IF(ISBLANK(INDEX('Policy Characteristics'!B:B,MATCH($C1210,'Policy Characteristics'!$C:$C,0))),"",INDEX('Policy Characteristics'!B:B,MATCH($C1210,'Policy Characteristics'!$C:$C,0)))</f>
        <v>Hydrogen Combustion</v>
      </c>
      <c r="C1210" s="254" t="str">
        <f t="shared" si="45"/>
        <v>Fraction of Eligible Industrial Energy Use Shifted to Hydrogen</v>
      </c>
      <c r="D1210" s="6" t="s">
        <v>3078</v>
      </c>
      <c r="E1210" s="1" t="s">
        <v>3518</v>
      </c>
      <c r="F1210" t="s">
        <v>3040</v>
      </c>
      <c r="G1210" s="45" t="s">
        <v>3525</v>
      </c>
      <c r="H1210" s="43">
        <v>2171</v>
      </c>
      <c r="I1210" s="324" t="s">
        <v>43</v>
      </c>
      <c r="J1210" s="255" t="str">
        <f>IF(ISBLANK(INDEX('Policy Characteristics'!D:D,MATCH($C1210,'Policy Characteristics'!$C:$C,0))),"",INDEX('Policy Characteristics'!D:D,MATCH($C1210,'Policy Characteristics'!$C:$C,0)))</f>
        <v>Hydrogen Combustion</v>
      </c>
      <c r="K1210" s="254" t="str">
        <f>IF(ISBLANK(INDEX('Policy Characteristics'!E:E,MATCH($C1210,'Policy Characteristics'!$C:$C,0))),"",INDEX('Policy Characteristics'!E:E,MATCH($C1210,'Policy Characteristics'!$C:$C,0)))</f>
        <v>indst shift to hydrogen</v>
      </c>
      <c r="L1210" s="261">
        <f>IF(ISBLANK(INDEX('Policy Characteristics'!F:F,MATCH($C1210,'Policy Characteristics'!$C:$C,0))),"",INDEX('Policy Characteristics'!F:F,MATCH($C1210,'Policy Characteristics'!$C:$C,0)))</f>
        <v>0</v>
      </c>
      <c r="M1210" s="261">
        <f>IF(ISBLANK(INDEX('Policy Characteristics'!G:G,MATCH($C1210,'Policy Characteristics'!$C:$C,0))),"",INDEX('Policy Characteristics'!G:G,MATCH($C1210,'Policy Characteristics'!$C:$C,0)))</f>
        <v>1</v>
      </c>
      <c r="N1210" s="261">
        <f>IF(ISBLANK(INDEX('Policy Characteristics'!H:H,MATCH($C1210,'Policy Characteristics'!$C:$C,0))),"",INDEX('Policy Characteristics'!H:H,MATCH($C1210,'Policy Characteristics'!$C:$C,0)))</f>
        <v>0.01</v>
      </c>
      <c r="O1210" s="254" t="str">
        <f>IF(ISBLANK(INDEX('Policy Characteristics'!I:I,MATCH($C1210,'Policy Characteristics'!$C:$C,0))),"",INDEX('Policy Characteristics'!I:I,MATCH($C1210,'Policy Characteristics'!$C:$C,0)))</f>
        <v>% of fuel shifted</v>
      </c>
      <c r="P1210" s="254" t="str">
        <f>IF(ISBLANK(INDEX('Policy Characteristics'!J:J,MATCH($C1210,'Policy Characteristics'!$C:$C,0))),"",INDEX('Policy Characteristics'!J:J,MATCH($C1210,'Policy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10" s="254" t="str">
        <f>IF(ISBLANK(INDEX('Policy Characteristics'!K:K,MATCH($C1210,'Policy Characteristics'!$C:$C,0))),"",INDEX('Policy Characteristics'!K:K,MATCH($C1210,'Policy Characteristics'!$C:$C,0)))</f>
        <v>industry-ag-main.html#fuel-switching</v>
      </c>
      <c r="R1210" s="254" t="str">
        <f>IF(ISBLANK(INDEX('Policy Characteristics'!L:L,MATCH($C1210,'Policy Characteristics'!$C:$C,0))),"",INDEX('Policy Characteristics'!L:L,MATCH($C1210,'Policy Characteristics'!$C:$C,0)))</f>
        <v>industry-elec-and-hydrogen.html</v>
      </c>
    </row>
    <row r="1211" spans="1:18" s="2" customFormat="1">
      <c r="A1211" s="254" t="str">
        <f>IF(ISBLANK(INDEX('Policy Characteristics'!A:A,MATCH($C1211,'Policy Characteristics'!$C:$C,0))),"",INDEX('Policy Characteristics'!A:A,MATCH($C1211,'Policy Characteristics'!$C:$C,0)))</f>
        <v>Industry</v>
      </c>
      <c r="B1211" s="262" t="str">
        <f>IF(ISBLANK(INDEX('Policy Characteristics'!B:B,MATCH($C1211,'Policy Characteristics'!$C:$C,0))),"",INDEX('Policy Characteristics'!B:B,MATCH($C1211,'Policy Characteristics'!$C:$C,0)))</f>
        <v>Hydrogen Combustion</v>
      </c>
      <c r="C1211" s="254" t="str">
        <f t="shared" si="45"/>
        <v>Fraction of Eligible Industrial Energy Use Shifted to Hydrogen</v>
      </c>
      <c r="D1211" s="6" t="s">
        <v>3078</v>
      </c>
      <c r="E1211" s="1" t="s">
        <v>3519</v>
      </c>
      <c r="F1211" t="s">
        <v>3040</v>
      </c>
      <c r="G1211" s="45" t="s">
        <v>3526</v>
      </c>
      <c r="H1211" s="43">
        <v>2172</v>
      </c>
      <c r="I1211" s="324" t="s">
        <v>43</v>
      </c>
      <c r="J1211" s="255" t="str">
        <f>IF(ISBLANK(INDEX('Policy Characteristics'!D:D,MATCH($C1211,'Policy Characteristics'!$C:$C,0))),"",INDEX('Policy Characteristics'!D:D,MATCH($C1211,'Policy Characteristics'!$C:$C,0)))</f>
        <v>Hydrogen Combustion</v>
      </c>
      <c r="K1211" s="254" t="str">
        <f>IF(ISBLANK(INDEX('Policy Characteristics'!E:E,MATCH($C1211,'Policy Characteristics'!$C:$C,0))),"",INDEX('Policy Characteristics'!E:E,MATCH($C1211,'Policy Characteristics'!$C:$C,0)))</f>
        <v>indst shift to hydrogen</v>
      </c>
      <c r="L1211" s="261">
        <f>IF(ISBLANK(INDEX('Policy Characteristics'!F:F,MATCH($C1211,'Policy Characteristics'!$C:$C,0))),"",INDEX('Policy Characteristics'!F:F,MATCH($C1211,'Policy Characteristics'!$C:$C,0)))</f>
        <v>0</v>
      </c>
      <c r="M1211" s="261">
        <f>IF(ISBLANK(INDEX('Policy Characteristics'!G:G,MATCH($C1211,'Policy Characteristics'!$C:$C,0))),"",INDEX('Policy Characteristics'!G:G,MATCH($C1211,'Policy Characteristics'!$C:$C,0)))</f>
        <v>1</v>
      </c>
      <c r="N1211" s="261">
        <f>IF(ISBLANK(INDEX('Policy Characteristics'!H:H,MATCH($C1211,'Policy Characteristics'!$C:$C,0))),"",INDEX('Policy Characteristics'!H:H,MATCH($C1211,'Policy Characteristics'!$C:$C,0)))</f>
        <v>0.01</v>
      </c>
      <c r="O1211" s="254" t="str">
        <f>IF(ISBLANK(INDEX('Policy Characteristics'!I:I,MATCH($C1211,'Policy Characteristics'!$C:$C,0))),"",INDEX('Policy Characteristics'!I:I,MATCH($C1211,'Policy Characteristics'!$C:$C,0)))</f>
        <v>% of fuel shifted</v>
      </c>
      <c r="P1211" s="254" t="str">
        <f>IF(ISBLANK(INDEX('Policy Characteristics'!J:J,MATCH($C1211,'Policy Characteristics'!$C:$C,0))),"",INDEX('Policy Characteristics'!J:J,MATCH($C1211,'Policy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11" s="254" t="str">
        <f>IF(ISBLANK(INDEX('Policy Characteristics'!K:K,MATCH($C1211,'Policy Characteristics'!$C:$C,0))),"",INDEX('Policy Characteristics'!K:K,MATCH($C1211,'Policy Characteristics'!$C:$C,0)))</f>
        <v>industry-ag-main.html#fuel-switching</v>
      </c>
      <c r="R1211" s="254" t="str">
        <f>IF(ISBLANK(INDEX('Policy Characteristics'!L:L,MATCH($C1211,'Policy Characteristics'!$C:$C,0))),"",INDEX('Policy Characteristics'!L:L,MATCH($C1211,'Policy Characteristics'!$C:$C,0)))</f>
        <v>industry-elec-and-hydrogen.html</v>
      </c>
    </row>
    <row r="1212" spans="1:18" s="2" customFormat="1">
      <c r="A1212" s="254" t="str">
        <f>IF(ISBLANK(INDEX('Policy Characteristics'!A:A,MATCH($C1212,'Policy Characteristics'!$C:$C,0))),"",INDEX('Policy Characteristics'!A:A,MATCH($C1212,'Policy Characteristics'!$C:$C,0)))</f>
        <v>Industry</v>
      </c>
      <c r="B1212" s="262" t="str">
        <f>IF(ISBLANK(INDEX('Policy Characteristics'!B:B,MATCH($C1212,'Policy Characteristics'!$C:$C,0))),"",INDEX('Policy Characteristics'!B:B,MATCH($C1212,'Policy Characteristics'!$C:$C,0)))</f>
        <v>Hydrogen Combustion</v>
      </c>
      <c r="C1212" s="254" t="str">
        <f t="shared" si="45"/>
        <v>Fraction of Eligible Industrial Energy Use Shifted to Hydrogen</v>
      </c>
      <c r="D1212" s="6" t="s">
        <v>3078</v>
      </c>
      <c r="E1212" s="1" t="s">
        <v>3520</v>
      </c>
      <c r="F1212" t="s">
        <v>3040</v>
      </c>
      <c r="G1212" s="45" t="s">
        <v>3527</v>
      </c>
      <c r="H1212" s="43">
        <v>2173</v>
      </c>
      <c r="I1212" s="324" t="s">
        <v>43</v>
      </c>
      <c r="J1212" s="255" t="str">
        <f>IF(ISBLANK(INDEX('Policy Characteristics'!D:D,MATCH($C1212,'Policy Characteristics'!$C:$C,0))),"",INDEX('Policy Characteristics'!D:D,MATCH($C1212,'Policy Characteristics'!$C:$C,0)))</f>
        <v>Hydrogen Combustion</v>
      </c>
      <c r="K1212" s="254" t="str">
        <f>IF(ISBLANK(INDEX('Policy Characteristics'!E:E,MATCH($C1212,'Policy Characteristics'!$C:$C,0))),"",INDEX('Policy Characteristics'!E:E,MATCH($C1212,'Policy Characteristics'!$C:$C,0)))</f>
        <v>indst shift to hydrogen</v>
      </c>
      <c r="L1212" s="261">
        <f>IF(ISBLANK(INDEX('Policy Characteristics'!F:F,MATCH($C1212,'Policy Characteristics'!$C:$C,0))),"",INDEX('Policy Characteristics'!F:F,MATCH($C1212,'Policy Characteristics'!$C:$C,0)))</f>
        <v>0</v>
      </c>
      <c r="M1212" s="261">
        <f>IF(ISBLANK(INDEX('Policy Characteristics'!G:G,MATCH($C1212,'Policy Characteristics'!$C:$C,0))),"",INDEX('Policy Characteristics'!G:G,MATCH($C1212,'Policy Characteristics'!$C:$C,0)))</f>
        <v>1</v>
      </c>
      <c r="N1212" s="261">
        <f>IF(ISBLANK(INDEX('Policy Characteristics'!H:H,MATCH($C1212,'Policy Characteristics'!$C:$C,0))),"",INDEX('Policy Characteristics'!H:H,MATCH($C1212,'Policy Characteristics'!$C:$C,0)))</f>
        <v>0.01</v>
      </c>
      <c r="O1212" s="254" t="str">
        <f>IF(ISBLANK(INDEX('Policy Characteristics'!I:I,MATCH($C1212,'Policy Characteristics'!$C:$C,0))),"",INDEX('Policy Characteristics'!I:I,MATCH($C1212,'Policy Characteristics'!$C:$C,0)))</f>
        <v>% of fuel shifted</v>
      </c>
      <c r="P1212" s="254" t="str">
        <f>IF(ISBLANK(INDEX('Policy Characteristics'!J:J,MATCH($C1212,'Policy Characteristics'!$C:$C,0))),"",INDEX('Policy Characteristics'!J:J,MATCH($C1212,'Policy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12" s="254" t="str">
        <f>IF(ISBLANK(INDEX('Policy Characteristics'!K:K,MATCH($C1212,'Policy Characteristics'!$C:$C,0))),"",INDEX('Policy Characteristics'!K:K,MATCH($C1212,'Policy Characteristics'!$C:$C,0)))</f>
        <v>industry-ag-main.html#fuel-switching</v>
      </c>
      <c r="R1212" s="254" t="str">
        <f>IF(ISBLANK(INDEX('Policy Characteristics'!L:L,MATCH($C1212,'Policy Characteristics'!$C:$C,0))),"",INDEX('Policy Characteristics'!L:L,MATCH($C1212,'Policy Characteristics'!$C:$C,0)))</f>
        <v>industry-elec-and-hydrogen.html</v>
      </c>
    </row>
    <row r="1213" spans="1:18" s="2" customFormat="1">
      <c r="A1213" s="254" t="str">
        <f>IF(ISBLANK(INDEX('Policy Characteristics'!A:A,MATCH($C1213,'Policy Characteristics'!$C:$C,0))),"",INDEX('Policy Characteristics'!A:A,MATCH($C1213,'Policy Characteristics'!$C:$C,0)))</f>
        <v>Industry</v>
      </c>
      <c r="B1213" s="262" t="str">
        <f>IF(ISBLANK(INDEX('Policy Characteristics'!B:B,MATCH($C1213,'Policy Characteristics'!$C:$C,0))),"",INDEX('Policy Characteristics'!B:B,MATCH($C1213,'Policy Characteristics'!$C:$C,0)))</f>
        <v>Hydrogen Combustion</v>
      </c>
      <c r="C1213" s="254" t="str">
        <f t="shared" si="45"/>
        <v>Fraction of Eligible Industrial Energy Use Shifted to Hydrogen</v>
      </c>
      <c r="D1213" s="6" t="s">
        <v>3078</v>
      </c>
      <c r="E1213" s="1" t="s">
        <v>3521</v>
      </c>
      <c r="F1213" t="s">
        <v>3040</v>
      </c>
      <c r="G1213" s="45" t="s">
        <v>3528</v>
      </c>
      <c r="H1213" s="43">
        <v>2174</v>
      </c>
      <c r="I1213" s="324" t="s">
        <v>44</v>
      </c>
      <c r="J1213" s="255" t="str">
        <f>IF(ISBLANK(INDEX('Policy Characteristics'!D:D,MATCH($C1213,'Policy Characteristics'!$C:$C,0))),"",INDEX('Policy Characteristics'!D:D,MATCH($C1213,'Policy Characteristics'!$C:$C,0)))</f>
        <v>Hydrogen Combustion</v>
      </c>
      <c r="K1213" s="254" t="str">
        <f>IF(ISBLANK(INDEX('Policy Characteristics'!E:E,MATCH($C1213,'Policy Characteristics'!$C:$C,0))),"",INDEX('Policy Characteristics'!E:E,MATCH($C1213,'Policy Characteristics'!$C:$C,0)))</f>
        <v>indst shift to hydrogen</v>
      </c>
      <c r="L1213" s="261">
        <f>IF(ISBLANK(INDEX('Policy Characteristics'!F:F,MATCH($C1213,'Policy Characteristics'!$C:$C,0))),"",INDEX('Policy Characteristics'!F:F,MATCH($C1213,'Policy Characteristics'!$C:$C,0)))</f>
        <v>0</v>
      </c>
      <c r="M1213" s="261">
        <f>IF(ISBLANK(INDEX('Policy Characteristics'!G:G,MATCH($C1213,'Policy Characteristics'!$C:$C,0))),"",INDEX('Policy Characteristics'!G:G,MATCH($C1213,'Policy Characteristics'!$C:$C,0)))</f>
        <v>1</v>
      </c>
      <c r="N1213" s="261">
        <f>IF(ISBLANK(INDEX('Policy Characteristics'!H:H,MATCH($C1213,'Policy Characteristics'!$C:$C,0))),"",INDEX('Policy Characteristics'!H:H,MATCH($C1213,'Policy Characteristics'!$C:$C,0)))</f>
        <v>0.01</v>
      </c>
      <c r="O1213" s="254" t="str">
        <f>IF(ISBLANK(INDEX('Policy Characteristics'!I:I,MATCH($C1213,'Policy Characteristics'!$C:$C,0))),"",INDEX('Policy Characteristics'!I:I,MATCH($C1213,'Policy Characteristics'!$C:$C,0)))</f>
        <v>% of fuel shifted</v>
      </c>
      <c r="P1213" s="254" t="str">
        <f>IF(ISBLANK(INDEX('Policy Characteristics'!J:J,MATCH($C1213,'Policy Characteristics'!$C:$C,0))),"",INDEX('Policy Characteristics'!J:J,MATCH($C1213,'Policy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13" s="254" t="str">
        <f>IF(ISBLANK(INDEX('Policy Characteristics'!K:K,MATCH($C1213,'Policy Characteristics'!$C:$C,0))),"",INDEX('Policy Characteristics'!K:K,MATCH($C1213,'Policy Characteristics'!$C:$C,0)))</f>
        <v>industry-ag-main.html#fuel-switching</v>
      </c>
      <c r="R1213" s="254" t="str">
        <f>IF(ISBLANK(INDEX('Policy Characteristics'!L:L,MATCH($C1213,'Policy Characteristics'!$C:$C,0))),"",INDEX('Policy Characteristics'!L:L,MATCH($C1213,'Policy Characteristics'!$C:$C,0)))</f>
        <v>industry-elec-and-hydrogen.html</v>
      </c>
    </row>
    <row r="1214" spans="1:18" s="2" customFormat="1">
      <c r="A1214" s="254" t="str">
        <f>IF(ISBLANK(INDEX('Policy Characteristics'!A:A,MATCH($C1214,'Policy Characteristics'!$C:$C,0))),"",INDEX('Policy Characteristics'!A:A,MATCH($C1214,'Policy Characteristics'!$C:$C,0)))</f>
        <v>Industry</v>
      </c>
      <c r="B1214" s="262" t="str">
        <f>IF(ISBLANK(INDEX('Policy Characteristics'!B:B,MATCH($C1214,'Policy Characteristics'!$C:$C,0))),"",INDEX('Policy Characteristics'!B:B,MATCH($C1214,'Policy Characteristics'!$C:$C,0)))</f>
        <v>Hydrogen Combustion</v>
      </c>
      <c r="C1214" s="254" t="str">
        <f t="shared" si="45"/>
        <v>Fraction of Eligible Industrial Energy Use Shifted to Hydrogen</v>
      </c>
      <c r="D1214" s="6" t="s">
        <v>3078</v>
      </c>
      <c r="E1214" s="1" t="s">
        <v>3522</v>
      </c>
      <c r="F1214" t="s">
        <v>3040</v>
      </c>
      <c r="G1214" s="45" t="s">
        <v>3529</v>
      </c>
      <c r="H1214" s="43">
        <v>2175</v>
      </c>
      <c r="I1214" s="324" t="s">
        <v>44</v>
      </c>
      <c r="J1214" s="255" t="str">
        <f>IF(ISBLANK(INDEX('Policy Characteristics'!D:D,MATCH($C1214,'Policy Characteristics'!$C:$C,0))),"",INDEX('Policy Characteristics'!D:D,MATCH($C1214,'Policy Characteristics'!$C:$C,0)))</f>
        <v>Hydrogen Combustion</v>
      </c>
      <c r="K1214" s="254" t="str">
        <f>IF(ISBLANK(INDEX('Policy Characteristics'!E:E,MATCH($C1214,'Policy Characteristics'!$C:$C,0))),"",INDEX('Policy Characteristics'!E:E,MATCH($C1214,'Policy Characteristics'!$C:$C,0)))</f>
        <v>indst shift to hydrogen</v>
      </c>
      <c r="L1214" s="261">
        <f>IF(ISBLANK(INDEX('Policy Characteristics'!F:F,MATCH($C1214,'Policy Characteristics'!$C:$C,0))),"",INDEX('Policy Characteristics'!F:F,MATCH($C1214,'Policy Characteristics'!$C:$C,0)))</f>
        <v>0</v>
      </c>
      <c r="M1214" s="261">
        <f>IF(ISBLANK(INDEX('Policy Characteristics'!G:G,MATCH($C1214,'Policy Characteristics'!$C:$C,0))),"",INDEX('Policy Characteristics'!G:G,MATCH($C1214,'Policy Characteristics'!$C:$C,0)))</f>
        <v>1</v>
      </c>
      <c r="N1214" s="261">
        <f>IF(ISBLANK(INDEX('Policy Characteristics'!H:H,MATCH($C1214,'Policy Characteristics'!$C:$C,0))),"",INDEX('Policy Characteristics'!H:H,MATCH($C1214,'Policy Characteristics'!$C:$C,0)))</f>
        <v>0.01</v>
      </c>
      <c r="O1214" s="254" t="str">
        <f>IF(ISBLANK(INDEX('Policy Characteristics'!I:I,MATCH($C1214,'Policy Characteristics'!$C:$C,0))),"",INDEX('Policy Characteristics'!I:I,MATCH($C1214,'Policy Characteristics'!$C:$C,0)))</f>
        <v>% of fuel shifted</v>
      </c>
      <c r="P1214" s="254" t="str">
        <f>IF(ISBLANK(INDEX('Policy Characteristics'!J:J,MATCH($C1214,'Policy Characteristics'!$C:$C,0))),"",INDEX('Policy Characteristics'!J:J,MATCH($C1214,'Policy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14" s="254" t="str">
        <f>IF(ISBLANK(INDEX('Policy Characteristics'!K:K,MATCH($C1214,'Policy Characteristics'!$C:$C,0))),"",INDEX('Policy Characteristics'!K:K,MATCH($C1214,'Policy Characteristics'!$C:$C,0)))</f>
        <v>industry-ag-main.html#fuel-switching</v>
      </c>
      <c r="R1214" s="254" t="str">
        <f>IF(ISBLANK(INDEX('Policy Characteristics'!L:L,MATCH($C1214,'Policy Characteristics'!$C:$C,0))),"",INDEX('Policy Characteristics'!L:L,MATCH($C1214,'Policy Characteristics'!$C:$C,0)))</f>
        <v>industry-elec-and-hydrogen.html</v>
      </c>
    </row>
    <row r="1215" spans="1:18" s="2" customFormat="1">
      <c r="A1215" s="254" t="str">
        <f>IF(ISBLANK(INDEX('Policy Characteristics'!A:A,MATCH($C1215,'Policy Characteristics'!$C:$C,0))),"",INDEX('Policy Characteristics'!A:A,MATCH($C1215,'Policy Characteristics'!$C:$C,0)))</f>
        <v>Industry</v>
      </c>
      <c r="B1215" s="262" t="str">
        <f>IF(ISBLANK(INDEX('Policy Characteristics'!B:B,MATCH($C1215,'Policy Characteristics'!$C:$C,0))),"",INDEX('Policy Characteristics'!B:B,MATCH($C1215,'Policy Characteristics'!$C:$C,0)))</f>
        <v>Hydrogen Combustion</v>
      </c>
      <c r="C1215" s="254" t="str">
        <f t="shared" si="45"/>
        <v>Fraction of Eligible Industrial Energy Use Shifted to Hydrogen</v>
      </c>
      <c r="D1215" s="6" t="s">
        <v>3078</v>
      </c>
      <c r="E1215" s="1" t="s">
        <v>3523</v>
      </c>
      <c r="F1215" t="s">
        <v>3040</v>
      </c>
      <c r="G1215" s="45" t="s">
        <v>3530</v>
      </c>
      <c r="H1215" s="43">
        <v>2176</v>
      </c>
      <c r="I1215" s="324" t="s">
        <v>44</v>
      </c>
      <c r="J1215" s="255" t="str">
        <f>IF(ISBLANK(INDEX('Policy Characteristics'!D:D,MATCH($C1215,'Policy Characteristics'!$C:$C,0))),"",INDEX('Policy Characteristics'!D:D,MATCH($C1215,'Policy Characteristics'!$C:$C,0)))</f>
        <v>Hydrogen Combustion</v>
      </c>
      <c r="K1215" s="254" t="str">
        <f>IF(ISBLANK(INDEX('Policy Characteristics'!E:E,MATCH($C1215,'Policy Characteristics'!$C:$C,0))),"",INDEX('Policy Characteristics'!E:E,MATCH($C1215,'Policy Characteristics'!$C:$C,0)))</f>
        <v>indst shift to hydrogen</v>
      </c>
      <c r="L1215" s="261">
        <f>IF(ISBLANK(INDEX('Policy Characteristics'!F:F,MATCH($C1215,'Policy Characteristics'!$C:$C,0))),"",INDEX('Policy Characteristics'!F:F,MATCH($C1215,'Policy Characteristics'!$C:$C,0)))</f>
        <v>0</v>
      </c>
      <c r="M1215" s="261">
        <f>IF(ISBLANK(INDEX('Policy Characteristics'!G:G,MATCH($C1215,'Policy Characteristics'!$C:$C,0))),"",INDEX('Policy Characteristics'!G:G,MATCH($C1215,'Policy Characteristics'!$C:$C,0)))</f>
        <v>1</v>
      </c>
      <c r="N1215" s="261">
        <f>IF(ISBLANK(INDEX('Policy Characteristics'!H:H,MATCH($C1215,'Policy Characteristics'!$C:$C,0))),"",INDEX('Policy Characteristics'!H:H,MATCH($C1215,'Policy Characteristics'!$C:$C,0)))</f>
        <v>0.01</v>
      </c>
      <c r="O1215" s="254" t="str">
        <f>IF(ISBLANK(INDEX('Policy Characteristics'!I:I,MATCH($C1215,'Policy Characteristics'!$C:$C,0))),"",INDEX('Policy Characteristics'!I:I,MATCH($C1215,'Policy Characteristics'!$C:$C,0)))</f>
        <v>% of fuel shifted</v>
      </c>
      <c r="P1215" s="254" t="str">
        <f>IF(ISBLANK(INDEX('Policy Characteristics'!J:J,MATCH($C1215,'Policy Characteristics'!$C:$C,0))),"",INDEX('Policy Characteristics'!J:J,MATCH($C1215,'Policy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15" s="254" t="str">
        <f>IF(ISBLANK(INDEX('Policy Characteristics'!K:K,MATCH($C1215,'Policy Characteristics'!$C:$C,0))),"",INDEX('Policy Characteristics'!K:K,MATCH($C1215,'Policy Characteristics'!$C:$C,0)))</f>
        <v>industry-ag-main.html#fuel-switching</v>
      </c>
      <c r="R1215" s="254" t="str">
        <f>IF(ISBLANK(INDEX('Policy Characteristics'!L:L,MATCH($C1215,'Policy Characteristics'!$C:$C,0))),"",INDEX('Policy Characteristics'!L:L,MATCH($C1215,'Policy Characteristics'!$C:$C,0)))</f>
        <v>industry-elec-and-hydrogen.html</v>
      </c>
    </row>
    <row r="1216" spans="1:18" s="2" customFormat="1">
      <c r="A1216" s="254" t="str">
        <f>IF(ISBLANK(INDEX('Policy Characteristics'!A:A,MATCH($C1216,'Policy Characteristics'!$C:$C,0))),"",INDEX('Policy Characteristics'!A:A,MATCH($C1216,'Policy Characteristics'!$C:$C,0)))</f>
        <v>Industry</v>
      </c>
      <c r="B1216" s="262" t="str">
        <f>IF(ISBLANK(INDEX('Policy Characteristics'!B:B,MATCH($C1216,'Policy Characteristics'!$C:$C,0))),"",INDEX('Policy Characteristics'!B:B,MATCH($C1216,'Policy Characteristics'!$C:$C,0)))</f>
        <v>Hydrogen Combustion</v>
      </c>
      <c r="C1216" s="254" t="str">
        <f t="shared" si="45"/>
        <v>Fraction of Eligible Industrial Energy Use Shifted to Hydrogen</v>
      </c>
      <c r="D1216" s="6" t="s">
        <v>3078</v>
      </c>
      <c r="E1216" s="1" t="s">
        <v>3674</v>
      </c>
      <c r="F1216" t="s">
        <v>3040</v>
      </c>
      <c r="G1216" s="45" t="s">
        <v>3674</v>
      </c>
      <c r="H1216" s="43">
        <v>2177</v>
      </c>
      <c r="I1216" s="324" t="s">
        <v>44</v>
      </c>
      <c r="J1216" s="255" t="str">
        <f>IF(ISBLANK(INDEX('Policy Characteristics'!D:D,MATCH($C1216,'Policy Characteristics'!$C:$C,0))),"",INDEX('Policy Characteristics'!D:D,MATCH($C1216,'Policy Characteristics'!$C:$C,0)))</f>
        <v>Hydrogen Combustion</v>
      </c>
      <c r="K1216" s="254" t="str">
        <f>IF(ISBLANK(INDEX('Policy Characteristics'!E:E,MATCH($C1216,'Policy Characteristics'!$C:$C,0))),"",INDEX('Policy Characteristics'!E:E,MATCH($C1216,'Policy Characteristics'!$C:$C,0)))</f>
        <v>indst shift to hydrogen</v>
      </c>
      <c r="L1216" s="261">
        <f>IF(ISBLANK(INDEX('Policy Characteristics'!F:F,MATCH($C1216,'Policy Characteristics'!$C:$C,0))),"",INDEX('Policy Characteristics'!F:F,MATCH($C1216,'Policy Characteristics'!$C:$C,0)))</f>
        <v>0</v>
      </c>
      <c r="M1216" s="261">
        <f>IF(ISBLANK(INDEX('Policy Characteristics'!G:G,MATCH($C1216,'Policy Characteristics'!$C:$C,0))),"",INDEX('Policy Characteristics'!G:G,MATCH($C1216,'Policy Characteristics'!$C:$C,0)))</f>
        <v>1</v>
      </c>
      <c r="N1216" s="261">
        <f>IF(ISBLANK(INDEX('Policy Characteristics'!H:H,MATCH($C1216,'Policy Characteristics'!$C:$C,0))),"",INDEX('Policy Characteristics'!H:H,MATCH($C1216,'Policy Characteristics'!$C:$C,0)))</f>
        <v>0.01</v>
      </c>
      <c r="O1216" s="254" t="str">
        <f>IF(ISBLANK(INDEX('Policy Characteristics'!I:I,MATCH($C1216,'Policy Characteristics'!$C:$C,0))),"",INDEX('Policy Characteristics'!I:I,MATCH($C1216,'Policy Characteristics'!$C:$C,0)))</f>
        <v>% of fuel shifted</v>
      </c>
      <c r="P1216" s="254" t="str">
        <f>IF(ISBLANK(INDEX('Policy Characteristics'!J:J,MATCH($C1216,'Policy Characteristics'!$C:$C,0))),"",INDEX('Policy Characteristics'!J:J,MATCH($C1216,'Policy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16" s="254" t="str">
        <f>IF(ISBLANK(INDEX('Policy Characteristics'!K:K,MATCH($C1216,'Policy Characteristics'!$C:$C,0))),"",INDEX('Policy Characteristics'!K:K,MATCH($C1216,'Policy Characteristics'!$C:$C,0)))</f>
        <v>industry-ag-main.html#fuel-switching</v>
      </c>
      <c r="R1216" s="254" t="str">
        <f>IF(ISBLANK(INDEX('Policy Characteristics'!L:L,MATCH($C1216,'Policy Characteristics'!$C:$C,0))),"",INDEX('Policy Characteristics'!L:L,MATCH($C1216,'Policy Characteristics'!$C:$C,0)))</f>
        <v>industry-elec-and-hydrogen.html</v>
      </c>
    </row>
    <row r="1217" spans="1:18" s="2" customFormat="1">
      <c r="A1217" s="254" t="str">
        <f>IF(ISBLANK(INDEX('Policy Characteristics'!A:A,MATCH($C1217,'Policy Characteristics'!$C:$C,0))),"",INDEX('Policy Characteristics'!A:A,MATCH($C1217,'Policy Characteristics'!$C:$C,0)))</f>
        <v>Industry</v>
      </c>
      <c r="B1217" s="262" t="str">
        <f>IF(ISBLANK(INDEX('Policy Characteristics'!B:B,MATCH($C1217,'Policy Characteristics'!$C:$C,0))),"",INDEX('Policy Characteristics'!B:B,MATCH($C1217,'Policy Characteristics'!$C:$C,0)))</f>
        <v>Hydrogen Combustion</v>
      </c>
      <c r="C1217" s="254" t="str">
        <f t="shared" si="45"/>
        <v>Fraction of Eligible Industrial Energy Use Shifted to Hydrogen</v>
      </c>
      <c r="D1217" s="6" t="s">
        <v>3079</v>
      </c>
      <c r="E1217" s="1" t="s">
        <v>3517</v>
      </c>
      <c r="F1217" t="s">
        <v>3041</v>
      </c>
      <c r="G1217" s="45" t="s">
        <v>3524</v>
      </c>
      <c r="H1217" s="43">
        <v>2178</v>
      </c>
      <c r="I1217" s="324" t="s">
        <v>43</v>
      </c>
      <c r="J1217" s="255" t="str">
        <f>IF(ISBLANK(INDEX('Policy Characteristics'!D:D,MATCH($C1217,'Policy Characteristics'!$C:$C,0))),"",INDEX('Policy Characteristics'!D:D,MATCH($C1217,'Policy Characteristics'!$C:$C,0)))</f>
        <v>Hydrogen Combustion</v>
      </c>
      <c r="K1217" s="254" t="str">
        <f>IF(ISBLANK(INDEX('Policy Characteristics'!E:E,MATCH($C1217,'Policy Characteristics'!$C:$C,0))),"",INDEX('Policy Characteristics'!E:E,MATCH($C1217,'Policy Characteristics'!$C:$C,0)))</f>
        <v>indst shift to hydrogen</v>
      </c>
      <c r="L1217" s="261">
        <f>IF(ISBLANK(INDEX('Policy Characteristics'!F:F,MATCH($C1217,'Policy Characteristics'!$C:$C,0))),"",INDEX('Policy Characteristics'!F:F,MATCH($C1217,'Policy Characteristics'!$C:$C,0)))</f>
        <v>0</v>
      </c>
      <c r="M1217" s="261">
        <f>IF(ISBLANK(INDEX('Policy Characteristics'!G:G,MATCH($C1217,'Policy Characteristics'!$C:$C,0))),"",INDEX('Policy Characteristics'!G:G,MATCH($C1217,'Policy Characteristics'!$C:$C,0)))</f>
        <v>1</v>
      </c>
      <c r="N1217" s="261">
        <f>IF(ISBLANK(INDEX('Policy Characteristics'!H:H,MATCH($C1217,'Policy Characteristics'!$C:$C,0))),"",INDEX('Policy Characteristics'!H:H,MATCH($C1217,'Policy Characteristics'!$C:$C,0)))</f>
        <v>0.01</v>
      </c>
      <c r="O1217" s="254" t="str">
        <f>IF(ISBLANK(INDEX('Policy Characteristics'!I:I,MATCH($C1217,'Policy Characteristics'!$C:$C,0))),"",INDEX('Policy Characteristics'!I:I,MATCH($C1217,'Policy Characteristics'!$C:$C,0)))</f>
        <v>% of fuel shifted</v>
      </c>
      <c r="P1217" s="254" t="str">
        <f>IF(ISBLANK(INDEX('Policy Characteristics'!J:J,MATCH($C1217,'Policy Characteristics'!$C:$C,0))),"",INDEX('Policy Characteristics'!J:J,MATCH($C1217,'Policy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17" s="254" t="str">
        <f>IF(ISBLANK(INDEX('Policy Characteristics'!K:K,MATCH($C1217,'Policy Characteristics'!$C:$C,0))),"",INDEX('Policy Characteristics'!K:K,MATCH($C1217,'Policy Characteristics'!$C:$C,0)))</f>
        <v>industry-ag-main.html#fuel-switching</v>
      </c>
      <c r="R1217" s="254" t="str">
        <f>IF(ISBLANK(INDEX('Policy Characteristics'!L:L,MATCH($C1217,'Policy Characteristics'!$C:$C,0))),"",INDEX('Policy Characteristics'!L:L,MATCH($C1217,'Policy Characteristics'!$C:$C,0)))</f>
        <v>industry-elec-and-hydrogen.html</v>
      </c>
    </row>
    <row r="1218" spans="1:18" s="2" customFormat="1">
      <c r="A1218" s="254" t="str">
        <f>IF(ISBLANK(INDEX('Policy Characteristics'!A:A,MATCH($C1218,'Policy Characteristics'!$C:$C,0))),"",INDEX('Policy Characteristics'!A:A,MATCH($C1218,'Policy Characteristics'!$C:$C,0)))</f>
        <v>Industry</v>
      </c>
      <c r="B1218" s="262" t="str">
        <f>IF(ISBLANK(INDEX('Policy Characteristics'!B:B,MATCH($C1218,'Policy Characteristics'!$C:$C,0))),"",INDEX('Policy Characteristics'!B:B,MATCH($C1218,'Policy Characteristics'!$C:$C,0)))</f>
        <v>Hydrogen Combustion</v>
      </c>
      <c r="C1218" s="254" t="str">
        <f t="shared" si="45"/>
        <v>Fraction of Eligible Industrial Energy Use Shifted to Hydrogen</v>
      </c>
      <c r="D1218" s="6" t="s">
        <v>3079</v>
      </c>
      <c r="E1218" s="1" t="s">
        <v>3518</v>
      </c>
      <c r="F1218" t="s">
        <v>3041</v>
      </c>
      <c r="G1218" s="45" t="s">
        <v>3525</v>
      </c>
      <c r="H1218" s="43">
        <v>2179</v>
      </c>
      <c r="I1218" s="324" t="s">
        <v>43</v>
      </c>
      <c r="J1218" s="255" t="str">
        <f>IF(ISBLANK(INDEX('Policy Characteristics'!D:D,MATCH($C1218,'Policy Characteristics'!$C:$C,0))),"",INDEX('Policy Characteristics'!D:D,MATCH($C1218,'Policy Characteristics'!$C:$C,0)))</f>
        <v>Hydrogen Combustion</v>
      </c>
      <c r="K1218" s="254" t="str">
        <f>IF(ISBLANK(INDEX('Policy Characteristics'!E:E,MATCH($C1218,'Policy Characteristics'!$C:$C,0))),"",INDEX('Policy Characteristics'!E:E,MATCH($C1218,'Policy Characteristics'!$C:$C,0)))</f>
        <v>indst shift to hydrogen</v>
      </c>
      <c r="L1218" s="261">
        <f>IF(ISBLANK(INDEX('Policy Characteristics'!F:F,MATCH($C1218,'Policy Characteristics'!$C:$C,0))),"",INDEX('Policy Characteristics'!F:F,MATCH($C1218,'Policy Characteristics'!$C:$C,0)))</f>
        <v>0</v>
      </c>
      <c r="M1218" s="261">
        <f>IF(ISBLANK(INDEX('Policy Characteristics'!G:G,MATCH($C1218,'Policy Characteristics'!$C:$C,0))),"",INDEX('Policy Characteristics'!G:G,MATCH($C1218,'Policy Characteristics'!$C:$C,0)))</f>
        <v>1</v>
      </c>
      <c r="N1218" s="261">
        <f>IF(ISBLANK(INDEX('Policy Characteristics'!H:H,MATCH($C1218,'Policy Characteristics'!$C:$C,0))),"",INDEX('Policy Characteristics'!H:H,MATCH($C1218,'Policy Characteristics'!$C:$C,0)))</f>
        <v>0.01</v>
      </c>
      <c r="O1218" s="254" t="str">
        <f>IF(ISBLANK(INDEX('Policy Characteristics'!I:I,MATCH($C1218,'Policy Characteristics'!$C:$C,0))),"",INDEX('Policy Characteristics'!I:I,MATCH($C1218,'Policy Characteristics'!$C:$C,0)))</f>
        <v>% of fuel shifted</v>
      </c>
      <c r="P1218" s="254" t="str">
        <f>IF(ISBLANK(INDEX('Policy Characteristics'!J:J,MATCH($C1218,'Policy Characteristics'!$C:$C,0))),"",INDEX('Policy Characteristics'!J:J,MATCH($C1218,'Policy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18" s="254" t="str">
        <f>IF(ISBLANK(INDEX('Policy Characteristics'!K:K,MATCH($C1218,'Policy Characteristics'!$C:$C,0))),"",INDEX('Policy Characteristics'!K:K,MATCH($C1218,'Policy Characteristics'!$C:$C,0)))</f>
        <v>industry-ag-main.html#fuel-switching</v>
      </c>
      <c r="R1218" s="254" t="str">
        <f>IF(ISBLANK(INDEX('Policy Characteristics'!L:L,MATCH($C1218,'Policy Characteristics'!$C:$C,0))),"",INDEX('Policy Characteristics'!L:L,MATCH($C1218,'Policy Characteristics'!$C:$C,0)))</f>
        <v>industry-elec-and-hydrogen.html</v>
      </c>
    </row>
    <row r="1219" spans="1:18" s="2" customFormat="1">
      <c r="A1219" s="254" t="str">
        <f>IF(ISBLANK(INDEX('Policy Characteristics'!A:A,MATCH($C1219,'Policy Characteristics'!$C:$C,0))),"",INDEX('Policy Characteristics'!A:A,MATCH($C1219,'Policy Characteristics'!$C:$C,0)))</f>
        <v>Industry</v>
      </c>
      <c r="B1219" s="262" t="str">
        <f>IF(ISBLANK(INDEX('Policy Characteristics'!B:B,MATCH($C1219,'Policy Characteristics'!$C:$C,0))),"",INDEX('Policy Characteristics'!B:B,MATCH($C1219,'Policy Characteristics'!$C:$C,0)))</f>
        <v>Hydrogen Combustion</v>
      </c>
      <c r="C1219" s="254" t="str">
        <f t="shared" si="45"/>
        <v>Fraction of Eligible Industrial Energy Use Shifted to Hydrogen</v>
      </c>
      <c r="D1219" s="6" t="s">
        <v>3079</v>
      </c>
      <c r="E1219" s="1" t="s">
        <v>3519</v>
      </c>
      <c r="F1219" t="s">
        <v>3041</v>
      </c>
      <c r="G1219" s="45" t="s">
        <v>3526</v>
      </c>
      <c r="H1219" s="43">
        <v>2180</v>
      </c>
      <c r="I1219" s="324" t="s">
        <v>43</v>
      </c>
      <c r="J1219" s="255" t="str">
        <f>IF(ISBLANK(INDEX('Policy Characteristics'!D:D,MATCH($C1219,'Policy Characteristics'!$C:$C,0))),"",INDEX('Policy Characteristics'!D:D,MATCH($C1219,'Policy Characteristics'!$C:$C,0)))</f>
        <v>Hydrogen Combustion</v>
      </c>
      <c r="K1219" s="254" t="str">
        <f>IF(ISBLANK(INDEX('Policy Characteristics'!E:E,MATCH($C1219,'Policy Characteristics'!$C:$C,0))),"",INDEX('Policy Characteristics'!E:E,MATCH($C1219,'Policy Characteristics'!$C:$C,0)))</f>
        <v>indst shift to hydrogen</v>
      </c>
      <c r="L1219" s="261">
        <f>IF(ISBLANK(INDEX('Policy Characteristics'!F:F,MATCH($C1219,'Policy Characteristics'!$C:$C,0))),"",INDEX('Policy Characteristics'!F:F,MATCH($C1219,'Policy Characteristics'!$C:$C,0)))</f>
        <v>0</v>
      </c>
      <c r="M1219" s="261">
        <f>IF(ISBLANK(INDEX('Policy Characteristics'!G:G,MATCH($C1219,'Policy Characteristics'!$C:$C,0))),"",INDEX('Policy Characteristics'!G:G,MATCH($C1219,'Policy Characteristics'!$C:$C,0)))</f>
        <v>1</v>
      </c>
      <c r="N1219" s="261">
        <f>IF(ISBLANK(INDEX('Policy Characteristics'!H:H,MATCH($C1219,'Policy Characteristics'!$C:$C,0))),"",INDEX('Policy Characteristics'!H:H,MATCH($C1219,'Policy Characteristics'!$C:$C,0)))</f>
        <v>0.01</v>
      </c>
      <c r="O1219" s="254" t="str">
        <f>IF(ISBLANK(INDEX('Policy Characteristics'!I:I,MATCH($C1219,'Policy Characteristics'!$C:$C,0))),"",INDEX('Policy Characteristics'!I:I,MATCH($C1219,'Policy Characteristics'!$C:$C,0)))</f>
        <v>% of fuel shifted</v>
      </c>
      <c r="P1219" s="254" t="str">
        <f>IF(ISBLANK(INDEX('Policy Characteristics'!J:J,MATCH($C1219,'Policy Characteristics'!$C:$C,0))),"",INDEX('Policy Characteristics'!J:J,MATCH($C1219,'Policy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19" s="254" t="str">
        <f>IF(ISBLANK(INDEX('Policy Characteristics'!K:K,MATCH($C1219,'Policy Characteristics'!$C:$C,0))),"",INDEX('Policy Characteristics'!K:K,MATCH($C1219,'Policy Characteristics'!$C:$C,0)))</f>
        <v>industry-ag-main.html#fuel-switching</v>
      </c>
      <c r="R1219" s="254" t="str">
        <f>IF(ISBLANK(INDEX('Policy Characteristics'!L:L,MATCH($C1219,'Policy Characteristics'!$C:$C,0))),"",INDEX('Policy Characteristics'!L:L,MATCH($C1219,'Policy Characteristics'!$C:$C,0)))</f>
        <v>industry-elec-and-hydrogen.html</v>
      </c>
    </row>
    <row r="1220" spans="1:18" s="2" customFormat="1">
      <c r="A1220" s="254" t="str">
        <f>IF(ISBLANK(INDEX('Policy Characteristics'!A:A,MATCH($C1220,'Policy Characteristics'!$C:$C,0))),"",INDEX('Policy Characteristics'!A:A,MATCH($C1220,'Policy Characteristics'!$C:$C,0)))</f>
        <v>Industry</v>
      </c>
      <c r="B1220" s="262" t="str">
        <f>IF(ISBLANK(INDEX('Policy Characteristics'!B:B,MATCH($C1220,'Policy Characteristics'!$C:$C,0))),"",INDEX('Policy Characteristics'!B:B,MATCH($C1220,'Policy Characteristics'!$C:$C,0)))</f>
        <v>Hydrogen Combustion</v>
      </c>
      <c r="C1220" s="254" t="str">
        <f t="shared" si="45"/>
        <v>Fraction of Eligible Industrial Energy Use Shifted to Hydrogen</v>
      </c>
      <c r="D1220" s="6" t="s">
        <v>3079</v>
      </c>
      <c r="E1220" s="1" t="s">
        <v>3520</v>
      </c>
      <c r="F1220" t="s">
        <v>3041</v>
      </c>
      <c r="G1220" s="45" t="s">
        <v>3527</v>
      </c>
      <c r="H1220" s="43">
        <v>2181</v>
      </c>
      <c r="I1220" s="324" t="s">
        <v>43</v>
      </c>
      <c r="J1220" s="255" t="str">
        <f>IF(ISBLANK(INDEX('Policy Characteristics'!D:D,MATCH($C1220,'Policy Characteristics'!$C:$C,0))),"",INDEX('Policy Characteristics'!D:D,MATCH($C1220,'Policy Characteristics'!$C:$C,0)))</f>
        <v>Hydrogen Combustion</v>
      </c>
      <c r="K1220" s="254" t="str">
        <f>IF(ISBLANK(INDEX('Policy Characteristics'!E:E,MATCH($C1220,'Policy Characteristics'!$C:$C,0))),"",INDEX('Policy Characteristics'!E:E,MATCH($C1220,'Policy Characteristics'!$C:$C,0)))</f>
        <v>indst shift to hydrogen</v>
      </c>
      <c r="L1220" s="261">
        <f>IF(ISBLANK(INDEX('Policy Characteristics'!F:F,MATCH($C1220,'Policy Characteristics'!$C:$C,0))),"",INDEX('Policy Characteristics'!F:F,MATCH($C1220,'Policy Characteristics'!$C:$C,0)))</f>
        <v>0</v>
      </c>
      <c r="M1220" s="261">
        <f>IF(ISBLANK(INDEX('Policy Characteristics'!G:G,MATCH($C1220,'Policy Characteristics'!$C:$C,0))),"",INDEX('Policy Characteristics'!G:G,MATCH($C1220,'Policy Characteristics'!$C:$C,0)))</f>
        <v>1</v>
      </c>
      <c r="N1220" s="261">
        <f>IF(ISBLANK(INDEX('Policy Characteristics'!H:H,MATCH($C1220,'Policy Characteristics'!$C:$C,0))),"",INDEX('Policy Characteristics'!H:H,MATCH($C1220,'Policy Characteristics'!$C:$C,0)))</f>
        <v>0.01</v>
      </c>
      <c r="O1220" s="254" t="str">
        <f>IF(ISBLANK(INDEX('Policy Characteristics'!I:I,MATCH($C1220,'Policy Characteristics'!$C:$C,0))),"",INDEX('Policy Characteristics'!I:I,MATCH($C1220,'Policy Characteristics'!$C:$C,0)))</f>
        <v>% of fuel shifted</v>
      </c>
      <c r="P1220" s="254" t="str">
        <f>IF(ISBLANK(INDEX('Policy Characteristics'!J:J,MATCH($C1220,'Policy Characteristics'!$C:$C,0))),"",INDEX('Policy Characteristics'!J:J,MATCH($C1220,'Policy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20" s="254" t="str">
        <f>IF(ISBLANK(INDEX('Policy Characteristics'!K:K,MATCH($C1220,'Policy Characteristics'!$C:$C,0))),"",INDEX('Policy Characteristics'!K:K,MATCH($C1220,'Policy Characteristics'!$C:$C,0)))</f>
        <v>industry-ag-main.html#fuel-switching</v>
      </c>
      <c r="R1220" s="254" t="str">
        <f>IF(ISBLANK(INDEX('Policy Characteristics'!L:L,MATCH($C1220,'Policy Characteristics'!$C:$C,0))),"",INDEX('Policy Characteristics'!L:L,MATCH($C1220,'Policy Characteristics'!$C:$C,0)))</f>
        <v>industry-elec-and-hydrogen.html</v>
      </c>
    </row>
    <row r="1221" spans="1:18" s="2" customFormat="1">
      <c r="A1221" s="254" t="str">
        <f>IF(ISBLANK(INDEX('Policy Characteristics'!A:A,MATCH($C1221,'Policy Characteristics'!$C:$C,0))),"",INDEX('Policy Characteristics'!A:A,MATCH($C1221,'Policy Characteristics'!$C:$C,0)))</f>
        <v>Industry</v>
      </c>
      <c r="B1221" s="262" t="str">
        <f>IF(ISBLANK(INDEX('Policy Characteristics'!B:B,MATCH($C1221,'Policy Characteristics'!$C:$C,0))),"",INDEX('Policy Characteristics'!B:B,MATCH($C1221,'Policy Characteristics'!$C:$C,0)))</f>
        <v>Hydrogen Combustion</v>
      </c>
      <c r="C1221" s="254" t="str">
        <f t="shared" si="45"/>
        <v>Fraction of Eligible Industrial Energy Use Shifted to Hydrogen</v>
      </c>
      <c r="D1221" s="6" t="s">
        <v>3079</v>
      </c>
      <c r="E1221" s="1" t="s">
        <v>3521</v>
      </c>
      <c r="F1221" t="s">
        <v>3041</v>
      </c>
      <c r="G1221" s="45" t="s">
        <v>3528</v>
      </c>
      <c r="H1221" s="43">
        <v>2182</v>
      </c>
      <c r="I1221" s="324" t="s">
        <v>44</v>
      </c>
      <c r="J1221" s="255" t="str">
        <f>IF(ISBLANK(INDEX('Policy Characteristics'!D:D,MATCH($C1221,'Policy Characteristics'!$C:$C,0))),"",INDEX('Policy Characteristics'!D:D,MATCH($C1221,'Policy Characteristics'!$C:$C,0)))</f>
        <v>Hydrogen Combustion</v>
      </c>
      <c r="K1221" s="254" t="str">
        <f>IF(ISBLANK(INDEX('Policy Characteristics'!E:E,MATCH($C1221,'Policy Characteristics'!$C:$C,0))),"",INDEX('Policy Characteristics'!E:E,MATCH($C1221,'Policy Characteristics'!$C:$C,0)))</f>
        <v>indst shift to hydrogen</v>
      </c>
      <c r="L1221" s="261">
        <f>IF(ISBLANK(INDEX('Policy Characteristics'!F:F,MATCH($C1221,'Policy Characteristics'!$C:$C,0))),"",INDEX('Policy Characteristics'!F:F,MATCH($C1221,'Policy Characteristics'!$C:$C,0)))</f>
        <v>0</v>
      </c>
      <c r="M1221" s="261">
        <f>IF(ISBLANK(INDEX('Policy Characteristics'!G:G,MATCH($C1221,'Policy Characteristics'!$C:$C,0))),"",INDEX('Policy Characteristics'!G:G,MATCH($C1221,'Policy Characteristics'!$C:$C,0)))</f>
        <v>1</v>
      </c>
      <c r="N1221" s="261">
        <f>IF(ISBLANK(INDEX('Policy Characteristics'!H:H,MATCH($C1221,'Policy Characteristics'!$C:$C,0))),"",INDEX('Policy Characteristics'!H:H,MATCH($C1221,'Policy Characteristics'!$C:$C,0)))</f>
        <v>0.01</v>
      </c>
      <c r="O1221" s="254" t="str">
        <f>IF(ISBLANK(INDEX('Policy Characteristics'!I:I,MATCH($C1221,'Policy Characteristics'!$C:$C,0))),"",INDEX('Policy Characteristics'!I:I,MATCH($C1221,'Policy Characteristics'!$C:$C,0)))</f>
        <v>% of fuel shifted</v>
      </c>
      <c r="P1221" s="254" t="str">
        <f>IF(ISBLANK(INDEX('Policy Characteristics'!J:J,MATCH($C1221,'Policy Characteristics'!$C:$C,0))),"",INDEX('Policy Characteristics'!J:J,MATCH($C1221,'Policy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21" s="254" t="str">
        <f>IF(ISBLANK(INDEX('Policy Characteristics'!K:K,MATCH($C1221,'Policy Characteristics'!$C:$C,0))),"",INDEX('Policy Characteristics'!K:K,MATCH($C1221,'Policy Characteristics'!$C:$C,0)))</f>
        <v>industry-ag-main.html#fuel-switching</v>
      </c>
      <c r="R1221" s="254" t="str">
        <f>IF(ISBLANK(INDEX('Policy Characteristics'!L:L,MATCH($C1221,'Policy Characteristics'!$C:$C,0))),"",INDEX('Policy Characteristics'!L:L,MATCH($C1221,'Policy Characteristics'!$C:$C,0)))</f>
        <v>industry-elec-and-hydrogen.html</v>
      </c>
    </row>
    <row r="1222" spans="1:18" s="2" customFormat="1">
      <c r="A1222" s="254" t="str">
        <f>IF(ISBLANK(INDEX('Policy Characteristics'!A:A,MATCH($C1222,'Policy Characteristics'!$C:$C,0))),"",INDEX('Policy Characteristics'!A:A,MATCH($C1222,'Policy Characteristics'!$C:$C,0)))</f>
        <v>Industry</v>
      </c>
      <c r="B1222" s="262" t="str">
        <f>IF(ISBLANK(INDEX('Policy Characteristics'!B:B,MATCH($C1222,'Policy Characteristics'!$C:$C,0))),"",INDEX('Policy Characteristics'!B:B,MATCH($C1222,'Policy Characteristics'!$C:$C,0)))</f>
        <v>Hydrogen Combustion</v>
      </c>
      <c r="C1222" s="254" t="str">
        <f t="shared" si="45"/>
        <v>Fraction of Eligible Industrial Energy Use Shifted to Hydrogen</v>
      </c>
      <c r="D1222" s="6" t="s">
        <v>3079</v>
      </c>
      <c r="E1222" s="1" t="s">
        <v>3522</v>
      </c>
      <c r="F1222" t="s">
        <v>3041</v>
      </c>
      <c r="G1222" s="45" t="s">
        <v>3529</v>
      </c>
      <c r="H1222" s="43">
        <v>2183</v>
      </c>
      <c r="I1222" s="324" t="s">
        <v>43</v>
      </c>
      <c r="J1222" s="255" t="str">
        <f>IF(ISBLANK(INDEX('Policy Characteristics'!D:D,MATCH($C1222,'Policy Characteristics'!$C:$C,0))),"",INDEX('Policy Characteristics'!D:D,MATCH($C1222,'Policy Characteristics'!$C:$C,0)))</f>
        <v>Hydrogen Combustion</v>
      </c>
      <c r="K1222" s="254" t="str">
        <f>IF(ISBLANK(INDEX('Policy Characteristics'!E:E,MATCH($C1222,'Policy Characteristics'!$C:$C,0))),"",INDEX('Policy Characteristics'!E:E,MATCH($C1222,'Policy Characteristics'!$C:$C,0)))</f>
        <v>indst shift to hydrogen</v>
      </c>
      <c r="L1222" s="261">
        <f>IF(ISBLANK(INDEX('Policy Characteristics'!F:F,MATCH($C1222,'Policy Characteristics'!$C:$C,0))),"",INDEX('Policy Characteristics'!F:F,MATCH($C1222,'Policy Characteristics'!$C:$C,0)))</f>
        <v>0</v>
      </c>
      <c r="M1222" s="261">
        <f>IF(ISBLANK(INDEX('Policy Characteristics'!G:G,MATCH($C1222,'Policy Characteristics'!$C:$C,0))),"",INDEX('Policy Characteristics'!G:G,MATCH($C1222,'Policy Characteristics'!$C:$C,0)))</f>
        <v>1</v>
      </c>
      <c r="N1222" s="261">
        <f>IF(ISBLANK(INDEX('Policy Characteristics'!H:H,MATCH($C1222,'Policy Characteristics'!$C:$C,0))),"",INDEX('Policy Characteristics'!H:H,MATCH($C1222,'Policy Characteristics'!$C:$C,0)))</f>
        <v>0.01</v>
      </c>
      <c r="O1222" s="254" t="str">
        <f>IF(ISBLANK(INDEX('Policy Characteristics'!I:I,MATCH($C1222,'Policy Characteristics'!$C:$C,0))),"",INDEX('Policy Characteristics'!I:I,MATCH($C1222,'Policy Characteristics'!$C:$C,0)))</f>
        <v>% of fuel shifted</v>
      </c>
      <c r="P1222" s="254" t="str">
        <f>IF(ISBLANK(INDEX('Policy Characteristics'!J:J,MATCH($C1222,'Policy Characteristics'!$C:$C,0))),"",INDEX('Policy Characteristics'!J:J,MATCH($C1222,'Policy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22" s="254" t="str">
        <f>IF(ISBLANK(INDEX('Policy Characteristics'!K:K,MATCH($C1222,'Policy Characteristics'!$C:$C,0))),"",INDEX('Policy Characteristics'!K:K,MATCH($C1222,'Policy Characteristics'!$C:$C,0)))</f>
        <v>industry-ag-main.html#fuel-switching</v>
      </c>
      <c r="R1222" s="254" t="str">
        <f>IF(ISBLANK(INDEX('Policy Characteristics'!L:L,MATCH($C1222,'Policy Characteristics'!$C:$C,0))),"",INDEX('Policy Characteristics'!L:L,MATCH($C1222,'Policy Characteristics'!$C:$C,0)))</f>
        <v>industry-elec-and-hydrogen.html</v>
      </c>
    </row>
    <row r="1223" spans="1:18" s="2" customFormat="1">
      <c r="A1223" s="254" t="str">
        <f>IF(ISBLANK(INDEX('Policy Characteristics'!A:A,MATCH($C1223,'Policy Characteristics'!$C:$C,0))),"",INDEX('Policy Characteristics'!A:A,MATCH($C1223,'Policy Characteristics'!$C:$C,0)))</f>
        <v>Industry</v>
      </c>
      <c r="B1223" s="262" t="str">
        <f>IF(ISBLANK(INDEX('Policy Characteristics'!B:B,MATCH($C1223,'Policy Characteristics'!$C:$C,0))),"",INDEX('Policy Characteristics'!B:B,MATCH($C1223,'Policy Characteristics'!$C:$C,0)))</f>
        <v>Hydrogen Combustion</v>
      </c>
      <c r="C1223" s="254" t="str">
        <f t="shared" si="45"/>
        <v>Fraction of Eligible Industrial Energy Use Shifted to Hydrogen</v>
      </c>
      <c r="D1223" s="6" t="s">
        <v>3079</v>
      </c>
      <c r="E1223" s="1" t="s">
        <v>3523</v>
      </c>
      <c r="F1223" t="s">
        <v>3041</v>
      </c>
      <c r="G1223" s="45" t="s">
        <v>3530</v>
      </c>
      <c r="H1223" s="43">
        <v>2184</v>
      </c>
      <c r="I1223" s="324" t="s">
        <v>44</v>
      </c>
      <c r="J1223" s="255" t="str">
        <f>IF(ISBLANK(INDEX('Policy Characteristics'!D:D,MATCH($C1223,'Policy Characteristics'!$C:$C,0))),"",INDEX('Policy Characteristics'!D:D,MATCH($C1223,'Policy Characteristics'!$C:$C,0)))</f>
        <v>Hydrogen Combustion</v>
      </c>
      <c r="K1223" s="254" t="str">
        <f>IF(ISBLANK(INDEX('Policy Characteristics'!E:E,MATCH($C1223,'Policy Characteristics'!$C:$C,0))),"",INDEX('Policy Characteristics'!E:E,MATCH($C1223,'Policy Characteristics'!$C:$C,0)))</f>
        <v>indst shift to hydrogen</v>
      </c>
      <c r="L1223" s="261">
        <f>IF(ISBLANK(INDEX('Policy Characteristics'!F:F,MATCH($C1223,'Policy Characteristics'!$C:$C,0))),"",INDEX('Policy Characteristics'!F:F,MATCH($C1223,'Policy Characteristics'!$C:$C,0)))</f>
        <v>0</v>
      </c>
      <c r="M1223" s="261">
        <f>IF(ISBLANK(INDEX('Policy Characteristics'!G:G,MATCH($C1223,'Policy Characteristics'!$C:$C,0))),"",INDEX('Policy Characteristics'!G:G,MATCH($C1223,'Policy Characteristics'!$C:$C,0)))</f>
        <v>1</v>
      </c>
      <c r="N1223" s="261">
        <f>IF(ISBLANK(INDEX('Policy Characteristics'!H:H,MATCH($C1223,'Policy Characteristics'!$C:$C,0))),"",INDEX('Policy Characteristics'!H:H,MATCH($C1223,'Policy Characteristics'!$C:$C,0)))</f>
        <v>0.01</v>
      </c>
      <c r="O1223" s="254" t="str">
        <f>IF(ISBLANK(INDEX('Policy Characteristics'!I:I,MATCH($C1223,'Policy Characteristics'!$C:$C,0))),"",INDEX('Policy Characteristics'!I:I,MATCH($C1223,'Policy Characteristics'!$C:$C,0)))</f>
        <v>% of fuel shifted</v>
      </c>
      <c r="P1223" s="254" t="str">
        <f>IF(ISBLANK(INDEX('Policy Characteristics'!J:J,MATCH($C1223,'Policy Characteristics'!$C:$C,0))),"",INDEX('Policy Characteristics'!J:J,MATCH($C1223,'Policy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23" s="254" t="str">
        <f>IF(ISBLANK(INDEX('Policy Characteristics'!K:K,MATCH($C1223,'Policy Characteristics'!$C:$C,0))),"",INDEX('Policy Characteristics'!K:K,MATCH($C1223,'Policy Characteristics'!$C:$C,0)))</f>
        <v>industry-ag-main.html#fuel-switching</v>
      </c>
      <c r="R1223" s="254" t="str">
        <f>IF(ISBLANK(INDEX('Policy Characteristics'!L:L,MATCH($C1223,'Policy Characteristics'!$C:$C,0))),"",INDEX('Policy Characteristics'!L:L,MATCH($C1223,'Policy Characteristics'!$C:$C,0)))</f>
        <v>industry-elec-and-hydrogen.html</v>
      </c>
    </row>
    <row r="1224" spans="1:18" s="2" customFormat="1">
      <c r="A1224" s="254" t="str">
        <f>IF(ISBLANK(INDEX('Policy Characteristics'!A:A,MATCH($C1224,'Policy Characteristics'!$C:$C,0))),"",INDEX('Policy Characteristics'!A:A,MATCH($C1224,'Policy Characteristics'!$C:$C,0)))</f>
        <v>Industry</v>
      </c>
      <c r="B1224" s="262" t="str">
        <f>IF(ISBLANK(INDEX('Policy Characteristics'!B:B,MATCH($C1224,'Policy Characteristics'!$C:$C,0))),"",INDEX('Policy Characteristics'!B:B,MATCH($C1224,'Policy Characteristics'!$C:$C,0)))</f>
        <v>Hydrogen Combustion</v>
      </c>
      <c r="C1224" s="254" t="str">
        <f t="shared" si="45"/>
        <v>Fraction of Eligible Industrial Energy Use Shifted to Hydrogen</v>
      </c>
      <c r="D1224" s="6" t="s">
        <v>3079</v>
      </c>
      <c r="E1224" s="1" t="s">
        <v>3674</v>
      </c>
      <c r="F1224" t="s">
        <v>3041</v>
      </c>
      <c r="G1224" s="45" t="s">
        <v>3674</v>
      </c>
      <c r="H1224" s="43">
        <v>2185</v>
      </c>
      <c r="I1224" s="324" t="s">
        <v>43</v>
      </c>
      <c r="J1224" s="255" t="str">
        <f>IF(ISBLANK(INDEX('Policy Characteristics'!D:D,MATCH($C1224,'Policy Characteristics'!$C:$C,0))),"",INDEX('Policy Characteristics'!D:D,MATCH($C1224,'Policy Characteristics'!$C:$C,0)))</f>
        <v>Hydrogen Combustion</v>
      </c>
      <c r="K1224" s="254" t="str">
        <f>IF(ISBLANK(INDEX('Policy Characteristics'!E:E,MATCH($C1224,'Policy Characteristics'!$C:$C,0))),"",INDEX('Policy Characteristics'!E:E,MATCH($C1224,'Policy Characteristics'!$C:$C,0)))</f>
        <v>indst shift to hydrogen</v>
      </c>
      <c r="L1224" s="261">
        <f>IF(ISBLANK(INDEX('Policy Characteristics'!F:F,MATCH($C1224,'Policy Characteristics'!$C:$C,0))),"",INDEX('Policy Characteristics'!F:F,MATCH($C1224,'Policy Characteristics'!$C:$C,0)))</f>
        <v>0</v>
      </c>
      <c r="M1224" s="261">
        <f>IF(ISBLANK(INDEX('Policy Characteristics'!G:G,MATCH($C1224,'Policy Characteristics'!$C:$C,0))),"",INDEX('Policy Characteristics'!G:G,MATCH($C1224,'Policy Characteristics'!$C:$C,0)))</f>
        <v>1</v>
      </c>
      <c r="N1224" s="261">
        <f>IF(ISBLANK(INDEX('Policy Characteristics'!H:H,MATCH($C1224,'Policy Characteristics'!$C:$C,0))),"",INDEX('Policy Characteristics'!H:H,MATCH($C1224,'Policy Characteristics'!$C:$C,0)))</f>
        <v>0.01</v>
      </c>
      <c r="O1224" s="254" t="str">
        <f>IF(ISBLANK(INDEX('Policy Characteristics'!I:I,MATCH($C1224,'Policy Characteristics'!$C:$C,0))),"",INDEX('Policy Characteristics'!I:I,MATCH($C1224,'Policy Characteristics'!$C:$C,0)))</f>
        <v>% of fuel shifted</v>
      </c>
      <c r="P1224" s="254" t="str">
        <f>IF(ISBLANK(INDEX('Policy Characteristics'!J:J,MATCH($C1224,'Policy Characteristics'!$C:$C,0))),"",INDEX('Policy Characteristics'!J:J,MATCH($C1224,'Policy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24" s="254" t="str">
        <f>IF(ISBLANK(INDEX('Policy Characteristics'!K:K,MATCH($C1224,'Policy Characteristics'!$C:$C,0))),"",INDEX('Policy Characteristics'!K:K,MATCH($C1224,'Policy Characteristics'!$C:$C,0)))</f>
        <v>industry-ag-main.html#fuel-switching</v>
      </c>
      <c r="R1224" s="254" t="str">
        <f>IF(ISBLANK(INDEX('Policy Characteristics'!L:L,MATCH($C1224,'Policy Characteristics'!$C:$C,0))),"",INDEX('Policy Characteristics'!L:L,MATCH($C1224,'Policy Characteristics'!$C:$C,0)))</f>
        <v>industry-elec-and-hydrogen.html</v>
      </c>
    </row>
    <row r="1225" spans="1:18" s="2" customFormat="1">
      <c r="A1225" s="254" t="str">
        <f>IF(ISBLANK(INDEX('Policy Characteristics'!A:A,MATCH($C1225,'Policy Characteristics'!$C:$C,0))),"",INDEX('Policy Characteristics'!A:A,MATCH($C1225,'Policy Characteristics'!$C:$C,0)))</f>
        <v>Industry</v>
      </c>
      <c r="B1225" s="262" t="str">
        <f>IF(ISBLANK(INDEX('Policy Characteristics'!B:B,MATCH($C1225,'Policy Characteristics'!$C:$C,0))),"",INDEX('Policy Characteristics'!B:B,MATCH($C1225,'Policy Characteristics'!$C:$C,0)))</f>
        <v>Hydrogen Combustion</v>
      </c>
      <c r="C1225" s="254" t="str">
        <f t="shared" si="45"/>
        <v>Fraction of Eligible Industrial Energy Use Shifted to Hydrogen</v>
      </c>
      <c r="D1225" s="6" t="s">
        <v>3080</v>
      </c>
      <c r="E1225" s="1" t="s">
        <v>3517</v>
      </c>
      <c r="F1225" t="s">
        <v>3042</v>
      </c>
      <c r="G1225" s="45" t="s">
        <v>3524</v>
      </c>
      <c r="H1225" s="43">
        <v>2186</v>
      </c>
      <c r="I1225" s="324" t="s">
        <v>43</v>
      </c>
      <c r="J1225" s="255" t="str">
        <f>IF(ISBLANK(INDEX('Policy Characteristics'!D:D,MATCH($C1225,'Policy Characteristics'!$C:$C,0))),"",INDEX('Policy Characteristics'!D:D,MATCH($C1225,'Policy Characteristics'!$C:$C,0)))</f>
        <v>Hydrogen Combustion</v>
      </c>
      <c r="K1225" s="254" t="str">
        <f>IF(ISBLANK(INDEX('Policy Characteristics'!E:E,MATCH($C1225,'Policy Characteristics'!$C:$C,0))),"",INDEX('Policy Characteristics'!E:E,MATCH($C1225,'Policy Characteristics'!$C:$C,0)))</f>
        <v>indst shift to hydrogen</v>
      </c>
      <c r="L1225" s="261">
        <f>IF(ISBLANK(INDEX('Policy Characteristics'!F:F,MATCH($C1225,'Policy Characteristics'!$C:$C,0))),"",INDEX('Policy Characteristics'!F:F,MATCH($C1225,'Policy Characteristics'!$C:$C,0)))</f>
        <v>0</v>
      </c>
      <c r="M1225" s="261">
        <f>IF(ISBLANK(INDEX('Policy Characteristics'!G:G,MATCH($C1225,'Policy Characteristics'!$C:$C,0))),"",INDEX('Policy Characteristics'!G:G,MATCH($C1225,'Policy Characteristics'!$C:$C,0)))</f>
        <v>1</v>
      </c>
      <c r="N1225" s="261">
        <f>IF(ISBLANK(INDEX('Policy Characteristics'!H:H,MATCH($C1225,'Policy Characteristics'!$C:$C,0))),"",INDEX('Policy Characteristics'!H:H,MATCH($C1225,'Policy Characteristics'!$C:$C,0)))</f>
        <v>0.01</v>
      </c>
      <c r="O1225" s="254" t="str">
        <f>IF(ISBLANK(INDEX('Policy Characteristics'!I:I,MATCH($C1225,'Policy Characteristics'!$C:$C,0))),"",INDEX('Policy Characteristics'!I:I,MATCH($C1225,'Policy Characteristics'!$C:$C,0)))</f>
        <v>% of fuel shifted</v>
      </c>
      <c r="P1225" s="254" t="str">
        <f>IF(ISBLANK(INDEX('Policy Characteristics'!J:J,MATCH($C1225,'Policy Characteristics'!$C:$C,0))),"",INDEX('Policy Characteristics'!J:J,MATCH($C1225,'Policy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25" s="254" t="str">
        <f>IF(ISBLANK(INDEX('Policy Characteristics'!K:K,MATCH($C1225,'Policy Characteristics'!$C:$C,0))),"",INDEX('Policy Characteristics'!K:K,MATCH($C1225,'Policy Characteristics'!$C:$C,0)))</f>
        <v>industry-ag-main.html#fuel-switching</v>
      </c>
      <c r="R1225" s="254" t="str">
        <f>IF(ISBLANK(INDEX('Policy Characteristics'!L:L,MATCH($C1225,'Policy Characteristics'!$C:$C,0))),"",INDEX('Policy Characteristics'!L:L,MATCH($C1225,'Policy Characteristics'!$C:$C,0)))</f>
        <v>industry-elec-and-hydrogen.html</v>
      </c>
    </row>
    <row r="1226" spans="1:18" s="2" customFormat="1">
      <c r="A1226" s="254" t="str">
        <f>IF(ISBLANK(INDEX('Policy Characteristics'!A:A,MATCH($C1226,'Policy Characteristics'!$C:$C,0))),"",INDEX('Policy Characteristics'!A:A,MATCH($C1226,'Policy Characteristics'!$C:$C,0)))</f>
        <v>Industry</v>
      </c>
      <c r="B1226" s="262" t="str">
        <f>IF(ISBLANK(INDEX('Policy Characteristics'!B:B,MATCH($C1226,'Policy Characteristics'!$C:$C,0))),"",INDEX('Policy Characteristics'!B:B,MATCH($C1226,'Policy Characteristics'!$C:$C,0)))</f>
        <v>Hydrogen Combustion</v>
      </c>
      <c r="C1226" s="254" t="str">
        <f t="shared" si="45"/>
        <v>Fraction of Eligible Industrial Energy Use Shifted to Hydrogen</v>
      </c>
      <c r="D1226" s="6" t="s">
        <v>3080</v>
      </c>
      <c r="E1226" s="1" t="s">
        <v>3518</v>
      </c>
      <c r="F1226" t="s">
        <v>3042</v>
      </c>
      <c r="G1226" s="45" t="s">
        <v>3525</v>
      </c>
      <c r="H1226" s="43">
        <v>2187</v>
      </c>
      <c r="I1226" s="324" t="s">
        <v>43</v>
      </c>
      <c r="J1226" s="255" t="str">
        <f>IF(ISBLANK(INDEX('Policy Characteristics'!D:D,MATCH($C1226,'Policy Characteristics'!$C:$C,0))),"",INDEX('Policy Characteristics'!D:D,MATCH($C1226,'Policy Characteristics'!$C:$C,0)))</f>
        <v>Hydrogen Combustion</v>
      </c>
      <c r="K1226" s="254" t="str">
        <f>IF(ISBLANK(INDEX('Policy Characteristics'!E:E,MATCH($C1226,'Policy Characteristics'!$C:$C,0))),"",INDEX('Policy Characteristics'!E:E,MATCH($C1226,'Policy Characteristics'!$C:$C,0)))</f>
        <v>indst shift to hydrogen</v>
      </c>
      <c r="L1226" s="261">
        <f>IF(ISBLANK(INDEX('Policy Characteristics'!F:F,MATCH($C1226,'Policy Characteristics'!$C:$C,0))),"",INDEX('Policy Characteristics'!F:F,MATCH($C1226,'Policy Characteristics'!$C:$C,0)))</f>
        <v>0</v>
      </c>
      <c r="M1226" s="261">
        <f>IF(ISBLANK(INDEX('Policy Characteristics'!G:G,MATCH($C1226,'Policy Characteristics'!$C:$C,0))),"",INDEX('Policy Characteristics'!G:G,MATCH($C1226,'Policy Characteristics'!$C:$C,0)))</f>
        <v>1</v>
      </c>
      <c r="N1226" s="261">
        <f>IF(ISBLANK(INDEX('Policy Characteristics'!H:H,MATCH($C1226,'Policy Characteristics'!$C:$C,0))),"",INDEX('Policy Characteristics'!H:H,MATCH($C1226,'Policy Characteristics'!$C:$C,0)))</f>
        <v>0.01</v>
      </c>
      <c r="O1226" s="254" t="str">
        <f>IF(ISBLANK(INDEX('Policy Characteristics'!I:I,MATCH($C1226,'Policy Characteristics'!$C:$C,0))),"",INDEX('Policy Characteristics'!I:I,MATCH($C1226,'Policy Characteristics'!$C:$C,0)))</f>
        <v>% of fuel shifted</v>
      </c>
      <c r="P1226" s="254" t="str">
        <f>IF(ISBLANK(INDEX('Policy Characteristics'!J:J,MATCH($C1226,'Policy Characteristics'!$C:$C,0))),"",INDEX('Policy Characteristics'!J:J,MATCH($C1226,'Policy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26" s="254" t="str">
        <f>IF(ISBLANK(INDEX('Policy Characteristics'!K:K,MATCH($C1226,'Policy Characteristics'!$C:$C,0))),"",INDEX('Policy Characteristics'!K:K,MATCH($C1226,'Policy Characteristics'!$C:$C,0)))</f>
        <v>industry-ag-main.html#fuel-switching</v>
      </c>
      <c r="R1226" s="254" t="str">
        <f>IF(ISBLANK(INDEX('Policy Characteristics'!L:L,MATCH($C1226,'Policy Characteristics'!$C:$C,0))),"",INDEX('Policy Characteristics'!L:L,MATCH($C1226,'Policy Characteristics'!$C:$C,0)))</f>
        <v>industry-elec-and-hydrogen.html</v>
      </c>
    </row>
    <row r="1227" spans="1:18" s="2" customFormat="1">
      <c r="A1227" s="254" t="str">
        <f>IF(ISBLANK(INDEX('Policy Characteristics'!A:A,MATCH($C1227,'Policy Characteristics'!$C:$C,0))),"",INDEX('Policy Characteristics'!A:A,MATCH($C1227,'Policy Characteristics'!$C:$C,0)))</f>
        <v>Industry</v>
      </c>
      <c r="B1227" s="262" t="str">
        <f>IF(ISBLANK(INDEX('Policy Characteristics'!B:B,MATCH($C1227,'Policy Characteristics'!$C:$C,0))),"",INDEX('Policy Characteristics'!B:B,MATCH($C1227,'Policy Characteristics'!$C:$C,0)))</f>
        <v>Hydrogen Combustion</v>
      </c>
      <c r="C1227" s="254" t="str">
        <f t="shared" si="45"/>
        <v>Fraction of Eligible Industrial Energy Use Shifted to Hydrogen</v>
      </c>
      <c r="D1227" s="6" t="s">
        <v>3080</v>
      </c>
      <c r="E1227" s="1" t="s">
        <v>3519</v>
      </c>
      <c r="F1227" t="s">
        <v>3042</v>
      </c>
      <c r="G1227" s="45" t="s">
        <v>3526</v>
      </c>
      <c r="H1227" s="43">
        <v>2188</v>
      </c>
      <c r="I1227" s="324" t="s">
        <v>43</v>
      </c>
      <c r="J1227" s="255" t="str">
        <f>IF(ISBLANK(INDEX('Policy Characteristics'!D:D,MATCH($C1227,'Policy Characteristics'!$C:$C,0))),"",INDEX('Policy Characteristics'!D:D,MATCH($C1227,'Policy Characteristics'!$C:$C,0)))</f>
        <v>Hydrogen Combustion</v>
      </c>
      <c r="K1227" s="254" t="str">
        <f>IF(ISBLANK(INDEX('Policy Characteristics'!E:E,MATCH($C1227,'Policy Characteristics'!$C:$C,0))),"",INDEX('Policy Characteristics'!E:E,MATCH($C1227,'Policy Characteristics'!$C:$C,0)))</f>
        <v>indst shift to hydrogen</v>
      </c>
      <c r="L1227" s="261">
        <f>IF(ISBLANK(INDEX('Policy Characteristics'!F:F,MATCH($C1227,'Policy Characteristics'!$C:$C,0))),"",INDEX('Policy Characteristics'!F:F,MATCH($C1227,'Policy Characteristics'!$C:$C,0)))</f>
        <v>0</v>
      </c>
      <c r="M1227" s="261">
        <f>IF(ISBLANK(INDEX('Policy Characteristics'!G:G,MATCH($C1227,'Policy Characteristics'!$C:$C,0))),"",INDEX('Policy Characteristics'!G:G,MATCH($C1227,'Policy Characteristics'!$C:$C,0)))</f>
        <v>1</v>
      </c>
      <c r="N1227" s="261">
        <f>IF(ISBLANK(INDEX('Policy Characteristics'!H:H,MATCH($C1227,'Policy Characteristics'!$C:$C,0))),"",INDEX('Policy Characteristics'!H:H,MATCH($C1227,'Policy Characteristics'!$C:$C,0)))</f>
        <v>0.01</v>
      </c>
      <c r="O1227" s="254" t="str">
        <f>IF(ISBLANK(INDEX('Policy Characteristics'!I:I,MATCH($C1227,'Policy Characteristics'!$C:$C,0))),"",INDEX('Policy Characteristics'!I:I,MATCH($C1227,'Policy Characteristics'!$C:$C,0)))</f>
        <v>% of fuel shifted</v>
      </c>
      <c r="P1227" s="254" t="str">
        <f>IF(ISBLANK(INDEX('Policy Characteristics'!J:J,MATCH($C1227,'Policy Characteristics'!$C:$C,0))),"",INDEX('Policy Characteristics'!J:J,MATCH($C1227,'Policy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27" s="254" t="str">
        <f>IF(ISBLANK(INDEX('Policy Characteristics'!K:K,MATCH($C1227,'Policy Characteristics'!$C:$C,0))),"",INDEX('Policy Characteristics'!K:K,MATCH($C1227,'Policy Characteristics'!$C:$C,0)))</f>
        <v>industry-ag-main.html#fuel-switching</v>
      </c>
      <c r="R1227" s="254" t="str">
        <f>IF(ISBLANK(INDEX('Policy Characteristics'!L:L,MATCH($C1227,'Policy Characteristics'!$C:$C,0))),"",INDEX('Policy Characteristics'!L:L,MATCH($C1227,'Policy Characteristics'!$C:$C,0)))</f>
        <v>industry-elec-and-hydrogen.html</v>
      </c>
    </row>
    <row r="1228" spans="1:18" s="2" customFormat="1">
      <c r="A1228" s="254" t="str">
        <f>IF(ISBLANK(INDEX('Policy Characteristics'!A:A,MATCH($C1228,'Policy Characteristics'!$C:$C,0))),"",INDEX('Policy Characteristics'!A:A,MATCH($C1228,'Policy Characteristics'!$C:$C,0)))</f>
        <v>Industry</v>
      </c>
      <c r="B1228" s="262" t="str">
        <f>IF(ISBLANK(INDEX('Policy Characteristics'!B:B,MATCH($C1228,'Policy Characteristics'!$C:$C,0))),"",INDEX('Policy Characteristics'!B:B,MATCH($C1228,'Policy Characteristics'!$C:$C,0)))</f>
        <v>Hydrogen Combustion</v>
      </c>
      <c r="C1228" s="254" t="str">
        <f t="shared" si="45"/>
        <v>Fraction of Eligible Industrial Energy Use Shifted to Hydrogen</v>
      </c>
      <c r="D1228" s="6" t="s">
        <v>3080</v>
      </c>
      <c r="E1228" s="1" t="s">
        <v>3520</v>
      </c>
      <c r="F1228" t="s">
        <v>3042</v>
      </c>
      <c r="G1228" s="45" t="s">
        <v>3527</v>
      </c>
      <c r="H1228" s="43">
        <v>2189</v>
      </c>
      <c r="I1228" s="324" t="s">
        <v>43</v>
      </c>
      <c r="J1228" s="255" t="str">
        <f>IF(ISBLANK(INDEX('Policy Characteristics'!D:D,MATCH($C1228,'Policy Characteristics'!$C:$C,0))),"",INDEX('Policy Characteristics'!D:D,MATCH($C1228,'Policy Characteristics'!$C:$C,0)))</f>
        <v>Hydrogen Combustion</v>
      </c>
      <c r="K1228" s="254" t="str">
        <f>IF(ISBLANK(INDEX('Policy Characteristics'!E:E,MATCH($C1228,'Policy Characteristics'!$C:$C,0))),"",INDEX('Policy Characteristics'!E:E,MATCH($C1228,'Policy Characteristics'!$C:$C,0)))</f>
        <v>indst shift to hydrogen</v>
      </c>
      <c r="L1228" s="261">
        <f>IF(ISBLANK(INDEX('Policy Characteristics'!F:F,MATCH($C1228,'Policy Characteristics'!$C:$C,0))),"",INDEX('Policy Characteristics'!F:F,MATCH($C1228,'Policy Characteristics'!$C:$C,0)))</f>
        <v>0</v>
      </c>
      <c r="M1228" s="261">
        <f>IF(ISBLANK(INDEX('Policy Characteristics'!G:G,MATCH($C1228,'Policy Characteristics'!$C:$C,0))),"",INDEX('Policy Characteristics'!G:G,MATCH($C1228,'Policy Characteristics'!$C:$C,0)))</f>
        <v>1</v>
      </c>
      <c r="N1228" s="261">
        <f>IF(ISBLANK(INDEX('Policy Characteristics'!H:H,MATCH($C1228,'Policy Characteristics'!$C:$C,0))),"",INDEX('Policy Characteristics'!H:H,MATCH($C1228,'Policy Characteristics'!$C:$C,0)))</f>
        <v>0.01</v>
      </c>
      <c r="O1228" s="254" t="str">
        <f>IF(ISBLANK(INDEX('Policy Characteristics'!I:I,MATCH($C1228,'Policy Characteristics'!$C:$C,0))),"",INDEX('Policy Characteristics'!I:I,MATCH($C1228,'Policy Characteristics'!$C:$C,0)))</f>
        <v>% of fuel shifted</v>
      </c>
      <c r="P1228" s="254" t="str">
        <f>IF(ISBLANK(INDEX('Policy Characteristics'!J:J,MATCH($C1228,'Policy Characteristics'!$C:$C,0))),"",INDEX('Policy Characteristics'!J:J,MATCH($C1228,'Policy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28" s="254" t="str">
        <f>IF(ISBLANK(INDEX('Policy Characteristics'!K:K,MATCH($C1228,'Policy Characteristics'!$C:$C,0))),"",INDEX('Policy Characteristics'!K:K,MATCH($C1228,'Policy Characteristics'!$C:$C,0)))</f>
        <v>industry-ag-main.html#fuel-switching</v>
      </c>
      <c r="R1228" s="254" t="str">
        <f>IF(ISBLANK(INDEX('Policy Characteristics'!L:L,MATCH($C1228,'Policy Characteristics'!$C:$C,0))),"",INDEX('Policy Characteristics'!L:L,MATCH($C1228,'Policy Characteristics'!$C:$C,0)))</f>
        <v>industry-elec-and-hydrogen.html</v>
      </c>
    </row>
    <row r="1229" spans="1:18" s="2" customFormat="1">
      <c r="A1229" s="254" t="str">
        <f>IF(ISBLANK(INDEX('Policy Characteristics'!A:A,MATCH($C1229,'Policy Characteristics'!$C:$C,0))),"",INDEX('Policy Characteristics'!A:A,MATCH($C1229,'Policy Characteristics'!$C:$C,0)))</f>
        <v>Industry</v>
      </c>
      <c r="B1229" s="262" t="str">
        <f>IF(ISBLANK(INDEX('Policy Characteristics'!B:B,MATCH($C1229,'Policy Characteristics'!$C:$C,0))),"",INDEX('Policy Characteristics'!B:B,MATCH($C1229,'Policy Characteristics'!$C:$C,0)))</f>
        <v>Hydrogen Combustion</v>
      </c>
      <c r="C1229" s="254" t="str">
        <f t="shared" si="45"/>
        <v>Fraction of Eligible Industrial Energy Use Shifted to Hydrogen</v>
      </c>
      <c r="D1229" s="6" t="s">
        <v>3080</v>
      </c>
      <c r="E1229" s="1" t="s">
        <v>3521</v>
      </c>
      <c r="F1229" t="s">
        <v>3042</v>
      </c>
      <c r="G1229" s="45" t="s">
        <v>3528</v>
      </c>
      <c r="H1229" s="43">
        <v>2190</v>
      </c>
      <c r="I1229" s="324" t="s">
        <v>44</v>
      </c>
      <c r="J1229" s="255" t="str">
        <f>IF(ISBLANK(INDEX('Policy Characteristics'!D:D,MATCH($C1229,'Policy Characteristics'!$C:$C,0))),"",INDEX('Policy Characteristics'!D:D,MATCH($C1229,'Policy Characteristics'!$C:$C,0)))</f>
        <v>Hydrogen Combustion</v>
      </c>
      <c r="K1229" s="254" t="str">
        <f>IF(ISBLANK(INDEX('Policy Characteristics'!E:E,MATCH($C1229,'Policy Characteristics'!$C:$C,0))),"",INDEX('Policy Characteristics'!E:E,MATCH($C1229,'Policy Characteristics'!$C:$C,0)))</f>
        <v>indst shift to hydrogen</v>
      </c>
      <c r="L1229" s="261">
        <f>IF(ISBLANK(INDEX('Policy Characteristics'!F:F,MATCH($C1229,'Policy Characteristics'!$C:$C,0))),"",INDEX('Policy Characteristics'!F:F,MATCH($C1229,'Policy Characteristics'!$C:$C,0)))</f>
        <v>0</v>
      </c>
      <c r="M1229" s="261">
        <f>IF(ISBLANK(INDEX('Policy Characteristics'!G:G,MATCH($C1229,'Policy Characteristics'!$C:$C,0))),"",INDEX('Policy Characteristics'!G:G,MATCH($C1229,'Policy Characteristics'!$C:$C,0)))</f>
        <v>1</v>
      </c>
      <c r="N1229" s="261">
        <f>IF(ISBLANK(INDEX('Policy Characteristics'!H:H,MATCH($C1229,'Policy Characteristics'!$C:$C,0))),"",INDEX('Policy Characteristics'!H:H,MATCH($C1229,'Policy Characteristics'!$C:$C,0)))</f>
        <v>0.01</v>
      </c>
      <c r="O1229" s="254" t="str">
        <f>IF(ISBLANK(INDEX('Policy Characteristics'!I:I,MATCH($C1229,'Policy Characteristics'!$C:$C,0))),"",INDEX('Policy Characteristics'!I:I,MATCH($C1229,'Policy Characteristics'!$C:$C,0)))</f>
        <v>% of fuel shifted</v>
      </c>
      <c r="P1229" s="254" t="str">
        <f>IF(ISBLANK(INDEX('Policy Characteristics'!J:J,MATCH($C1229,'Policy Characteristics'!$C:$C,0))),"",INDEX('Policy Characteristics'!J:J,MATCH($C1229,'Policy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29" s="254" t="str">
        <f>IF(ISBLANK(INDEX('Policy Characteristics'!K:K,MATCH($C1229,'Policy Characteristics'!$C:$C,0))),"",INDEX('Policy Characteristics'!K:K,MATCH($C1229,'Policy Characteristics'!$C:$C,0)))</f>
        <v>industry-ag-main.html#fuel-switching</v>
      </c>
      <c r="R1229" s="254" t="str">
        <f>IF(ISBLANK(INDEX('Policy Characteristics'!L:L,MATCH($C1229,'Policy Characteristics'!$C:$C,0))),"",INDEX('Policy Characteristics'!L:L,MATCH($C1229,'Policy Characteristics'!$C:$C,0)))</f>
        <v>industry-elec-and-hydrogen.html</v>
      </c>
    </row>
    <row r="1230" spans="1:18" s="2" customFormat="1">
      <c r="A1230" s="254" t="str">
        <f>IF(ISBLANK(INDEX('Policy Characteristics'!A:A,MATCH($C1230,'Policy Characteristics'!$C:$C,0))),"",INDEX('Policy Characteristics'!A:A,MATCH($C1230,'Policy Characteristics'!$C:$C,0)))</f>
        <v>Industry</v>
      </c>
      <c r="B1230" s="262" t="str">
        <f>IF(ISBLANK(INDEX('Policy Characteristics'!B:B,MATCH($C1230,'Policy Characteristics'!$C:$C,0))),"",INDEX('Policy Characteristics'!B:B,MATCH($C1230,'Policy Characteristics'!$C:$C,0)))</f>
        <v>Hydrogen Combustion</v>
      </c>
      <c r="C1230" s="254" t="str">
        <f t="shared" si="45"/>
        <v>Fraction of Eligible Industrial Energy Use Shifted to Hydrogen</v>
      </c>
      <c r="D1230" s="6" t="s">
        <v>3080</v>
      </c>
      <c r="E1230" s="1" t="s">
        <v>3522</v>
      </c>
      <c r="F1230" t="s">
        <v>3042</v>
      </c>
      <c r="G1230" s="45" t="s">
        <v>3529</v>
      </c>
      <c r="H1230" s="43">
        <v>2191</v>
      </c>
      <c r="I1230" s="324" t="s">
        <v>44</v>
      </c>
      <c r="J1230" s="255" t="str">
        <f>IF(ISBLANK(INDEX('Policy Characteristics'!D:D,MATCH($C1230,'Policy Characteristics'!$C:$C,0))),"",INDEX('Policy Characteristics'!D:D,MATCH($C1230,'Policy Characteristics'!$C:$C,0)))</f>
        <v>Hydrogen Combustion</v>
      </c>
      <c r="K1230" s="254" t="str">
        <f>IF(ISBLANK(INDEX('Policy Characteristics'!E:E,MATCH($C1230,'Policy Characteristics'!$C:$C,0))),"",INDEX('Policy Characteristics'!E:E,MATCH($C1230,'Policy Characteristics'!$C:$C,0)))</f>
        <v>indst shift to hydrogen</v>
      </c>
      <c r="L1230" s="261">
        <f>IF(ISBLANK(INDEX('Policy Characteristics'!F:F,MATCH($C1230,'Policy Characteristics'!$C:$C,0))),"",INDEX('Policy Characteristics'!F:F,MATCH($C1230,'Policy Characteristics'!$C:$C,0)))</f>
        <v>0</v>
      </c>
      <c r="M1230" s="261">
        <f>IF(ISBLANK(INDEX('Policy Characteristics'!G:G,MATCH($C1230,'Policy Characteristics'!$C:$C,0))),"",INDEX('Policy Characteristics'!G:G,MATCH($C1230,'Policy Characteristics'!$C:$C,0)))</f>
        <v>1</v>
      </c>
      <c r="N1230" s="261">
        <f>IF(ISBLANK(INDEX('Policy Characteristics'!H:H,MATCH($C1230,'Policy Characteristics'!$C:$C,0))),"",INDEX('Policy Characteristics'!H:H,MATCH($C1230,'Policy Characteristics'!$C:$C,0)))</f>
        <v>0.01</v>
      </c>
      <c r="O1230" s="254" t="str">
        <f>IF(ISBLANK(INDEX('Policy Characteristics'!I:I,MATCH($C1230,'Policy Characteristics'!$C:$C,0))),"",INDEX('Policy Characteristics'!I:I,MATCH($C1230,'Policy Characteristics'!$C:$C,0)))</f>
        <v>% of fuel shifted</v>
      </c>
      <c r="P1230" s="254" t="str">
        <f>IF(ISBLANK(INDEX('Policy Characteristics'!J:J,MATCH($C1230,'Policy Characteristics'!$C:$C,0))),"",INDEX('Policy Characteristics'!J:J,MATCH($C1230,'Policy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30" s="254" t="str">
        <f>IF(ISBLANK(INDEX('Policy Characteristics'!K:K,MATCH($C1230,'Policy Characteristics'!$C:$C,0))),"",INDEX('Policy Characteristics'!K:K,MATCH($C1230,'Policy Characteristics'!$C:$C,0)))</f>
        <v>industry-ag-main.html#fuel-switching</v>
      </c>
      <c r="R1230" s="254" t="str">
        <f>IF(ISBLANK(INDEX('Policy Characteristics'!L:L,MATCH($C1230,'Policy Characteristics'!$C:$C,0))),"",INDEX('Policy Characteristics'!L:L,MATCH($C1230,'Policy Characteristics'!$C:$C,0)))</f>
        <v>industry-elec-and-hydrogen.html</v>
      </c>
    </row>
    <row r="1231" spans="1:18" s="2" customFormat="1">
      <c r="A1231" s="254" t="str">
        <f>IF(ISBLANK(INDEX('Policy Characteristics'!A:A,MATCH($C1231,'Policy Characteristics'!$C:$C,0))),"",INDEX('Policy Characteristics'!A:A,MATCH($C1231,'Policy Characteristics'!$C:$C,0)))</f>
        <v>Industry</v>
      </c>
      <c r="B1231" s="262" t="str">
        <f>IF(ISBLANK(INDEX('Policy Characteristics'!B:B,MATCH($C1231,'Policy Characteristics'!$C:$C,0))),"",INDEX('Policy Characteristics'!B:B,MATCH($C1231,'Policy Characteristics'!$C:$C,0)))</f>
        <v>Hydrogen Combustion</v>
      </c>
      <c r="C1231" s="254" t="str">
        <f t="shared" si="45"/>
        <v>Fraction of Eligible Industrial Energy Use Shifted to Hydrogen</v>
      </c>
      <c r="D1231" s="6" t="s">
        <v>3080</v>
      </c>
      <c r="E1231" s="1" t="s">
        <v>3523</v>
      </c>
      <c r="F1231" t="s">
        <v>3042</v>
      </c>
      <c r="G1231" s="45" t="s">
        <v>3530</v>
      </c>
      <c r="H1231" s="43">
        <v>2192</v>
      </c>
      <c r="I1231" s="324" t="s">
        <v>44</v>
      </c>
      <c r="J1231" s="255" t="str">
        <f>IF(ISBLANK(INDEX('Policy Characteristics'!D:D,MATCH($C1231,'Policy Characteristics'!$C:$C,0))),"",INDEX('Policy Characteristics'!D:D,MATCH($C1231,'Policy Characteristics'!$C:$C,0)))</f>
        <v>Hydrogen Combustion</v>
      </c>
      <c r="K1231" s="254" t="str">
        <f>IF(ISBLANK(INDEX('Policy Characteristics'!E:E,MATCH($C1231,'Policy Characteristics'!$C:$C,0))),"",INDEX('Policy Characteristics'!E:E,MATCH($C1231,'Policy Characteristics'!$C:$C,0)))</f>
        <v>indst shift to hydrogen</v>
      </c>
      <c r="L1231" s="261">
        <f>IF(ISBLANK(INDEX('Policy Characteristics'!F:F,MATCH($C1231,'Policy Characteristics'!$C:$C,0))),"",INDEX('Policy Characteristics'!F:F,MATCH($C1231,'Policy Characteristics'!$C:$C,0)))</f>
        <v>0</v>
      </c>
      <c r="M1231" s="261">
        <f>IF(ISBLANK(INDEX('Policy Characteristics'!G:G,MATCH($C1231,'Policy Characteristics'!$C:$C,0))),"",INDEX('Policy Characteristics'!G:G,MATCH($C1231,'Policy Characteristics'!$C:$C,0)))</f>
        <v>1</v>
      </c>
      <c r="N1231" s="261">
        <f>IF(ISBLANK(INDEX('Policy Characteristics'!H:H,MATCH($C1231,'Policy Characteristics'!$C:$C,0))),"",INDEX('Policy Characteristics'!H:H,MATCH($C1231,'Policy Characteristics'!$C:$C,0)))</f>
        <v>0.01</v>
      </c>
      <c r="O1231" s="254" t="str">
        <f>IF(ISBLANK(INDEX('Policy Characteristics'!I:I,MATCH($C1231,'Policy Characteristics'!$C:$C,0))),"",INDEX('Policy Characteristics'!I:I,MATCH($C1231,'Policy Characteristics'!$C:$C,0)))</f>
        <v>% of fuel shifted</v>
      </c>
      <c r="P1231" s="254" t="str">
        <f>IF(ISBLANK(INDEX('Policy Characteristics'!J:J,MATCH($C1231,'Policy Characteristics'!$C:$C,0))),"",INDEX('Policy Characteristics'!J:J,MATCH($C1231,'Policy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31" s="254" t="str">
        <f>IF(ISBLANK(INDEX('Policy Characteristics'!K:K,MATCH($C1231,'Policy Characteristics'!$C:$C,0))),"",INDEX('Policy Characteristics'!K:K,MATCH($C1231,'Policy Characteristics'!$C:$C,0)))</f>
        <v>industry-ag-main.html#fuel-switching</v>
      </c>
      <c r="R1231" s="254" t="str">
        <f>IF(ISBLANK(INDEX('Policy Characteristics'!L:L,MATCH($C1231,'Policy Characteristics'!$C:$C,0))),"",INDEX('Policy Characteristics'!L:L,MATCH($C1231,'Policy Characteristics'!$C:$C,0)))</f>
        <v>industry-elec-and-hydrogen.html</v>
      </c>
    </row>
    <row r="1232" spans="1:18" s="2" customFormat="1">
      <c r="A1232" s="254" t="str">
        <f>IF(ISBLANK(INDEX('Policy Characteristics'!A:A,MATCH($C1232,'Policy Characteristics'!$C:$C,0))),"",INDEX('Policy Characteristics'!A:A,MATCH($C1232,'Policy Characteristics'!$C:$C,0)))</f>
        <v>Industry</v>
      </c>
      <c r="B1232" s="262" t="str">
        <f>IF(ISBLANK(INDEX('Policy Characteristics'!B:B,MATCH($C1232,'Policy Characteristics'!$C:$C,0))),"",INDEX('Policy Characteristics'!B:B,MATCH($C1232,'Policy Characteristics'!$C:$C,0)))</f>
        <v>Hydrogen Combustion</v>
      </c>
      <c r="C1232" s="254" t="str">
        <f t="shared" si="45"/>
        <v>Fraction of Eligible Industrial Energy Use Shifted to Hydrogen</v>
      </c>
      <c r="D1232" s="6" t="s">
        <v>3080</v>
      </c>
      <c r="E1232" s="1" t="s">
        <v>3674</v>
      </c>
      <c r="F1232" t="s">
        <v>3042</v>
      </c>
      <c r="G1232" s="45" t="s">
        <v>3674</v>
      </c>
      <c r="H1232" s="43">
        <v>2193</v>
      </c>
      <c r="I1232" s="324" t="s">
        <v>43</v>
      </c>
      <c r="J1232" s="255" t="str">
        <f>IF(ISBLANK(INDEX('Policy Characteristics'!D:D,MATCH($C1232,'Policy Characteristics'!$C:$C,0))),"",INDEX('Policy Characteristics'!D:D,MATCH($C1232,'Policy Characteristics'!$C:$C,0)))</f>
        <v>Hydrogen Combustion</v>
      </c>
      <c r="K1232" s="254" t="str">
        <f>IF(ISBLANK(INDEX('Policy Characteristics'!E:E,MATCH($C1232,'Policy Characteristics'!$C:$C,0))),"",INDEX('Policy Characteristics'!E:E,MATCH($C1232,'Policy Characteristics'!$C:$C,0)))</f>
        <v>indst shift to hydrogen</v>
      </c>
      <c r="L1232" s="261">
        <f>IF(ISBLANK(INDEX('Policy Characteristics'!F:F,MATCH($C1232,'Policy Characteristics'!$C:$C,0))),"",INDEX('Policy Characteristics'!F:F,MATCH($C1232,'Policy Characteristics'!$C:$C,0)))</f>
        <v>0</v>
      </c>
      <c r="M1232" s="261">
        <f>IF(ISBLANK(INDEX('Policy Characteristics'!G:G,MATCH($C1232,'Policy Characteristics'!$C:$C,0))),"",INDEX('Policy Characteristics'!G:G,MATCH($C1232,'Policy Characteristics'!$C:$C,0)))</f>
        <v>1</v>
      </c>
      <c r="N1232" s="261">
        <f>IF(ISBLANK(INDEX('Policy Characteristics'!H:H,MATCH($C1232,'Policy Characteristics'!$C:$C,0))),"",INDEX('Policy Characteristics'!H:H,MATCH($C1232,'Policy Characteristics'!$C:$C,0)))</f>
        <v>0.01</v>
      </c>
      <c r="O1232" s="254" t="str">
        <f>IF(ISBLANK(INDEX('Policy Characteristics'!I:I,MATCH($C1232,'Policy Characteristics'!$C:$C,0))),"",INDEX('Policy Characteristics'!I:I,MATCH($C1232,'Policy Characteristics'!$C:$C,0)))</f>
        <v>% of fuel shifted</v>
      </c>
      <c r="P1232" s="254" t="str">
        <f>IF(ISBLANK(INDEX('Policy Characteristics'!J:J,MATCH($C1232,'Policy Characteristics'!$C:$C,0))),"",INDEX('Policy Characteristics'!J:J,MATCH($C1232,'Policy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32" s="254" t="str">
        <f>IF(ISBLANK(INDEX('Policy Characteristics'!K:K,MATCH($C1232,'Policy Characteristics'!$C:$C,0))),"",INDEX('Policy Characteristics'!K:K,MATCH($C1232,'Policy Characteristics'!$C:$C,0)))</f>
        <v>industry-ag-main.html#fuel-switching</v>
      </c>
      <c r="R1232" s="254" t="str">
        <f>IF(ISBLANK(INDEX('Policy Characteristics'!L:L,MATCH($C1232,'Policy Characteristics'!$C:$C,0))),"",INDEX('Policy Characteristics'!L:L,MATCH($C1232,'Policy Characteristics'!$C:$C,0)))</f>
        <v>industry-elec-and-hydrogen.html</v>
      </c>
    </row>
    <row r="1233" spans="1:18" s="2" customFormat="1">
      <c r="A1233" s="254" t="str">
        <f>IF(ISBLANK(INDEX('Policy Characteristics'!A:A,MATCH($C1233,'Policy Characteristics'!$C:$C,0))),"",INDEX('Policy Characteristics'!A:A,MATCH($C1233,'Policy Characteristics'!$C:$C,0)))</f>
        <v>Industry</v>
      </c>
      <c r="B1233" s="262" t="str">
        <f>IF(ISBLANK(INDEX('Policy Characteristics'!B:B,MATCH($C1233,'Policy Characteristics'!$C:$C,0))),"",INDEX('Policy Characteristics'!B:B,MATCH($C1233,'Policy Characteristics'!$C:$C,0)))</f>
        <v>Hydrogen Combustion</v>
      </c>
      <c r="C1233" s="254" t="str">
        <f t="shared" si="45"/>
        <v>Fraction of Eligible Industrial Energy Use Shifted to Hydrogen</v>
      </c>
      <c r="D1233" s="6" t="s">
        <v>3081</v>
      </c>
      <c r="E1233" s="1" t="s">
        <v>3517</v>
      </c>
      <c r="F1233" t="s">
        <v>3043</v>
      </c>
      <c r="G1233" s="45" t="s">
        <v>3524</v>
      </c>
      <c r="H1233" s="43">
        <v>2194</v>
      </c>
      <c r="I1233" s="324" t="s">
        <v>43</v>
      </c>
      <c r="J1233" s="255" t="str">
        <f>IF(ISBLANK(INDEX('Policy Characteristics'!D:D,MATCH($C1233,'Policy Characteristics'!$C:$C,0))),"",INDEX('Policy Characteristics'!D:D,MATCH($C1233,'Policy Characteristics'!$C:$C,0)))</f>
        <v>Hydrogen Combustion</v>
      </c>
      <c r="K1233" s="254" t="str">
        <f>IF(ISBLANK(INDEX('Policy Characteristics'!E:E,MATCH($C1233,'Policy Characteristics'!$C:$C,0))),"",INDEX('Policy Characteristics'!E:E,MATCH($C1233,'Policy Characteristics'!$C:$C,0)))</f>
        <v>indst shift to hydrogen</v>
      </c>
      <c r="L1233" s="261">
        <f>IF(ISBLANK(INDEX('Policy Characteristics'!F:F,MATCH($C1233,'Policy Characteristics'!$C:$C,0))),"",INDEX('Policy Characteristics'!F:F,MATCH($C1233,'Policy Characteristics'!$C:$C,0)))</f>
        <v>0</v>
      </c>
      <c r="M1233" s="261">
        <f>IF(ISBLANK(INDEX('Policy Characteristics'!G:G,MATCH($C1233,'Policy Characteristics'!$C:$C,0))),"",INDEX('Policy Characteristics'!G:G,MATCH($C1233,'Policy Characteristics'!$C:$C,0)))</f>
        <v>1</v>
      </c>
      <c r="N1233" s="261">
        <f>IF(ISBLANK(INDEX('Policy Characteristics'!H:H,MATCH($C1233,'Policy Characteristics'!$C:$C,0))),"",INDEX('Policy Characteristics'!H:H,MATCH($C1233,'Policy Characteristics'!$C:$C,0)))</f>
        <v>0.01</v>
      </c>
      <c r="O1233" s="254" t="str">
        <f>IF(ISBLANK(INDEX('Policy Characteristics'!I:I,MATCH($C1233,'Policy Characteristics'!$C:$C,0))),"",INDEX('Policy Characteristics'!I:I,MATCH($C1233,'Policy Characteristics'!$C:$C,0)))</f>
        <v>% of fuel shifted</v>
      </c>
      <c r="P1233" s="254" t="str">
        <f>IF(ISBLANK(INDEX('Policy Characteristics'!J:J,MATCH($C1233,'Policy Characteristics'!$C:$C,0))),"",INDEX('Policy Characteristics'!J:J,MATCH($C1233,'Policy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33" s="254" t="str">
        <f>IF(ISBLANK(INDEX('Policy Characteristics'!K:K,MATCH($C1233,'Policy Characteristics'!$C:$C,0))),"",INDEX('Policy Characteristics'!K:K,MATCH($C1233,'Policy Characteristics'!$C:$C,0)))</f>
        <v>industry-ag-main.html#fuel-switching</v>
      </c>
      <c r="R1233" s="254" t="str">
        <f>IF(ISBLANK(INDEX('Policy Characteristics'!L:L,MATCH($C1233,'Policy Characteristics'!$C:$C,0))),"",INDEX('Policy Characteristics'!L:L,MATCH($C1233,'Policy Characteristics'!$C:$C,0)))</f>
        <v>industry-elec-and-hydrogen.html</v>
      </c>
    </row>
    <row r="1234" spans="1:18" s="2" customFormat="1">
      <c r="A1234" s="254" t="str">
        <f>IF(ISBLANK(INDEX('Policy Characteristics'!A:A,MATCH($C1234,'Policy Characteristics'!$C:$C,0))),"",INDEX('Policy Characteristics'!A:A,MATCH($C1234,'Policy Characteristics'!$C:$C,0)))</f>
        <v>Industry</v>
      </c>
      <c r="B1234" s="262" t="str">
        <f>IF(ISBLANK(INDEX('Policy Characteristics'!B:B,MATCH($C1234,'Policy Characteristics'!$C:$C,0))),"",INDEX('Policy Characteristics'!B:B,MATCH($C1234,'Policy Characteristics'!$C:$C,0)))</f>
        <v>Hydrogen Combustion</v>
      </c>
      <c r="C1234" s="254" t="str">
        <f t="shared" si="45"/>
        <v>Fraction of Eligible Industrial Energy Use Shifted to Hydrogen</v>
      </c>
      <c r="D1234" s="6" t="s">
        <v>3081</v>
      </c>
      <c r="E1234" s="1" t="s">
        <v>3518</v>
      </c>
      <c r="F1234" t="s">
        <v>3043</v>
      </c>
      <c r="G1234" s="45" t="s">
        <v>3525</v>
      </c>
      <c r="H1234" s="43">
        <v>2195</v>
      </c>
      <c r="I1234" s="324" t="s">
        <v>43</v>
      </c>
      <c r="J1234" s="255" t="str">
        <f>IF(ISBLANK(INDEX('Policy Characteristics'!D:D,MATCH($C1234,'Policy Characteristics'!$C:$C,0))),"",INDEX('Policy Characteristics'!D:D,MATCH($C1234,'Policy Characteristics'!$C:$C,0)))</f>
        <v>Hydrogen Combustion</v>
      </c>
      <c r="K1234" s="254" t="str">
        <f>IF(ISBLANK(INDEX('Policy Characteristics'!E:E,MATCH($C1234,'Policy Characteristics'!$C:$C,0))),"",INDEX('Policy Characteristics'!E:E,MATCH($C1234,'Policy Characteristics'!$C:$C,0)))</f>
        <v>indst shift to hydrogen</v>
      </c>
      <c r="L1234" s="261">
        <f>IF(ISBLANK(INDEX('Policy Characteristics'!F:F,MATCH($C1234,'Policy Characteristics'!$C:$C,0))),"",INDEX('Policy Characteristics'!F:F,MATCH($C1234,'Policy Characteristics'!$C:$C,0)))</f>
        <v>0</v>
      </c>
      <c r="M1234" s="261">
        <f>IF(ISBLANK(INDEX('Policy Characteristics'!G:G,MATCH($C1234,'Policy Characteristics'!$C:$C,0))),"",INDEX('Policy Characteristics'!G:G,MATCH($C1234,'Policy Characteristics'!$C:$C,0)))</f>
        <v>1</v>
      </c>
      <c r="N1234" s="261">
        <f>IF(ISBLANK(INDEX('Policy Characteristics'!H:H,MATCH($C1234,'Policy Characteristics'!$C:$C,0))),"",INDEX('Policy Characteristics'!H:H,MATCH($C1234,'Policy Characteristics'!$C:$C,0)))</f>
        <v>0.01</v>
      </c>
      <c r="O1234" s="254" t="str">
        <f>IF(ISBLANK(INDEX('Policy Characteristics'!I:I,MATCH($C1234,'Policy Characteristics'!$C:$C,0))),"",INDEX('Policy Characteristics'!I:I,MATCH($C1234,'Policy Characteristics'!$C:$C,0)))</f>
        <v>% of fuel shifted</v>
      </c>
      <c r="P1234" s="254" t="str">
        <f>IF(ISBLANK(INDEX('Policy Characteristics'!J:J,MATCH($C1234,'Policy Characteristics'!$C:$C,0))),"",INDEX('Policy Characteristics'!J:J,MATCH($C1234,'Policy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34" s="254" t="str">
        <f>IF(ISBLANK(INDEX('Policy Characteristics'!K:K,MATCH($C1234,'Policy Characteristics'!$C:$C,0))),"",INDEX('Policy Characteristics'!K:K,MATCH($C1234,'Policy Characteristics'!$C:$C,0)))</f>
        <v>industry-ag-main.html#fuel-switching</v>
      </c>
      <c r="R1234" s="254" t="str">
        <f>IF(ISBLANK(INDEX('Policy Characteristics'!L:L,MATCH($C1234,'Policy Characteristics'!$C:$C,0))),"",INDEX('Policy Characteristics'!L:L,MATCH($C1234,'Policy Characteristics'!$C:$C,0)))</f>
        <v>industry-elec-and-hydrogen.html</v>
      </c>
    </row>
    <row r="1235" spans="1:18" s="2" customFormat="1">
      <c r="A1235" s="254" t="str">
        <f>IF(ISBLANK(INDEX('Policy Characteristics'!A:A,MATCH($C1235,'Policy Characteristics'!$C:$C,0))),"",INDEX('Policy Characteristics'!A:A,MATCH($C1235,'Policy Characteristics'!$C:$C,0)))</f>
        <v>Industry</v>
      </c>
      <c r="B1235" s="262" t="str">
        <f>IF(ISBLANK(INDEX('Policy Characteristics'!B:B,MATCH($C1235,'Policy Characteristics'!$C:$C,0))),"",INDEX('Policy Characteristics'!B:B,MATCH($C1235,'Policy Characteristics'!$C:$C,0)))</f>
        <v>Hydrogen Combustion</v>
      </c>
      <c r="C1235" s="254" t="str">
        <f t="shared" si="45"/>
        <v>Fraction of Eligible Industrial Energy Use Shifted to Hydrogen</v>
      </c>
      <c r="D1235" s="6" t="s">
        <v>3081</v>
      </c>
      <c r="E1235" s="1" t="s">
        <v>3519</v>
      </c>
      <c r="F1235" t="s">
        <v>3043</v>
      </c>
      <c r="G1235" s="45" t="s">
        <v>3526</v>
      </c>
      <c r="H1235" s="43">
        <v>2196</v>
      </c>
      <c r="I1235" s="324" t="s">
        <v>43</v>
      </c>
      <c r="J1235" s="255" t="str">
        <f>IF(ISBLANK(INDEX('Policy Characteristics'!D:D,MATCH($C1235,'Policy Characteristics'!$C:$C,0))),"",INDEX('Policy Characteristics'!D:D,MATCH($C1235,'Policy Characteristics'!$C:$C,0)))</f>
        <v>Hydrogen Combustion</v>
      </c>
      <c r="K1235" s="254" t="str">
        <f>IF(ISBLANK(INDEX('Policy Characteristics'!E:E,MATCH($C1235,'Policy Characteristics'!$C:$C,0))),"",INDEX('Policy Characteristics'!E:E,MATCH($C1235,'Policy Characteristics'!$C:$C,0)))</f>
        <v>indst shift to hydrogen</v>
      </c>
      <c r="L1235" s="261">
        <f>IF(ISBLANK(INDEX('Policy Characteristics'!F:F,MATCH($C1235,'Policy Characteristics'!$C:$C,0))),"",INDEX('Policy Characteristics'!F:F,MATCH($C1235,'Policy Characteristics'!$C:$C,0)))</f>
        <v>0</v>
      </c>
      <c r="M1235" s="261">
        <f>IF(ISBLANK(INDEX('Policy Characteristics'!G:G,MATCH($C1235,'Policy Characteristics'!$C:$C,0))),"",INDEX('Policy Characteristics'!G:G,MATCH($C1235,'Policy Characteristics'!$C:$C,0)))</f>
        <v>1</v>
      </c>
      <c r="N1235" s="261">
        <f>IF(ISBLANK(INDEX('Policy Characteristics'!H:H,MATCH($C1235,'Policy Characteristics'!$C:$C,0))),"",INDEX('Policy Characteristics'!H:H,MATCH($C1235,'Policy Characteristics'!$C:$C,0)))</f>
        <v>0.01</v>
      </c>
      <c r="O1235" s="254" t="str">
        <f>IF(ISBLANK(INDEX('Policy Characteristics'!I:I,MATCH($C1235,'Policy Characteristics'!$C:$C,0))),"",INDEX('Policy Characteristics'!I:I,MATCH($C1235,'Policy Characteristics'!$C:$C,0)))</f>
        <v>% of fuel shifted</v>
      </c>
      <c r="P1235" s="254" t="str">
        <f>IF(ISBLANK(INDEX('Policy Characteristics'!J:J,MATCH($C1235,'Policy Characteristics'!$C:$C,0))),"",INDEX('Policy Characteristics'!J:J,MATCH($C1235,'Policy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35" s="254" t="str">
        <f>IF(ISBLANK(INDEX('Policy Characteristics'!K:K,MATCH($C1235,'Policy Characteristics'!$C:$C,0))),"",INDEX('Policy Characteristics'!K:K,MATCH($C1235,'Policy Characteristics'!$C:$C,0)))</f>
        <v>industry-ag-main.html#fuel-switching</v>
      </c>
      <c r="R1235" s="254" t="str">
        <f>IF(ISBLANK(INDEX('Policy Characteristics'!L:L,MATCH($C1235,'Policy Characteristics'!$C:$C,0))),"",INDEX('Policy Characteristics'!L:L,MATCH($C1235,'Policy Characteristics'!$C:$C,0)))</f>
        <v>industry-elec-and-hydrogen.html</v>
      </c>
    </row>
    <row r="1236" spans="1:18" s="2" customFormat="1">
      <c r="A1236" s="254" t="str">
        <f>IF(ISBLANK(INDEX('Policy Characteristics'!A:A,MATCH($C1236,'Policy Characteristics'!$C:$C,0))),"",INDEX('Policy Characteristics'!A:A,MATCH($C1236,'Policy Characteristics'!$C:$C,0)))</f>
        <v>Industry</v>
      </c>
      <c r="B1236" s="262" t="str">
        <f>IF(ISBLANK(INDEX('Policy Characteristics'!B:B,MATCH($C1236,'Policy Characteristics'!$C:$C,0))),"",INDEX('Policy Characteristics'!B:B,MATCH($C1236,'Policy Characteristics'!$C:$C,0)))</f>
        <v>Hydrogen Combustion</v>
      </c>
      <c r="C1236" s="254" t="str">
        <f t="shared" si="45"/>
        <v>Fraction of Eligible Industrial Energy Use Shifted to Hydrogen</v>
      </c>
      <c r="D1236" s="6" t="s">
        <v>3081</v>
      </c>
      <c r="E1236" s="1" t="s">
        <v>3520</v>
      </c>
      <c r="F1236" t="s">
        <v>3043</v>
      </c>
      <c r="G1236" s="45" t="s">
        <v>3527</v>
      </c>
      <c r="H1236" s="43">
        <v>2197</v>
      </c>
      <c r="I1236" s="324" t="s">
        <v>43</v>
      </c>
      <c r="J1236" s="255" t="str">
        <f>IF(ISBLANK(INDEX('Policy Characteristics'!D:D,MATCH($C1236,'Policy Characteristics'!$C:$C,0))),"",INDEX('Policy Characteristics'!D:D,MATCH($C1236,'Policy Characteristics'!$C:$C,0)))</f>
        <v>Hydrogen Combustion</v>
      </c>
      <c r="K1236" s="254" t="str">
        <f>IF(ISBLANK(INDEX('Policy Characteristics'!E:E,MATCH($C1236,'Policy Characteristics'!$C:$C,0))),"",INDEX('Policy Characteristics'!E:E,MATCH($C1236,'Policy Characteristics'!$C:$C,0)))</f>
        <v>indst shift to hydrogen</v>
      </c>
      <c r="L1236" s="261">
        <f>IF(ISBLANK(INDEX('Policy Characteristics'!F:F,MATCH($C1236,'Policy Characteristics'!$C:$C,0))),"",INDEX('Policy Characteristics'!F:F,MATCH($C1236,'Policy Characteristics'!$C:$C,0)))</f>
        <v>0</v>
      </c>
      <c r="M1236" s="261">
        <f>IF(ISBLANK(INDEX('Policy Characteristics'!G:G,MATCH($C1236,'Policy Characteristics'!$C:$C,0))),"",INDEX('Policy Characteristics'!G:G,MATCH($C1236,'Policy Characteristics'!$C:$C,0)))</f>
        <v>1</v>
      </c>
      <c r="N1236" s="261">
        <f>IF(ISBLANK(INDEX('Policy Characteristics'!H:H,MATCH($C1236,'Policy Characteristics'!$C:$C,0))),"",INDEX('Policy Characteristics'!H:H,MATCH($C1236,'Policy Characteristics'!$C:$C,0)))</f>
        <v>0.01</v>
      </c>
      <c r="O1236" s="254" t="str">
        <f>IF(ISBLANK(INDEX('Policy Characteristics'!I:I,MATCH($C1236,'Policy Characteristics'!$C:$C,0))),"",INDEX('Policy Characteristics'!I:I,MATCH($C1236,'Policy Characteristics'!$C:$C,0)))</f>
        <v>% of fuel shifted</v>
      </c>
      <c r="P1236" s="254" t="str">
        <f>IF(ISBLANK(INDEX('Policy Characteristics'!J:J,MATCH($C1236,'Policy Characteristics'!$C:$C,0))),"",INDEX('Policy Characteristics'!J:J,MATCH($C1236,'Policy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36" s="254" t="str">
        <f>IF(ISBLANK(INDEX('Policy Characteristics'!K:K,MATCH($C1236,'Policy Characteristics'!$C:$C,0))),"",INDEX('Policy Characteristics'!K:K,MATCH($C1236,'Policy Characteristics'!$C:$C,0)))</f>
        <v>industry-ag-main.html#fuel-switching</v>
      </c>
      <c r="R1236" s="254" t="str">
        <f>IF(ISBLANK(INDEX('Policy Characteristics'!L:L,MATCH($C1236,'Policy Characteristics'!$C:$C,0))),"",INDEX('Policy Characteristics'!L:L,MATCH($C1236,'Policy Characteristics'!$C:$C,0)))</f>
        <v>industry-elec-and-hydrogen.html</v>
      </c>
    </row>
    <row r="1237" spans="1:18" s="2" customFormat="1">
      <c r="A1237" s="254" t="str">
        <f>IF(ISBLANK(INDEX('Policy Characteristics'!A:A,MATCH($C1237,'Policy Characteristics'!$C:$C,0))),"",INDEX('Policy Characteristics'!A:A,MATCH($C1237,'Policy Characteristics'!$C:$C,0)))</f>
        <v>Industry</v>
      </c>
      <c r="B1237" s="262" t="str">
        <f>IF(ISBLANK(INDEX('Policy Characteristics'!B:B,MATCH($C1237,'Policy Characteristics'!$C:$C,0))),"",INDEX('Policy Characteristics'!B:B,MATCH($C1237,'Policy Characteristics'!$C:$C,0)))</f>
        <v>Hydrogen Combustion</v>
      </c>
      <c r="C1237" s="254" t="str">
        <f t="shared" si="45"/>
        <v>Fraction of Eligible Industrial Energy Use Shifted to Hydrogen</v>
      </c>
      <c r="D1237" s="6" t="s">
        <v>3081</v>
      </c>
      <c r="E1237" s="1" t="s">
        <v>3521</v>
      </c>
      <c r="F1237" t="s">
        <v>3043</v>
      </c>
      <c r="G1237" s="45" t="s">
        <v>3528</v>
      </c>
      <c r="H1237" s="43">
        <v>2198</v>
      </c>
      <c r="I1237" s="324" t="s">
        <v>44</v>
      </c>
      <c r="J1237" s="255" t="str">
        <f>IF(ISBLANK(INDEX('Policy Characteristics'!D:D,MATCH($C1237,'Policy Characteristics'!$C:$C,0))),"",INDEX('Policy Characteristics'!D:D,MATCH($C1237,'Policy Characteristics'!$C:$C,0)))</f>
        <v>Hydrogen Combustion</v>
      </c>
      <c r="K1237" s="254" t="str">
        <f>IF(ISBLANK(INDEX('Policy Characteristics'!E:E,MATCH($C1237,'Policy Characteristics'!$C:$C,0))),"",INDEX('Policy Characteristics'!E:E,MATCH($C1237,'Policy Characteristics'!$C:$C,0)))</f>
        <v>indst shift to hydrogen</v>
      </c>
      <c r="L1237" s="261">
        <f>IF(ISBLANK(INDEX('Policy Characteristics'!F:F,MATCH($C1237,'Policy Characteristics'!$C:$C,0))),"",INDEX('Policy Characteristics'!F:F,MATCH($C1237,'Policy Characteristics'!$C:$C,0)))</f>
        <v>0</v>
      </c>
      <c r="M1237" s="261">
        <f>IF(ISBLANK(INDEX('Policy Characteristics'!G:G,MATCH($C1237,'Policy Characteristics'!$C:$C,0))),"",INDEX('Policy Characteristics'!G:G,MATCH($C1237,'Policy Characteristics'!$C:$C,0)))</f>
        <v>1</v>
      </c>
      <c r="N1237" s="261">
        <f>IF(ISBLANK(INDEX('Policy Characteristics'!H:H,MATCH($C1237,'Policy Characteristics'!$C:$C,0))),"",INDEX('Policy Characteristics'!H:H,MATCH($C1237,'Policy Characteristics'!$C:$C,0)))</f>
        <v>0.01</v>
      </c>
      <c r="O1237" s="254" t="str">
        <f>IF(ISBLANK(INDEX('Policy Characteristics'!I:I,MATCH($C1237,'Policy Characteristics'!$C:$C,0))),"",INDEX('Policy Characteristics'!I:I,MATCH($C1237,'Policy Characteristics'!$C:$C,0)))</f>
        <v>% of fuel shifted</v>
      </c>
      <c r="P1237" s="254" t="str">
        <f>IF(ISBLANK(INDEX('Policy Characteristics'!J:J,MATCH($C1237,'Policy Characteristics'!$C:$C,0))),"",INDEX('Policy Characteristics'!J:J,MATCH($C1237,'Policy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37" s="254" t="str">
        <f>IF(ISBLANK(INDEX('Policy Characteristics'!K:K,MATCH($C1237,'Policy Characteristics'!$C:$C,0))),"",INDEX('Policy Characteristics'!K:K,MATCH($C1237,'Policy Characteristics'!$C:$C,0)))</f>
        <v>industry-ag-main.html#fuel-switching</v>
      </c>
      <c r="R1237" s="254" t="str">
        <f>IF(ISBLANK(INDEX('Policy Characteristics'!L:L,MATCH($C1237,'Policy Characteristics'!$C:$C,0))),"",INDEX('Policy Characteristics'!L:L,MATCH($C1237,'Policy Characteristics'!$C:$C,0)))</f>
        <v>industry-elec-and-hydrogen.html</v>
      </c>
    </row>
    <row r="1238" spans="1:18" s="2" customFormat="1">
      <c r="A1238" s="254" t="str">
        <f>IF(ISBLANK(INDEX('Policy Characteristics'!A:A,MATCH($C1238,'Policy Characteristics'!$C:$C,0))),"",INDEX('Policy Characteristics'!A:A,MATCH($C1238,'Policy Characteristics'!$C:$C,0)))</f>
        <v>Industry</v>
      </c>
      <c r="B1238" s="262" t="str">
        <f>IF(ISBLANK(INDEX('Policy Characteristics'!B:B,MATCH($C1238,'Policy Characteristics'!$C:$C,0))),"",INDEX('Policy Characteristics'!B:B,MATCH($C1238,'Policy Characteristics'!$C:$C,0)))</f>
        <v>Hydrogen Combustion</v>
      </c>
      <c r="C1238" s="254" t="str">
        <f t="shared" si="45"/>
        <v>Fraction of Eligible Industrial Energy Use Shifted to Hydrogen</v>
      </c>
      <c r="D1238" s="6" t="s">
        <v>3081</v>
      </c>
      <c r="E1238" s="1" t="s">
        <v>3522</v>
      </c>
      <c r="F1238" t="s">
        <v>3043</v>
      </c>
      <c r="G1238" s="45" t="s">
        <v>3529</v>
      </c>
      <c r="H1238" s="43">
        <v>2199</v>
      </c>
      <c r="I1238" s="324" t="s">
        <v>43</v>
      </c>
      <c r="J1238" s="255" t="str">
        <f>IF(ISBLANK(INDEX('Policy Characteristics'!D:D,MATCH($C1238,'Policy Characteristics'!$C:$C,0))),"",INDEX('Policy Characteristics'!D:D,MATCH($C1238,'Policy Characteristics'!$C:$C,0)))</f>
        <v>Hydrogen Combustion</v>
      </c>
      <c r="K1238" s="254" t="str">
        <f>IF(ISBLANK(INDEX('Policy Characteristics'!E:E,MATCH($C1238,'Policy Characteristics'!$C:$C,0))),"",INDEX('Policy Characteristics'!E:E,MATCH($C1238,'Policy Characteristics'!$C:$C,0)))</f>
        <v>indst shift to hydrogen</v>
      </c>
      <c r="L1238" s="261">
        <f>IF(ISBLANK(INDEX('Policy Characteristics'!F:F,MATCH($C1238,'Policy Characteristics'!$C:$C,0))),"",INDEX('Policy Characteristics'!F:F,MATCH($C1238,'Policy Characteristics'!$C:$C,0)))</f>
        <v>0</v>
      </c>
      <c r="M1238" s="261">
        <f>IF(ISBLANK(INDEX('Policy Characteristics'!G:G,MATCH($C1238,'Policy Characteristics'!$C:$C,0))),"",INDEX('Policy Characteristics'!G:G,MATCH($C1238,'Policy Characteristics'!$C:$C,0)))</f>
        <v>1</v>
      </c>
      <c r="N1238" s="261">
        <f>IF(ISBLANK(INDEX('Policy Characteristics'!H:H,MATCH($C1238,'Policy Characteristics'!$C:$C,0))),"",INDEX('Policy Characteristics'!H:H,MATCH($C1238,'Policy Characteristics'!$C:$C,0)))</f>
        <v>0.01</v>
      </c>
      <c r="O1238" s="254" t="str">
        <f>IF(ISBLANK(INDEX('Policy Characteristics'!I:I,MATCH($C1238,'Policy Characteristics'!$C:$C,0))),"",INDEX('Policy Characteristics'!I:I,MATCH($C1238,'Policy Characteristics'!$C:$C,0)))</f>
        <v>% of fuel shifted</v>
      </c>
      <c r="P1238" s="254" t="str">
        <f>IF(ISBLANK(INDEX('Policy Characteristics'!J:J,MATCH($C1238,'Policy Characteristics'!$C:$C,0))),"",INDEX('Policy Characteristics'!J:J,MATCH($C1238,'Policy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38" s="254" t="str">
        <f>IF(ISBLANK(INDEX('Policy Characteristics'!K:K,MATCH($C1238,'Policy Characteristics'!$C:$C,0))),"",INDEX('Policy Characteristics'!K:K,MATCH($C1238,'Policy Characteristics'!$C:$C,0)))</f>
        <v>industry-ag-main.html#fuel-switching</v>
      </c>
      <c r="R1238" s="254" t="str">
        <f>IF(ISBLANK(INDEX('Policy Characteristics'!L:L,MATCH($C1238,'Policy Characteristics'!$C:$C,0))),"",INDEX('Policy Characteristics'!L:L,MATCH($C1238,'Policy Characteristics'!$C:$C,0)))</f>
        <v>industry-elec-and-hydrogen.html</v>
      </c>
    </row>
    <row r="1239" spans="1:18" s="2" customFormat="1">
      <c r="A1239" s="254" t="str">
        <f>IF(ISBLANK(INDEX('Policy Characteristics'!A:A,MATCH($C1239,'Policy Characteristics'!$C:$C,0))),"",INDEX('Policy Characteristics'!A:A,MATCH($C1239,'Policy Characteristics'!$C:$C,0)))</f>
        <v>Industry</v>
      </c>
      <c r="B1239" s="262" t="str">
        <f>IF(ISBLANK(INDEX('Policy Characteristics'!B:B,MATCH($C1239,'Policy Characteristics'!$C:$C,0))),"",INDEX('Policy Characteristics'!B:B,MATCH($C1239,'Policy Characteristics'!$C:$C,0)))</f>
        <v>Hydrogen Combustion</v>
      </c>
      <c r="C1239" s="254" t="str">
        <f t="shared" si="45"/>
        <v>Fraction of Eligible Industrial Energy Use Shifted to Hydrogen</v>
      </c>
      <c r="D1239" s="6" t="s">
        <v>3081</v>
      </c>
      <c r="E1239" s="1" t="s">
        <v>3523</v>
      </c>
      <c r="F1239" t="s">
        <v>3043</v>
      </c>
      <c r="G1239" s="45" t="s">
        <v>3530</v>
      </c>
      <c r="H1239" s="43">
        <v>2200</v>
      </c>
      <c r="I1239" s="324" t="s">
        <v>44</v>
      </c>
      <c r="J1239" s="255" t="str">
        <f>IF(ISBLANK(INDEX('Policy Characteristics'!D:D,MATCH($C1239,'Policy Characteristics'!$C:$C,0))),"",INDEX('Policy Characteristics'!D:D,MATCH($C1239,'Policy Characteristics'!$C:$C,0)))</f>
        <v>Hydrogen Combustion</v>
      </c>
      <c r="K1239" s="254" t="str">
        <f>IF(ISBLANK(INDEX('Policy Characteristics'!E:E,MATCH($C1239,'Policy Characteristics'!$C:$C,0))),"",INDEX('Policy Characteristics'!E:E,MATCH($C1239,'Policy Characteristics'!$C:$C,0)))</f>
        <v>indst shift to hydrogen</v>
      </c>
      <c r="L1239" s="261">
        <f>IF(ISBLANK(INDEX('Policy Characteristics'!F:F,MATCH($C1239,'Policy Characteristics'!$C:$C,0))),"",INDEX('Policy Characteristics'!F:F,MATCH($C1239,'Policy Characteristics'!$C:$C,0)))</f>
        <v>0</v>
      </c>
      <c r="M1239" s="261">
        <f>IF(ISBLANK(INDEX('Policy Characteristics'!G:G,MATCH($C1239,'Policy Characteristics'!$C:$C,0))),"",INDEX('Policy Characteristics'!G:G,MATCH($C1239,'Policy Characteristics'!$C:$C,0)))</f>
        <v>1</v>
      </c>
      <c r="N1239" s="261">
        <f>IF(ISBLANK(INDEX('Policy Characteristics'!H:H,MATCH($C1239,'Policy Characteristics'!$C:$C,0))),"",INDEX('Policy Characteristics'!H:H,MATCH($C1239,'Policy Characteristics'!$C:$C,0)))</f>
        <v>0.01</v>
      </c>
      <c r="O1239" s="254" t="str">
        <f>IF(ISBLANK(INDEX('Policy Characteristics'!I:I,MATCH($C1239,'Policy Characteristics'!$C:$C,0))),"",INDEX('Policy Characteristics'!I:I,MATCH($C1239,'Policy Characteristics'!$C:$C,0)))</f>
        <v>% of fuel shifted</v>
      </c>
      <c r="P1239" s="254" t="str">
        <f>IF(ISBLANK(INDEX('Policy Characteristics'!J:J,MATCH($C1239,'Policy Characteristics'!$C:$C,0))),"",INDEX('Policy Characteristics'!J:J,MATCH($C1239,'Policy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39" s="254" t="str">
        <f>IF(ISBLANK(INDEX('Policy Characteristics'!K:K,MATCH($C1239,'Policy Characteristics'!$C:$C,0))),"",INDEX('Policy Characteristics'!K:K,MATCH($C1239,'Policy Characteristics'!$C:$C,0)))</f>
        <v>industry-ag-main.html#fuel-switching</v>
      </c>
      <c r="R1239" s="254" t="str">
        <f>IF(ISBLANK(INDEX('Policy Characteristics'!L:L,MATCH($C1239,'Policy Characteristics'!$C:$C,0))),"",INDEX('Policy Characteristics'!L:L,MATCH($C1239,'Policy Characteristics'!$C:$C,0)))</f>
        <v>industry-elec-and-hydrogen.html</v>
      </c>
    </row>
    <row r="1240" spans="1:18" s="2" customFormat="1">
      <c r="A1240" s="254" t="str">
        <f>IF(ISBLANK(INDEX('Policy Characteristics'!A:A,MATCH($C1240,'Policy Characteristics'!$C:$C,0))),"",INDEX('Policy Characteristics'!A:A,MATCH($C1240,'Policy Characteristics'!$C:$C,0)))</f>
        <v>Industry</v>
      </c>
      <c r="B1240" s="262" t="str">
        <f>IF(ISBLANK(INDEX('Policy Characteristics'!B:B,MATCH($C1240,'Policy Characteristics'!$C:$C,0))),"",INDEX('Policy Characteristics'!B:B,MATCH($C1240,'Policy Characteristics'!$C:$C,0)))</f>
        <v>Hydrogen Combustion</v>
      </c>
      <c r="C1240" s="254" t="str">
        <f t="shared" si="45"/>
        <v>Fraction of Eligible Industrial Energy Use Shifted to Hydrogen</v>
      </c>
      <c r="D1240" s="6" t="s">
        <v>3081</v>
      </c>
      <c r="E1240" s="1" t="s">
        <v>3674</v>
      </c>
      <c r="F1240" t="s">
        <v>3043</v>
      </c>
      <c r="G1240" s="45" t="s">
        <v>3674</v>
      </c>
      <c r="H1240" s="43">
        <v>2201</v>
      </c>
      <c r="I1240" s="324" t="s">
        <v>44</v>
      </c>
      <c r="J1240" s="255" t="str">
        <f>IF(ISBLANK(INDEX('Policy Characteristics'!D:D,MATCH($C1240,'Policy Characteristics'!$C:$C,0))),"",INDEX('Policy Characteristics'!D:D,MATCH($C1240,'Policy Characteristics'!$C:$C,0)))</f>
        <v>Hydrogen Combustion</v>
      </c>
      <c r="K1240" s="254" t="str">
        <f>IF(ISBLANK(INDEX('Policy Characteristics'!E:E,MATCH($C1240,'Policy Characteristics'!$C:$C,0))),"",INDEX('Policy Characteristics'!E:E,MATCH($C1240,'Policy Characteristics'!$C:$C,0)))</f>
        <v>indst shift to hydrogen</v>
      </c>
      <c r="L1240" s="261">
        <f>IF(ISBLANK(INDEX('Policy Characteristics'!F:F,MATCH($C1240,'Policy Characteristics'!$C:$C,0))),"",INDEX('Policy Characteristics'!F:F,MATCH($C1240,'Policy Characteristics'!$C:$C,0)))</f>
        <v>0</v>
      </c>
      <c r="M1240" s="261">
        <f>IF(ISBLANK(INDEX('Policy Characteristics'!G:G,MATCH($C1240,'Policy Characteristics'!$C:$C,0))),"",INDEX('Policy Characteristics'!G:G,MATCH($C1240,'Policy Characteristics'!$C:$C,0)))</f>
        <v>1</v>
      </c>
      <c r="N1240" s="261">
        <f>IF(ISBLANK(INDEX('Policy Characteristics'!H:H,MATCH($C1240,'Policy Characteristics'!$C:$C,0))),"",INDEX('Policy Characteristics'!H:H,MATCH($C1240,'Policy Characteristics'!$C:$C,0)))</f>
        <v>0.01</v>
      </c>
      <c r="O1240" s="254" t="str">
        <f>IF(ISBLANK(INDEX('Policy Characteristics'!I:I,MATCH($C1240,'Policy Characteristics'!$C:$C,0))),"",INDEX('Policy Characteristics'!I:I,MATCH($C1240,'Policy Characteristics'!$C:$C,0)))</f>
        <v>% of fuel shifted</v>
      </c>
      <c r="P1240" s="254" t="str">
        <f>IF(ISBLANK(INDEX('Policy Characteristics'!J:J,MATCH($C1240,'Policy Characteristics'!$C:$C,0))),"",INDEX('Policy Characteristics'!J:J,MATCH($C1240,'Policy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40" s="254" t="str">
        <f>IF(ISBLANK(INDEX('Policy Characteristics'!K:K,MATCH($C1240,'Policy Characteristics'!$C:$C,0))),"",INDEX('Policy Characteristics'!K:K,MATCH($C1240,'Policy Characteristics'!$C:$C,0)))</f>
        <v>industry-ag-main.html#fuel-switching</v>
      </c>
      <c r="R1240" s="254" t="str">
        <f>IF(ISBLANK(INDEX('Policy Characteristics'!L:L,MATCH($C1240,'Policy Characteristics'!$C:$C,0))),"",INDEX('Policy Characteristics'!L:L,MATCH($C1240,'Policy Characteristics'!$C:$C,0)))</f>
        <v>industry-elec-and-hydrogen.html</v>
      </c>
    </row>
    <row r="1241" spans="1:18" s="2" customFormat="1">
      <c r="A1241" s="254" t="str">
        <f>IF(ISBLANK(INDEX('Policy Characteristics'!A:A,MATCH($C1241,'Policy Characteristics'!$C:$C,0))),"",INDEX('Policy Characteristics'!A:A,MATCH($C1241,'Policy Characteristics'!$C:$C,0)))</f>
        <v>Industry</v>
      </c>
      <c r="B1241" s="262" t="str">
        <f>IF(ISBLANK(INDEX('Policy Characteristics'!B:B,MATCH($C1241,'Policy Characteristics'!$C:$C,0))),"",INDEX('Policy Characteristics'!B:B,MATCH($C1241,'Policy Characteristics'!$C:$C,0)))</f>
        <v>Hydrogen Combustion</v>
      </c>
      <c r="C1241" s="254" t="str">
        <f t="shared" si="45"/>
        <v>Fraction of Eligible Industrial Energy Use Shifted to Hydrogen</v>
      </c>
      <c r="D1241" s="6" t="s">
        <v>3082</v>
      </c>
      <c r="E1241" s="1" t="s">
        <v>3517</v>
      </c>
      <c r="F1241" t="s">
        <v>3044</v>
      </c>
      <c r="G1241" s="45" t="s">
        <v>3524</v>
      </c>
      <c r="H1241" s="43">
        <v>2202</v>
      </c>
      <c r="I1241" s="324" t="s">
        <v>43</v>
      </c>
      <c r="J1241" s="255" t="str">
        <f>IF(ISBLANK(INDEX('Policy Characteristics'!D:D,MATCH($C1241,'Policy Characteristics'!$C:$C,0))),"",INDEX('Policy Characteristics'!D:D,MATCH($C1241,'Policy Characteristics'!$C:$C,0)))</f>
        <v>Hydrogen Combustion</v>
      </c>
      <c r="K1241" s="254" t="str">
        <f>IF(ISBLANK(INDEX('Policy Characteristics'!E:E,MATCH($C1241,'Policy Characteristics'!$C:$C,0))),"",INDEX('Policy Characteristics'!E:E,MATCH($C1241,'Policy Characteristics'!$C:$C,0)))</f>
        <v>indst shift to hydrogen</v>
      </c>
      <c r="L1241" s="261">
        <f>IF(ISBLANK(INDEX('Policy Characteristics'!F:F,MATCH($C1241,'Policy Characteristics'!$C:$C,0))),"",INDEX('Policy Characteristics'!F:F,MATCH($C1241,'Policy Characteristics'!$C:$C,0)))</f>
        <v>0</v>
      </c>
      <c r="M1241" s="261">
        <f>IF(ISBLANK(INDEX('Policy Characteristics'!G:G,MATCH($C1241,'Policy Characteristics'!$C:$C,0))),"",INDEX('Policy Characteristics'!G:G,MATCH($C1241,'Policy Characteristics'!$C:$C,0)))</f>
        <v>1</v>
      </c>
      <c r="N1241" s="261">
        <f>IF(ISBLANK(INDEX('Policy Characteristics'!H:H,MATCH($C1241,'Policy Characteristics'!$C:$C,0))),"",INDEX('Policy Characteristics'!H:H,MATCH($C1241,'Policy Characteristics'!$C:$C,0)))</f>
        <v>0.01</v>
      </c>
      <c r="O1241" s="254" t="str">
        <f>IF(ISBLANK(INDEX('Policy Characteristics'!I:I,MATCH($C1241,'Policy Characteristics'!$C:$C,0))),"",INDEX('Policy Characteristics'!I:I,MATCH($C1241,'Policy Characteristics'!$C:$C,0)))</f>
        <v>% of fuel shifted</v>
      </c>
      <c r="P1241" s="254" t="str">
        <f>IF(ISBLANK(INDEX('Policy Characteristics'!J:J,MATCH($C1241,'Policy Characteristics'!$C:$C,0))),"",INDEX('Policy Characteristics'!J:J,MATCH($C1241,'Policy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41" s="254" t="str">
        <f>IF(ISBLANK(INDEX('Policy Characteristics'!K:K,MATCH($C1241,'Policy Characteristics'!$C:$C,0))),"",INDEX('Policy Characteristics'!K:K,MATCH($C1241,'Policy Characteristics'!$C:$C,0)))</f>
        <v>industry-ag-main.html#fuel-switching</v>
      </c>
      <c r="R1241" s="254" t="str">
        <f>IF(ISBLANK(INDEX('Policy Characteristics'!L:L,MATCH($C1241,'Policy Characteristics'!$C:$C,0))),"",INDEX('Policy Characteristics'!L:L,MATCH($C1241,'Policy Characteristics'!$C:$C,0)))</f>
        <v>industry-elec-and-hydrogen.html</v>
      </c>
    </row>
    <row r="1242" spans="1:18" s="2" customFormat="1">
      <c r="A1242" s="254" t="str">
        <f>IF(ISBLANK(INDEX('Policy Characteristics'!A:A,MATCH($C1242,'Policy Characteristics'!$C:$C,0))),"",INDEX('Policy Characteristics'!A:A,MATCH($C1242,'Policy Characteristics'!$C:$C,0)))</f>
        <v>Industry</v>
      </c>
      <c r="B1242" s="262" t="str">
        <f>IF(ISBLANK(INDEX('Policy Characteristics'!B:B,MATCH($C1242,'Policy Characteristics'!$C:$C,0))),"",INDEX('Policy Characteristics'!B:B,MATCH($C1242,'Policy Characteristics'!$C:$C,0)))</f>
        <v>Hydrogen Combustion</v>
      </c>
      <c r="C1242" s="254" t="str">
        <f t="shared" si="45"/>
        <v>Fraction of Eligible Industrial Energy Use Shifted to Hydrogen</v>
      </c>
      <c r="D1242" s="6" t="s">
        <v>3082</v>
      </c>
      <c r="E1242" s="1" t="s">
        <v>3518</v>
      </c>
      <c r="F1242" t="s">
        <v>3044</v>
      </c>
      <c r="G1242" s="45" t="s">
        <v>3525</v>
      </c>
      <c r="H1242" s="43">
        <v>2203</v>
      </c>
      <c r="I1242" s="324" t="s">
        <v>43</v>
      </c>
      <c r="J1242" s="255" t="str">
        <f>IF(ISBLANK(INDEX('Policy Characteristics'!D:D,MATCH($C1242,'Policy Characteristics'!$C:$C,0))),"",INDEX('Policy Characteristics'!D:D,MATCH($C1242,'Policy Characteristics'!$C:$C,0)))</f>
        <v>Hydrogen Combustion</v>
      </c>
      <c r="K1242" s="254" t="str">
        <f>IF(ISBLANK(INDEX('Policy Characteristics'!E:E,MATCH($C1242,'Policy Characteristics'!$C:$C,0))),"",INDEX('Policy Characteristics'!E:E,MATCH($C1242,'Policy Characteristics'!$C:$C,0)))</f>
        <v>indst shift to hydrogen</v>
      </c>
      <c r="L1242" s="261">
        <f>IF(ISBLANK(INDEX('Policy Characteristics'!F:F,MATCH($C1242,'Policy Characteristics'!$C:$C,0))),"",INDEX('Policy Characteristics'!F:F,MATCH($C1242,'Policy Characteristics'!$C:$C,0)))</f>
        <v>0</v>
      </c>
      <c r="M1242" s="261">
        <f>IF(ISBLANK(INDEX('Policy Characteristics'!G:G,MATCH($C1242,'Policy Characteristics'!$C:$C,0))),"",INDEX('Policy Characteristics'!G:G,MATCH($C1242,'Policy Characteristics'!$C:$C,0)))</f>
        <v>1</v>
      </c>
      <c r="N1242" s="261">
        <f>IF(ISBLANK(INDEX('Policy Characteristics'!H:H,MATCH($C1242,'Policy Characteristics'!$C:$C,0))),"",INDEX('Policy Characteristics'!H:H,MATCH($C1242,'Policy Characteristics'!$C:$C,0)))</f>
        <v>0.01</v>
      </c>
      <c r="O1242" s="254" t="str">
        <f>IF(ISBLANK(INDEX('Policy Characteristics'!I:I,MATCH($C1242,'Policy Characteristics'!$C:$C,0))),"",INDEX('Policy Characteristics'!I:I,MATCH($C1242,'Policy Characteristics'!$C:$C,0)))</f>
        <v>% of fuel shifted</v>
      </c>
      <c r="P1242" s="254" t="str">
        <f>IF(ISBLANK(INDEX('Policy Characteristics'!J:J,MATCH($C1242,'Policy Characteristics'!$C:$C,0))),"",INDEX('Policy Characteristics'!J:J,MATCH($C1242,'Policy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42" s="254" t="str">
        <f>IF(ISBLANK(INDEX('Policy Characteristics'!K:K,MATCH($C1242,'Policy Characteristics'!$C:$C,0))),"",INDEX('Policy Characteristics'!K:K,MATCH($C1242,'Policy Characteristics'!$C:$C,0)))</f>
        <v>industry-ag-main.html#fuel-switching</v>
      </c>
      <c r="R1242" s="254" t="str">
        <f>IF(ISBLANK(INDEX('Policy Characteristics'!L:L,MATCH($C1242,'Policy Characteristics'!$C:$C,0))),"",INDEX('Policy Characteristics'!L:L,MATCH($C1242,'Policy Characteristics'!$C:$C,0)))</f>
        <v>industry-elec-and-hydrogen.html</v>
      </c>
    </row>
    <row r="1243" spans="1:18" s="2" customFormat="1">
      <c r="A1243" s="254" t="str">
        <f>IF(ISBLANK(INDEX('Policy Characteristics'!A:A,MATCH($C1243,'Policy Characteristics'!$C:$C,0))),"",INDEX('Policy Characteristics'!A:A,MATCH($C1243,'Policy Characteristics'!$C:$C,0)))</f>
        <v>Industry</v>
      </c>
      <c r="B1243" s="262" t="str">
        <f>IF(ISBLANK(INDEX('Policy Characteristics'!B:B,MATCH($C1243,'Policy Characteristics'!$C:$C,0))),"",INDEX('Policy Characteristics'!B:B,MATCH($C1243,'Policy Characteristics'!$C:$C,0)))</f>
        <v>Hydrogen Combustion</v>
      </c>
      <c r="C1243" s="254" t="str">
        <f t="shared" si="45"/>
        <v>Fraction of Eligible Industrial Energy Use Shifted to Hydrogen</v>
      </c>
      <c r="D1243" s="6" t="s">
        <v>3082</v>
      </c>
      <c r="E1243" s="1" t="s">
        <v>3519</v>
      </c>
      <c r="F1243" t="s">
        <v>3044</v>
      </c>
      <c r="G1243" s="45" t="s">
        <v>3526</v>
      </c>
      <c r="H1243" s="43">
        <v>2204</v>
      </c>
      <c r="I1243" s="324" t="s">
        <v>43</v>
      </c>
      <c r="J1243" s="255" t="str">
        <f>IF(ISBLANK(INDEX('Policy Characteristics'!D:D,MATCH($C1243,'Policy Characteristics'!$C:$C,0))),"",INDEX('Policy Characteristics'!D:D,MATCH($C1243,'Policy Characteristics'!$C:$C,0)))</f>
        <v>Hydrogen Combustion</v>
      </c>
      <c r="K1243" s="254" t="str">
        <f>IF(ISBLANK(INDEX('Policy Characteristics'!E:E,MATCH($C1243,'Policy Characteristics'!$C:$C,0))),"",INDEX('Policy Characteristics'!E:E,MATCH($C1243,'Policy Characteristics'!$C:$C,0)))</f>
        <v>indst shift to hydrogen</v>
      </c>
      <c r="L1243" s="261">
        <f>IF(ISBLANK(INDEX('Policy Characteristics'!F:F,MATCH($C1243,'Policy Characteristics'!$C:$C,0))),"",INDEX('Policy Characteristics'!F:F,MATCH($C1243,'Policy Characteristics'!$C:$C,0)))</f>
        <v>0</v>
      </c>
      <c r="M1243" s="261">
        <f>IF(ISBLANK(INDEX('Policy Characteristics'!G:G,MATCH($C1243,'Policy Characteristics'!$C:$C,0))),"",INDEX('Policy Characteristics'!G:G,MATCH($C1243,'Policy Characteristics'!$C:$C,0)))</f>
        <v>1</v>
      </c>
      <c r="N1243" s="261">
        <f>IF(ISBLANK(INDEX('Policy Characteristics'!H:H,MATCH($C1243,'Policy Characteristics'!$C:$C,0))),"",INDEX('Policy Characteristics'!H:H,MATCH($C1243,'Policy Characteristics'!$C:$C,0)))</f>
        <v>0.01</v>
      </c>
      <c r="O1243" s="254" t="str">
        <f>IF(ISBLANK(INDEX('Policy Characteristics'!I:I,MATCH($C1243,'Policy Characteristics'!$C:$C,0))),"",INDEX('Policy Characteristics'!I:I,MATCH($C1243,'Policy Characteristics'!$C:$C,0)))</f>
        <v>% of fuel shifted</v>
      </c>
      <c r="P1243" s="254" t="str">
        <f>IF(ISBLANK(INDEX('Policy Characteristics'!J:J,MATCH($C1243,'Policy Characteristics'!$C:$C,0))),"",INDEX('Policy Characteristics'!J:J,MATCH($C1243,'Policy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43" s="254" t="str">
        <f>IF(ISBLANK(INDEX('Policy Characteristics'!K:K,MATCH($C1243,'Policy Characteristics'!$C:$C,0))),"",INDEX('Policy Characteristics'!K:K,MATCH($C1243,'Policy Characteristics'!$C:$C,0)))</f>
        <v>industry-ag-main.html#fuel-switching</v>
      </c>
      <c r="R1243" s="254" t="str">
        <f>IF(ISBLANK(INDEX('Policy Characteristics'!L:L,MATCH($C1243,'Policy Characteristics'!$C:$C,0))),"",INDEX('Policy Characteristics'!L:L,MATCH($C1243,'Policy Characteristics'!$C:$C,0)))</f>
        <v>industry-elec-and-hydrogen.html</v>
      </c>
    </row>
    <row r="1244" spans="1:18" s="2" customFormat="1">
      <c r="A1244" s="254" t="str">
        <f>IF(ISBLANK(INDEX('Policy Characteristics'!A:A,MATCH($C1244,'Policy Characteristics'!$C:$C,0))),"",INDEX('Policy Characteristics'!A:A,MATCH($C1244,'Policy Characteristics'!$C:$C,0)))</f>
        <v>Industry</v>
      </c>
      <c r="B1244" s="262" t="str">
        <f>IF(ISBLANK(INDEX('Policy Characteristics'!B:B,MATCH($C1244,'Policy Characteristics'!$C:$C,0))),"",INDEX('Policy Characteristics'!B:B,MATCH($C1244,'Policy Characteristics'!$C:$C,0)))</f>
        <v>Hydrogen Combustion</v>
      </c>
      <c r="C1244" s="254" t="str">
        <f t="shared" si="45"/>
        <v>Fraction of Eligible Industrial Energy Use Shifted to Hydrogen</v>
      </c>
      <c r="D1244" s="6" t="s">
        <v>3082</v>
      </c>
      <c r="E1244" s="1" t="s">
        <v>3520</v>
      </c>
      <c r="F1244" t="s">
        <v>3044</v>
      </c>
      <c r="G1244" s="45" t="s">
        <v>3527</v>
      </c>
      <c r="H1244" s="43">
        <v>2205</v>
      </c>
      <c r="I1244" s="324" t="s">
        <v>43</v>
      </c>
      <c r="J1244" s="255" t="str">
        <f>IF(ISBLANK(INDEX('Policy Characteristics'!D:D,MATCH($C1244,'Policy Characteristics'!$C:$C,0))),"",INDEX('Policy Characteristics'!D:D,MATCH($C1244,'Policy Characteristics'!$C:$C,0)))</f>
        <v>Hydrogen Combustion</v>
      </c>
      <c r="K1244" s="254" t="str">
        <f>IF(ISBLANK(INDEX('Policy Characteristics'!E:E,MATCH($C1244,'Policy Characteristics'!$C:$C,0))),"",INDEX('Policy Characteristics'!E:E,MATCH($C1244,'Policy Characteristics'!$C:$C,0)))</f>
        <v>indst shift to hydrogen</v>
      </c>
      <c r="L1244" s="261">
        <f>IF(ISBLANK(INDEX('Policy Characteristics'!F:F,MATCH($C1244,'Policy Characteristics'!$C:$C,0))),"",INDEX('Policy Characteristics'!F:F,MATCH($C1244,'Policy Characteristics'!$C:$C,0)))</f>
        <v>0</v>
      </c>
      <c r="M1244" s="261">
        <f>IF(ISBLANK(INDEX('Policy Characteristics'!G:G,MATCH($C1244,'Policy Characteristics'!$C:$C,0))),"",INDEX('Policy Characteristics'!G:G,MATCH($C1244,'Policy Characteristics'!$C:$C,0)))</f>
        <v>1</v>
      </c>
      <c r="N1244" s="261">
        <f>IF(ISBLANK(INDEX('Policy Characteristics'!H:H,MATCH($C1244,'Policy Characteristics'!$C:$C,0))),"",INDEX('Policy Characteristics'!H:H,MATCH($C1244,'Policy Characteristics'!$C:$C,0)))</f>
        <v>0.01</v>
      </c>
      <c r="O1244" s="254" t="str">
        <f>IF(ISBLANK(INDEX('Policy Characteristics'!I:I,MATCH($C1244,'Policy Characteristics'!$C:$C,0))),"",INDEX('Policy Characteristics'!I:I,MATCH($C1244,'Policy Characteristics'!$C:$C,0)))</f>
        <v>% of fuel shifted</v>
      </c>
      <c r="P1244" s="254" t="str">
        <f>IF(ISBLANK(INDEX('Policy Characteristics'!J:J,MATCH($C1244,'Policy Characteristics'!$C:$C,0))),"",INDEX('Policy Characteristics'!J:J,MATCH($C1244,'Policy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44" s="254" t="str">
        <f>IF(ISBLANK(INDEX('Policy Characteristics'!K:K,MATCH($C1244,'Policy Characteristics'!$C:$C,0))),"",INDEX('Policy Characteristics'!K:K,MATCH($C1244,'Policy Characteristics'!$C:$C,0)))</f>
        <v>industry-ag-main.html#fuel-switching</v>
      </c>
      <c r="R1244" s="254" t="str">
        <f>IF(ISBLANK(INDEX('Policy Characteristics'!L:L,MATCH($C1244,'Policy Characteristics'!$C:$C,0))),"",INDEX('Policy Characteristics'!L:L,MATCH($C1244,'Policy Characteristics'!$C:$C,0)))</f>
        <v>industry-elec-and-hydrogen.html</v>
      </c>
    </row>
    <row r="1245" spans="1:18" s="2" customFormat="1">
      <c r="A1245" s="254" t="str">
        <f>IF(ISBLANK(INDEX('Policy Characteristics'!A:A,MATCH($C1245,'Policy Characteristics'!$C:$C,0))),"",INDEX('Policy Characteristics'!A:A,MATCH($C1245,'Policy Characteristics'!$C:$C,0)))</f>
        <v>Industry</v>
      </c>
      <c r="B1245" s="262" t="str">
        <f>IF(ISBLANK(INDEX('Policy Characteristics'!B:B,MATCH($C1245,'Policy Characteristics'!$C:$C,0))),"",INDEX('Policy Characteristics'!B:B,MATCH($C1245,'Policy Characteristics'!$C:$C,0)))</f>
        <v>Hydrogen Combustion</v>
      </c>
      <c r="C1245" s="254" t="str">
        <f t="shared" si="45"/>
        <v>Fraction of Eligible Industrial Energy Use Shifted to Hydrogen</v>
      </c>
      <c r="D1245" s="6" t="s">
        <v>3082</v>
      </c>
      <c r="E1245" s="1" t="s">
        <v>3521</v>
      </c>
      <c r="F1245" t="s">
        <v>3044</v>
      </c>
      <c r="G1245" s="45" t="s">
        <v>3528</v>
      </c>
      <c r="H1245" s="43">
        <v>2206</v>
      </c>
      <c r="I1245" s="324" t="s">
        <v>44</v>
      </c>
      <c r="J1245" s="255" t="str">
        <f>IF(ISBLANK(INDEX('Policy Characteristics'!D:D,MATCH($C1245,'Policy Characteristics'!$C:$C,0))),"",INDEX('Policy Characteristics'!D:D,MATCH($C1245,'Policy Characteristics'!$C:$C,0)))</f>
        <v>Hydrogen Combustion</v>
      </c>
      <c r="K1245" s="254" t="str">
        <f>IF(ISBLANK(INDEX('Policy Characteristics'!E:E,MATCH($C1245,'Policy Characteristics'!$C:$C,0))),"",INDEX('Policy Characteristics'!E:E,MATCH($C1245,'Policy Characteristics'!$C:$C,0)))</f>
        <v>indst shift to hydrogen</v>
      </c>
      <c r="L1245" s="261">
        <f>IF(ISBLANK(INDEX('Policy Characteristics'!F:F,MATCH($C1245,'Policy Characteristics'!$C:$C,0))),"",INDEX('Policy Characteristics'!F:F,MATCH($C1245,'Policy Characteristics'!$C:$C,0)))</f>
        <v>0</v>
      </c>
      <c r="M1245" s="261">
        <f>IF(ISBLANK(INDEX('Policy Characteristics'!G:G,MATCH($C1245,'Policy Characteristics'!$C:$C,0))),"",INDEX('Policy Characteristics'!G:G,MATCH($C1245,'Policy Characteristics'!$C:$C,0)))</f>
        <v>1</v>
      </c>
      <c r="N1245" s="261">
        <f>IF(ISBLANK(INDEX('Policy Characteristics'!H:H,MATCH($C1245,'Policy Characteristics'!$C:$C,0))),"",INDEX('Policy Characteristics'!H:H,MATCH($C1245,'Policy Characteristics'!$C:$C,0)))</f>
        <v>0.01</v>
      </c>
      <c r="O1245" s="254" t="str">
        <f>IF(ISBLANK(INDEX('Policy Characteristics'!I:I,MATCH($C1245,'Policy Characteristics'!$C:$C,0))),"",INDEX('Policy Characteristics'!I:I,MATCH($C1245,'Policy Characteristics'!$C:$C,0)))</f>
        <v>% of fuel shifted</v>
      </c>
      <c r="P1245" s="254" t="str">
        <f>IF(ISBLANK(INDEX('Policy Characteristics'!J:J,MATCH($C1245,'Policy Characteristics'!$C:$C,0))),"",INDEX('Policy Characteristics'!J:J,MATCH($C1245,'Policy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45" s="254" t="str">
        <f>IF(ISBLANK(INDEX('Policy Characteristics'!K:K,MATCH($C1245,'Policy Characteristics'!$C:$C,0))),"",INDEX('Policy Characteristics'!K:K,MATCH($C1245,'Policy Characteristics'!$C:$C,0)))</f>
        <v>industry-ag-main.html#fuel-switching</v>
      </c>
      <c r="R1245" s="254" t="str">
        <f>IF(ISBLANK(INDEX('Policy Characteristics'!L:L,MATCH($C1245,'Policy Characteristics'!$C:$C,0))),"",INDEX('Policy Characteristics'!L:L,MATCH($C1245,'Policy Characteristics'!$C:$C,0)))</f>
        <v>industry-elec-and-hydrogen.html</v>
      </c>
    </row>
    <row r="1246" spans="1:18" s="2" customFormat="1">
      <c r="A1246" s="254" t="str">
        <f>IF(ISBLANK(INDEX('Policy Characteristics'!A:A,MATCH($C1246,'Policy Characteristics'!$C:$C,0))),"",INDEX('Policy Characteristics'!A:A,MATCH($C1246,'Policy Characteristics'!$C:$C,0)))</f>
        <v>Industry</v>
      </c>
      <c r="B1246" s="262" t="str">
        <f>IF(ISBLANK(INDEX('Policy Characteristics'!B:B,MATCH($C1246,'Policy Characteristics'!$C:$C,0))),"",INDEX('Policy Characteristics'!B:B,MATCH($C1246,'Policy Characteristics'!$C:$C,0)))</f>
        <v>Hydrogen Combustion</v>
      </c>
      <c r="C1246" s="254" t="str">
        <f t="shared" si="45"/>
        <v>Fraction of Eligible Industrial Energy Use Shifted to Hydrogen</v>
      </c>
      <c r="D1246" s="6" t="s">
        <v>3082</v>
      </c>
      <c r="E1246" s="1" t="s">
        <v>3522</v>
      </c>
      <c r="F1246" t="s">
        <v>3044</v>
      </c>
      <c r="G1246" s="45" t="s">
        <v>3529</v>
      </c>
      <c r="H1246" s="43">
        <v>2207</v>
      </c>
      <c r="I1246" s="324" t="s">
        <v>43</v>
      </c>
      <c r="J1246" s="255" t="str">
        <f>IF(ISBLANK(INDEX('Policy Characteristics'!D:D,MATCH($C1246,'Policy Characteristics'!$C:$C,0))),"",INDEX('Policy Characteristics'!D:D,MATCH($C1246,'Policy Characteristics'!$C:$C,0)))</f>
        <v>Hydrogen Combustion</v>
      </c>
      <c r="K1246" s="254" t="str">
        <f>IF(ISBLANK(INDEX('Policy Characteristics'!E:E,MATCH($C1246,'Policy Characteristics'!$C:$C,0))),"",INDEX('Policy Characteristics'!E:E,MATCH($C1246,'Policy Characteristics'!$C:$C,0)))</f>
        <v>indst shift to hydrogen</v>
      </c>
      <c r="L1246" s="261">
        <f>IF(ISBLANK(INDEX('Policy Characteristics'!F:F,MATCH($C1246,'Policy Characteristics'!$C:$C,0))),"",INDEX('Policy Characteristics'!F:F,MATCH($C1246,'Policy Characteristics'!$C:$C,0)))</f>
        <v>0</v>
      </c>
      <c r="M1246" s="261">
        <f>IF(ISBLANK(INDEX('Policy Characteristics'!G:G,MATCH($C1246,'Policy Characteristics'!$C:$C,0))),"",INDEX('Policy Characteristics'!G:G,MATCH($C1246,'Policy Characteristics'!$C:$C,0)))</f>
        <v>1</v>
      </c>
      <c r="N1246" s="261">
        <f>IF(ISBLANK(INDEX('Policy Characteristics'!H:H,MATCH($C1246,'Policy Characteristics'!$C:$C,0))),"",INDEX('Policy Characteristics'!H:H,MATCH($C1246,'Policy Characteristics'!$C:$C,0)))</f>
        <v>0.01</v>
      </c>
      <c r="O1246" s="254" t="str">
        <f>IF(ISBLANK(INDEX('Policy Characteristics'!I:I,MATCH($C1246,'Policy Characteristics'!$C:$C,0))),"",INDEX('Policy Characteristics'!I:I,MATCH($C1246,'Policy Characteristics'!$C:$C,0)))</f>
        <v>% of fuel shifted</v>
      </c>
      <c r="P1246" s="254" t="str">
        <f>IF(ISBLANK(INDEX('Policy Characteristics'!J:J,MATCH($C1246,'Policy Characteristics'!$C:$C,0))),"",INDEX('Policy Characteristics'!J:J,MATCH($C1246,'Policy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46" s="254" t="str">
        <f>IF(ISBLANK(INDEX('Policy Characteristics'!K:K,MATCH($C1246,'Policy Characteristics'!$C:$C,0))),"",INDEX('Policy Characteristics'!K:K,MATCH($C1246,'Policy Characteristics'!$C:$C,0)))</f>
        <v>industry-ag-main.html#fuel-switching</v>
      </c>
      <c r="R1246" s="254" t="str">
        <f>IF(ISBLANK(INDEX('Policy Characteristics'!L:L,MATCH($C1246,'Policy Characteristics'!$C:$C,0))),"",INDEX('Policy Characteristics'!L:L,MATCH($C1246,'Policy Characteristics'!$C:$C,0)))</f>
        <v>industry-elec-and-hydrogen.html</v>
      </c>
    </row>
    <row r="1247" spans="1:18" s="2" customFormat="1">
      <c r="A1247" s="254" t="str">
        <f>IF(ISBLANK(INDEX('Policy Characteristics'!A:A,MATCH($C1247,'Policy Characteristics'!$C:$C,0))),"",INDEX('Policy Characteristics'!A:A,MATCH($C1247,'Policy Characteristics'!$C:$C,0)))</f>
        <v>Industry</v>
      </c>
      <c r="B1247" s="262" t="str">
        <f>IF(ISBLANK(INDEX('Policy Characteristics'!B:B,MATCH($C1247,'Policy Characteristics'!$C:$C,0))),"",INDEX('Policy Characteristics'!B:B,MATCH($C1247,'Policy Characteristics'!$C:$C,0)))</f>
        <v>Hydrogen Combustion</v>
      </c>
      <c r="C1247" s="254" t="str">
        <f t="shared" si="45"/>
        <v>Fraction of Eligible Industrial Energy Use Shifted to Hydrogen</v>
      </c>
      <c r="D1247" s="6" t="s">
        <v>3082</v>
      </c>
      <c r="E1247" s="1" t="s">
        <v>3523</v>
      </c>
      <c r="F1247" t="s">
        <v>3044</v>
      </c>
      <c r="G1247" s="45" t="s">
        <v>3530</v>
      </c>
      <c r="H1247" s="43">
        <v>2208</v>
      </c>
      <c r="I1247" s="324" t="s">
        <v>44</v>
      </c>
      <c r="J1247" s="255" t="str">
        <f>IF(ISBLANK(INDEX('Policy Characteristics'!D:D,MATCH($C1247,'Policy Characteristics'!$C:$C,0))),"",INDEX('Policy Characteristics'!D:D,MATCH($C1247,'Policy Characteristics'!$C:$C,0)))</f>
        <v>Hydrogen Combustion</v>
      </c>
      <c r="K1247" s="254" t="str">
        <f>IF(ISBLANK(INDEX('Policy Characteristics'!E:E,MATCH($C1247,'Policy Characteristics'!$C:$C,0))),"",INDEX('Policy Characteristics'!E:E,MATCH($C1247,'Policy Characteristics'!$C:$C,0)))</f>
        <v>indst shift to hydrogen</v>
      </c>
      <c r="L1247" s="261">
        <f>IF(ISBLANK(INDEX('Policy Characteristics'!F:F,MATCH($C1247,'Policy Characteristics'!$C:$C,0))),"",INDEX('Policy Characteristics'!F:F,MATCH($C1247,'Policy Characteristics'!$C:$C,0)))</f>
        <v>0</v>
      </c>
      <c r="M1247" s="261">
        <f>IF(ISBLANK(INDEX('Policy Characteristics'!G:G,MATCH($C1247,'Policy Characteristics'!$C:$C,0))),"",INDEX('Policy Characteristics'!G:G,MATCH($C1247,'Policy Characteristics'!$C:$C,0)))</f>
        <v>1</v>
      </c>
      <c r="N1247" s="261">
        <f>IF(ISBLANK(INDEX('Policy Characteristics'!H:H,MATCH($C1247,'Policy Characteristics'!$C:$C,0))),"",INDEX('Policy Characteristics'!H:H,MATCH($C1247,'Policy Characteristics'!$C:$C,0)))</f>
        <v>0.01</v>
      </c>
      <c r="O1247" s="254" t="str">
        <f>IF(ISBLANK(INDEX('Policy Characteristics'!I:I,MATCH($C1247,'Policy Characteristics'!$C:$C,0))),"",INDEX('Policy Characteristics'!I:I,MATCH($C1247,'Policy Characteristics'!$C:$C,0)))</f>
        <v>% of fuel shifted</v>
      </c>
      <c r="P1247" s="254" t="str">
        <f>IF(ISBLANK(INDEX('Policy Characteristics'!J:J,MATCH($C1247,'Policy Characteristics'!$C:$C,0))),"",INDEX('Policy Characteristics'!J:J,MATCH($C1247,'Policy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47" s="254" t="str">
        <f>IF(ISBLANK(INDEX('Policy Characteristics'!K:K,MATCH($C1247,'Policy Characteristics'!$C:$C,0))),"",INDEX('Policy Characteristics'!K:K,MATCH($C1247,'Policy Characteristics'!$C:$C,0)))</f>
        <v>industry-ag-main.html#fuel-switching</v>
      </c>
      <c r="R1247" s="254" t="str">
        <f>IF(ISBLANK(INDEX('Policy Characteristics'!L:L,MATCH($C1247,'Policy Characteristics'!$C:$C,0))),"",INDEX('Policy Characteristics'!L:L,MATCH($C1247,'Policy Characteristics'!$C:$C,0)))</f>
        <v>industry-elec-and-hydrogen.html</v>
      </c>
    </row>
    <row r="1248" spans="1:18" s="2" customFormat="1">
      <c r="A1248" s="254" t="str">
        <f>IF(ISBLANK(INDEX('Policy Characteristics'!A:A,MATCH($C1248,'Policy Characteristics'!$C:$C,0))),"",INDEX('Policy Characteristics'!A:A,MATCH($C1248,'Policy Characteristics'!$C:$C,0)))</f>
        <v>Industry</v>
      </c>
      <c r="B1248" s="262" t="str">
        <f>IF(ISBLANK(INDEX('Policy Characteristics'!B:B,MATCH($C1248,'Policy Characteristics'!$C:$C,0))),"",INDEX('Policy Characteristics'!B:B,MATCH($C1248,'Policy Characteristics'!$C:$C,0)))</f>
        <v>Hydrogen Combustion</v>
      </c>
      <c r="C1248" s="254" t="str">
        <f t="shared" si="45"/>
        <v>Fraction of Eligible Industrial Energy Use Shifted to Hydrogen</v>
      </c>
      <c r="D1248" s="6" t="s">
        <v>3082</v>
      </c>
      <c r="E1248" s="1" t="s">
        <v>3674</v>
      </c>
      <c r="F1248" t="s">
        <v>3044</v>
      </c>
      <c r="G1248" s="45" t="s">
        <v>3674</v>
      </c>
      <c r="H1248" s="43">
        <v>2209</v>
      </c>
      <c r="I1248" s="324" t="s">
        <v>44</v>
      </c>
      <c r="J1248" s="255" t="str">
        <f>IF(ISBLANK(INDEX('Policy Characteristics'!D:D,MATCH($C1248,'Policy Characteristics'!$C:$C,0))),"",INDEX('Policy Characteristics'!D:D,MATCH($C1248,'Policy Characteristics'!$C:$C,0)))</f>
        <v>Hydrogen Combustion</v>
      </c>
      <c r="K1248" s="254" t="str">
        <f>IF(ISBLANK(INDEX('Policy Characteristics'!E:E,MATCH($C1248,'Policy Characteristics'!$C:$C,0))),"",INDEX('Policy Characteristics'!E:E,MATCH($C1248,'Policy Characteristics'!$C:$C,0)))</f>
        <v>indst shift to hydrogen</v>
      </c>
      <c r="L1248" s="261">
        <f>IF(ISBLANK(INDEX('Policy Characteristics'!F:F,MATCH($C1248,'Policy Characteristics'!$C:$C,0))),"",INDEX('Policy Characteristics'!F:F,MATCH($C1248,'Policy Characteristics'!$C:$C,0)))</f>
        <v>0</v>
      </c>
      <c r="M1248" s="261">
        <f>IF(ISBLANK(INDEX('Policy Characteristics'!G:G,MATCH($C1248,'Policy Characteristics'!$C:$C,0))),"",INDEX('Policy Characteristics'!G:G,MATCH($C1248,'Policy Characteristics'!$C:$C,0)))</f>
        <v>1</v>
      </c>
      <c r="N1248" s="261">
        <f>IF(ISBLANK(INDEX('Policy Characteristics'!H:H,MATCH($C1248,'Policy Characteristics'!$C:$C,0))),"",INDEX('Policy Characteristics'!H:H,MATCH($C1248,'Policy Characteristics'!$C:$C,0)))</f>
        <v>0.01</v>
      </c>
      <c r="O1248" s="254" t="str">
        <f>IF(ISBLANK(INDEX('Policy Characteristics'!I:I,MATCH($C1248,'Policy Characteristics'!$C:$C,0))),"",INDEX('Policy Characteristics'!I:I,MATCH($C1248,'Policy Characteristics'!$C:$C,0)))</f>
        <v>% of fuel shifted</v>
      </c>
      <c r="P1248" s="254" t="str">
        <f>IF(ISBLANK(INDEX('Policy Characteristics'!J:J,MATCH($C1248,'Policy Characteristics'!$C:$C,0))),"",INDEX('Policy Characteristics'!J:J,MATCH($C1248,'Policy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48" s="254" t="str">
        <f>IF(ISBLANK(INDEX('Policy Characteristics'!K:K,MATCH($C1248,'Policy Characteristics'!$C:$C,0))),"",INDEX('Policy Characteristics'!K:K,MATCH($C1248,'Policy Characteristics'!$C:$C,0)))</f>
        <v>industry-ag-main.html#fuel-switching</v>
      </c>
      <c r="R1248" s="254" t="str">
        <f>IF(ISBLANK(INDEX('Policy Characteristics'!L:L,MATCH($C1248,'Policy Characteristics'!$C:$C,0))),"",INDEX('Policy Characteristics'!L:L,MATCH($C1248,'Policy Characteristics'!$C:$C,0)))</f>
        <v>industry-elec-and-hydrogen.html</v>
      </c>
    </row>
    <row r="1249" spans="1:18" s="2" customFormat="1">
      <c r="A1249" s="254" t="str">
        <f>IF(ISBLANK(INDEX('Policy Characteristics'!A:A,MATCH($C1249,'Policy Characteristics'!$C:$C,0))),"",INDEX('Policy Characteristics'!A:A,MATCH($C1249,'Policy Characteristics'!$C:$C,0)))</f>
        <v>Industry</v>
      </c>
      <c r="B1249" s="262" t="str">
        <f>IF(ISBLANK(INDEX('Policy Characteristics'!B:B,MATCH($C1249,'Policy Characteristics'!$C:$C,0))),"",INDEX('Policy Characteristics'!B:B,MATCH($C1249,'Policy Characteristics'!$C:$C,0)))</f>
        <v>Hydrogen Combustion</v>
      </c>
      <c r="C1249" s="254" t="str">
        <f t="shared" si="45"/>
        <v>Fraction of Eligible Industrial Energy Use Shifted to Hydrogen</v>
      </c>
      <c r="D1249" s="6" t="s">
        <v>3083</v>
      </c>
      <c r="E1249" s="1" t="s">
        <v>3517</v>
      </c>
      <c r="F1249" t="s">
        <v>3045</v>
      </c>
      <c r="G1249" s="45" t="s">
        <v>3524</v>
      </c>
      <c r="H1249" s="43">
        <v>2210</v>
      </c>
      <c r="I1249" s="324" t="s">
        <v>44</v>
      </c>
      <c r="J1249" s="255" t="str">
        <f>IF(ISBLANK(INDEX('Policy Characteristics'!D:D,MATCH($C1249,'Policy Characteristics'!$C:$C,0))),"",INDEX('Policy Characteristics'!D:D,MATCH($C1249,'Policy Characteristics'!$C:$C,0)))</f>
        <v>Hydrogen Combustion</v>
      </c>
      <c r="K1249" s="254" t="str">
        <f>IF(ISBLANK(INDEX('Policy Characteristics'!E:E,MATCH($C1249,'Policy Characteristics'!$C:$C,0))),"",INDEX('Policy Characteristics'!E:E,MATCH($C1249,'Policy Characteristics'!$C:$C,0)))</f>
        <v>indst shift to hydrogen</v>
      </c>
      <c r="L1249" s="261">
        <f>IF(ISBLANK(INDEX('Policy Characteristics'!F:F,MATCH($C1249,'Policy Characteristics'!$C:$C,0))),"",INDEX('Policy Characteristics'!F:F,MATCH($C1249,'Policy Characteristics'!$C:$C,0)))</f>
        <v>0</v>
      </c>
      <c r="M1249" s="261">
        <f>IF(ISBLANK(INDEX('Policy Characteristics'!G:G,MATCH($C1249,'Policy Characteristics'!$C:$C,0))),"",INDEX('Policy Characteristics'!G:G,MATCH($C1249,'Policy Characteristics'!$C:$C,0)))</f>
        <v>1</v>
      </c>
      <c r="N1249" s="261">
        <f>IF(ISBLANK(INDEX('Policy Characteristics'!H:H,MATCH($C1249,'Policy Characteristics'!$C:$C,0))),"",INDEX('Policy Characteristics'!H:H,MATCH($C1249,'Policy Characteristics'!$C:$C,0)))</f>
        <v>0.01</v>
      </c>
      <c r="O1249" s="254" t="str">
        <f>IF(ISBLANK(INDEX('Policy Characteristics'!I:I,MATCH($C1249,'Policy Characteristics'!$C:$C,0))),"",INDEX('Policy Characteristics'!I:I,MATCH($C1249,'Policy Characteristics'!$C:$C,0)))</f>
        <v>% of fuel shifted</v>
      </c>
      <c r="P1249" s="254" t="str">
        <f>IF(ISBLANK(INDEX('Policy Characteristics'!J:J,MATCH($C1249,'Policy Characteristics'!$C:$C,0))),"",INDEX('Policy Characteristics'!J:J,MATCH($C1249,'Policy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49" s="254" t="str">
        <f>IF(ISBLANK(INDEX('Policy Characteristics'!K:K,MATCH($C1249,'Policy Characteristics'!$C:$C,0))),"",INDEX('Policy Characteristics'!K:K,MATCH($C1249,'Policy Characteristics'!$C:$C,0)))</f>
        <v>industry-ag-main.html#fuel-switching</v>
      </c>
      <c r="R1249" s="254" t="str">
        <f>IF(ISBLANK(INDEX('Policy Characteristics'!L:L,MATCH($C1249,'Policy Characteristics'!$C:$C,0))),"",INDEX('Policy Characteristics'!L:L,MATCH($C1249,'Policy Characteristics'!$C:$C,0)))</f>
        <v>industry-elec-and-hydrogen.html</v>
      </c>
    </row>
    <row r="1250" spans="1:18" s="2" customFormat="1">
      <c r="A1250" s="254" t="str">
        <f>IF(ISBLANK(INDEX('Policy Characteristics'!A:A,MATCH($C1250,'Policy Characteristics'!$C:$C,0))),"",INDEX('Policy Characteristics'!A:A,MATCH($C1250,'Policy Characteristics'!$C:$C,0)))</f>
        <v>Industry</v>
      </c>
      <c r="B1250" s="262" t="str">
        <f>IF(ISBLANK(INDEX('Policy Characteristics'!B:B,MATCH($C1250,'Policy Characteristics'!$C:$C,0))),"",INDEX('Policy Characteristics'!B:B,MATCH($C1250,'Policy Characteristics'!$C:$C,0)))</f>
        <v>Hydrogen Combustion</v>
      </c>
      <c r="C1250" s="254" t="str">
        <f t="shared" si="45"/>
        <v>Fraction of Eligible Industrial Energy Use Shifted to Hydrogen</v>
      </c>
      <c r="D1250" s="6" t="s">
        <v>3083</v>
      </c>
      <c r="E1250" s="1" t="s">
        <v>3518</v>
      </c>
      <c r="F1250" t="s">
        <v>3045</v>
      </c>
      <c r="G1250" s="45" t="s">
        <v>3525</v>
      </c>
      <c r="H1250" s="43">
        <v>2211</v>
      </c>
      <c r="I1250" s="324" t="s">
        <v>44</v>
      </c>
      <c r="J1250" s="255" t="str">
        <f>IF(ISBLANK(INDEX('Policy Characteristics'!D:D,MATCH($C1250,'Policy Characteristics'!$C:$C,0))),"",INDEX('Policy Characteristics'!D:D,MATCH($C1250,'Policy Characteristics'!$C:$C,0)))</f>
        <v>Hydrogen Combustion</v>
      </c>
      <c r="K1250" s="254" t="str">
        <f>IF(ISBLANK(INDEX('Policy Characteristics'!E:E,MATCH($C1250,'Policy Characteristics'!$C:$C,0))),"",INDEX('Policy Characteristics'!E:E,MATCH($C1250,'Policy Characteristics'!$C:$C,0)))</f>
        <v>indst shift to hydrogen</v>
      </c>
      <c r="L1250" s="261">
        <f>IF(ISBLANK(INDEX('Policy Characteristics'!F:F,MATCH($C1250,'Policy Characteristics'!$C:$C,0))),"",INDEX('Policy Characteristics'!F:F,MATCH($C1250,'Policy Characteristics'!$C:$C,0)))</f>
        <v>0</v>
      </c>
      <c r="M1250" s="261">
        <f>IF(ISBLANK(INDEX('Policy Characteristics'!G:G,MATCH($C1250,'Policy Characteristics'!$C:$C,0))),"",INDEX('Policy Characteristics'!G:G,MATCH($C1250,'Policy Characteristics'!$C:$C,0)))</f>
        <v>1</v>
      </c>
      <c r="N1250" s="261">
        <f>IF(ISBLANK(INDEX('Policy Characteristics'!H:H,MATCH($C1250,'Policy Characteristics'!$C:$C,0))),"",INDEX('Policy Characteristics'!H:H,MATCH($C1250,'Policy Characteristics'!$C:$C,0)))</f>
        <v>0.01</v>
      </c>
      <c r="O1250" s="254" t="str">
        <f>IF(ISBLANK(INDEX('Policy Characteristics'!I:I,MATCH($C1250,'Policy Characteristics'!$C:$C,0))),"",INDEX('Policy Characteristics'!I:I,MATCH($C1250,'Policy Characteristics'!$C:$C,0)))</f>
        <v>% of fuel shifted</v>
      </c>
      <c r="P1250" s="254" t="str">
        <f>IF(ISBLANK(INDEX('Policy Characteristics'!J:J,MATCH($C1250,'Policy Characteristics'!$C:$C,0))),"",INDEX('Policy Characteristics'!J:J,MATCH($C1250,'Policy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50" s="254" t="str">
        <f>IF(ISBLANK(INDEX('Policy Characteristics'!K:K,MATCH($C1250,'Policy Characteristics'!$C:$C,0))),"",INDEX('Policy Characteristics'!K:K,MATCH($C1250,'Policy Characteristics'!$C:$C,0)))</f>
        <v>industry-ag-main.html#fuel-switching</v>
      </c>
      <c r="R1250" s="254" t="str">
        <f>IF(ISBLANK(INDEX('Policy Characteristics'!L:L,MATCH($C1250,'Policy Characteristics'!$C:$C,0))),"",INDEX('Policy Characteristics'!L:L,MATCH($C1250,'Policy Characteristics'!$C:$C,0)))</f>
        <v>industry-elec-and-hydrogen.html</v>
      </c>
    </row>
    <row r="1251" spans="1:18" s="2" customFormat="1">
      <c r="A1251" s="254" t="str">
        <f>IF(ISBLANK(INDEX('Policy Characteristics'!A:A,MATCH($C1251,'Policy Characteristics'!$C:$C,0))),"",INDEX('Policy Characteristics'!A:A,MATCH($C1251,'Policy Characteristics'!$C:$C,0)))</f>
        <v>Industry</v>
      </c>
      <c r="B1251" s="262" t="str">
        <f>IF(ISBLANK(INDEX('Policy Characteristics'!B:B,MATCH($C1251,'Policy Characteristics'!$C:$C,0))),"",INDEX('Policy Characteristics'!B:B,MATCH($C1251,'Policy Characteristics'!$C:$C,0)))</f>
        <v>Hydrogen Combustion</v>
      </c>
      <c r="C1251" s="254" t="str">
        <f t="shared" si="45"/>
        <v>Fraction of Eligible Industrial Energy Use Shifted to Hydrogen</v>
      </c>
      <c r="D1251" s="6" t="s">
        <v>3083</v>
      </c>
      <c r="E1251" s="1" t="s">
        <v>3519</v>
      </c>
      <c r="F1251" t="s">
        <v>3045</v>
      </c>
      <c r="G1251" s="45" t="s">
        <v>3526</v>
      </c>
      <c r="H1251" s="43">
        <v>2212</v>
      </c>
      <c r="I1251" s="324" t="s">
        <v>44</v>
      </c>
      <c r="J1251" s="255" t="str">
        <f>IF(ISBLANK(INDEX('Policy Characteristics'!D:D,MATCH($C1251,'Policy Characteristics'!$C:$C,0))),"",INDEX('Policy Characteristics'!D:D,MATCH($C1251,'Policy Characteristics'!$C:$C,0)))</f>
        <v>Hydrogen Combustion</v>
      </c>
      <c r="K1251" s="254" t="str">
        <f>IF(ISBLANK(INDEX('Policy Characteristics'!E:E,MATCH($C1251,'Policy Characteristics'!$C:$C,0))),"",INDEX('Policy Characteristics'!E:E,MATCH($C1251,'Policy Characteristics'!$C:$C,0)))</f>
        <v>indst shift to hydrogen</v>
      </c>
      <c r="L1251" s="261">
        <f>IF(ISBLANK(INDEX('Policy Characteristics'!F:F,MATCH($C1251,'Policy Characteristics'!$C:$C,0))),"",INDEX('Policy Characteristics'!F:F,MATCH($C1251,'Policy Characteristics'!$C:$C,0)))</f>
        <v>0</v>
      </c>
      <c r="M1251" s="261">
        <f>IF(ISBLANK(INDEX('Policy Characteristics'!G:G,MATCH($C1251,'Policy Characteristics'!$C:$C,0))),"",INDEX('Policy Characteristics'!G:G,MATCH($C1251,'Policy Characteristics'!$C:$C,0)))</f>
        <v>1</v>
      </c>
      <c r="N1251" s="261">
        <f>IF(ISBLANK(INDEX('Policy Characteristics'!H:H,MATCH($C1251,'Policy Characteristics'!$C:$C,0))),"",INDEX('Policy Characteristics'!H:H,MATCH($C1251,'Policy Characteristics'!$C:$C,0)))</f>
        <v>0.01</v>
      </c>
      <c r="O1251" s="254" t="str">
        <f>IF(ISBLANK(INDEX('Policy Characteristics'!I:I,MATCH($C1251,'Policy Characteristics'!$C:$C,0))),"",INDEX('Policy Characteristics'!I:I,MATCH($C1251,'Policy Characteristics'!$C:$C,0)))</f>
        <v>% of fuel shifted</v>
      </c>
      <c r="P1251" s="254" t="str">
        <f>IF(ISBLANK(INDEX('Policy Characteristics'!J:J,MATCH($C1251,'Policy Characteristics'!$C:$C,0))),"",INDEX('Policy Characteristics'!J:J,MATCH($C1251,'Policy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51" s="254" t="str">
        <f>IF(ISBLANK(INDEX('Policy Characteristics'!K:K,MATCH($C1251,'Policy Characteristics'!$C:$C,0))),"",INDEX('Policy Characteristics'!K:K,MATCH($C1251,'Policy Characteristics'!$C:$C,0)))</f>
        <v>industry-ag-main.html#fuel-switching</v>
      </c>
      <c r="R1251" s="254" t="str">
        <f>IF(ISBLANK(INDEX('Policy Characteristics'!L:L,MATCH($C1251,'Policy Characteristics'!$C:$C,0))),"",INDEX('Policy Characteristics'!L:L,MATCH($C1251,'Policy Characteristics'!$C:$C,0)))</f>
        <v>industry-elec-and-hydrogen.html</v>
      </c>
    </row>
    <row r="1252" spans="1:18" s="2" customFormat="1">
      <c r="A1252" s="254" t="str">
        <f>IF(ISBLANK(INDEX('Policy Characteristics'!A:A,MATCH($C1252,'Policy Characteristics'!$C:$C,0))),"",INDEX('Policy Characteristics'!A:A,MATCH($C1252,'Policy Characteristics'!$C:$C,0)))</f>
        <v>Industry</v>
      </c>
      <c r="B1252" s="262" t="str">
        <f>IF(ISBLANK(INDEX('Policy Characteristics'!B:B,MATCH($C1252,'Policy Characteristics'!$C:$C,0))),"",INDEX('Policy Characteristics'!B:B,MATCH($C1252,'Policy Characteristics'!$C:$C,0)))</f>
        <v>Hydrogen Combustion</v>
      </c>
      <c r="C1252" s="254" t="str">
        <f t="shared" si="45"/>
        <v>Fraction of Eligible Industrial Energy Use Shifted to Hydrogen</v>
      </c>
      <c r="D1252" s="6" t="s">
        <v>3083</v>
      </c>
      <c r="E1252" s="1" t="s">
        <v>3520</v>
      </c>
      <c r="F1252" t="s">
        <v>3045</v>
      </c>
      <c r="G1252" s="45" t="s">
        <v>3527</v>
      </c>
      <c r="H1252" s="43">
        <v>2213</v>
      </c>
      <c r="I1252" s="324" t="s">
        <v>44</v>
      </c>
      <c r="J1252" s="255" t="str">
        <f>IF(ISBLANK(INDEX('Policy Characteristics'!D:D,MATCH($C1252,'Policy Characteristics'!$C:$C,0))),"",INDEX('Policy Characteristics'!D:D,MATCH($C1252,'Policy Characteristics'!$C:$C,0)))</f>
        <v>Hydrogen Combustion</v>
      </c>
      <c r="K1252" s="254" t="str">
        <f>IF(ISBLANK(INDEX('Policy Characteristics'!E:E,MATCH($C1252,'Policy Characteristics'!$C:$C,0))),"",INDEX('Policy Characteristics'!E:E,MATCH($C1252,'Policy Characteristics'!$C:$C,0)))</f>
        <v>indst shift to hydrogen</v>
      </c>
      <c r="L1252" s="261">
        <f>IF(ISBLANK(INDEX('Policy Characteristics'!F:F,MATCH($C1252,'Policy Characteristics'!$C:$C,0))),"",INDEX('Policy Characteristics'!F:F,MATCH($C1252,'Policy Characteristics'!$C:$C,0)))</f>
        <v>0</v>
      </c>
      <c r="M1252" s="261">
        <f>IF(ISBLANK(INDEX('Policy Characteristics'!G:G,MATCH($C1252,'Policy Characteristics'!$C:$C,0))),"",INDEX('Policy Characteristics'!G:G,MATCH($C1252,'Policy Characteristics'!$C:$C,0)))</f>
        <v>1</v>
      </c>
      <c r="N1252" s="261">
        <f>IF(ISBLANK(INDEX('Policy Characteristics'!H:H,MATCH($C1252,'Policy Characteristics'!$C:$C,0))),"",INDEX('Policy Characteristics'!H:H,MATCH($C1252,'Policy Characteristics'!$C:$C,0)))</f>
        <v>0.01</v>
      </c>
      <c r="O1252" s="254" t="str">
        <f>IF(ISBLANK(INDEX('Policy Characteristics'!I:I,MATCH($C1252,'Policy Characteristics'!$C:$C,0))),"",INDEX('Policy Characteristics'!I:I,MATCH($C1252,'Policy Characteristics'!$C:$C,0)))</f>
        <v>% of fuel shifted</v>
      </c>
      <c r="P1252" s="254" t="str">
        <f>IF(ISBLANK(INDEX('Policy Characteristics'!J:J,MATCH($C1252,'Policy Characteristics'!$C:$C,0))),"",INDEX('Policy Characteristics'!J:J,MATCH($C1252,'Policy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52" s="254" t="str">
        <f>IF(ISBLANK(INDEX('Policy Characteristics'!K:K,MATCH($C1252,'Policy Characteristics'!$C:$C,0))),"",INDEX('Policy Characteristics'!K:K,MATCH($C1252,'Policy Characteristics'!$C:$C,0)))</f>
        <v>industry-ag-main.html#fuel-switching</v>
      </c>
      <c r="R1252" s="254" t="str">
        <f>IF(ISBLANK(INDEX('Policy Characteristics'!L:L,MATCH($C1252,'Policy Characteristics'!$C:$C,0))),"",INDEX('Policy Characteristics'!L:L,MATCH($C1252,'Policy Characteristics'!$C:$C,0)))</f>
        <v>industry-elec-and-hydrogen.html</v>
      </c>
    </row>
    <row r="1253" spans="1:18" s="2" customFormat="1">
      <c r="A1253" s="254" t="str">
        <f>IF(ISBLANK(INDEX('Policy Characteristics'!A:A,MATCH($C1253,'Policy Characteristics'!$C:$C,0))),"",INDEX('Policy Characteristics'!A:A,MATCH($C1253,'Policy Characteristics'!$C:$C,0)))</f>
        <v>Industry</v>
      </c>
      <c r="B1253" s="262" t="str">
        <f>IF(ISBLANK(INDEX('Policy Characteristics'!B:B,MATCH($C1253,'Policy Characteristics'!$C:$C,0))),"",INDEX('Policy Characteristics'!B:B,MATCH($C1253,'Policy Characteristics'!$C:$C,0)))</f>
        <v>Hydrogen Combustion</v>
      </c>
      <c r="C1253" s="254" t="str">
        <f t="shared" si="45"/>
        <v>Fraction of Eligible Industrial Energy Use Shifted to Hydrogen</v>
      </c>
      <c r="D1253" s="6" t="s">
        <v>3083</v>
      </c>
      <c r="E1253" s="1" t="s">
        <v>3521</v>
      </c>
      <c r="F1253" t="s">
        <v>3045</v>
      </c>
      <c r="G1253" s="45" t="s">
        <v>3528</v>
      </c>
      <c r="H1253" s="43">
        <v>2214</v>
      </c>
      <c r="I1253" s="324" t="s">
        <v>44</v>
      </c>
      <c r="J1253" s="255" t="str">
        <f>IF(ISBLANK(INDEX('Policy Characteristics'!D:D,MATCH($C1253,'Policy Characteristics'!$C:$C,0))),"",INDEX('Policy Characteristics'!D:D,MATCH($C1253,'Policy Characteristics'!$C:$C,0)))</f>
        <v>Hydrogen Combustion</v>
      </c>
      <c r="K1253" s="254" t="str">
        <f>IF(ISBLANK(INDEX('Policy Characteristics'!E:E,MATCH($C1253,'Policy Characteristics'!$C:$C,0))),"",INDEX('Policy Characteristics'!E:E,MATCH($C1253,'Policy Characteristics'!$C:$C,0)))</f>
        <v>indst shift to hydrogen</v>
      </c>
      <c r="L1253" s="261">
        <f>IF(ISBLANK(INDEX('Policy Characteristics'!F:F,MATCH($C1253,'Policy Characteristics'!$C:$C,0))),"",INDEX('Policy Characteristics'!F:F,MATCH($C1253,'Policy Characteristics'!$C:$C,0)))</f>
        <v>0</v>
      </c>
      <c r="M1253" s="261">
        <f>IF(ISBLANK(INDEX('Policy Characteristics'!G:G,MATCH($C1253,'Policy Characteristics'!$C:$C,0))),"",INDEX('Policy Characteristics'!G:G,MATCH($C1253,'Policy Characteristics'!$C:$C,0)))</f>
        <v>1</v>
      </c>
      <c r="N1253" s="261">
        <f>IF(ISBLANK(INDEX('Policy Characteristics'!H:H,MATCH($C1253,'Policy Characteristics'!$C:$C,0))),"",INDEX('Policy Characteristics'!H:H,MATCH($C1253,'Policy Characteristics'!$C:$C,0)))</f>
        <v>0.01</v>
      </c>
      <c r="O1253" s="254" t="str">
        <f>IF(ISBLANK(INDEX('Policy Characteristics'!I:I,MATCH($C1253,'Policy Characteristics'!$C:$C,0))),"",INDEX('Policy Characteristics'!I:I,MATCH($C1253,'Policy Characteristics'!$C:$C,0)))</f>
        <v>% of fuel shifted</v>
      </c>
      <c r="P1253" s="254" t="str">
        <f>IF(ISBLANK(INDEX('Policy Characteristics'!J:J,MATCH($C1253,'Policy Characteristics'!$C:$C,0))),"",INDEX('Policy Characteristics'!J:J,MATCH($C1253,'Policy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53" s="254" t="str">
        <f>IF(ISBLANK(INDEX('Policy Characteristics'!K:K,MATCH($C1253,'Policy Characteristics'!$C:$C,0))),"",INDEX('Policy Characteristics'!K:K,MATCH($C1253,'Policy Characteristics'!$C:$C,0)))</f>
        <v>industry-ag-main.html#fuel-switching</v>
      </c>
      <c r="R1253" s="254" t="str">
        <f>IF(ISBLANK(INDEX('Policy Characteristics'!L:L,MATCH($C1253,'Policy Characteristics'!$C:$C,0))),"",INDEX('Policy Characteristics'!L:L,MATCH($C1253,'Policy Characteristics'!$C:$C,0)))</f>
        <v>industry-elec-and-hydrogen.html</v>
      </c>
    </row>
    <row r="1254" spans="1:18" s="2" customFormat="1">
      <c r="A1254" s="254" t="str">
        <f>IF(ISBLANK(INDEX('Policy Characteristics'!A:A,MATCH($C1254,'Policy Characteristics'!$C:$C,0))),"",INDEX('Policy Characteristics'!A:A,MATCH($C1254,'Policy Characteristics'!$C:$C,0)))</f>
        <v>Industry</v>
      </c>
      <c r="B1254" s="262" t="str">
        <f>IF(ISBLANK(INDEX('Policy Characteristics'!B:B,MATCH($C1254,'Policy Characteristics'!$C:$C,0))),"",INDEX('Policy Characteristics'!B:B,MATCH($C1254,'Policy Characteristics'!$C:$C,0)))</f>
        <v>Hydrogen Combustion</v>
      </c>
      <c r="C1254" s="254" t="str">
        <f t="shared" si="45"/>
        <v>Fraction of Eligible Industrial Energy Use Shifted to Hydrogen</v>
      </c>
      <c r="D1254" s="6" t="s">
        <v>3083</v>
      </c>
      <c r="E1254" s="1" t="s">
        <v>3522</v>
      </c>
      <c r="F1254" t="s">
        <v>3045</v>
      </c>
      <c r="G1254" s="45" t="s">
        <v>3529</v>
      </c>
      <c r="H1254" s="43">
        <v>2215</v>
      </c>
      <c r="I1254" s="324" t="s">
        <v>43</v>
      </c>
      <c r="J1254" s="255" t="str">
        <f>IF(ISBLANK(INDEX('Policy Characteristics'!D:D,MATCH($C1254,'Policy Characteristics'!$C:$C,0))),"",INDEX('Policy Characteristics'!D:D,MATCH($C1254,'Policy Characteristics'!$C:$C,0)))</f>
        <v>Hydrogen Combustion</v>
      </c>
      <c r="K1254" s="254" t="str">
        <f>IF(ISBLANK(INDEX('Policy Characteristics'!E:E,MATCH($C1254,'Policy Characteristics'!$C:$C,0))),"",INDEX('Policy Characteristics'!E:E,MATCH($C1254,'Policy Characteristics'!$C:$C,0)))</f>
        <v>indst shift to hydrogen</v>
      </c>
      <c r="L1254" s="261">
        <f>IF(ISBLANK(INDEX('Policy Characteristics'!F:F,MATCH($C1254,'Policy Characteristics'!$C:$C,0))),"",INDEX('Policy Characteristics'!F:F,MATCH($C1254,'Policy Characteristics'!$C:$C,0)))</f>
        <v>0</v>
      </c>
      <c r="M1254" s="261">
        <f>IF(ISBLANK(INDEX('Policy Characteristics'!G:G,MATCH($C1254,'Policy Characteristics'!$C:$C,0))),"",INDEX('Policy Characteristics'!G:G,MATCH($C1254,'Policy Characteristics'!$C:$C,0)))</f>
        <v>1</v>
      </c>
      <c r="N1254" s="261">
        <f>IF(ISBLANK(INDEX('Policy Characteristics'!H:H,MATCH($C1254,'Policy Characteristics'!$C:$C,0))),"",INDEX('Policy Characteristics'!H:H,MATCH($C1254,'Policy Characteristics'!$C:$C,0)))</f>
        <v>0.01</v>
      </c>
      <c r="O1254" s="254" t="str">
        <f>IF(ISBLANK(INDEX('Policy Characteristics'!I:I,MATCH($C1254,'Policy Characteristics'!$C:$C,0))),"",INDEX('Policy Characteristics'!I:I,MATCH($C1254,'Policy Characteristics'!$C:$C,0)))</f>
        <v>% of fuel shifted</v>
      </c>
      <c r="P1254" s="254" t="str">
        <f>IF(ISBLANK(INDEX('Policy Characteristics'!J:J,MATCH($C1254,'Policy Characteristics'!$C:$C,0))),"",INDEX('Policy Characteristics'!J:J,MATCH($C1254,'Policy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54" s="254" t="str">
        <f>IF(ISBLANK(INDEX('Policy Characteristics'!K:K,MATCH($C1254,'Policy Characteristics'!$C:$C,0))),"",INDEX('Policy Characteristics'!K:K,MATCH($C1254,'Policy Characteristics'!$C:$C,0)))</f>
        <v>industry-ag-main.html#fuel-switching</v>
      </c>
      <c r="R1254" s="254" t="str">
        <f>IF(ISBLANK(INDEX('Policy Characteristics'!L:L,MATCH($C1254,'Policy Characteristics'!$C:$C,0))),"",INDEX('Policy Characteristics'!L:L,MATCH($C1254,'Policy Characteristics'!$C:$C,0)))</f>
        <v>industry-elec-and-hydrogen.html</v>
      </c>
    </row>
    <row r="1255" spans="1:18" s="2" customFormat="1">
      <c r="A1255" s="254" t="str">
        <f>IF(ISBLANK(INDEX('Policy Characteristics'!A:A,MATCH($C1255,'Policy Characteristics'!$C:$C,0))),"",INDEX('Policy Characteristics'!A:A,MATCH($C1255,'Policy Characteristics'!$C:$C,0)))</f>
        <v>Industry</v>
      </c>
      <c r="B1255" s="262" t="str">
        <f>IF(ISBLANK(INDEX('Policy Characteristics'!B:B,MATCH($C1255,'Policy Characteristics'!$C:$C,0))),"",INDEX('Policy Characteristics'!B:B,MATCH($C1255,'Policy Characteristics'!$C:$C,0)))</f>
        <v>Hydrogen Combustion</v>
      </c>
      <c r="C1255" s="254" t="str">
        <f t="shared" si="45"/>
        <v>Fraction of Eligible Industrial Energy Use Shifted to Hydrogen</v>
      </c>
      <c r="D1255" s="6" t="s">
        <v>3083</v>
      </c>
      <c r="E1255" s="1" t="s">
        <v>3523</v>
      </c>
      <c r="F1255" t="s">
        <v>3045</v>
      </c>
      <c r="G1255" s="45" t="s">
        <v>3530</v>
      </c>
      <c r="H1255" s="43">
        <v>2216</v>
      </c>
      <c r="I1255" s="324" t="s">
        <v>44</v>
      </c>
      <c r="J1255" s="255" t="str">
        <f>IF(ISBLANK(INDEX('Policy Characteristics'!D:D,MATCH($C1255,'Policy Characteristics'!$C:$C,0))),"",INDEX('Policy Characteristics'!D:D,MATCH($C1255,'Policy Characteristics'!$C:$C,0)))</f>
        <v>Hydrogen Combustion</v>
      </c>
      <c r="K1255" s="254" t="str">
        <f>IF(ISBLANK(INDEX('Policy Characteristics'!E:E,MATCH($C1255,'Policy Characteristics'!$C:$C,0))),"",INDEX('Policy Characteristics'!E:E,MATCH($C1255,'Policy Characteristics'!$C:$C,0)))</f>
        <v>indst shift to hydrogen</v>
      </c>
      <c r="L1255" s="261">
        <f>IF(ISBLANK(INDEX('Policy Characteristics'!F:F,MATCH($C1255,'Policy Characteristics'!$C:$C,0))),"",INDEX('Policy Characteristics'!F:F,MATCH($C1255,'Policy Characteristics'!$C:$C,0)))</f>
        <v>0</v>
      </c>
      <c r="M1255" s="261">
        <f>IF(ISBLANK(INDEX('Policy Characteristics'!G:G,MATCH($C1255,'Policy Characteristics'!$C:$C,0))),"",INDEX('Policy Characteristics'!G:G,MATCH($C1255,'Policy Characteristics'!$C:$C,0)))</f>
        <v>1</v>
      </c>
      <c r="N1255" s="261">
        <f>IF(ISBLANK(INDEX('Policy Characteristics'!H:H,MATCH($C1255,'Policy Characteristics'!$C:$C,0))),"",INDEX('Policy Characteristics'!H:H,MATCH($C1255,'Policy Characteristics'!$C:$C,0)))</f>
        <v>0.01</v>
      </c>
      <c r="O1255" s="254" t="str">
        <f>IF(ISBLANK(INDEX('Policy Characteristics'!I:I,MATCH($C1255,'Policy Characteristics'!$C:$C,0))),"",INDEX('Policy Characteristics'!I:I,MATCH($C1255,'Policy Characteristics'!$C:$C,0)))</f>
        <v>% of fuel shifted</v>
      </c>
      <c r="P1255" s="254" t="str">
        <f>IF(ISBLANK(INDEX('Policy Characteristics'!J:J,MATCH($C1255,'Policy Characteristics'!$C:$C,0))),"",INDEX('Policy Characteristics'!J:J,MATCH($C1255,'Policy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55" s="254" t="str">
        <f>IF(ISBLANK(INDEX('Policy Characteristics'!K:K,MATCH($C1255,'Policy Characteristics'!$C:$C,0))),"",INDEX('Policy Characteristics'!K:K,MATCH($C1255,'Policy Characteristics'!$C:$C,0)))</f>
        <v>industry-ag-main.html#fuel-switching</v>
      </c>
      <c r="R1255" s="254" t="str">
        <f>IF(ISBLANK(INDEX('Policy Characteristics'!L:L,MATCH($C1255,'Policy Characteristics'!$C:$C,0))),"",INDEX('Policy Characteristics'!L:L,MATCH($C1255,'Policy Characteristics'!$C:$C,0)))</f>
        <v>industry-elec-and-hydrogen.html</v>
      </c>
    </row>
    <row r="1256" spans="1:18" s="2" customFormat="1">
      <c r="A1256" s="254" t="str">
        <f>IF(ISBLANK(INDEX('Policy Characteristics'!A:A,MATCH($C1256,'Policy Characteristics'!$C:$C,0))),"",INDEX('Policy Characteristics'!A:A,MATCH($C1256,'Policy Characteristics'!$C:$C,0)))</f>
        <v>Industry</v>
      </c>
      <c r="B1256" s="262" t="str">
        <f>IF(ISBLANK(INDEX('Policy Characteristics'!B:B,MATCH($C1256,'Policy Characteristics'!$C:$C,0))),"",INDEX('Policy Characteristics'!B:B,MATCH($C1256,'Policy Characteristics'!$C:$C,0)))</f>
        <v>Hydrogen Combustion</v>
      </c>
      <c r="C1256" s="254" t="str">
        <f t="shared" si="45"/>
        <v>Fraction of Eligible Industrial Energy Use Shifted to Hydrogen</v>
      </c>
      <c r="D1256" s="6" t="s">
        <v>3083</v>
      </c>
      <c r="E1256" s="1" t="s">
        <v>3674</v>
      </c>
      <c r="F1256" t="s">
        <v>3045</v>
      </c>
      <c r="G1256" s="45" t="s">
        <v>3674</v>
      </c>
      <c r="H1256" s="43">
        <v>2217</v>
      </c>
      <c r="I1256" s="324" t="s">
        <v>44</v>
      </c>
      <c r="J1256" s="255" t="str">
        <f>IF(ISBLANK(INDEX('Policy Characteristics'!D:D,MATCH($C1256,'Policy Characteristics'!$C:$C,0))),"",INDEX('Policy Characteristics'!D:D,MATCH($C1256,'Policy Characteristics'!$C:$C,0)))</f>
        <v>Hydrogen Combustion</v>
      </c>
      <c r="K1256" s="254" t="str">
        <f>IF(ISBLANK(INDEX('Policy Characteristics'!E:E,MATCH($C1256,'Policy Characteristics'!$C:$C,0))),"",INDEX('Policy Characteristics'!E:E,MATCH($C1256,'Policy Characteristics'!$C:$C,0)))</f>
        <v>indst shift to hydrogen</v>
      </c>
      <c r="L1256" s="261">
        <f>IF(ISBLANK(INDEX('Policy Characteristics'!F:F,MATCH($C1256,'Policy Characteristics'!$C:$C,0))),"",INDEX('Policy Characteristics'!F:F,MATCH($C1256,'Policy Characteristics'!$C:$C,0)))</f>
        <v>0</v>
      </c>
      <c r="M1256" s="261">
        <f>IF(ISBLANK(INDEX('Policy Characteristics'!G:G,MATCH($C1256,'Policy Characteristics'!$C:$C,0))),"",INDEX('Policy Characteristics'!G:G,MATCH($C1256,'Policy Characteristics'!$C:$C,0)))</f>
        <v>1</v>
      </c>
      <c r="N1256" s="261">
        <f>IF(ISBLANK(INDEX('Policy Characteristics'!H:H,MATCH($C1256,'Policy Characteristics'!$C:$C,0))),"",INDEX('Policy Characteristics'!H:H,MATCH($C1256,'Policy Characteristics'!$C:$C,0)))</f>
        <v>0.01</v>
      </c>
      <c r="O1256" s="254" t="str">
        <f>IF(ISBLANK(INDEX('Policy Characteristics'!I:I,MATCH($C1256,'Policy Characteristics'!$C:$C,0))),"",INDEX('Policy Characteristics'!I:I,MATCH($C1256,'Policy Characteristics'!$C:$C,0)))</f>
        <v>% of fuel shifted</v>
      </c>
      <c r="P1256" s="254" t="str">
        <f>IF(ISBLANK(INDEX('Policy Characteristics'!J:J,MATCH($C1256,'Policy Characteristics'!$C:$C,0))),"",INDEX('Policy Characteristics'!J:J,MATCH($C1256,'Policy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56" s="254" t="str">
        <f>IF(ISBLANK(INDEX('Policy Characteristics'!K:K,MATCH($C1256,'Policy Characteristics'!$C:$C,0))),"",INDEX('Policy Characteristics'!K:K,MATCH($C1256,'Policy Characteristics'!$C:$C,0)))</f>
        <v>industry-ag-main.html#fuel-switching</v>
      </c>
      <c r="R1256" s="254" t="str">
        <f>IF(ISBLANK(INDEX('Policy Characteristics'!L:L,MATCH($C1256,'Policy Characteristics'!$C:$C,0))),"",INDEX('Policy Characteristics'!L:L,MATCH($C1256,'Policy Characteristics'!$C:$C,0)))</f>
        <v>industry-elec-and-hydrogen.html</v>
      </c>
    </row>
    <row r="1257" spans="1:18" s="2" customFormat="1">
      <c r="A1257" s="254" t="str">
        <f>IF(ISBLANK(INDEX('Policy Characteristics'!A:A,MATCH($C1257,'Policy Characteristics'!$C:$C,0))),"",INDEX('Policy Characteristics'!A:A,MATCH($C1257,'Policy Characteristics'!$C:$C,0)))</f>
        <v>Industry</v>
      </c>
      <c r="B1257" s="262" t="str">
        <f>IF(ISBLANK(INDEX('Policy Characteristics'!B:B,MATCH($C1257,'Policy Characteristics'!$C:$C,0))),"",INDEX('Policy Characteristics'!B:B,MATCH($C1257,'Policy Characteristics'!$C:$C,0)))</f>
        <v>Hydrogen Combustion</v>
      </c>
      <c r="C1257" s="254" t="str">
        <f t="shared" si="45"/>
        <v>Fraction of Eligible Industrial Energy Use Shifted to Hydrogen</v>
      </c>
      <c r="D1257" s="6" t="s">
        <v>3084</v>
      </c>
      <c r="E1257" s="1" t="s">
        <v>3517</v>
      </c>
      <c r="F1257" t="s">
        <v>3087</v>
      </c>
      <c r="G1257" s="45" t="s">
        <v>3524</v>
      </c>
      <c r="H1257" s="43">
        <v>2218</v>
      </c>
      <c r="I1257" s="324" t="s">
        <v>43</v>
      </c>
      <c r="J1257" s="255" t="str">
        <f>IF(ISBLANK(INDEX('Policy Characteristics'!D:D,MATCH($C1257,'Policy Characteristics'!$C:$C,0))),"",INDEX('Policy Characteristics'!D:D,MATCH($C1257,'Policy Characteristics'!$C:$C,0)))</f>
        <v>Hydrogen Combustion</v>
      </c>
      <c r="K1257" s="254" t="str">
        <f>IF(ISBLANK(INDEX('Policy Characteristics'!E:E,MATCH($C1257,'Policy Characteristics'!$C:$C,0))),"",INDEX('Policy Characteristics'!E:E,MATCH($C1257,'Policy Characteristics'!$C:$C,0)))</f>
        <v>indst shift to hydrogen</v>
      </c>
      <c r="L1257" s="261">
        <f>IF(ISBLANK(INDEX('Policy Characteristics'!F:F,MATCH($C1257,'Policy Characteristics'!$C:$C,0))),"",INDEX('Policy Characteristics'!F:F,MATCH($C1257,'Policy Characteristics'!$C:$C,0)))</f>
        <v>0</v>
      </c>
      <c r="M1257" s="261">
        <f>IF(ISBLANK(INDEX('Policy Characteristics'!G:G,MATCH($C1257,'Policy Characteristics'!$C:$C,0))),"",INDEX('Policy Characteristics'!G:G,MATCH($C1257,'Policy Characteristics'!$C:$C,0)))</f>
        <v>1</v>
      </c>
      <c r="N1257" s="261">
        <f>IF(ISBLANK(INDEX('Policy Characteristics'!H:H,MATCH($C1257,'Policy Characteristics'!$C:$C,0))),"",INDEX('Policy Characteristics'!H:H,MATCH($C1257,'Policy Characteristics'!$C:$C,0)))</f>
        <v>0.01</v>
      </c>
      <c r="O1257" s="254" t="str">
        <f>IF(ISBLANK(INDEX('Policy Characteristics'!I:I,MATCH($C1257,'Policy Characteristics'!$C:$C,0))),"",INDEX('Policy Characteristics'!I:I,MATCH($C1257,'Policy Characteristics'!$C:$C,0)))</f>
        <v>% of fuel shifted</v>
      </c>
      <c r="P1257" s="254" t="str">
        <f>IF(ISBLANK(INDEX('Policy Characteristics'!J:J,MATCH($C1257,'Policy Characteristics'!$C:$C,0))),"",INDEX('Policy Characteristics'!J:J,MATCH($C1257,'Policy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57" s="254" t="str">
        <f>IF(ISBLANK(INDEX('Policy Characteristics'!K:K,MATCH($C1257,'Policy Characteristics'!$C:$C,0))),"",INDEX('Policy Characteristics'!K:K,MATCH($C1257,'Policy Characteristics'!$C:$C,0)))</f>
        <v>industry-ag-main.html#fuel-switching</v>
      </c>
      <c r="R1257" s="254" t="str">
        <f>IF(ISBLANK(INDEX('Policy Characteristics'!L:L,MATCH($C1257,'Policy Characteristics'!$C:$C,0))),"",INDEX('Policy Characteristics'!L:L,MATCH($C1257,'Policy Characteristics'!$C:$C,0)))</f>
        <v>industry-elec-and-hydrogen.html</v>
      </c>
    </row>
    <row r="1258" spans="1:18" s="2" customFormat="1">
      <c r="A1258" s="254" t="str">
        <f>IF(ISBLANK(INDEX('Policy Characteristics'!A:A,MATCH($C1258,'Policy Characteristics'!$C:$C,0))),"",INDEX('Policy Characteristics'!A:A,MATCH($C1258,'Policy Characteristics'!$C:$C,0)))</f>
        <v>Industry</v>
      </c>
      <c r="B1258" s="262" t="str">
        <f>IF(ISBLANK(INDEX('Policy Characteristics'!B:B,MATCH($C1258,'Policy Characteristics'!$C:$C,0))),"",INDEX('Policy Characteristics'!B:B,MATCH($C1258,'Policy Characteristics'!$C:$C,0)))</f>
        <v>Hydrogen Combustion</v>
      </c>
      <c r="C1258" s="254" t="str">
        <f t="shared" si="45"/>
        <v>Fraction of Eligible Industrial Energy Use Shifted to Hydrogen</v>
      </c>
      <c r="D1258" s="6" t="s">
        <v>3084</v>
      </c>
      <c r="E1258" s="1" t="s">
        <v>3518</v>
      </c>
      <c r="F1258" t="s">
        <v>3087</v>
      </c>
      <c r="G1258" s="45" t="s">
        <v>3525</v>
      </c>
      <c r="H1258" s="43">
        <v>2219</v>
      </c>
      <c r="I1258" s="324" t="s">
        <v>44</v>
      </c>
      <c r="J1258" s="255" t="str">
        <f>IF(ISBLANK(INDEX('Policy Characteristics'!D:D,MATCH($C1258,'Policy Characteristics'!$C:$C,0))),"",INDEX('Policy Characteristics'!D:D,MATCH($C1258,'Policy Characteristics'!$C:$C,0)))</f>
        <v>Hydrogen Combustion</v>
      </c>
      <c r="K1258" s="254" t="str">
        <f>IF(ISBLANK(INDEX('Policy Characteristics'!E:E,MATCH($C1258,'Policy Characteristics'!$C:$C,0))),"",INDEX('Policy Characteristics'!E:E,MATCH($C1258,'Policy Characteristics'!$C:$C,0)))</f>
        <v>indst shift to hydrogen</v>
      </c>
      <c r="L1258" s="261">
        <f>IF(ISBLANK(INDEX('Policy Characteristics'!F:F,MATCH($C1258,'Policy Characteristics'!$C:$C,0))),"",INDEX('Policy Characteristics'!F:F,MATCH($C1258,'Policy Characteristics'!$C:$C,0)))</f>
        <v>0</v>
      </c>
      <c r="M1258" s="261">
        <f>IF(ISBLANK(INDEX('Policy Characteristics'!G:G,MATCH($C1258,'Policy Characteristics'!$C:$C,0))),"",INDEX('Policy Characteristics'!G:G,MATCH($C1258,'Policy Characteristics'!$C:$C,0)))</f>
        <v>1</v>
      </c>
      <c r="N1258" s="261">
        <f>IF(ISBLANK(INDEX('Policy Characteristics'!H:H,MATCH($C1258,'Policy Characteristics'!$C:$C,0))),"",INDEX('Policy Characteristics'!H:H,MATCH($C1258,'Policy Characteristics'!$C:$C,0)))</f>
        <v>0.01</v>
      </c>
      <c r="O1258" s="254" t="str">
        <f>IF(ISBLANK(INDEX('Policy Characteristics'!I:I,MATCH($C1258,'Policy Characteristics'!$C:$C,0))),"",INDEX('Policy Characteristics'!I:I,MATCH($C1258,'Policy Characteristics'!$C:$C,0)))</f>
        <v>% of fuel shifted</v>
      </c>
      <c r="P1258" s="254" t="str">
        <f>IF(ISBLANK(INDEX('Policy Characteristics'!J:J,MATCH($C1258,'Policy Characteristics'!$C:$C,0))),"",INDEX('Policy Characteristics'!J:J,MATCH($C1258,'Policy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58" s="254" t="str">
        <f>IF(ISBLANK(INDEX('Policy Characteristics'!K:K,MATCH($C1258,'Policy Characteristics'!$C:$C,0))),"",INDEX('Policy Characteristics'!K:K,MATCH($C1258,'Policy Characteristics'!$C:$C,0)))</f>
        <v>industry-ag-main.html#fuel-switching</v>
      </c>
      <c r="R1258" s="254" t="str">
        <f>IF(ISBLANK(INDEX('Policy Characteristics'!L:L,MATCH($C1258,'Policy Characteristics'!$C:$C,0))),"",INDEX('Policy Characteristics'!L:L,MATCH($C1258,'Policy Characteristics'!$C:$C,0)))</f>
        <v>industry-elec-and-hydrogen.html</v>
      </c>
    </row>
    <row r="1259" spans="1:18" s="2" customFormat="1">
      <c r="A1259" s="254" t="str">
        <f>IF(ISBLANK(INDEX('Policy Characteristics'!A:A,MATCH($C1259,'Policy Characteristics'!$C:$C,0))),"",INDEX('Policy Characteristics'!A:A,MATCH($C1259,'Policy Characteristics'!$C:$C,0)))</f>
        <v>Industry</v>
      </c>
      <c r="B1259" s="262" t="str">
        <f>IF(ISBLANK(INDEX('Policy Characteristics'!B:B,MATCH($C1259,'Policy Characteristics'!$C:$C,0))),"",INDEX('Policy Characteristics'!B:B,MATCH($C1259,'Policy Characteristics'!$C:$C,0)))</f>
        <v>Hydrogen Combustion</v>
      </c>
      <c r="C1259" s="254" t="str">
        <f t="shared" si="45"/>
        <v>Fraction of Eligible Industrial Energy Use Shifted to Hydrogen</v>
      </c>
      <c r="D1259" s="6" t="s">
        <v>3084</v>
      </c>
      <c r="E1259" s="1" t="s">
        <v>3519</v>
      </c>
      <c r="F1259" t="s">
        <v>3087</v>
      </c>
      <c r="G1259" s="45" t="s">
        <v>3526</v>
      </c>
      <c r="H1259" s="43">
        <v>2220</v>
      </c>
      <c r="I1259" s="324" t="s">
        <v>44</v>
      </c>
      <c r="J1259" s="255" t="str">
        <f>IF(ISBLANK(INDEX('Policy Characteristics'!D:D,MATCH($C1259,'Policy Characteristics'!$C:$C,0))),"",INDEX('Policy Characteristics'!D:D,MATCH($C1259,'Policy Characteristics'!$C:$C,0)))</f>
        <v>Hydrogen Combustion</v>
      </c>
      <c r="K1259" s="254" t="str">
        <f>IF(ISBLANK(INDEX('Policy Characteristics'!E:E,MATCH($C1259,'Policy Characteristics'!$C:$C,0))),"",INDEX('Policy Characteristics'!E:E,MATCH($C1259,'Policy Characteristics'!$C:$C,0)))</f>
        <v>indst shift to hydrogen</v>
      </c>
      <c r="L1259" s="261">
        <f>IF(ISBLANK(INDEX('Policy Characteristics'!F:F,MATCH($C1259,'Policy Characteristics'!$C:$C,0))),"",INDEX('Policy Characteristics'!F:F,MATCH($C1259,'Policy Characteristics'!$C:$C,0)))</f>
        <v>0</v>
      </c>
      <c r="M1259" s="261">
        <f>IF(ISBLANK(INDEX('Policy Characteristics'!G:G,MATCH($C1259,'Policy Characteristics'!$C:$C,0))),"",INDEX('Policy Characteristics'!G:G,MATCH($C1259,'Policy Characteristics'!$C:$C,0)))</f>
        <v>1</v>
      </c>
      <c r="N1259" s="261">
        <f>IF(ISBLANK(INDEX('Policy Characteristics'!H:H,MATCH($C1259,'Policy Characteristics'!$C:$C,0))),"",INDEX('Policy Characteristics'!H:H,MATCH($C1259,'Policy Characteristics'!$C:$C,0)))</f>
        <v>0.01</v>
      </c>
      <c r="O1259" s="254" t="str">
        <f>IF(ISBLANK(INDEX('Policy Characteristics'!I:I,MATCH($C1259,'Policy Characteristics'!$C:$C,0))),"",INDEX('Policy Characteristics'!I:I,MATCH($C1259,'Policy Characteristics'!$C:$C,0)))</f>
        <v>% of fuel shifted</v>
      </c>
      <c r="P1259" s="254" t="str">
        <f>IF(ISBLANK(INDEX('Policy Characteristics'!J:J,MATCH($C1259,'Policy Characteristics'!$C:$C,0))),"",INDEX('Policy Characteristics'!J:J,MATCH($C1259,'Policy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59" s="254" t="str">
        <f>IF(ISBLANK(INDEX('Policy Characteristics'!K:K,MATCH($C1259,'Policy Characteristics'!$C:$C,0))),"",INDEX('Policy Characteristics'!K:K,MATCH($C1259,'Policy Characteristics'!$C:$C,0)))</f>
        <v>industry-ag-main.html#fuel-switching</v>
      </c>
      <c r="R1259" s="254" t="str">
        <f>IF(ISBLANK(INDEX('Policy Characteristics'!L:L,MATCH($C1259,'Policy Characteristics'!$C:$C,0))),"",INDEX('Policy Characteristics'!L:L,MATCH($C1259,'Policy Characteristics'!$C:$C,0)))</f>
        <v>industry-elec-and-hydrogen.html</v>
      </c>
    </row>
    <row r="1260" spans="1:18" s="2" customFormat="1">
      <c r="A1260" s="254" t="str">
        <f>IF(ISBLANK(INDEX('Policy Characteristics'!A:A,MATCH($C1260,'Policy Characteristics'!$C:$C,0))),"",INDEX('Policy Characteristics'!A:A,MATCH($C1260,'Policy Characteristics'!$C:$C,0)))</f>
        <v>Industry</v>
      </c>
      <c r="B1260" s="262" t="str">
        <f>IF(ISBLANK(INDEX('Policy Characteristics'!B:B,MATCH($C1260,'Policy Characteristics'!$C:$C,0))),"",INDEX('Policy Characteristics'!B:B,MATCH($C1260,'Policy Characteristics'!$C:$C,0)))</f>
        <v>Hydrogen Combustion</v>
      </c>
      <c r="C1260" s="254" t="str">
        <f t="shared" si="45"/>
        <v>Fraction of Eligible Industrial Energy Use Shifted to Hydrogen</v>
      </c>
      <c r="D1260" s="6" t="s">
        <v>3084</v>
      </c>
      <c r="E1260" s="1" t="s">
        <v>3520</v>
      </c>
      <c r="F1260" t="s">
        <v>3087</v>
      </c>
      <c r="G1260" s="45" t="s">
        <v>3527</v>
      </c>
      <c r="H1260" s="43">
        <v>2221</v>
      </c>
      <c r="I1260" s="324" t="s">
        <v>44</v>
      </c>
      <c r="J1260" s="255" t="str">
        <f>IF(ISBLANK(INDEX('Policy Characteristics'!D:D,MATCH($C1260,'Policy Characteristics'!$C:$C,0))),"",INDEX('Policy Characteristics'!D:D,MATCH($C1260,'Policy Characteristics'!$C:$C,0)))</f>
        <v>Hydrogen Combustion</v>
      </c>
      <c r="K1260" s="254" t="str">
        <f>IF(ISBLANK(INDEX('Policy Characteristics'!E:E,MATCH($C1260,'Policy Characteristics'!$C:$C,0))),"",INDEX('Policy Characteristics'!E:E,MATCH($C1260,'Policy Characteristics'!$C:$C,0)))</f>
        <v>indst shift to hydrogen</v>
      </c>
      <c r="L1260" s="261">
        <f>IF(ISBLANK(INDEX('Policy Characteristics'!F:F,MATCH($C1260,'Policy Characteristics'!$C:$C,0))),"",INDEX('Policy Characteristics'!F:F,MATCH($C1260,'Policy Characteristics'!$C:$C,0)))</f>
        <v>0</v>
      </c>
      <c r="M1260" s="261">
        <f>IF(ISBLANK(INDEX('Policy Characteristics'!G:G,MATCH($C1260,'Policy Characteristics'!$C:$C,0))),"",INDEX('Policy Characteristics'!G:G,MATCH($C1260,'Policy Characteristics'!$C:$C,0)))</f>
        <v>1</v>
      </c>
      <c r="N1260" s="261">
        <f>IF(ISBLANK(INDEX('Policy Characteristics'!H:H,MATCH($C1260,'Policy Characteristics'!$C:$C,0))),"",INDEX('Policy Characteristics'!H:H,MATCH($C1260,'Policy Characteristics'!$C:$C,0)))</f>
        <v>0.01</v>
      </c>
      <c r="O1260" s="254" t="str">
        <f>IF(ISBLANK(INDEX('Policy Characteristics'!I:I,MATCH($C1260,'Policy Characteristics'!$C:$C,0))),"",INDEX('Policy Characteristics'!I:I,MATCH($C1260,'Policy Characteristics'!$C:$C,0)))</f>
        <v>% of fuel shifted</v>
      </c>
      <c r="P1260" s="254" t="str">
        <f>IF(ISBLANK(INDEX('Policy Characteristics'!J:J,MATCH($C1260,'Policy Characteristics'!$C:$C,0))),"",INDEX('Policy Characteristics'!J:J,MATCH($C1260,'Policy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60" s="254" t="str">
        <f>IF(ISBLANK(INDEX('Policy Characteristics'!K:K,MATCH($C1260,'Policy Characteristics'!$C:$C,0))),"",INDEX('Policy Characteristics'!K:K,MATCH($C1260,'Policy Characteristics'!$C:$C,0)))</f>
        <v>industry-ag-main.html#fuel-switching</v>
      </c>
      <c r="R1260" s="254" t="str">
        <f>IF(ISBLANK(INDEX('Policy Characteristics'!L:L,MATCH($C1260,'Policy Characteristics'!$C:$C,0))),"",INDEX('Policy Characteristics'!L:L,MATCH($C1260,'Policy Characteristics'!$C:$C,0)))</f>
        <v>industry-elec-and-hydrogen.html</v>
      </c>
    </row>
    <row r="1261" spans="1:18" s="2" customFormat="1">
      <c r="A1261" s="254" t="str">
        <f>IF(ISBLANK(INDEX('Policy Characteristics'!A:A,MATCH($C1261,'Policy Characteristics'!$C:$C,0))),"",INDEX('Policy Characteristics'!A:A,MATCH($C1261,'Policy Characteristics'!$C:$C,0)))</f>
        <v>Industry</v>
      </c>
      <c r="B1261" s="262" t="str">
        <f>IF(ISBLANK(INDEX('Policy Characteristics'!B:B,MATCH($C1261,'Policy Characteristics'!$C:$C,0))),"",INDEX('Policy Characteristics'!B:B,MATCH($C1261,'Policy Characteristics'!$C:$C,0)))</f>
        <v>Hydrogen Combustion</v>
      </c>
      <c r="C1261" s="254" t="str">
        <f t="shared" si="45"/>
        <v>Fraction of Eligible Industrial Energy Use Shifted to Hydrogen</v>
      </c>
      <c r="D1261" s="6" t="s">
        <v>3084</v>
      </c>
      <c r="E1261" s="1" t="s">
        <v>3521</v>
      </c>
      <c r="F1261" t="s">
        <v>3087</v>
      </c>
      <c r="G1261" s="45" t="s">
        <v>3528</v>
      </c>
      <c r="H1261" s="43">
        <v>2222</v>
      </c>
      <c r="I1261" s="324" t="s">
        <v>44</v>
      </c>
      <c r="J1261" s="255" t="str">
        <f>IF(ISBLANK(INDEX('Policy Characteristics'!D:D,MATCH($C1261,'Policy Characteristics'!$C:$C,0))),"",INDEX('Policy Characteristics'!D:D,MATCH($C1261,'Policy Characteristics'!$C:$C,0)))</f>
        <v>Hydrogen Combustion</v>
      </c>
      <c r="K1261" s="254" t="str">
        <f>IF(ISBLANK(INDEX('Policy Characteristics'!E:E,MATCH($C1261,'Policy Characteristics'!$C:$C,0))),"",INDEX('Policy Characteristics'!E:E,MATCH($C1261,'Policy Characteristics'!$C:$C,0)))</f>
        <v>indst shift to hydrogen</v>
      </c>
      <c r="L1261" s="261">
        <f>IF(ISBLANK(INDEX('Policy Characteristics'!F:F,MATCH($C1261,'Policy Characteristics'!$C:$C,0))),"",INDEX('Policy Characteristics'!F:F,MATCH($C1261,'Policy Characteristics'!$C:$C,0)))</f>
        <v>0</v>
      </c>
      <c r="M1261" s="261">
        <f>IF(ISBLANK(INDEX('Policy Characteristics'!G:G,MATCH($C1261,'Policy Characteristics'!$C:$C,0))),"",INDEX('Policy Characteristics'!G:G,MATCH($C1261,'Policy Characteristics'!$C:$C,0)))</f>
        <v>1</v>
      </c>
      <c r="N1261" s="261">
        <f>IF(ISBLANK(INDEX('Policy Characteristics'!H:H,MATCH($C1261,'Policy Characteristics'!$C:$C,0))),"",INDEX('Policy Characteristics'!H:H,MATCH($C1261,'Policy Characteristics'!$C:$C,0)))</f>
        <v>0.01</v>
      </c>
      <c r="O1261" s="254" t="str">
        <f>IF(ISBLANK(INDEX('Policy Characteristics'!I:I,MATCH($C1261,'Policy Characteristics'!$C:$C,0))),"",INDEX('Policy Characteristics'!I:I,MATCH($C1261,'Policy Characteristics'!$C:$C,0)))</f>
        <v>% of fuel shifted</v>
      </c>
      <c r="P1261" s="254" t="str">
        <f>IF(ISBLANK(INDEX('Policy Characteristics'!J:J,MATCH($C1261,'Policy Characteristics'!$C:$C,0))),"",INDEX('Policy Characteristics'!J:J,MATCH($C1261,'Policy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61" s="254" t="str">
        <f>IF(ISBLANK(INDEX('Policy Characteristics'!K:K,MATCH($C1261,'Policy Characteristics'!$C:$C,0))),"",INDEX('Policy Characteristics'!K:K,MATCH($C1261,'Policy Characteristics'!$C:$C,0)))</f>
        <v>industry-ag-main.html#fuel-switching</v>
      </c>
      <c r="R1261" s="254" t="str">
        <f>IF(ISBLANK(INDEX('Policy Characteristics'!L:L,MATCH($C1261,'Policy Characteristics'!$C:$C,0))),"",INDEX('Policy Characteristics'!L:L,MATCH($C1261,'Policy Characteristics'!$C:$C,0)))</f>
        <v>industry-elec-and-hydrogen.html</v>
      </c>
    </row>
    <row r="1262" spans="1:18" s="2" customFormat="1">
      <c r="A1262" s="254" t="str">
        <f>IF(ISBLANK(INDEX('Policy Characteristics'!A:A,MATCH($C1262,'Policy Characteristics'!$C:$C,0))),"",INDEX('Policy Characteristics'!A:A,MATCH($C1262,'Policy Characteristics'!$C:$C,0)))</f>
        <v>Industry</v>
      </c>
      <c r="B1262" s="262" t="str">
        <f>IF(ISBLANK(INDEX('Policy Characteristics'!B:B,MATCH($C1262,'Policy Characteristics'!$C:$C,0))),"",INDEX('Policy Characteristics'!B:B,MATCH($C1262,'Policy Characteristics'!$C:$C,0)))</f>
        <v>Hydrogen Combustion</v>
      </c>
      <c r="C1262" s="254" t="str">
        <f t="shared" si="45"/>
        <v>Fraction of Eligible Industrial Energy Use Shifted to Hydrogen</v>
      </c>
      <c r="D1262" s="6" t="s">
        <v>3084</v>
      </c>
      <c r="E1262" s="1" t="s">
        <v>3522</v>
      </c>
      <c r="F1262" t="s">
        <v>3087</v>
      </c>
      <c r="G1262" s="45" t="s">
        <v>3529</v>
      </c>
      <c r="H1262" s="43">
        <v>2223</v>
      </c>
      <c r="I1262" s="324" t="s">
        <v>44</v>
      </c>
      <c r="J1262" s="255" t="str">
        <f>IF(ISBLANK(INDEX('Policy Characteristics'!D:D,MATCH($C1262,'Policy Characteristics'!$C:$C,0))),"",INDEX('Policy Characteristics'!D:D,MATCH($C1262,'Policy Characteristics'!$C:$C,0)))</f>
        <v>Hydrogen Combustion</v>
      </c>
      <c r="K1262" s="254" t="str">
        <f>IF(ISBLANK(INDEX('Policy Characteristics'!E:E,MATCH($C1262,'Policy Characteristics'!$C:$C,0))),"",INDEX('Policy Characteristics'!E:E,MATCH($C1262,'Policy Characteristics'!$C:$C,0)))</f>
        <v>indst shift to hydrogen</v>
      </c>
      <c r="L1262" s="261">
        <f>IF(ISBLANK(INDEX('Policy Characteristics'!F:F,MATCH($C1262,'Policy Characteristics'!$C:$C,0))),"",INDEX('Policy Characteristics'!F:F,MATCH($C1262,'Policy Characteristics'!$C:$C,0)))</f>
        <v>0</v>
      </c>
      <c r="M1262" s="261">
        <f>IF(ISBLANK(INDEX('Policy Characteristics'!G:G,MATCH($C1262,'Policy Characteristics'!$C:$C,0))),"",INDEX('Policy Characteristics'!G:G,MATCH($C1262,'Policy Characteristics'!$C:$C,0)))</f>
        <v>1</v>
      </c>
      <c r="N1262" s="261">
        <f>IF(ISBLANK(INDEX('Policy Characteristics'!H:H,MATCH($C1262,'Policy Characteristics'!$C:$C,0))),"",INDEX('Policy Characteristics'!H:H,MATCH($C1262,'Policy Characteristics'!$C:$C,0)))</f>
        <v>0.01</v>
      </c>
      <c r="O1262" s="254" t="str">
        <f>IF(ISBLANK(INDEX('Policy Characteristics'!I:I,MATCH($C1262,'Policy Characteristics'!$C:$C,0))),"",INDEX('Policy Characteristics'!I:I,MATCH($C1262,'Policy Characteristics'!$C:$C,0)))</f>
        <v>% of fuel shifted</v>
      </c>
      <c r="P1262" s="254" t="str">
        <f>IF(ISBLANK(INDEX('Policy Characteristics'!J:J,MATCH($C1262,'Policy Characteristics'!$C:$C,0))),"",INDEX('Policy Characteristics'!J:J,MATCH($C1262,'Policy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62" s="254" t="str">
        <f>IF(ISBLANK(INDEX('Policy Characteristics'!K:K,MATCH($C1262,'Policy Characteristics'!$C:$C,0))),"",INDEX('Policy Characteristics'!K:K,MATCH($C1262,'Policy Characteristics'!$C:$C,0)))</f>
        <v>industry-ag-main.html#fuel-switching</v>
      </c>
      <c r="R1262" s="254" t="str">
        <f>IF(ISBLANK(INDEX('Policy Characteristics'!L:L,MATCH($C1262,'Policy Characteristics'!$C:$C,0))),"",INDEX('Policy Characteristics'!L:L,MATCH($C1262,'Policy Characteristics'!$C:$C,0)))</f>
        <v>industry-elec-and-hydrogen.html</v>
      </c>
    </row>
    <row r="1263" spans="1:18" s="2" customFormat="1">
      <c r="A1263" s="254" t="str">
        <f>IF(ISBLANK(INDEX('Policy Characteristics'!A:A,MATCH($C1263,'Policy Characteristics'!$C:$C,0))),"",INDEX('Policy Characteristics'!A:A,MATCH($C1263,'Policy Characteristics'!$C:$C,0)))</f>
        <v>Industry</v>
      </c>
      <c r="B1263" s="262" t="str">
        <f>IF(ISBLANK(INDEX('Policy Characteristics'!B:B,MATCH($C1263,'Policy Characteristics'!$C:$C,0))),"",INDEX('Policy Characteristics'!B:B,MATCH($C1263,'Policy Characteristics'!$C:$C,0)))</f>
        <v>Hydrogen Combustion</v>
      </c>
      <c r="C1263" s="254" t="str">
        <f t="shared" si="45"/>
        <v>Fraction of Eligible Industrial Energy Use Shifted to Hydrogen</v>
      </c>
      <c r="D1263" s="6" t="s">
        <v>3084</v>
      </c>
      <c r="E1263" s="1" t="s">
        <v>3523</v>
      </c>
      <c r="F1263" t="s">
        <v>3087</v>
      </c>
      <c r="G1263" s="45" t="s">
        <v>3530</v>
      </c>
      <c r="H1263" s="43">
        <v>2224</v>
      </c>
      <c r="I1263" s="324" t="s">
        <v>44</v>
      </c>
      <c r="J1263" s="255" t="str">
        <f>IF(ISBLANK(INDEX('Policy Characteristics'!D:D,MATCH($C1263,'Policy Characteristics'!$C:$C,0))),"",INDEX('Policy Characteristics'!D:D,MATCH($C1263,'Policy Characteristics'!$C:$C,0)))</f>
        <v>Hydrogen Combustion</v>
      </c>
      <c r="K1263" s="254" t="str">
        <f>IF(ISBLANK(INDEX('Policy Characteristics'!E:E,MATCH($C1263,'Policy Characteristics'!$C:$C,0))),"",INDEX('Policy Characteristics'!E:E,MATCH($C1263,'Policy Characteristics'!$C:$C,0)))</f>
        <v>indst shift to hydrogen</v>
      </c>
      <c r="L1263" s="261">
        <f>IF(ISBLANK(INDEX('Policy Characteristics'!F:F,MATCH($C1263,'Policy Characteristics'!$C:$C,0))),"",INDEX('Policy Characteristics'!F:F,MATCH($C1263,'Policy Characteristics'!$C:$C,0)))</f>
        <v>0</v>
      </c>
      <c r="M1263" s="261">
        <f>IF(ISBLANK(INDEX('Policy Characteristics'!G:G,MATCH($C1263,'Policy Characteristics'!$C:$C,0))),"",INDEX('Policy Characteristics'!G:G,MATCH($C1263,'Policy Characteristics'!$C:$C,0)))</f>
        <v>1</v>
      </c>
      <c r="N1263" s="261">
        <f>IF(ISBLANK(INDEX('Policy Characteristics'!H:H,MATCH($C1263,'Policy Characteristics'!$C:$C,0))),"",INDEX('Policy Characteristics'!H:H,MATCH($C1263,'Policy Characteristics'!$C:$C,0)))</f>
        <v>0.01</v>
      </c>
      <c r="O1263" s="254" t="str">
        <f>IF(ISBLANK(INDEX('Policy Characteristics'!I:I,MATCH($C1263,'Policy Characteristics'!$C:$C,0))),"",INDEX('Policy Characteristics'!I:I,MATCH($C1263,'Policy Characteristics'!$C:$C,0)))</f>
        <v>% of fuel shifted</v>
      </c>
      <c r="P1263" s="254" t="str">
        <f>IF(ISBLANK(INDEX('Policy Characteristics'!J:J,MATCH($C1263,'Policy Characteristics'!$C:$C,0))),"",INDEX('Policy Characteristics'!J:J,MATCH($C1263,'Policy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63" s="254" t="str">
        <f>IF(ISBLANK(INDEX('Policy Characteristics'!K:K,MATCH($C1263,'Policy Characteristics'!$C:$C,0))),"",INDEX('Policy Characteristics'!K:K,MATCH($C1263,'Policy Characteristics'!$C:$C,0)))</f>
        <v>industry-ag-main.html#fuel-switching</v>
      </c>
      <c r="R1263" s="254" t="str">
        <f>IF(ISBLANK(INDEX('Policy Characteristics'!L:L,MATCH($C1263,'Policy Characteristics'!$C:$C,0))),"",INDEX('Policy Characteristics'!L:L,MATCH($C1263,'Policy Characteristics'!$C:$C,0)))</f>
        <v>industry-elec-and-hydrogen.html</v>
      </c>
    </row>
    <row r="1264" spans="1:18" s="2" customFormat="1">
      <c r="A1264" s="254" t="str">
        <f>IF(ISBLANK(INDEX('Policy Characteristics'!A:A,MATCH($C1264,'Policy Characteristics'!$C:$C,0))),"",INDEX('Policy Characteristics'!A:A,MATCH($C1264,'Policy Characteristics'!$C:$C,0)))</f>
        <v>Industry</v>
      </c>
      <c r="B1264" s="262" t="str">
        <f>IF(ISBLANK(INDEX('Policy Characteristics'!B:B,MATCH($C1264,'Policy Characteristics'!$C:$C,0))),"",INDEX('Policy Characteristics'!B:B,MATCH($C1264,'Policy Characteristics'!$C:$C,0)))</f>
        <v>Hydrogen Combustion</v>
      </c>
      <c r="C1264" s="254" t="str">
        <f t="shared" si="45"/>
        <v>Fraction of Eligible Industrial Energy Use Shifted to Hydrogen</v>
      </c>
      <c r="D1264" s="6" t="s">
        <v>3084</v>
      </c>
      <c r="E1264" s="1" t="s">
        <v>3674</v>
      </c>
      <c r="F1264" t="s">
        <v>3087</v>
      </c>
      <c r="G1264" s="45" t="s">
        <v>3674</v>
      </c>
      <c r="H1264" s="43">
        <v>2225</v>
      </c>
      <c r="I1264" s="324" t="s">
        <v>44</v>
      </c>
      <c r="J1264" s="255" t="str">
        <f>IF(ISBLANK(INDEX('Policy Characteristics'!D:D,MATCH($C1264,'Policy Characteristics'!$C:$C,0))),"",INDEX('Policy Characteristics'!D:D,MATCH($C1264,'Policy Characteristics'!$C:$C,0)))</f>
        <v>Hydrogen Combustion</v>
      </c>
      <c r="K1264" s="254" t="str">
        <f>IF(ISBLANK(INDEX('Policy Characteristics'!E:E,MATCH($C1264,'Policy Characteristics'!$C:$C,0))),"",INDEX('Policy Characteristics'!E:E,MATCH($C1264,'Policy Characteristics'!$C:$C,0)))</f>
        <v>indst shift to hydrogen</v>
      </c>
      <c r="L1264" s="261">
        <f>IF(ISBLANK(INDEX('Policy Characteristics'!F:F,MATCH($C1264,'Policy Characteristics'!$C:$C,0))),"",INDEX('Policy Characteristics'!F:F,MATCH($C1264,'Policy Characteristics'!$C:$C,0)))</f>
        <v>0</v>
      </c>
      <c r="M1264" s="261">
        <f>IF(ISBLANK(INDEX('Policy Characteristics'!G:G,MATCH($C1264,'Policy Characteristics'!$C:$C,0))),"",INDEX('Policy Characteristics'!G:G,MATCH($C1264,'Policy Characteristics'!$C:$C,0)))</f>
        <v>1</v>
      </c>
      <c r="N1264" s="261">
        <f>IF(ISBLANK(INDEX('Policy Characteristics'!H:H,MATCH($C1264,'Policy Characteristics'!$C:$C,0))),"",INDEX('Policy Characteristics'!H:H,MATCH($C1264,'Policy Characteristics'!$C:$C,0)))</f>
        <v>0.01</v>
      </c>
      <c r="O1264" s="254" t="str">
        <f>IF(ISBLANK(INDEX('Policy Characteristics'!I:I,MATCH($C1264,'Policy Characteristics'!$C:$C,0))),"",INDEX('Policy Characteristics'!I:I,MATCH($C1264,'Policy Characteristics'!$C:$C,0)))</f>
        <v>% of fuel shifted</v>
      </c>
      <c r="P1264" s="254" t="str">
        <f>IF(ISBLANK(INDEX('Policy Characteristics'!J:J,MATCH($C1264,'Policy Characteristics'!$C:$C,0))),"",INDEX('Policy Characteristics'!J:J,MATCH($C1264,'Policy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64" s="254" t="str">
        <f>IF(ISBLANK(INDEX('Policy Characteristics'!K:K,MATCH($C1264,'Policy Characteristics'!$C:$C,0))),"",INDEX('Policy Characteristics'!K:K,MATCH($C1264,'Policy Characteristics'!$C:$C,0)))</f>
        <v>industry-ag-main.html#fuel-switching</v>
      </c>
      <c r="R1264" s="254" t="str">
        <f>IF(ISBLANK(INDEX('Policy Characteristics'!L:L,MATCH($C1264,'Policy Characteristics'!$C:$C,0))),"",INDEX('Policy Characteristics'!L:L,MATCH($C1264,'Policy Characteristics'!$C:$C,0)))</f>
        <v>industry-elec-and-hydrogen.html</v>
      </c>
    </row>
    <row r="1265" spans="1:18" s="2" customFormat="1">
      <c r="A1265" s="254" t="str">
        <f>IF(ISBLANK(INDEX('Policy Characteristics'!A:A,MATCH($C1265,'Policy Characteristics'!$C:$C,0))),"",INDEX('Policy Characteristics'!A:A,MATCH($C1265,'Policy Characteristics'!$C:$C,0)))</f>
        <v>Industry</v>
      </c>
      <c r="B1265" s="262" t="str">
        <f>IF(ISBLANK(INDEX('Policy Characteristics'!B:B,MATCH($C1265,'Policy Characteristics'!$C:$C,0))),"",INDEX('Policy Characteristics'!B:B,MATCH($C1265,'Policy Characteristics'!$C:$C,0)))</f>
        <v>Hydrogen Combustion</v>
      </c>
      <c r="C1265" s="254" t="str">
        <f t="shared" si="45"/>
        <v>Fraction of Eligible Industrial Energy Use Shifted to Hydrogen</v>
      </c>
      <c r="D1265" s="6" t="s">
        <v>3085</v>
      </c>
      <c r="E1265" s="1" t="s">
        <v>3517</v>
      </c>
      <c r="F1265" t="s">
        <v>3046</v>
      </c>
      <c r="G1265" s="45" t="s">
        <v>3524</v>
      </c>
      <c r="H1265" s="43">
        <v>2226</v>
      </c>
      <c r="I1265" s="324" t="s">
        <v>44</v>
      </c>
      <c r="J1265" s="255" t="str">
        <f>IF(ISBLANK(INDEX('Policy Characteristics'!D:D,MATCH($C1265,'Policy Characteristics'!$C:$C,0))),"",INDEX('Policy Characteristics'!D:D,MATCH($C1265,'Policy Characteristics'!$C:$C,0)))</f>
        <v>Hydrogen Combustion</v>
      </c>
      <c r="K1265" s="254" t="str">
        <f>IF(ISBLANK(INDEX('Policy Characteristics'!E:E,MATCH($C1265,'Policy Characteristics'!$C:$C,0))),"",INDEX('Policy Characteristics'!E:E,MATCH($C1265,'Policy Characteristics'!$C:$C,0)))</f>
        <v>indst shift to hydrogen</v>
      </c>
      <c r="L1265" s="261">
        <f>IF(ISBLANK(INDEX('Policy Characteristics'!F:F,MATCH($C1265,'Policy Characteristics'!$C:$C,0))),"",INDEX('Policy Characteristics'!F:F,MATCH($C1265,'Policy Characteristics'!$C:$C,0)))</f>
        <v>0</v>
      </c>
      <c r="M1265" s="261">
        <f>IF(ISBLANK(INDEX('Policy Characteristics'!G:G,MATCH($C1265,'Policy Characteristics'!$C:$C,0))),"",INDEX('Policy Characteristics'!G:G,MATCH($C1265,'Policy Characteristics'!$C:$C,0)))</f>
        <v>1</v>
      </c>
      <c r="N1265" s="261">
        <f>IF(ISBLANK(INDEX('Policy Characteristics'!H:H,MATCH($C1265,'Policy Characteristics'!$C:$C,0))),"",INDEX('Policy Characteristics'!H:H,MATCH($C1265,'Policy Characteristics'!$C:$C,0)))</f>
        <v>0.01</v>
      </c>
      <c r="O1265" s="254" t="str">
        <f>IF(ISBLANK(INDEX('Policy Characteristics'!I:I,MATCH($C1265,'Policy Characteristics'!$C:$C,0))),"",INDEX('Policy Characteristics'!I:I,MATCH($C1265,'Policy Characteristics'!$C:$C,0)))</f>
        <v>% of fuel shifted</v>
      </c>
      <c r="P1265" s="254" t="str">
        <f>IF(ISBLANK(INDEX('Policy Characteristics'!J:J,MATCH($C1265,'Policy Characteristics'!$C:$C,0))),"",INDEX('Policy Characteristics'!J:J,MATCH($C1265,'Policy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65" s="254" t="str">
        <f>IF(ISBLANK(INDEX('Policy Characteristics'!K:K,MATCH($C1265,'Policy Characteristics'!$C:$C,0))),"",INDEX('Policy Characteristics'!K:K,MATCH($C1265,'Policy Characteristics'!$C:$C,0)))</f>
        <v>industry-ag-main.html#fuel-switching</v>
      </c>
      <c r="R1265" s="254" t="str">
        <f>IF(ISBLANK(INDEX('Policy Characteristics'!L:L,MATCH($C1265,'Policy Characteristics'!$C:$C,0))),"",INDEX('Policy Characteristics'!L:L,MATCH($C1265,'Policy Characteristics'!$C:$C,0)))</f>
        <v>industry-elec-and-hydrogen.html</v>
      </c>
    </row>
    <row r="1266" spans="1:18" s="2" customFormat="1">
      <c r="A1266" s="254" t="str">
        <f>IF(ISBLANK(INDEX('Policy Characteristics'!A:A,MATCH($C1266,'Policy Characteristics'!$C:$C,0))),"",INDEX('Policy Characteristics'!A:A,MATCH($C1266,'Policy Characteristics'!$C:$C,0)))</f>
        <v>Industry</v>
      </c>
      <c r="B1266" s="262" t="str">
        <f>IF(ISBLANK(INDEX('Policy Characteristics'!B:B,MATCH($C1266,'Policy Characteristics'!$C:$C,0))),"",INDEX('Policy Characteristics'!B:B,MATCH($C1266,'Policy Characteristics'!$C:$C,0)))</f>
        <v>Hydrogen Combustion</v>
      </c>
      <c r="C1266" s="254" t="str">
        <f t="shared" si="45"/>
        <v>Fraction of Eligible Industrial Energy Use Shifted to Hydrogen</v>
      </c>
      <c r="D1266" s="6" t="s">
        <v>3085</v>
      </c>
      <c r="E1266" s="1" t="s">
        <v>3518</v>
      </c>
      <c r="F1266" t="s">
        <v>3046</v>
      </c>
      <c r="G1266" s="45" t="s">
        <v>3525</v>
      </c>
      <c r="H1266" s="43">
        <v>2227</v>
      </c>
      <c r="I1266" s="324" t="s">
        <v>43</v>
      </c>
      <c r="J1266" s="255" t="str">
        <f>IF(ISBLANK(INDEX('Policy Characteristics'!D:D,MATCH($C1266,'Policy Characteristics'!$C:$C,0))),"",INDEX('Policy Characteristics'!D:D,MATCH($C1266,'Policy Characteristics'!$C:$C,0)))</f>
        <v>Hydrogen Combustion</v>
      </c>
      <c r="K1266" s="254" t="str">
        <f>IF(ISBLANK(INDEX('Policy Characteristics'!E:E,MATCH($C1266,'Policy Characteristics'!$C:$C,0))),"",INDEX('Policy Characteristics'!E:E,MATCH($C1266,'Policy Characteristics'!$C:$C,0)))</f>
        <v>indst shift to hydrogen</v>
      </c>
      <c r="L1266" s="261">
        <f>IF(ISBLANK(INDEX('Policy Characteristics'!F:F,MATCH($C1266,'Policy Characteristics'!$C:$C,0))),"",INDEX('Policy Characteristics'!F:F,MATCH($C1266,'Policy Characteristics'!$C:$C,0)))</f>
        <v>0</v>
      </c>
      <c r="M1266" s="261">
        <f>IF(ISBLANK(INDEX('Policy Characteristics'!G:G,MATCH($C1266,'Policy Characteristics'!$C:$C,0))),"",INDEX('Policy Characteristics'!G:G,MATCH($C1266,'Policy Characteristics'!$C:$C,0)))</f>
        <v>1</v>
      </c>
      <c r="N1266" s="261">
        <f>IF(ISBLANK(INDEX('Policy Characteristics'!H:H,MATCH($C1266,'Policy Characteristics'!$C:$C,0))),"",INDEX('Policy Characteristics'!H:H,MATCH($C1266,'Policy Characteristics'!$C:$C,0)))</f>
        <v>0.01</v>
      </c>
      <c r="O1266" s="254" t="str">
        <f>IF(ISBLANK(INDEX('Policy Characteristics'!I:I,MATCH($C1266,'Policy Characteristics'!$C:$C,0))),"",INDEX('Policy Characteristics'!I:I,MATCH($C1266,'Policy Characteristics'!$C:$C,0)))</f>
        <v>% of fuel shifted</v>
      </c>
      <c r="P1266" s="254" t="str">
        <f>IF(ISBLANK(INDEX('Policy Characteristics'!J:J,MATCH($C1266,'Policy Characteristics'!$C:$C,0))),"",INDEX('Policy Characteristics'!J:J,MATCH($C1266,'Policy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66" s="254" t="str">
        <f>IF(ISBLANK(INDEX('Policy Characteristics'!K:K,MATCH($C1266,'Policy Characteristics'!$C:$C,0))),"",INDEX('Policy Characteristics'!K:K,MATCH($C1266,'Policy Characteristics'!$C:$C,0)))</f>
        <v>industry-ag-main.html#fuel-switching</v>
      </c>
      <c r="R1266" s="254" t="str">
        <f>IF(ISBLANK(INDEX('Policy Characteristics'!L:L,MATCH($C1266,'Policy Characteristics'!$C:$C,0))),"",INDEX('Policy Characteristics'!L:L,MATCH($C1266,'Policy Characteristics'!$C:$C,0)))</f>
        <v>industry-elec-and-hydrogen.html</v>
      </c>
    </row>
    <row r="1267" spans="1:18" s="2" customFormat="1">
      <c r="A1267" s="254" t="str">
        <f>IF(ISBLANK(INDEX('Policy Characteristics'!A:A,MATCH($C1267,'Policy Characteristics'!$C:$C,0))),"",INDEX('Policy Characteristics'!A:A,MATCH($C1267,'Policy Characteristics'!$C:$C,0)))</f>
        <v>Industry</v>
      </c>
      <c r="B1267" s="262" t="str">
        <f>IF(ISBLANK(INDEX('Policy Characteristics'!B:B,MATCH($C1267,'Policy Characteristics'!$C:$C,0))),"",INDEX('Policy Characteristics'!B:B,MATCH($C1267,'Policy Characteristics'!$C:$C,0)))</f>
        <v>Hydrogen Combustion</v>
      </c>
      <c r="C1267" s="254" t="str">
        <f t="shared" ref="C1267:C1272" si="46">C$1073</f>
        <v>Fraction of Eligible Industrial Energy Use Shifted to Hydrogen</v>
      </c>
      <c r="D1267" s="6" t="s">
        <v>3085</v>
      </c>
      <c r="E1267" s="1" t="s">
        <v>3519</v>
      </c>
      <c r="F1267" t="s">
        <v>3046</v>
      </c>
      <c r="G1267" s="45" t="s">
        <v>3526</v>
      </c>
      <c r="H1267" s="43">
        <v>2228</v>
      </c>
      <c r="I1267" s="324" t="s">
        <v>44</v>
      </c>
      <c r="J1267" s="255" t="str">
        <f>IF(ISBLANK(INDEX('Policy Characteristics'!D:D,MATCH($C1267,'Policy Characteristics'!$C:$C,0))),"",INDEX('Policy Characteristics'!D:D,MATCH($C1267,'Policy Characteristics'!$C:$C,0)))</f>
        <v>Hydrogen Combustion</v>
      </c>
      <c r="K1267" s="254" t="str">
        <f>IF(ISBLANK(INDEX('Policy Characteristics'!E:E,MATCH($C1267,'Policy Characteristics'!$C:$C,0))),"",INDEX('Policy Characteristics'!E:E,MATCH($C1267,'Policy Characteristics'!$C:$C,0)))</f>
        <v>indst shift to hydrogen</v>
      </c>
      <c r="L1267" s="261">
        <f>IF(ISBLANK(INDEX('Policy Characteristics'!F:F,MATCH($C1267,'Policy Characteristics'!$C:$C,0))),"",INDEX('Policy Characteristics'!F:F,MATCH($C1267,'Policy Characteristics'!$C:$C,0)))</f>
        <v>0</v>
      </c>
      <c r="M1267" s="261">
        <f>IF(ISBLANK(INDEX('Policy Characteristics'!G:G,MATCH($C1267,'Policy Characteristics'!$C:$C,0))),"",INDEX('Policy Characteristics'!G:G,MATCH($C1267,'Policy Characteristics'!$C:$C,0)))</f>
        <v>1</v>
      </c>
      <c r="N1267" s="261">
        <f>IF(ISBLANK(INDEX('Policy Characteristics'!H:H,MATCH($C1267,'Policy Characteristics'!$C:$C,0))),"",INDEX('Policy Characteristics'!H:H,MATCH($C1267,'Policy Characteristics'!$C:$C,0)))</f>
        <v>0.01</v>
      </c>
      <c r="O1267" s="254" t="str">
        <f>IF(ISBLANK(INDEX('Policy Characteristics'!I:I,MATCH($C1267,'Policy Characteristics'!$C:$C,0))),"",INDEX('Policy Characteristics'!I:I,MATCH($C1267,'Policy Characteristics'!$C:$C,0)))</f>
        <v>% of fuel shifted</v>
      </c>
      <c r="P1267" s="254" t="str">
        <f>IF(ISBLANK(INDEX('Policy Characteristics'!J:J,MATCH($C1267,'Policy Characteristics'!$C:$C,0))),"",INDEX('Policy Characteristics'!J:J,MATCH($C1267,'Policy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67" s="254" t="str">
        <f>IF(ISBLANK(INDEX('Policy Characteristics'!K:K,MATCH($C1267,'Policy Characteristics'!$C:$C,0))),"",INDEX('Policy Characteristics'!K:K,MATCH($C1267,'Policy Characteristics'!$C:$C,0)))</f>
        <v>industry-ag-main.html#fuel-switching</v>
      </c>
      <c r="R1267" s="254" t="str">
        <f>IF(ISBLANK(INDEX('Policy Characteristics'!L:L,MATCH($C1267,'Policy Characteristics'!$C:$C,0))),"",INDEX('Policy Characteristics'!L:L,MATCH($C1267,'Policy Characteristics'!$C:$C,0)))</f>
        <v>industry-elec-and-hydrogen.html</v>
      </c>
    </row>
    <row r="1268" spans="1:18" s="2" customFormat="1">
      <c r="A1268" s="254" t="str">
        <f>IF(ISBLANK(INDEX('Policy Characteristics'!A:A,MATCH($C1268,'Policy Characteristics'!$C:$C,0))),"",INDEX('Policy Characteristics'!A:A,MATCH($C1268,'Policy Characteristics'!$C:$C,0)))</f>
        <v>Industry</v>
      </c>
      <c r="B1268" s="262" t="str">
        <f>IF(ISBLANK(INDEX('Policy Characteristics'!B:B,MATCH($C1268,'Policy Characteristics'!$C:$C,0))),"",INDEX('Policy Characteristics'!B:B,MATCH($C1268,'Policy Characteristics'!$C:$C,0)))</f>
        <v>Hydrogen Combustion</v>
      </c>
      <c r="C1268" s="254" t="str">
        <f t="shared" si="46"/>
        <v>Fraction of Eligible Industrial Energy Use Shifted to Hydrogen</v>
      </c>
      <c r="D1268" s="6" t="s">
        <v>3085</v>
      </c>
      <c r="E1268" s="1" t="s">
        <v>3520</v>
      </c>
      <c r="F1268" t="s">
        <v>3046</v>
      </c>
      <c r="G1268" s="45" t="s">
        <v>3527</v>
      </c>
      <c r="H1268" s="43">
        <v>2229</v>
      </c>
      <c r="I1268" s="324" t="s">
        <v>44</v>
      </c>
      <c r="J1268" s="255" t="str">
        <f>IF(ISBLANK(INDEX('Policy Characteristics'!D:D,MATCH($C1268,'Policy Characteristics'!$C:$C,0))),"",INDEX('Policy Characteristics'!D:D,MATCH($C1268,'Policy Characteristics'!$C:$C,0)))</f>
        <v>Hydrogen Combustion</v>
      </c>
      <c r="K1268" s="254" t="str">
        <f>IF(ISBLANK(INDEX('Policy Characteristics'!E:E,MATCH($C1268,'Policy Characteristics'!$C:$C,0))),"",INDEX('Policy Characteristics'!E:E,MATCH($C1268,'Policy Characteristics'!$C:$C,0)))</f>
        <v>indst shift to hydrogen</v>
      </c>
      <c r="L1268" s="261">
        <f>IF(ISBLANK(INDEX('Policy Characteristics'!F:F,MATCH($C1268,'Policy Characteristics'!$C:$C,0))),"",INDEX('Policy Characteristics'!F:F,MATCH($C1268,'Policy Characteristics'!$C:$C,0)))</f>
        <v>0</v>
      </c>
      <c r="M1268" s="261">
        <f>IF(ISBLANK(INDEX('Policy Characteristics'!G:G,MATCH($C1268,'Policy Characteristics'!$C:$C,0))),"",INDEX('Policy Characteristics'!G:G,MATCH($C1268,'Policy Characteristics'!$C:$C,0)))</f>
        <v>1</v>
      </c>
      <c r="N1268" s="261">
        <f>IF(ISBLANK(INDEX('Policy Characteristics'!H:H,MATCH($C1268,'Policy Characteristics'!$C:$C,0))),"",INDEX('Policy Characteristics'!H:H,MATCH($C1268,'Policy Characteristics'!$C:$C,0)))</f>
        <v>0.01</v>
      </c>
      <c r="O1268" s="254" t="str">
        <f>IF(ISBLANK(INDEX('Policy Characteristics'!I:I,MATCH($C1268,'Policy Characteristics'!$C:$C,0))),"",INDEX('Policy Characteristics'!I:I,MATCH($C1268,'Policy Characteristics'!$C:$C,0)))</f>
        <v>% of fuel shifted</v>
      </c>
      <c r="P1268" s="254" t="str">
        <f>IF(ISBLANK(INDEX('Policy Characteristics'!J:J,MATCH($C1268,'Policy Characteristics'!$C:$C,0))),"",INDEX('Policy Characteristics'!J:J,MATCH($C1268,'Policy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68" s="254" t="str">
        <f>IF(ISBLANK(INDEX('Policy Characteristics'!K:K,MATCH($C1268,'Policy Characteristics'!$C:$C,0))),"",INDEX('Policy Characteristics'!K:K,MATCH($C1268,'Policy Characteristics'!$C:$C,0)))</f>
        <v>industry-ag-main.html#fuel-switching</v>
      </c>
      <c r="R1268" s="254" t="str">
        <f>IF(ISBLANK(INDEX('Policy Characteristics'!L:L,MATCH($C1268,'Policy Characteristics'!$C:$C,0))),"",INDEX('Policy Characteristics'!L:L,MATCH($C1268,'Policy Characteristics'!$C:$C,0)))</f>
        <v>industry-elec-and-hydrogen.html</v>
      </c>
    </row>
    <row r="1269" spans="1:18" s="2" customFormat="1">
      <c r="A1269" s="254" t="str">
        <f>IF(ISBLANK(INDEX('Policy Characteristics'!A:A,MATCH($C1269,'Policy Characteristics'!$C:$C,0))),"",INDEX('Policy Characteristics'!A:A,MATCH($C1269,'Policy Characteristics'!$C:$C,0)))</f>
        <v>Industry</v>
      </c>
      <c r="B1269" s="262" t="str">
        <f>IF(ISBLANK(INDEX('Policy Characteristics'!B:B,MATCH($C1269,'Policy Characteristics'!$C:$C,0))),"",INDEX('Policy Characteristics'!B:B,MATCH($C1269,'Policy Characteristics'!$C:$C,0)))</f>
        <v>Hydrogen Combustion</v>
      </c>
      <c r="C1269" s="254" t="str">
        <f t="shared" si="46"/>
        <v>Fraction of Eligible Industrial Energy Use Shifted to Hydrogen</v>
      </c>
      <c r="D1269" s="6" t="s">
        <v>3085</v>
      </c>
      <c r="E1269" s="1" t="s">
        <v>3521</v>
      </c>
      <c r="F1269" t="s">
        <v>3046</v>
      </c>
      <c r="G1269" s="45" t="s">
        <v>3528</v>
      </c>
      <c r="H1269" s="43">
        <v>2230</v>
      </c>
      <c r="I1269" s="324" t="s">
        <v>44</v>
      </c>
      <c r="J1269" s="255" t="str">
        <f>IF(ISBLANK(INDEX('Policy Characteristics'!D:D,MATCH($C1269,'Policy Characteristics'!$C:$C,0))),"",INDEX('Policy Characteristics'!D:D,MATCH($C1269,'Policy Characteristics'!$C:$C,0)))</f>
        <v>Hydrogen Combustion</v>
      </c>
      <c r="K1269" s="254" t="str">
        <f>IF(ISBLANK(INDEX('Policy Characteristics'!E:E,MATCH($C1269,'Policy Characteristics'!$C:$C,0))),"",INDEX('Policy Characteristics'!E:E,MATCH($C1269,'Policy Characteristics'!$C:$C,0)))</f>
        <v>indst shift to hydrogen</v>
      </c>
      <c r="L1269" s="261">
        <f>IF(ISBLANK(INDEX('Policy Characteristics'!F:F,MATCH($C1269,'Policy Characteristics'!$C:$C,0))),"",INDEX('Policy Characteristics'!F:F,MATCH($C1269,'Policy Characteristics'!$C:$C,0)))</f>
        <v>0</v>
      </c>
      <c r="M1269" s="261">
        <f>IF(ISBLANK(INDEX('Policy Characteristics'!G:G,MATCH($C1269,'Policy Characteristics'!$C:$C,0))),"",INDEX('Policy Characteristics'!G:G,MATCH($C1269,'Policy Characteristics'!$C:$C,0)))</f>
        <v>1</v>
      </c>
      <c r="N1269" s="261">
        <f>IF(ISBLANK(INDEX('Policy Characteristics'!H:H,MATCH($C1269,'Policy Characteristics'!$C:$C,0))),"",INDEX('Policy Characteristics'!H:H,MATCH($C1269,'Policy Characteristics'!$C:$C,0)))</f>
        <v>0.01</v>
      </c>
      <c r="O1269" s="254" t="str">
        <f>IF(ISBLANK(INDEX('Policy Characteristics'!I:I,MATCH($C1269,'Policy Characteristics'!$C:$C,0))),"",INDEX('Policy Characteristics'!I:I,MATCH($C1269,'Policy Characteristics'!$C:$C,0)))</f>
        <v>% of fuel shifted</v>
      </c>
      <c r="P1269" s="254" t="str">
        <f>IF(ISBLANK(INDEX('Policy Characteristics'!J:J,MATCH($C1269,'Policy Characteristics'!$C:$C,0))),"",INDEX('Policy Characteristics'!J:J,MATCH($C1269,'Policy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69" s="254" t="str">
        <f>IF(ISBLANK(INDEX('Policy Characteristics'!K:K,MATCH($C1269,'Policy Characteristics'!$C:$C,0))),"",INDEX('Policy Characteristics'!K:K,MATCH($C1269,'Policy Characteristics'!$C:$C,0)))</f>
        <v>industry-ag-main.html#fuel-switching</v>
      </c>
      <c r="R1269" s="254" t="str">
        <f>IF(ISBLANK(INDEX('Policy Characteristics'!L:L,MATCH($C1269,'Policy Characteristics'!$C:$C,0))),"",INDEX('Policy Characteristics'!L:L,MATCH($C1269,'Policy Characteristics'!$C:$C,0)))</f>
        <v>industry-elec-and-hydrogen.html</v>
      </c>
    </row>
    <row r="1270" spans="1:18" s="2" customFormat="1">
      <c r="A1270" s="254" t="str">
        <f>IF(ISBLANK(INDEX('Policy Characteristics'!A:A,MATCH($C1270,'Policy Characteristics'!$C:$C,0))),"",INDEX('Policy Characteristics'!A:A,MATCH($C1270,'Policy Characteristics'!$C:$C,0)))</f>
        <v>Industry</v>
      </c>
      <c r="B1270" s="262" t="str">
        <f>IF(ISBLANK(INDEX('Policy Characteristics'!B:B,MATCH($C1270,'Policy Characteristics'!$C:$C,0))),"",INDEX('Policy Characteristics'!B:B,MATCH($C1270,'Policy Characteristics'!$C:$C,0)))</f>
        <v>Hydrogen Combustion</v>
      </c>
      <c r="C1270" s="254" t="str">
        <f t="shared" si="46"/>
        <v>Fraction of Eligible Industrial Energy Use Shifted to Hydrogen</v>
      </c>
      <c r="D1270" s="6" t="s">
        <v>3085</v>
      </c>
      <c r="E1270" s="1" t="s">
        <v>3522</v>
      </c>
      <c r="F1270" t="s">
        <v>3046</v>
      </c>
      <c r="G1270" s="45" t="s">
        <v>3529</v>
      </c>
      <c r="H1270" s="43">
        <v>2231</v>
      </c>
      <c r="I1270" s="324" t="s">
        <v>44</v>
      </c>
      <c r="J1270" s="255" t="str">
        <f>IF(ISBLANK(INDEX('Policy Characteristics'!D:D,MATCH($C1270,'Policy Characteristics'!$C:$C,0))),"",INDEX('Policy Characteristics'!D:D,MATCH($C1270,'Policy Characteristics'!$C:$C,0)))</f>
        <v>Hydrogen Combustion</v>
      </c>
      <c r="K1270" s="254" t="str">
        <f>IF(ISBLANK(INDEX('Policy Characteristics'!E:E,MATCH($C1270,'Policy Characteristics'!$C:$C,0))),"",INDEX('Policy Characteristics'!E:E,MATCH($C1270,'Policy Characteristics'!$C:$C,0)))</f>
        <v>indst shift to hydrogen</v>
      </c>
      <c r="L1270" s="261">
        <f>IF(ISBLANK(INDEX('Policy Characteristics'!F:F,MATCH($C1270,'Policy Characteristics'!$C:$C,0))),"",INDEX('Policy Characteristics'!F:F,MATCH($C1270,'Policy Characteristics'!$C:$C,0)))</f>
        <v>0</v>
      </c>
      <c r="M1270" s="261">
        <f>IF(ISBLANK(INDEX('Policy Characteristics'!G:G,MATCH($C1270,'Policy Characteristics'!$C:$C,0))),"",INDEX('Policy Characteristics'!G:G,MATCH($C1270,'Policy Characteristics'!$C:$C,0)))</f>
        <v>1</v>
      </c>
      <c r="N1270" s="261">
        <f>IF(ISBLANK(INDEX('Policy Characteristics'!H:H,MATCH($C1270,'Policy Characteristics'!$C:$C,0))),"",INDEX('Policy Characteristics'!H:H,MATCH($C1270,'Policy Characteristics'!$C:$C,0)))</f>
        <v>0.01</v>
      </c>
      <c r="O1270" s="254" t="str">
        <f>IF(ISBLANK(INDEX('Policy Characteristics'!I:I,MATCH($C1270,'Policy Characteristics'!$C:$C,0))),"",INDEX('Policy Characteristics'!I:I,MATCH($C1270,'Policy Characteristics'!$C:$C,0)))</f>
        <v>% of fuel shifted</v>
      </c>
      <c r="P1270" s="254" t="str">
        <f>IF(ISBLANK(INDEX('Policy Characteristics'!J:J,MATCH($C1270,'Policy Characteristics'!$C:$C,0))),"",INDEX('Policy Characteristics'!J:J,MATCH($C1270,'Policy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70" s="254" t="str">
        <f>IF(ISBLANK(INDEX('Policy Characteristics'!K:K,MATCH($C1270,'Policy Characteristics'!$C:$C,0))),"",INDEX('Policy Characteristics'!K:K,MATCH($C1270,'Policy Characteristics'!$C:$C,0)))</f>
        <v>industry-ag-main.html#fuel-switching</v>
      </c>
      <c r="R1270" s="254" t="str">
        <f>IF(ISBLANK(INDEX('Policy Characteristics'!L:L,MATCH($C1270,'Policy Characteristics'!$C:$C,0))),"",INDEX('Policy Characteristics'!L:L,MATCH($C1270,'Policy Characteristics'!$C:$C,0)))</f>
        <v>industry-elec-and-hydrogen.html</v>
      </c>
    </row>
    <row r="1271" spans="1:18" s="2" customFormat="1">
      <c r="A1271" s="254" t="str">
        <f>IF(ISBLANK(INDEX('Policy Characteristics'!A:A,MATCH($C1271,'Policy Characteristics'!$C:$C,0))),"",INDEX('Policy Characteristics'!A:A,MATCH($C1271,'Policy Characteristics'!$C:$C,0)))</f>
        <v>Industry</v>
      </c>
      <c r="B1271" s="262" t="str">
        <f>IF(ISBLANK(INDEX('Policy Characteristics'!B:B,MATCH($C1271,'Policy Characteristics'!$C:$C,0))),"",INDEX('Policy Characteristics'!B:B,MATCH($C1271,'Policy Characteristics'!$C:$C,0)))</f>
        <v>Hydrogen Combustion</v>
      </c>
      <c r="C1271" s="254" t="str">
        <f t="shared" si="46"/>
        <v>Fraction of Eligible Industrial Energy Use Shifted to Hydrogen</v>
      </c>
      <c r="D1271" s="6" t="s">
        <v>3085</v>
      </c>
      <c r="E1271" s="1" t="s">
        <v>3523</v>
      </c>
      <c r="F1271" t="s">
        <v>3046</v>
      </c>
      <c r="G1271" s="45" t="s">
        <v>3530</v>
      </c>
      <c r="H1271" s="43">
        <v>2232</v>
      </c>
      <c r="I1271" s="324" t="s">
        <v>44</v>
      </c>
      <c r="J1271" s="255" t="str">
        <f>IF(ISBLANK(INDEX('Policy Characteristics'!D:D,MATCH($C1271,'Policy Characteristics'!$C:$C,0))),"",INDEX('Policy Characteristics'!D:D,MATCH($C1271,'Policy Characteristics'!$C:$C,0)))</f>
        <v>Hydrogen Combustion</v>
      </c>
      <c r="K1271" s="254" t="str">
        <f>IF(ISBLANK(INDEX('Policy Characteristics'!E:E,MATCH($C1271,'Policy Characteristics'!$C:$C,0))),"",INDEX('Policy Characteristics'!E:E,MATCH($C1271,'Policy Characteristics'!$C:$C,0)))</f>
        <v>indst shift to hydrogen</v>
      </c>
      <c r="L1271" s="261">
        <f>IF(ISBLANK(INDEX('Policy Characteristics'!F:F,MATCH($C1271,'Policy Characteristics'!$C:$C,0))),"",INDEX('Policy Characteristics'!F:F,MATCH($C1271,'Policy Characteristics'!$C:$C,0)))</f>
        <v>0</v>
      </c>
      <c r="M1271" s="261">
        <f>IF(ISBLANK(INDEX('Policy Characteristics'!G:G,MATCH($C1271,'Policy Characteristics'!$C:$C,0))),"",INDEX('Policy Characteristics'!G:G,MATCH($C1271,'Policy Characteristics'!$C:$C,0)))</f>
        <v>1</v>
      </c>
      <c r="N1271" s="261">
        <f>IF(ISBLANK(INDEX('Policy Characteristics'!H:H,MATCH($C1271,'Policy Characteristics'!$C:$C,0))),"",INDEX('Policy Characteristics'!H:H,MATCH($C1271,'Policy Characteristics'!$C:$C,0)))</f>
        <v>0.01</v>
      </c>
      <c r="O1271" s="254" t="str">
        <f>IF(ISBLANK(INDEX('Policy Characteristics'!I:I,MATCH($C1271,'Policy Characteristics'!$C:$C,0))),"",INDEX('Policy Characteristics'!I:I,MATCH($C1271,'Policy Characteristics'!$C:$C,0)))</f>
        <v>% of fuel shifted</v>
      </c>
      <c r="P1271" s="254" t="str">
        <f>IF(ISBLANK(INDEX('Policy Characteristics'!J:J,MATCH($C1271,'Policy Characteristics'!$C:$C,0))),"",INDEX('Policy Characteristics'!J:J,MATCH($C1271,'Policy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71" s="254" t="str">
        <f>IF(ISBLANK(INDEX('Policy Characteristics'!K:K,MATCH($C1271,'Policy Characteristics'!$C:$C,0))),"",INDEX('Policy Characteristics'!K:K,MATCH($C1271,'Policy Characteristics'!$C:$C,0)))</f>
        <v>industry-ag-main.html#fuel-switching</v>
      </c>
      <c r="R1271" s="254" t="str">
        <f>IF(ISBLANK(INDEX('Policy Characteristics'!L:L,MATCH($C1271,'Policy Characteristics'!$C:$C,0))),"",INDEX('Policy Characteristics'!L:L,MATCH($C1271,'Policy Characteristics'!$C:$C,0)))</f>
        <v>industry-elec-and-hydrogen.html</v>
      </c>
    </row>
    <row r="1272" spans="1:18" s="2" customFormat="1">
      <c r="A1272" s="254" t="str">
        <f>IF(ISBLANK(INDEX('Policy Characteristics'!A:A,MATCH($C1272,'Policy Characteristics'!$C:$C,0))),"",INDEX('Policy Characteristics'!A:A,MATCH($C1272,'Policy Characteristics'!$C:$C,0)))</f>
        <v>Industry</v>
      </c>
      <c r="B1272" s="262" t="str">
        <f>IF(ISBLANK(INDEX('Policy Characteristics'!B:B,MATCH($C1272,'Policy Characteristics'!$C:$C,0))),"",INDEX('Policy Characteristics'!B:B,MATCH($C1272,'Policy Characteristics'!$C:$C,0)))</f>
        <v>Hydrogen Combustion</v>
      </c>
      <c r="C1272" s="254" t="str">
        <f t="shared" si="46"/>
        <v>Fraction of Eligible Industrial Energy Use Shifted to Hydrogen</v>
      </c>
      <c r="D1272" s="6" t="s">
        <v>3085</v>
      </c>
      <c r="E1272" s="1" t="s">
        <v>3674</v>
      </c>
      <c r="F1272" t="s">
        <v>3046</v>
      </c>
      <c r="G1272" s="45" t="s">
        <v>3674</v>
      </c>
      <c r="H1272" s="43">
        <v>2233</v>
      </c>
      <c r="I1272" s="324" t="s">
        <v>44</v>
      </c>
      <c r="J1272" s="255" t="str">
        <f>IF(ISBLANK(INDEX('Policy Characteristics'!D:D,MATCH($C1272,'Policy Characteristics'!$C:$C,0))),"",INDEX('Policy Characteristics'!D:D,MATCH($C1272,'Policy Characteristics'!$C:$C,0)))</f>
        <v>Hydrogen Combustion</v>
      </c>
      <c r="K1272" s="254" t="str">
        <f>IF(ISBLANK(INDEX('Policy Characteristics'!E:E,MATCH($C1272,'Policy Characteristics'!$C:$C,0))),"",INDEX('Policy Characteristics'!E:E,MATCH($C1272,'Policy Characteristics'!$C:$C,0)))</f>
        <v>indst shift to hydrogen</v>
      </c>
      <c r="L1272" s="261">
        <f>IF(ISBLANK(INDEX('Policy Characteristics'!F:F,MATCH($C1272,'Policy Characteristics'!$C:$C,0))),"",INDEX('Policy Characteristics'!F:F,MATCH($C1272,'Policy Characteristics'!$C:$C,0)))</f>
        <v>0</v>
      </c>
      <c r="M1272" s="261">
        <f>IF(ISBLANK(INDEX('Policy Characteristics'!G:G,MATCH($C1272,'Policy Characteristics'!$C:$C,0))),"",INDEX('Policy Characteristics'!G:G,MATCH($C1272,'Policy Characteristics'!$C:$C,0)))</f>
        <v>1</v>
      </c>
      <c r="N1272" s="261">
        <f>IF(ISBLANK(INDEX('Policy Characteristics'!H:H,MATCH($C1272,'Policy Characteristics'!$C:$C,0))),"",INDEX('Policy Characteristics'!H:H,MATCH($C1272,'Policy Characteristics'!$C:$C,0)))</f>
        <v>0.01</v>
      </c>
      <c r="O1272" s="254" t="str">
        <f>IF(ISBLANK(INDEX('Policy Characteristics'!I:I,MATCH($C1272,'Policy Characteristics'!$C:$C,0))),"",INDEX('Policy Characteristics'!I:I,MATCH($C1272,'Policy Characteristics'!$C:$C,0)))</f>
        <v>% of fuel shifted</v>
      </c>
      <c r="P1272" s="254" t="str">
        <f>IF(ISBLANK(INDEX('Policy Characteristics'!J:J,MATCH($C1272,'Policy Characteristics'!$C:$C,0))),"",INDEX('Policy Characteristics'!J:J,MATCH($C1272,'Policy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72" s="254" t="str">
        <f>IF(ISBLANK(INDEX('Policy Characteristics'!K:K,MATCH($C1272,'Policy Characteristics'!$C:$C,0))),"",INDEX('Policy Characteristics'!K:K,MATCH($C1272,'Policy Characteristics'!$C:$C,0)))</f>
        <v>industry-ag-main.html#fuel-switching</v>
      </c>
      <c r="R1272" s="254" t="str">
        <f>IF(ISBLANK(INDEX('Policy Characteristics'!L:L,MATCH($C1272,'Policy Characteristics'!$C:$C,0))),"",INDEX('Policy Characteristics'!L:L,MATCH($C1272,'Policy Characteristics'!$C:$C,0)))</f>
        <v>industry-elec-and-hydrogen.html</v>
      </c>
    </row>
    <row r="1273" spans="1:18" s="4" customFormat="1">
      <c r="A1273" s="254" t="str">
        <f>IF(ISBLANK(INDEX('Policy Characteristics'!A:A,MATCH($C1273,'Policy Characteristics'!$C:$C,0))),"",INDEX('Policy Characteristics'!A:A,MATCH($C1273,'Policy Characteristics'!$C:$C,0)))</f>
        <v>Industry</v>
      </c>
      <c r="B1273" s="262" t="str">
        <f>IF(ISBLANK(INDEX('Policy Characteristics'!B:B,MATCH($C1273,'Policy Characteristics'!$C:$C,0))),"",INDEX('Policy Characteristics'!B:B,MATCH($C1273,'Policy Characteristics'!$C:$C,0)))</f>
        <v>Improved System Design</v>
      </c>
      <c r="C1273" t="s">
        <v>284</v>
      </c>
      <c r="D1273" s="45"/>
      <c r="E1273" s="45"/>
      <c r="F1273" s="45"/>
      <c r="G1273" s="45"/>
      <c r="H1273" s="43">
        <v>54</v>
      </c>
      <c r="I1273" s="324" t="s">
        <v>43</v>
      </c>
      <c r="J1273" s="255" t="str">
        <f>IF(ISBLANK(INDEX('Policy Characteristics'!D:D,MATCH($C1273,'Policy Characteristics'!$C:$C,0))),"",INDEX('Policy Characteristics'!D:D,MATCH($C1273,'Policy Characteristics'!$C:$C,0)))</f>
        <v>Improved System Design</v>
      </c>
      <c r="K1273" s="254" t="str">
        <f>IF(ISBLANK(INDEX('Policy Characteristics'!E:E,MATCH($C1273,'Policy Characteristics'!$C:$C,0))),"",INDEX('Policy Characteristics'!E:E,MATCH($C1273,'Policy Characteristics'!$C:$C,0)))</f>
        <v>indst system integration</v>
      </c>
      <c r="L1273" s="261">
        <f>IF(ISBLANK(INDEX('Policy Characteristics'!F:F,MATCH($C1273,'Policy Characteristics'!$C:$C,0))),"",INDEX('Policy Characteristics'!F:F,MATCH($C1273,'Policy Characteristics'!$C:$C,0)))</f>
        <v>0</v>
      </c>
      <c r="M1273" s="261">
        <f>IF(ISBLANK(INDEX('Policy Characteristics'!G:G,MATCH($C1273,'Policy Characteristics'!$C:$C,0))),"",INDEX('Policy Characteristics'!G:G,MATCH($C1273,'Policy Characteristics'!$C:$C,0)))</f>
        <v>1</v>
      </c>
      <c r="N1273" s="261">
        <f>IF(ISBLANK(INDEX('Policy Characteristics'!H:H,MATCH($C1273,'Policy Characteristics'!$C:$C,0))),"",INDEX('Policy Characteristics'!H:H,MATCH($C1273,'Policy Characteristics'!$C:$C,0)))</f>
        <v>0.01</v>
      </c>
      <c r="O1273" s="254" t="str">
        <f>IF(ISBLANK(INDEX('Policy Characteristics'!I:I,MATCH($C1273,'Policy Characteristics'!$C:$C,0))),"",INDEX('Policy Characteristics'!I:I,MATCH($C1273,'Policy Characteristics'!$C:$C,0)))</f>
        <v>% of potential achieved</v>
      </c>
      <c r="P1273" s="254" t="str">
        <f>IF(ISBLANK(INDEX('Policy Characteristics'!J:J,MATCH($C1273,'Policy Characteristics'!$C:$C,0))),"",INDEX('Policy Characteristics'!J:J,MATCH($C1273,'Policy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1273" s="254" t="str">
        <f>IF(ISBLANK(INDEX('Policy Characteristics'!K:K,MATCH($C1273,'Policy Characteristics'!$C:$C,0))),"",INDEX('Policy Characteristics'!K:K,MATCH($C1273,'Policy Characteristics'!$C:$C,0)))</f>
        <v>industry-ag-main.html#system-integ</v>
      </c>
      <c r="R1273" s="254" t="str">
        <f>IF(ISBLANK(INDEX('Policy Characteristics'!L:L,MATCH($C1273,'Policy Characteristics'!$C:$C,0))),"",INDEX('Policy Characteristics'!L:L,MATCH($C1273,'Policy Characteristics'!$C:$C,0)))</f>
        <v>improved-system-design.html</v>
      </c>
    </row>
    <row r="1274" spans="1:18" s="4" customFormat="1">
      <c r="A1274" s="254" t="str">
        <f>IF(ISBLANK(INDEX('Policy Characteristics'!A:A,MATCH($C1274,'Policy Characteristics'!$C:$C,0))),"",INDEX('Policy Characteristics'!A:A,MATCH($C1274,'Policy Characteristics'!$C:$C,0)))</f>
        <v>Industry</v>
      </c>
      <c r="B1274" s="262" t="str">
        <f>IF(ISBLANK(INDEX('Policy Characteristics'!B:B,MATCH($C1274,'Policy Characteristics'!$C:$C,0))),"",INDEX('Policy Characteristics'!B:B,MATCH($C1274,'Policy Characteristics'!$C:$C,0)))</f>
        <v>Industry Energy Efficiency Standards</v>
      </c>
      <c r="C1274" t="s">
        <v>283</v>
      </c>
      <c r="D1274" s="45" t="s">
        <v>3061</v>
      </c>
      <c r="E1274" s="45" t="s">
        <v>2399</v>
      </c>
      <c r="F1274" t="s">
        <v>3086</v>
      </c>
      <c r="G1274" s="45" t="s">
        <v>2405</v>
      </c>
      <c r="H1274" s="43">
        <v>958</v>
      </c>
      <c r="I1274" s="324" t="s">
        <v>43</v>
      </c>
      <c r="J1274" s="255" t="str">
        <f>IF(ISBLANK(INDEX('Policy Characteristics'!D:D,MATCH($C1274,'Policy Characteristics'!$C:$C,0))),"",INDEX('Policy Characteristics'!D:D,MATCH($C1274,'Policy Characteristics'!$C:$C,0)))</f>
        <v>Industry Energy Efficiency Standards</v>
      </c>
      <c r="K1274" s="254" t="str">
        <f>IF(ISBLANK(INDEX('Policy Characteristics'!E:E,MATCH($C1274,'Policy Characteristics'!$C:$C,0))),"",INDEX('Policy Characteristics'!E:E,MATCH($C1274,'Policy Characteristics'!$C:$C,0)))</f>
        <v>indst efficiency standards</v>
      </c>
      <c r="L1274" s="261">
        <f>IF(ISBLANK(INDEX('Policy Characteristics'!F:F,MATCH($C1274,'Policy Characteristics'!$C:$C,0))),"",INDEX('Policy Characteristics'!F:F,MATCH($C1274,'Policy Characteristics'!$C:$C,0)))</f>
        <v>0</v>
      </c>
      <c r="M1274" s="261">
        <f>IF(ISBLANK(INDEX('Policy Characteristics'!G:G,MATCH($C1274,'Policy Characteristics'!$C:$C,0))),"",INDEX('Policy Characteristics'!G:G,MATCH($C1274,'Policy Characteristics'!$C:$C,0)))</f>
        <v>0.25</v>
      </c>
      <c r="N1274" s="261">
        <f>IF(ISBLANK(INDEX('Policy Characteristics'!H:H,MATCH($C1274,'Policy Characteristics'!$C:$C,0))),"",INDEX('Policy Characteristics'!H:H,MATCH($C1274,'Policy Characteristics'!$C:$C,0)))</f>
        <v>0.01</v>
      </c>
      <c r="O1274" s="254" t="str">
        <f>IF(ISBLANK(INDEX('Policy Characteristics'!I:I,MATCH($C1274,'Policy Characteristics'!$C:$C,0))),"",INDEX('Policy Characteristics'!I:I,MATCH($C1274,'Policy Characteristics'!$C:$C,0)))</f>
        <v>% reduction in energy use</v>
      </c>
      <c r="P1274" s="254" t="str">
        <f>IF(ISBLANK(INDEX('Policy Characteristics'!J:J,MATCH($C1274,'Policy Characteristics'!$C:$C,0))),"",INDEX('Policy Characteristics'!J:J,MATCH($C1274,'Policy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74" s="254" t="str">
        <f>IF(ISBLANK(INDEX('Policy Characteristics'!K:K,MATCH($C1274,'Policy Characteristics'!$C:$C,0))),"",INDEX('Policy Characteristics'!K:K,MATCH($C1274,'Policy Characteristics'!$C:$C,0)))</f>
        <v>industry-ag-main.html#eff-stds</v>
      </c>
      <c r="R1274" s="254" t="str">
        <f>IF(ISBLANK(INDEX('Policy Characteristics'!L:L,MATCH($C1274,'Policy Characteristics'!$C:$C,0))),"",INDEX('Policy Characteristics'!L:L,MATCH($C1274,'Policy Characteristics'!$C:$C,0)))</f>
        <v>industry-energy-efficiency-standards.html</v>
      </c>
    </row>
    <row r="1275" spans="1:18" s="4" customFormat="1">
      <c r="A1275" s="254" t="str">
        <f>IF(ISBLANK(INDEX('Policy Characteristics'!A:A,MATCH($C1275,'Policy Characteristics'!$C:$C,0))),"",INDEX('Policy Characteristics'!A:A,MATCH($C1275,'Policy Characteristics'!$C:$C,0)))</f>
        <v>Industry</v>
      </c>
      <c r="B1275" s="262" t="str">
        <f>IF(ISBLANK(INDEX('Policy Characteristics'!B:B,MATCH($C1275,'Policy Characteristics'!$C:$C,0))),"",INDEX('Policy Characteristics'!B:B,MATCH($C1275,'Policy Characteristics'!$C:$C,0)))</f>
        <v>Industry Energy Efficiency Standards</v>
      </c>
      <c r="C1275" s="254" t="str">
        <f t="shared" ref="C1275:C1338" si="47">C$1274</f>
        <v>Percentage Improvement in Eqpt Efficiency Standards above BAU</v>
      </c>
      <c r="D1275" s="45" t="s">
        <v>3061</v>
      </c>
      <c r="E1275" s="45" t="s">
        <v>2400</v>
      </c>
      <c r="F1275" t="s">
        <v>3086</v>
      </c>
      <c r="G1275" s="45" t="s">
        <v>2408</v>
      </c>
      <c r="H1275" s="43">
        <v>959</v>
      </c>
      <c r="I1275" s="324" t="s">
        <v>44</v>
      </c>
      <c r="J1275" s="255" t="str">
        <f>IF(ISBLANK(INDEX('Policy Characteristics'!D:D,MATCH($C1275,'Policy Characteristics'!$C:$C,0))),"",INDEX('Policy Characteristics'!D:D,MATCH($C1275,'Policy Characteristics'!$C:$C,0)))</f>
        <v>Industry Energy Efficiency Standards</v>
      </c>
      <c r="K1275" s="254" t="str">
        <f>IF(ISBLANK(INDEX('Policy Characteristics'!E:E,MATCH($C1275,'Policy Characteristics'!$C:$C,0))),"",INDEX('Policy Characteristics'!E:E,MATCH($C1275,'Policy Characteristics'!$C:$C,0)))</f>
        <v>indst efficiency standards</v>
      </c>
      <c r="L1275" s="261">
        <f>IF(ISBLANK(INDEX('Policy Characteristics'!F:F,MATCH($C1275,'Policy Characteristics'!$C:$C,0))),"",INDEX('Policy Characteristics'!F:F,MATCH($C1275,'Policy Characteristics'!$C:$C,0)))</f>
        <v>0</v>
      </c>
      <c r="M1275" s="261">
        <f>IF(ISBLANK(INDEX('Policy Characteristics'!G:G,MATCH($C1275,'Policy Characteristics'!$C:$C,0))),"",INDEX('Policy Characteristics'!G:G,MATCH($C1275,'Policy Characteristics'!$C:$C,0)))</f>
        <v>0.25</v>
      </c>
      <c r="N1275" s="261">
        <f>IF(ISBLANK(INDEX('Policy Characteristics'!H:H,MATCH($C1275,'Policy Characteristics'!$C:$C,0))),"",INDEX('Policy Characteristics'!H:H,MATCH($C1275,'Policy Characteristics'!$C:$C,0)))</f>
        <v>0.01</v>
      </c>
      <c r="O1275" s="254" t="str">
        <f>IF(ISBLANK(INDEX('Policy Characteristics'!I:I,MATCH($C1275,'Policy Characteristics'!$C:$C,0))),"",INDEX('Policy Characteristics'!I:I,MATCH($C1275,'Policy Characteristics'!$C:$C,0)))</f>
        <v>% reduction in energy use</v>
      </c>
      <c r="P1275" s="254" t="str">
        <f>IF(ISBLANK(INDEX('Policy Characteristics'!J:J,MATCH($C1275,'Policy Characteristics'!$C:$C,0))),"",INDEX('Policy Characteristics'!J:J,MATCH($C1275,'Policy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75" s="254" t="str">
        <f>IF(ISBLANK(INDEX('Policy Characteristics'!K:K,MATCH($C1275,'Policy Characteristics'!$C:$C,0))),"",INDEX('Policy Characteristics'!K:K,MATCH($C1275,'Policy Characteristics'!$C:$C,0)))</f>
        <v>industry-ag-main.html#eff-stds</v>
      </c>
      <c r="R1275" s="254" t="str">
        <f>IF(ISBLANK(INDEX('Policy Characteristics'!L:L,MATCH($C1275,'Policy Characteristics'!$C:$C,0))),"",INDEX('Policy Characteristics'!L:L,MATCH($C1275,'Policy Characteristics'!$C:$C,0)))</f>
        <v>industry-energy-efficiency-standards.html</v>
      </c>
    </row>
    <row r="1276" spans="1:18" s="4" customFormat="1">
      <c r="A1276" s="254" t="str">
        <f>IF(ISBLANK(INDEX('Policy Characteristics'!A:A,MATCH($C1276,'Policy Characteristics'!$C:$C,0))),"",INDEX('Policy Characteristics'!A:A,MATCH($C1276,'Policy Characteristics'!$C:$C,0)))</f>
        <v>Industry</v>
      </c>
      <c r="B1276" s="262" t="str">
        <f>IF(ISBLANK(INDEX('Policy Characteristics'!B:B,MATCH($C1276,'Policy Characteristics'!$C:$C,0))),"",INDEX('Policy Characteristics'!B:B,MATCH($C1276,'Policy Characteristics'!$C:$C,0)))</f>
        <v>Industry Energy Efficiency Standards</v>
      </c>
      <c r="C1276" s="254" t="str">
        <f t="shared" si="47"/>
        <v>Percentage Improvement in Eqpt Efficiency Standards above BAU</v>
      </c>
      <c r="D1276" s="45" t="s">
        <v>3061</v>
      </c>
      <c r="E1276" s="45" t="s">
        <v>2401</v>
      </c>
      <c r="F1276" t="s">
        <v>3086</v>
      </c>
      <c r="G1276" s="45" t="s">
        <v>2409</v>
      </c>
      <c r="H1276" s="43">
        <v>960</v>
      </c>
      <c r="I1276" s="324" t="s">
        <v>43</v>
      </c>
      <c r="J1276" s="255" t="str">
        <f>IF(ISBLANK(INDEX('Policy Characteristics'!D:D,MATCH($C1276,'Policy Characteristics'!$C:$C,0))),"",INDEX('Policy Characteristics'!D:D,MATCH($C1276,'Policy Characteristics'!$C:$C,0)))</f>
        <v>Industry Energy Efficiency Standards</v>
      </c>
      <c r="K1276" s="254" t="str">
        <f>IF(ISBLANK(INDEX('Policy Characteristics'!E:E,MATCH($C1276,'Policy Characteristics'!$C:$C,0))),"",INDEX('Policy Characteristics'!E:E,MATCH($C1276,'Policy Characteristics'!$C:$C,0)))</f>
        <v>indst efficiency standards</v>
      </c>
      <c r="L1276" s="261">
        <f>IF(ISBLANK(INDEX('Policy Characteristics'!F:F,MATCH($C1276,'Policy Characteristics'!$C:$C,0))),"",INDEX('Policy Characteristics'!F:F,MATCH($C1276,'Policy Characteristics'!$C:$C,0)))</f>
        <v>0</v>
      </c>
      <c r="M1276" s="261">
        <f>IF(ISBLANK(INDEX('Policy Characteristics'!G:G,MATCH($C1276,'Policy Characteristics'!$C:$C,0))),"",INDEX('Policy Characteristics'!G:G,MATCH($C1276,'Policy Characteristics'!$C:$C,0)))</f>
        <v>0.25</v>
      </c>
      <c r="N1276" s="261">
        <f>IF(ISBLANK(INDEX('Policy Characteristics'!H:H,MATCH($C1276,'Policy Characteristics'!$C:$C,0))),"",INDEX('Policy Characteristics'!H:H,MATCH($C1276,'Policy Characteristics'!$C:$C,0)))</f>
        <v>0.01</v>
      </c>
      <c r="O1276" s="254" t="str">
        <f>IF(ISBLANK(INDEX('Policy Characteristics'!I:I,MATCH($C1276,'Policy Characteristics'!$C:$C,0))),"",INDEX('Policy Characteristics'!I:I,MATCH($C1276,'Policy Characteristics'!$C:$C,0)))</f>
        <v>% reduction in energy use</v>
      </c>
      <c r="P1276" s="254" t="str">
        <f>IF(ISBLANK(INDEX('Policy Characteristics'!J:J,MATCH($C1276,'Policy Characteristics'!$C:$C,0))),"",INDEX('Policy Characteristics'!J:J,MATCH($C1276,'Policy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76" s="254" t="str">
        <f>IF(ISBLANK(INDEX('Policy Characteristics'!K:K,MATCH($C1276,'Policy Characteristics'!$C:$C,0))),"",INDEX('Policy Characteristics'!K:K,MATCH($C1276,'Policy Characteristics'!$C:$C,0)))</f>
        <v>industry-ag-main.html#eff-stds</v>
      </c>
      <c r="R1276" s="254" t="str">
        <f>IF(ISBLANK(INDEX('Policy Characteristics'!L:L,MATCH($C1276,'Policy Characteristics'!$C:$C,0))),"",INDEX('Policy Characteristics'!L:L,MATCH($C1276,'Policy Characteristics'!$C:$C,0)))</f>
        <v>industry-energy-efficiency-standards.html</v>
      </c>
    </row>
    <row r="1277" spans="1:18" s="4" customFormat="1">
      <c r="A1277" s="254" t="str">
        <f>IF(ISBLANK(INDEX('Policy Characteristics'!A:A,MATCH($C1277,'Policy Characteristics'!$C:$C,0))),"",INDEX('Policy Characteristics'!A:A,MATCH($C1277,'Policy Characteristics'!$C:$C,0)))</f>
        <v>Industry</v>
      </c>
      <c r="B1277" s="262" t="str">
        <f>IF(ISBLANK(INDEX('Policy Characteristics'!B:B,MATCH($C1277,'Policy Characteristics'!$C:$C,0))),"",INDEX('Policy Characteristics'!B:B,MATCH($C1277,'Policy Characteristics'!$C:$C,0)))</f>
        <v>Industry Energy Efficiency Standards</v>
      </c>
      <c r="C1277" s="254" t="str">
        <f t="shared" si="47"/>
        <v>Percentage Improvement in Eqpt Efficiency Standards above BAU</v>
      </c>
      <c r="D1277" s="45" t="s">
        <v>3061</v>
      </c>
      <c r="E1277" s="45" t="s">
        <v>2402</v>
      </c>
      <c r="F1277" t="s">
        <v>3086</v>
      </c>
      <c r="G1277" s="45" t="s">
        <v>2406</v>
      </c>
      <c r="H1277" s="43">
        <v>961</v>
      </c>
      <c r="I1277" s="324" t="s">
        <v>44</v>
      </c>
      <c r="J1277" s="255" t="str">
        <f>IF(ISBLANK(INDEX('Policy Characteristics'!D:D,MATCH($C1277,'Policy Characteristics'!$C:$C,0))),"",INDEX('Policy Characteristics'!D:D,MATCH($C1277,'Policy Characteristics'!$C:$C,0)))</f>
        <v>Industry Energy Efficiency Standards</v>
      </c>
      <c r="K1277" s="254" t="str">
        <f>IF(ISBLANK(INDEX('Policy Characteristics'!E:E,MATCH($C1277,'Policy Characteristics'!$C:$C,0))),"",INDEX('Policy Characteristics'!E:E,MATCH($C1277,'Policy Characteristics'!$C:$C,0)))</f>
        <v>indst efficiency standards</v>
      </c>
      <c r="L1277" s="261">
        <f>IF(ISBLANK(INDEX('Policy Characteristics'!F:F,MATCH($C1277,'Policy Characteristics'!$C:$C,0))),"",INDEX('Policy Characteristics'!F:F,MATCH($C1277,'Policy Characteristics'!$C:$C,0)))</f>
        <v>0</v>
      </c>
      <c r="M1277" s="261">
        <f>IF(ISBLANK(INDEX('Policy Characteristics'!G:G,MATCH($C1277,'Policy Characteristics'!$C:$C,0))),"",INDEX('Policy Characteristics'!G:G,MATCH($C1277,'Policy Characteristics'!$C:$C,0)))</f>
        <v>0.25</v>
      </c>
      <c r="N1277" s="261">
        <f>IF(ISBLANK(INDEX('Policy Characteristics'!H:H,MATCH($C1277,'Policy Characteristics'!$C:$C,0))),"",INDEX('Policy Characteristics'!H:H,MATCH($C1277,'Policy Characteristics'!$C:$C,0)))</f>
        <v>0.01</v>
      </c>
      <c r="O1277" s="254" t="str">
        <f>IF(ISBLANK(INDEX('Policy Characteristics'!I:I,MATCH($C1277,'Policy Characteristics'!$C:$C,0))),"",INDEX('Policy Characteristics'!I:I,MATCH($C1277,'Policy Characteristics'!$C:$C,0)))</f>
        <v>% reduction in energy use</v>
      </c>
      <c r="P1277" s="254" t="str">
        <f>IF(ISBLANK(INDEX('Policy Characteristics'!J:J,MATCH($C1277,'Policy Characteristics'!$C:$C,0))),"",INDEX('Policy Characteristics'!J:J,MATCH($C1277,'Policy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77" s="254" t="str">
        <f>IF(ISBLANK(INDEX('Policy Characteristics'!K:K,MATCH($C1277,'Policy Characteristics'!$C:$C,0))),"",INDEX('Policy Characteristics'!K:K,MATCH($C1277,'Policy Characteristics'!$C:$C,0)))</f>
        <v>industry-ag-main.html#eff-stds</v>
      </c>
      <c r="R1277" s="254" t="str">
        <f>IF(ISBLANK(INDEX('Policy Characteristics'!L:L,MATCH($C1277,'Policy Characteristics'!$C:$C,0))),"",INDEX('Policy Characteristics'!L:L,MATCH($C1277,'Policy Characteristics'!$C:$C,0)))</f>
        <v>industry-energy-efficiency-standards.html</v>
      </c>
    </row>
    <row r="1278" spans="1:18" s="4" customFormat="1">
      <c r="A1278" s="254" t="str">
        <f>IF(ISBLANK(INDEX('Policy Characteristics'!A:A,MATCH($C1278,'Policy Characteristics'!$C:$C,0))),"",INDEX('Policy Characteristics'!A:A,MATCH($C1278,'Policy Characteristics'!$C:$C,0)))</f>
        <v>Industry</v>
      </c>
      <c r="B1278" s="262" t="str">
        <f>IF(ISBLANK(INDEX('Policy Characteristics'!B:B,MATCH($C1278,'Policy Characteristics'!$C:$C,0))),"",INDEX('Policy Characteristics'!B:B,MATCH($C1278,'Policy Characteristics'!$C:$C,0)))</f>
        <v>Industry Energy Efficiency Standards</v>
      </c>
      <c r="C1278" s="254" t="str">
        <f t="shared" si="47"/>
        <v>Percentage Improvement in Eqpt Efficiency Standards above BAU</v>
      </c>
      <c r="D1278" s="45" t="s">
        <v>3061</v>
      </c>
      <c r="E1278" s="45" t="s">
        <v>2403</v>
      </c>
      <c r="F1278" t="s">
        <v>3086</v>
      </c>
      <c r="G1278" s="45" t="s">
        <v>2407</v>
      </c>
      <c r="H1278" s="43">
        <v>962</v>
      </c>
      <c r="I1278" s="324" t="s">
        <v>43</v>
      </c>
      <c r="J1278" s="255" t="str">
        <f>IF(ISBLANK(INDEX('Policy Characteristics'!D:D,MATCH($C1278,'Policy Characteristics'!$C:$C,0))),"",INDEX('Policy Characteristics'!D:D,MATCH($C1278,'Policy Characteristics'!$C:$C,0)))</f>
        <v>Industry Energy Efficiency Standards</v>
      </c>
      <c r="K1278" s="254" t="str">
        <f>IF(ISBLANK(INDEX('Policy Characteristics'!E:E,MATCH($C1278,'Policy Characteristics'!$C:$C,0))),"",INDEX('Policy Characteristics'!E:E,MATCH($C1278,'Policy Characteristics'!$C:$C,0)))</f>
        <v>indst efficiency standards</v>
      </c>
      <c r="L1278" s="261">
        <f>IF(ISBLANK(INDEX('Policy Characteristics'!F:F,MATCH($C1278,'Policy Characteristics'!$C:$C,0))),"",INDEX('Policy Characteristics'!F:F,MATCH($C1278,'Policy Characteristics'!$C:$C,0)))</f>
        <v>0</v>
      </c>
      <c r="M1278" s="261">
        <f>IF(ISBLANK(INDEX('Policy Characteristics'!G:G,MATCH($C1278,'Policy Characteristics'!$C:$C,0))),"",INDEX('Policy Characteristics'!G:G,MATCH($C1278,'Policy Characteristics'!$C:$C,0)))</f>
        <v>0.25</v>
      </c>
      <c r="N1278" s="261">
        <f>IF(ISBLANK(INDEX('Policy Characteristics'!H:H,MATCH($C1278,'Policy Characteristics'!$C:$C,0))),"",INDEX('Policy Characteristics'!H:H,MATCH($C1278,'Policy Characteristics'!$C:$C,0)))</f>
        <v>0.01</v>
      </c>
      <c r="O1278" s="254" t="str">
        <f>IF(ISBLANK(INDEX('Policy Characteristics'!I:I,MATCH($C1278,'Policy Characteristics'!$C:$C,0))),"",INDEX('Policy Characteristics'!I:I,MATCH($C1278,'Policy Characteristics'!$C:$C,0)))</f>
        <v>% reduction in energy use</v>
      </c>
      <c r="P1278" s="254" t="str">
        <f>IF(ISBLANK(INDEX('Policy Characteristics'!J:J,MATCH($C1278,'Policy Characteristics'!$C:$C,0))),"",INDEX('Policy Characteristics'!J:J,MATCH($C1278,'Policy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78" s="254" t="str">
        <f>IF(ISBLANK(INDEX('Policy Characteristics'!K:K,MATCH($C1278,'Policy Characteristics'!$C:$C,0))),"",INDEX('Policy Characteristics'!K:K,MATCH($C1278,'Policy Characteristics'!$C:$C,0)))</f>
        <v>industry-ag-main.html#eff-stds</v>
      </c>
      <c r="R1278" s="254" t="str">
        <f>IF(ISBLANK(INDEX('Policy Characteristics'!L:L,MATCH($C1278,'Policy Characteristics'!$C:$C,0))),"",INDEX('Policy Characteristics'!L:L,MATCH($C1278,'Policy Characteristics'!$C:$C,0)))</f>
        <v>industry-energy-efficiency-standards.html</v>
      </c>
    </row>
    <row r="1279" spans="1:18" s="4" customFormat="1">
      <c r="A1279" s="254" t="str">
        <f>IF(ISBLANK(INDEX('Policy Characteristics'!A:A,MATCH($C1279,'Policy Characteristics'!$C:$C,0))),"",INDEX('Policy Characteristics'!A:A,MATCH($C1279,'Policy Characteristics'!$C:$C,0)))</f>
        <v>Industry</v>
      </c>
      <c r="B1279" s="262" t="str">
        <f>IF(ISBLANK(INDEX('Policy Characteristics'!B:B,MATCH($C1279,'Policy Characteristics'!$C:$C,0))),"",INDEX('Policy Characteristics'!B:B,MATCH($C1279,'Policy Characteristics'!$C:$C,0)))</f>
        <v>Industry Energy Efficiency Standards</v>
      </c>
      <c r="C1279" s="254" t="str">
        <f t="shared" si="47"/>
        <v>Percentage Improvement in Eqpt Efficiency Standards above BAU</v>
      </c>
      <c r="D1279" s="45" t="s">
        <v>3061</v>
      </c>
      <c r="E1279" s="45" t="s">
        <v>2404</v>
      </c>
      <c r="F1279" t="s">
        <v>3086</v>
      </c>
      <c r="G1279" s="45" t="s">
        <v>2410</v>
      </c>
      <c r="H1279" s="43">
        <v>963</v>
      </c>
      <c r="I1279" s="324" t="s">
        <v>44</v>
      </c>
      <c r="J1279" s="255" t="str">
        <f>IF(ISBLANK(INDEX('Policy Characteristics'!D:D,MATCH($C1279,'Policy Characteristics'!$C:$C,0))),"",INDEX('Policy Characteristics'!D:D,MATCH($C1279,'Policy Characteristics'!$C:$C,0)))</f>
        <v>Industry Energy Efficiency Standards</v>
      </c>
      <c r="K1279" s="254" t="str">
        <f>IF(ISBLANK(INDEX('Policy Characteristics'!E:E,MATCH($C1279,'Policy Characteristics'!$C:$C,0))),"",INDEX('Policy Characteristics'!E:E,MATCH($C1279,'Policy Characteristics'!$C:$C,0)))</f>
        <v>indst efficiency standards</v>
      </c>
      <c r="L1279" s="261">
        <f>IF(ISBLANK(INDEX('Policy Characteristics'!F:F,MATCH($C1279,'Policy Characteristics'!$C:$C,0))),"",INDEX('Policy Characteristics'!F:F,MATCH($C1279,'Policy Characteristics'!$C:$C,0)))</f>
        <v>0</v>
      </c>
      <c r="M1279" s="261">
        <f>IF(ISBLANK(INDEX('Policy Characteristics'!G:G,MATCH($C1279,'Policy Characteristics'!$C:$C,0))),"",INDEX('Policy Characteristics'!G:G,MATCH($C1279,'Policy Characteristics'!$C:$C,0)))</f>
        <v>0.25</v>
      </c>
      <c r="N1279" s="261">
        <f>IF(ISBLANK(INDEX('Policy Characteristics'!H:H,MATCH($C1279,'Policy Characteristics'!$C:$C,0))),"",INDEX('Policy Characteristics'!H:H,MATCH($C1279,'Policy Characteristics'!$C:$C,0)))</f>
        <v>0.01</v>
      </c>
      <c r="O1279" s="254" t="str">
        <f>IF(ISBLANK(INDEX('Policy Characteristics'!I:I,MATCH($C1279,'Policy Characteristics'!$C:$C,0))),"",INDEX('Policy Characteristics'!I:I,MATCH($C1279,'Policy Characteristics'!$C:$C,0)))</f>
        <v>% reduction in energy use</v>
      </c>
      <c r="P1279" s="254" t="str">
        <f>IF(ISBLANK(INDEX('Policy Characteristics'!J:J,MATCH($C1279,'Policy Characteristics'!$C:$C,0))),"",INDEX('Policy Characteristics'!J:J,MATCH($C1279,'Policy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79" s="254" t="str">
        <f>IF(ISBLANK(INDEX('Policy Characteristics'!K:K,MATCH($C1279,'Policy Characteristics'!$C:$C,0))),"",INDEX('Policy Characteristics'!K:K,MATCH($C1279,'Policy Characteristics'!$C:$C,0)))</f>
        <v>industry-ag-main.html#eff-stds</v>
      </c>
      <c r="R1279" s="254" t="str">
        <f>IF(ISBLANK(INDEX('Policy Characteristics'!L:L,MATCH($C1279,'Policy Characteristics'!$C:$C,0))),"",INDEX('Policy Characteristics'!L:L,MATCH($C1279,'Policy Characteristics'!$C:$C,0)))</f>
        <v>industry-energy-efficiency-standards.html</v>
      </c>
    </row>
    <row r="1280" spans="1:18">
      <c r="A1280" s="254" t="str">
        <f>IF(ISBLANK(INDEX('Policy Characteristics'!A:A,MATCH($C1280,'Policy Characteristics'!$C:$C,0))),"",INDEX('Policy Characteristics'!A:A,MATCH($C1280,'Policy Characteristics'!$C:$C,0)))</f>
        <v>Industry</v>
      </c>
      <c r="B1280" s="262" t="str">
        <f>IF(ISBLANK(INDEX('Policy Characteristics'!B:B,MATCH($C1280,'Policy Characteristics'!$C:$C,0))),"",INDEX('Policy Characteristics'!B:B,MATCH($C1280,'Policy Characteristics'!$C:$C,0)))</f>
        <v>Industry Energy Efficiency Standards</v>
      </c>
      <c r="C1280" s="254" t="str">
        <f t="shared" si="47"/>
        <v>Percentage Improvement in Eqpt Efficiency Standards above BAU</v>
      </c>
      <c r="D1280" s="45" t="s">
        <v>3061</v>
      </c>
      <c r="E1280" s="45" t="s">
        <v>2706</v>
      </c>
      <c r="F1280" t="s">
        <v>3086</v>
      </c>
      <c r="G1280" s="45" t="s">
        <v>2709</v>
      </c>
      <c r="H1280" s="43">
        <v>964</v>
      </c>
      <c r="I1280" s="324" t="s">
        <v>44</v>
      </c>
      <c r="J1280" s="255" t="str">
        <f>IF(ISBLANK(INDEX('Policy Characteristics'!D:D,MATCH($C1280,'Policy Characteristics'!$C:$C,0))),"",INDEX('Policy Characteristics'!D:D,MATCH($C1280,'Policy Characteristics'!$C:$C,0)))</f>
        <v>Industry Energy Efficiency Standards</v>
      </c>
      <c r="K1280" s="254" t="str">
        <f>IF(ISBLANK(INDEX('Policy Characteristics'!E:E,MATCH($C1280,'Policy Characteristics'!$C:$C,0))),"",INDEX('Policy Characteristics'!E:E,MATCH($C1280,'Policy Characteristics'!$C:$C,0)))</f>
        <v>indst efficiency standards</v>
      </c>
      <c r="L1280" s="261">
        <f>IF(ISBLANK(INDEX('Policy Characteristics'!F:F,MATCH($C1280,'Policy Characteristics'!$C:$C,0))),"",INDEX('Policy Characteristics'!F:F,MATCH($C1280,'Policy Characteristics'!$C:$C,0)))</f>
        <v>0</v>
      </c>
      <c r="M1280" s="261">
        <f>IF(ISBLANK(INDEX('Policy Characteristics'!G:G,MATCH($C1280,'Policy Characteristics'!$C:$C,0))),"",INDEX('Policy Characteristics'!G:G,MATCH($C1280,'Policy Characteristics'!$C:$C,0)))</f>
        <v>0.25</v>
      </c>
      <c r="N1280" s="261">
        <f>IF(ISBLANK(INDEX('Policy Characteristics'!H:H,MATCH($C1280,'Policy Characteristics'!$C:$C,0))),"",INDEX('Policy Characteristics'!H:H,MATCH($C1280,'Policy Characteristics'!$C:$C,0)))</f>
        <v>0.01</v>
      </c>
      <c r="O1280" s="254" t="str">
        <f>IF(ISBLANK(INDEX('Policy Characteristics'!I:I,MATCH($C1280,'Policy Characteristics'!$C:$C,0))),"",INDEX('Policy Characteristics'!I:I,MATCH($C1280,'Policy Characteristics'!$C:$C,0)))</f>
        <v>% reduction in energy use</v>
      </c>
      <c r="P1280" s="254" t="str">
        <f>IF(ISBLANK(INDEX('Policy Characteristics'!J:J,MATCH($C1280,'Policy Characteristics'!$C:$C,0))),"",INDEX('Policy Characteristics'!J:J,MATCH($C1280,'Policy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80" s="254" t="str">
        <f>IF(ISBLANK(INDEX('Policy Characteristics'!K:K,MATCH($C1280,'Policy Characteristics'!$C:$C,0))),"",INDEX('Policy Characteristics'!K:K,MATCH($C1280,'Policy Characteristics'!$C:$C,0)))</f>
        <v>industry-ag-main.html#eff-stds</v>
      </c>
      <c r="R1280" s="254" t="str">
        <f>IF(ISBLANK(INDEX('Policy Characteristics'!L:L,MATCH($C1280,'Policy Characteristics'!$C:$C,0))),"",INDEX('Policy Characteristics'!L:L,MATCH($C1280,'Policy Characteristics'!$C:$C,0)))</f>
        <v>industry-energy-efficiency-standards.html</v>
      </c>
    </row>
    <row r="1281" spans="1:18" s="4" customFormat="1">
      <c r="A1281" s="254" t="str">
        <f>IF(ISBLANK(INDEX('Policy Characteristics'!A:A,MATCH($C1281,'Policy Characteristics'!$C:$C,0))),"",INDEX('Policy Characteristics'!A:A,MATCH($C1281,'Policy Characteristics'!$C:$C,0)))</f>
        <v>Industry</v>
      </c>
      <c r="B1281" s="262" t="str">
        <f>IF(ISBLANK(INDEX('Policy Characteristics'!B:B,MATCH($C1281,'Policy Characteristics'!$C:$C,0))),"",INDEX('Policy Characteristics'!B:B,MATCH($C1281,'Policy Characteristics'!$C:$C,0)))</f>
        <v>Industry Energy Efficiency Standards</v>
      </c>
      <c r="C1281" s="254" t="str">
        <f t="shared" si="47"/>
        <v>Percentage Improvement in Eqpt Efficiency Standards above BAU</v>
      </c>
      <c r="D1281" s="45" t="s">
        <v>3061</v>
      </c>
      <c r="E1281" s="45" t="s">
        <v>2707</v>
      </c>
      <c r="F1281" t="s">
        <v>3086</v>
      </c>
      <c r="G1281" s="45" t="s">
        <v>2711</v>
      </c>
      <c r="H1281" s="43">
        <v>965</v>
      </c>
      <c r="I1281" s="324" t="s">
        <v>43</v>
      </c>
      <c r="J1281" s="255" t="str">
        <f>IF(ISBLANK(INDEX('Policy Characteristics'!D:D,MATCH($C1281,'Policy Characteristics'!$C:$C,0))),"",INDEX('Policy Characteristics'!D:D,MATCH($C1281,'Policy Characteristics'!$C:$C,0)))</f>
        <v>Industry Energy Efficiency Standards</v>
      </c>
      <c r="K1281" s="254" t="str">
        <f>IF(ISBLANK(INDEX('Policy Characteristics'!E:E,MATCH($C1281,'Policy Characteristics'!$C:$C,0))),"",INDEX('Policy Characteristics'!E:E,MATCH($C1281,'Policy Characteristics'!$C:$C,0)))</f>
        <v>indst efficiency standards</v>
      </c>
      <c r="L1281" s="261">
        <f>IF(ISBLANK(INDEX('Policy Characteristics'!F:F,MATCH($C1281,'Policy Characteristics'!$C:$C,0))),"",INDEX('Policy Characteristics'!F:F,MATCH($C1281,'Policy Characteristics'!$C:$C,0)))</f>
        <v>0</v>
      </c>
      <c r="M1281" s="261">
        <f>IF(ISBLANK(INDEX('Policy Characteristics'!G:G,MATCH($C1281,'Policy Characteristics'!$C:$C,0))),"",INDEX('Policy Characteristics'!G:G,MATCH($C1281,'Policy Characteristics'!$C:$C,0)))</f>
        <v>0.25</v>
      </c>
      <c r="N1281" s="261">
        <f>IF(ISBLANK(INDEX('Policy Characteristics'!H:H,MATCH($C1281,'Policy Characteristics'!$C:$C,0))),"",INDEX('Policy Characteristics'!H:H,MATCH($C1281,'Policy Characteristics'!$C:$C,0)))</f>
        <v>0.01</v>
      </c>
      <c r="O1281" s="254" t="str">
        <f>IF(ISBLANK(INDEX('Policy Characteristics'!I:I,MATCH($C1281,'Policy Characteristics'!$C:$C,0))),"",INDEX('Policy Characteristics'!I:I,MATCH($C1281,'Policy Characteristics'!$C:$C,0)))</f>
        <v>% reduction in energy use</v>
      </c>
      <c r="P1281" s="254" t="str">
        <f>IF(ISBLANK(INDEX('Policy Characteristics'!J:J,MATCH($C1281,'Policy Characteristics'!$C:$C,0))),"",INDEX('Policy Characteristics'!J:J,MATCH($C1281,'Policy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81" s="254" t="str">
        <f>IF(ISBLANK(INDEX('Policy Characteristics'!K:K,MATCH($C1281,'Policy Characteristics'!$C:$C,0))),"",INDEX('Policy Characteristics'!K:K,MATCH($C1281,'Policy Characteristics'!$C:$C,0)))</f>
        <v>industry-ag-main.html#eff-stds</v>
      </c>
      <c r="R1281" s="254" t="str">
        <f>IF(ISBLANK(INDEX('Policy Characteristics'!L:L,MATCH($C1281,'Policy Characteristics'!$C:$C,0))),"",INDEX('Policy Characteristics'!L:L,MATCH($C1281,'Policy Characteristics'!$C:$C,0)))</f>
        <v>industry-energy-efficiency-standards.html</v>
      </c>
    </row>
    <row r="1282" spans="1:18" s="4" customFormat="1">
      <c r="A1282" s="254" t="str">
        <f>IF(ISBLANK(INDEX('Policy Characteristics'!A:A,MATCH($C1282,'Policy Characteristics'!$C:$C,0))),"",INDEX('Policy Characteristics'!A:A,MATCH($C1282,'Policy Characteristics'!$C:$C,0)))</f>
        <v>Industry</v>
      </c>
      <c r="B1282" s="262" t="str">
        <f>IF(ISBLANK(INDEX('Policy Characteristics'!B:B,MATCH($C1282,'Policy Characteristics'!$C:$C,0))),"",INDEX('Policy Characteristics'!B:B,MATCH($C1282,'Policy Characteristics'!$C:$C,0)))</f>
        <v>Industry Energy Efficiency Standards</v>
      </c>
      <c r="C1282" s="254" t="str">
        <f t="shared" si="47"/>
        <v>Percentage Improvement in Eqpt Efficiency Standards above BAU</v>
      </c>
      <c r="D1282" s="45" t="s">
        <v>3061</v>
      </c>
      <c r="E1282" s="45" t="s">
        <v>2708</v>
      </c>
      <c r="F1282" t="s">
        <v>3086</v>
      </c>
      <c r="G1282" s="45" t="s">
        <v>2712</v>
      </c>
      <c r="H1282" s="43">
        <v>966</v>
      </c>
      <c r="I1282" s="324" t="s">
        <v>43</v>
      </c>
      <c r="J1282" s="255" t="str">
        <f>IF(ISBLANK(INDEX('Policy Characteristics'!D:D,MATCH($C1282,'Policy Characteristics'!$C:$C,0))),"",INDEX('Policy Characteristics'!D:D,MATCH($C1282,'Policy Characteristics'!$C:$C,0)))</f>
        <v>Industry Energy Efficiency Standards</v>
      </c>
      <c r="K1282" s="254" t="str">
        <f>IF(ISBLANK(INDEX('Policy Characteristics'!E:E,MATCH($C1282,'Policy Characteristics'!$C:$C,0))),"",INDEX('Policy Characteristics'!E:E,MATCH($C1282,'Policy Characteristics'!$C:$C,0)))</f>
        <v>indst efficiency standards</v>
      </c>
      <c r="L1282" s="261">
        <f>IF(ISBLANK(INDEX('Policy Characteristics'!F:F,MATCH($C1282,'Policy Characteristics'!$C:$C,0))),"",INDEX('Policy Characteristics'!F:F,MATCH($C1282,'Policy Characteristics'!$C:$C,0)))</f>
        <v>0</v>
      </c>
      <c r="M1282" s="261">
        <f>IF(ISBLANK(INDEX('Policy Characteristics'!G:G,MATCH($C1282,'Policy Characteristics'!$C:$C,0))),"",INDEX('Policy Characteristics'!G:G,MATCH($C1282,'Policy Characteristics'!$C:$C,0)))</f>
        <v>0.25</v>
      </c>
      <c r="N1282" s="261">
        <f>IF(ISBLANK(INDEX('Policy Characteristics'!H:H,MATCH($C1282,'Policy Characteristics'!$C:$C,0))),"",INDEX('Policy Characteristics'!H:H,MATCH($C1282,'Policy Characteristics'!$C:$C,0)))</f>
        <v>0.01</v>
      </c>
      <c r="O1282" s="254" t="str">
        <f>IF(ISBLANK(INDEX('Policy Characteristics'!I:I,MATCH($C1282,'Policy Characteristics'!$C:$C,0))),"",INDEX('Policy Characteristics'!I:I,MATCH($C1282,'Policy Characteristics'!$C:$C,0)))</f>
        <v>% reduction in energy use</v>
      </c>
      <c r="P1282" s="254" t="str">
        <f>IF(ISBLANK(INDEX('Policy Characteristics'!J:J,MATCH($C1282,'Policy Characteristics'!$C:$C,0))),"",INDEX('Policy Characteristics'!J:J,MATCH($C1282,'Policy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82" s="254" t="str">
        <f>IF(ISBLANK(INDEX('Policy Characteristics'!K:K,MATCH($C1282,'Policy Characteristics'!$C:$C,0))),"",INDEX('Policy Characteristics'!K:K,MATCH($C1282,'Policy Characteristics'!$C:$C,0)))</f>
        <v>industry-ag-main.html#eff-stds</v>
      </c>
      <c r="R1282" s="254" t="str">
        <f>IF(ISBLANK(INDEX('Policy Characteristics'!L:L,MATCH($C1282,'Policy Characteristics'!$C:$C,0))),"",INDEX('Policy Characteristics'!L:L,MATCH($C1282,'Policy Characteristics'!$C:$C,0)))</f>
        <v>industry-energy-efficiency-standards.html</v>
      </c>
    </row>
    <row r="1283" spans="1:18" s="4" customFormat="1">
      <c r="A1283" s="254" t="str">
        <f>IF(ISBLANK(INDEX('Policy Characteristics'!A:A,MATCH($C1283,'Policy Characteristics'!$C:$C,0))),"",INDEX('Policy Characteristics'!A:A,MATCH($C1283,'Policy Characteristics'!$C:$C,0)))</f>
        <v>Industry</v>
      </c>
      <c r="B1283" s="262" t="str">
        <f>IF(ISBLANK(INDEX('Policy Characteristics'!B:B,MATCH($C1283,'Policy Characteristics'!$C:$C,0))),"",INDEX('Policy Characteristics'!B:B,MATCH($C1283,'Policy Characteristics'!$C:$C,0)))</f>
        <v>Industry Energy Efficiency Standards</v>
      </c>
      <c r="C1283" s="254" t="str">
        <f t="shared" si="47"/>
        <v>Percentage Improvement in Eqpt Efficiency Standards above BAU</v>
      </c>
      <c r="D1283" s="45" t="s">
        <v>3061</v>
      </c>
      <c r="E1283" s="45" t="s">
        <v>2705</v>
      </c>
      <c r="F1283" t="s">
        <v>3086</v>
      </c>
      <c r="G1283" s="45" t="s">
        <v>2710</v>
      </c>
      <c r="H1283" s="43">
        <v>967</v>
      </c>
      <c r="I1283" s="324" t="s">
        <v>44</v>
      </c>
      <c r="J1283" s="255" t="str">
        <f>IF(ISBLANK(INDEX('Policy Characteristics'!D:D,MATCH($C1283,'Policy Characteristics'!$C:$C,0))),"",INDEX('Policy Characteristics'!D:D,MATCH($C1283,'Policy Characteristics'!$C:$C,0)))</f>
        <v>Industry Energy Efficiency Standards</v>
      </c>
      <c r="K1283" s="254" t="str">
        <f>IF(ISBLANK(INDEX('Policy Characteristics'!E:E,MATCH($C1283,'Policy Characteristics'!$C:$C,0))),"",INDEX('Policy Characteristics'!E:E,MATCH($C1283,'Policy Characteristics'!$C:$C,0)))</f>
        <v>indst efficiency standards</v>
      </c>
      <c r="L1283" s="261">
        <f>IF(ISBLANK(INDEX('Policy Characteristics'!F:F,MATCH($C1283,'Policy Characteristics'!$C:$C,0))),"",INDEX('Policy Characteristics'!F:F,MATCH($C1283,'Policy Characteristics'!$C:$C,0)))</f>
        <v>0</v>
      </c>
      <c r="M1283" s="261">
        <f>IF(ISBLANK(INDEX('Policy Characteristics'!G:G,MATCH($C1283,'Policy Characteristics'!$C:$C,0))),"",INDEX('Policy Characteristics'!G:G,MATCH($C1283,'Policy Characteristics'!$C:$C,0)))</f>
        <v>0.25</v>
      </c>
      <c r="N1283" s="261">
        <f>IF(ISBLANK(INDEX('Policy Characteristics'!H:H,MATCH($C1283,'Policy Characteristics'!$C:$C,0))),"",INDEX('Policy Characteristics'!H:H,MATCH($C1283,'Policy Characteristics'!$C:$C,0)))</f>
        <v>0.01</v>
      </c>
      <c r="O1283" s="254" t="str">
        <f>IF(ISBLANK(INDEX('Policy Characteristics'!I:I,MATCH($C1283,'Policy Characteristics'!$C:$C,0))),"",INDEX('Policy Characteristics'!I:I,MATCH($C1283,'Policy Characteristics'!$C:$C,0)))</f>
        <v>% reduction in energy use</v>
      </c>
      <c r="P1283" s="254" t="str">
        <f>IF(ISBLANK(INDEX('Policy Characteristics'!J:J,MATCH($C1283,'Policy Characteristics'!$C:$C,0))),"",INDEX('Policy Characteristics'!J:J,MATCH($C1283,'Policy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83" s="254" t="str">
        <f>IF(ISBLANK(INDEX('Policy Characteristics'!K:K,MATCH($C1283,'Policy Characteristics'!$C:$C,0))),"",INDEX('Policy Characteristics'!K:K,MATCH($C1283,'Policy Characteristics'!$C:$C,0)))</f>
        <v>industry-ag-main.html#eff-stds</v>
      </c>
      <c r="R1283" s="254" t="str">
        <f>IF(ISBLANK(INDEX('Policy Characteristics'!L:L,MATCH($C1283,'Policy Characteristics'!$C:$C,0))),"",INDEX('Policy Characteristics'!L:L,MATCH($C1283,'Policy Characteristics'!$C:$C,0)))</f>
        <v>industry-energy-efficiency-standards.html</v>
      </c>
    </row>
    <row r="1284" spans="1:18" s="4" customFormat="1">
      <c r="A1284" s="254" t="str">
        <f>IF(ISBLANK(INDEX('Policy Characteristics'!A:A,MATCH($C1284,'Policy Characteristics'!$C:$C,0))),"",INDEX('Policy Characteristics'!A:A,MATCH($C1284,'Policy Characteristics'!$C:$C,0)))</f>
        <v>Industry</v>
      </c>
      <c r="B1284" s="262" t="str">
        <f>IF(ISBLANK(INDEX('Policy Characteristics'!B:B,MATCH($C1284,'Policy Characteristics'!$C:$C,0))),"",INDEX('Policy Characteristics'!B:B,MATCH($C1284,'Policy Characteristics'!$C:$C,0)))</f>
        <v>Industry Energy Efficiency Standards</v>
      </c>
      <c r="C1284" s="254" t="str">
        <f t="shared" si="47"/>
        <v>Percentage Improvement in Eqpt Efficiency Standards above BAU</v>
      </c>
      <c r="D1284" s="6" t="s">
        <v>3062</v>
      </c>
      <c r="E1284" s="45" t="s">
        <v>2399</v>
      </c>
      <c r="F1284" t="s">
        <v>2759</v>
      </c>
      <c r="G1284" s="45" t="s">
        <v>2405</v>
      </c>
      <c r="H1284" s="43">
        <v>968</v>
      </c>
      <c r="I1284" s="324" t="s">
        <v>43</v>
      </c>
      <c r="J1284" s="255" t="str">
        <f>IF(ISBLANK(INDEX('Policy Characteristics'!D:D,MATCH($C1284,'Policy Characteristics'!$C:$C,0))),"",INDEX('Policy Characteristics'!D:D,MATCH($C1284,'Policy Characteristics'!$C:$C,0)))</f>
        <v>Industry Energy Efficiency Standards</v>
      </c>
      <c r="K1284" s="254" t="str">
        <f>IF(ISBLANK(INDEX('Policy Characteristics'!E:E,MATCH($C1284,'Policy Characteristics'!$C:$C,0))),"",INDEX('Policy Characteristics'!E:E,MATCH($C1284,'Policy Characteristics'!$C:$C,0)))</f>
        <v>indst efficiency standards</v>
      </c>
      <c r="L1284" s="261">
        <f>IF(ISBLANK(INDEX('Policy Characteristics'!F:F,MATCH($C1284,'Policy Characteristics'!$C:$C,0))),"",INDEX('Policy Characteristics'!F:F,MATCH($C1284,'Policy Characteristics'!$C:$C,0)))</f>
        <v>0</v>
      </c>
      <c r="M1284" s="261">
        <f>IF(ISBLANK(INDEX('Policy Characteristics'!G:G,MATCH($C1284,'Policy Characteristics'!$C:$C,0))),"",INDEX('Policy Characteristics'!G:G,MATCH($C1284,'Policy Characteristics'!$C:$C,0)))</f>
        <v>0.25</v>
      </c>
      <c r="N1284" s="261">
        <f>IF(ISBLANK(INDEX('Policy Characteristics'!H:H,MATCH($C1284,'Policy Characteristics'!$C:$C,0))),"",INDEX('Policy Characteristics'!H:H,MATCH($C1284,'Policy Characteristics'!$C:$C,0)))</f>
        <v>0.01</v>
      </c>
      <c r="O1284" s="254" t="str">
        <f>IF(ISBLANK(INDEX('Policy Characteristics'!I:I,MATCH($C1284,'Policy Characteristics'!$C:$C,0))),"",INDEX('Policy Characteristics'!I:I,MATCH($C1284,'Policy Characteristics'!$C:$C,0)))</f>
        <v>% reduction in energy use</v>
      </c>
      <c r="P1284" s="254" t="str">
        <f>IF(ISBLANK(INDEX('Policy Characteristics'!J:J,MATCH($C1284,'Policy Characteristics'!$C:$C,0))),"",INDEX('Policy Characteristics'!J:J,MATCH($C1284,'Policy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84" s="254" t="str">
        <f>IF(ISBLANK(INDEX('Policy Characteristics'!K:K,MATCH($C1284,'Policy Characteristics'!$C:$C,0))),"",INDEX('Policy Characteristics'!K:K,MATCH($C1284,'Policy Characteristics'!$C:$C,0)))</f>
        <v>industry-ag-main.html#eff-stds</v>
      </c>
      <c r="R1284" s="254" t="str">
        <f>IF(ISBLANK(INDEX('Policy Characteristics'!L:L,MATCH($C1284,'Policy Characteristics'!$C:$C,0))),"",INDEX('Policy Characteristics'!L:L,MATCH($C1284,'Policy Characteristics'!$C:$C,0)))</f>
        <v>industry-energy-efficiency-standards.html</v>
      </c>
    </row>
    <row r="1285" spans="1:18" s="4" customFormat="1">
      <c r="A1285" s="254" t="str">
        <f>IF(ISBLANK(INDEX('Policy Characteristics'!A:A,MATCH($C1285,'Policy Characteristics'!$C:$C,0))),"",INDEX('Policy Characteristics'!A:A,MATCH($C1285,'Policy Characteristics'!$C:$C,0)))</f>
        <v>Industry</v>
      </c>
      <c r="B1285" s="262" t="str">
        <f>IF(ISBLANK(INDEX('Policy Characteristics'!B:B,MATCH($C1285,'Policy Characteristics'!$C:$C,0))),"",INDEX('Policy Characteristics'!B:B,MATCH($C1285,'Policy Characteristics'!$C:$C,0)))</f>
        <v>Industry Energy Efficiency Standards</v>
      </c>
      <c r="C1285" s="254" t="str">
        <f t="shared" si="47"/>
        <v>Percentage Improvement in Eqpt Efficiency Standards above BAU</v>
      </c>
      <c r="D1285" s="6" t="s">
        <v>3062</v>
      </c>
      <c r="E1285" s="45" t="s">
        <v>2400</v>
      </c>
      <c r="F1285" t="s">
        <v>2759</v>
      </c>
      <c r="G1285" s="45" t="s">
        <v>2408</v>
      </c>
      <c r="H1285" s="43">
        <v>969</v>
      </c>
      <c r="I1285" s="324" t="s">
        <v>43</v>
      </c>
      <c r="J1285" s="255" t="str">
        <f>IF(ISBLANK(INDEX('Policy Characteristics'!D:D,MATCH($C1285,'Policy Characteristics'!$C:$C,0))),"",INDEX('Policy Characteristics'!D:D,MATCH($C1285,'Policy Characteristics'!$C:$C,0)))</f>
        <v>Industry Energy Efficiency Standards</v>
      </c>
      <c r="K1285" s="254" t="str">
        <f>IF(ISBLANK(INDEX('Policy Characteristics'!E:E,MATCH($C1285,'Policy Characteristics'!$C:$C,0))),"",INDEX('Policy Characteristics'!E:E,MATCH($C1285,'Policy Characteristics'!$C:$C,0)))</f>
        <v>indst efficiency standards</v>
      </c>
      <c r="L1285" s="261">
        <f>IF(ISBLANK(INDEX('Policy Characteristics'!F:F,MATCH($C1285,'Policy Characteristics'!$C:$C,0))),"",INDEX('Policy Characteristics'!F:F,MATCH($C1285,'Policy Characteristics'!$C:$C,0)))</f>
        <v>0</v>
      </c>
      <c r="M1285" s="261">
        <f>IF(ISBLANK(INDEX('Policy Characteristics'!G:G,MATCH($C1285,'Policy Characteristics'!$C:$C,0))),"",INDEX('Policy Characteristics'!G:G,MATCH($C1285,'Policy Characteristics'!$C:$C,0)))</f>
        <v>0.25</v>
      </c>
      <c r="N1285" s="261">
        <f>IF(ISBLANK(INDEX('Policy Characteristics'!H:H,MATCH($C1285,'Policy Characteristics'!$C:$C,0))),"",INDEX('Policy Characteristics'!H:H,MATCH($C1285,'Policy Characteristics'!$C:$C,0)))</f>
        <v>0.01</v>
      </c>
      <c r="O1285" s="254" t="str">
        <f>IF(ISBLANK(INDEX('Policy Characteristics'!I:I,MATCH($C1285,'Policy Characteristics'!$C:$C,0))),"",INDEX('Policy Characteristics'!I:I,MATCH($C1285,'Policy Characteristics'!$C:$C,0)))</f>
        <v>% reduction in energy use</v>
      </c>
      <c r="P1285" s="254" t="str">
        <f>IF(ISBLANK(INDEX('Policy Characteristics'!J:J,MATCH($C1285,'Policy Characteristics'!$C:$C,0))),"",INDEX('Policy Characteristics'!J:J,MATCH($C1285,'Policy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85" s="254" t="str">
        <f>IF(ISBLANK(INDEX('Policy Characteristics'!K:K,MATCH($C1285,'Policy Characteristics'!$C:$C,0))),"",INDEX('Policy Characteristics'!K:K,MATCH($C1285,'Policy Characteristics'!$C:$C,0)))</f>
        <v>industry-ag-main.html#eff-stds</v>
      </c>
      <c r="R1285" s="254" t="str">
        <f>IF(ISBLANK(INDEX('Policy Characteristics'!L:L,MATCH($C1285,'Policy Characteristics'!$C:$C,0))),"",INDEX('Policy Characteristics'!L:L,MATCH($C1285,'Policy Characteristics'!$C:$C,0)))</f>
        <v>industry-energy-efficiency-standards.html</v>
      </c>
    </row>
    <row r="1286" spans="1:18" s="4" customFormat="1">
      <c r="A1286" s="254" t="str">
        <f>IF(ISBLANK(INDEX('Policy Characteristics'!A:A,MATCH($C1286,'Policy Characteristics'!$C:$C,0))),"",INDEX('Policy Characteristics'!A:A,MATCH($C1286,'Policy Characteristics'!$C:$C,0)))</f>
        <v>Industry</v>
      </c>
      <c r="B1286" s="262" t="str">
        <f>IF(ISBLANK(INDEX('Policy Characteristics'!B:B,MATCH($C1286,'Policy Characteristics'!$C:$C,0))),"",INDEX('Policy Characteristics'!B:B,MATCH($C1286,'Policy Characteristics'!$C:$C,0)))</f>
        <v>Industry Energy Efficiency Standards</v>
      </c>
      <c r="C1286" s="254" t="str">
        <f t="shared" si="47"/>
        <v>Percentage Improvement in Eqpt Efficiency Standards above BAU</v>
      </c>
      <c r="D1286" s="6" t="s">
        <v>3062</v>
      </c>
      <c r="E1286" s="45" t="s">
        <v>2401</v>
      </c>
      <c r="F1286" t="s">
        <v>2759</v>
      </c>
      <c r="G1286" s="45" t="s">
        <v>2409</v>
      </c>
      <c r="H1286" s="43">
        <v>970</v>
      </c>
      <c r="I1286" s="324" t="s">
        <v>43</v>
      </c>
      <c r="J1286" s="255" t="str">
        <f>IF(ISBLANK(INDEX('Policy Characteristics'!D:D,MATCH($C1286,'Policy Characteristics'!$C:$C,0))),"",INDEX('Policy Characteristics'!D:D,MATCH($C1286,'Policy Characteristics'!$C:$C,0)))</f>
        <v>Industry Energy Efficiency Standards</v>
      </c>
      <c r="K1286" s="254" t="str">
        <f>IF(ISBLANK(INDEX('Policy Characteristics'!E:E,MATCH($C1286,'Policy Characteristics'!$C:$C,0))),"",INDEX('Policy Characteristics'!E:E,MATCH($C1286,'Policy Characteristics'!$C:$C,0)))</f>
        <v>indst efficiency standards</v>
      </c>
      <c r="L1286" s="261">
        <f>IF(ISBLANK(INDEX('Policy Characteristics'!F:F,MATCH($C1286,'Policy Characteristics'!$C:$C,0))),"",INDEX('Policy Characteristics'!F:F,MATCH($C1286,'Policy Characteristics'!$C:$C,0)))</f>
        <v>0</v>
      </c>
      <c r="M1286" s="261">
        <f>IF(ISBLANK(INDEX('Policy Characteristics'!G:G,MATCH($C1286,'Policy Characteristics'!$C:$C,0))),"",INDEX('Policy Characteristics'!G:G,MATCH($C1286,'Policy Characteristics'!$C:$C,0)))</f>
        <v>0.25</v>
      </c>
      <c r="N1286" s="261">
        <f>IF(ISBLANK(INDEX('Policy Characteristics'!H:H,MATCH($C1286,'Policy Characteristics'!$C:$C,0))),"",INDEX('Policy Characteristics'!H:H,MATCH($C1286,'Policy Characteristics'!$C:$C,0)))</f>
        <v>0.01</v>
      </c>
      <c r="O1286" s="254" t="str">
        <f>IF(ISBLANK(INDEX('Policy Characteristics'!I:I,MATCH($C1286,'Policy Characteristics'!$C:$C,0))),"",INDEX('Policy Characteristics'!I:I,MATCH($C1286,'Policy Characteristics'!$C:$C,0)))</f>
        <v>% reduction in energy use</v>
      </c>
      <c r="P1286" s="254" t="str">
        <f>IF(ISBLANK(INDEX('Policy Characteristics'!J:J,MATCH($C1286,'Policy Characteristics'!$C:$C,0))),"",INDEX('Policy Characteristics'!J:J,MATCH($C1286,'Policy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86" s="254" t="str">
        <f>IF(ISBLANK(INDEX('Policy Characteristics'!K:K,MATCH($C1286,'Policy Characteristics'!$C:$C,0))),"",INDEX('Policy Characteristics'!K:K,MATCH($C1286,'Policy Characteristics'!$C:$C,0)))</f>
        <v>industry-ag-main.html#eff-stds</v>
      </c>
      <c r="R1286" s="254" t="str">
        <f>IF(ISBLANK(INDEX('Policy Characteristics'!L:L,MATCH($C1286,'Policy Characteristics'!$C:$C,0))),"",INDEX('Policy Characteristics'!L:L,MATCH($C1286,'Policy Characteristics'!$C:$C,0)))</f>
        <v>industry-energy-efficiency-standards.html</v>
      </c>
    </row>
    <row r="1287" spans="1:18" s="4" customFormat="1">
      <c r="A1287" s="254" t="str">
        <f>IF(ISBLANK(INDEX('Policy Characteristics'!A:A,MATCH($C1287,'Policy Characteristics'!$C:$C,0))),"",INDEX('Policy Characteristics'!A:A,MATCH($C1287,'Policy Characteristics'!$C:$C,0)))</f>
        <v>Industry</v>
      </c>
      <c r="B1287" s="262" t="str">
        <f>IF(ISBLANK(INDEX('Policy Characteristics'!B:B,MATCH($C1287,'Policy Characteristics'!$C:$C,0))),"",INDEX('Policy Characteristics'!B:B,MATCH($C1287,'Policy Characteristics'!$C:$C,0)))</f>
        <v>Industry Energy Efficiency Standards</v>
      </c>
      <c r="C1287" s="254" t="str">
        <f t="shared" si="47"/>
        <v>Percentage Improvement in Eqpt Efficiency Standards above BAU</v>
      </c>
      <c r="D1287" s="6" t="s">
        <v>3062</v>
      </c>
      <c r="E1287" s="45" t="s">
        <v>2402</v>
      </c>
      <c r="F1287" t="s">
        <v>2759</v>
      </c>
      <c r="G1287" s="45" t="s">
        <v>2406</v>
      </c>
      <c r="H1287" s="43">
        <v>971</v>
      </c>
      <c r="I1287" s="324" t="s">
        <v>44</v>
      </c>
      <c r="J1287" s="255" t="str">
        <f>IF(ISBLANK(INDEX('Policy Characteristics'!D:D,MATCH($C1287,'Policy Characteristics'!$C:$C,0))),"",INDEX('Policy Characteristics'!D:D,MATCH($C1287,'Policy Characteristics'!$C:$C,0)))</f>
        <v>Industry Energy Efficiency Standards</v>
      </c>
      <c r="K1287" s="254" t="str">
        <f>IF(ISBLANK(INDEX('Policy Characteristics'!E:E,MATCH($C1287,'Policy Characteristics'!$C:$C,0))),"",INDEX('Policy Characteristics'!E:E,MATCH($C1287,'Policy Characteristics'!$C:$C,0)))</f>
        <v>indst efficiency standards</v>
      </c>
      <c r="L1287" s="261">
        <f>IF(ISBLANK(INDEX('Policy Characteristics'!F:F,MATCH($C1287,'Policy Characteristics'!$C:$C,0))),"",INDEX('Policy Characteristics'!F:F,MATCH($C1287,'Policy Characteristics'!$C:$C,0)))</f>
        <v>0</v>
      </c>
      <c r="M1287" s="261">
        <f>IF(ISBLANK(INDEX('Policy Characteristics'!G:G,MATCH($C1287,'Policy Characteristics'!$C:$C,0))),"",INDEX('Policy Characteristics'!G:G,MATCH($C1287,'Policy Characteristics'!$C:$C,0)))</f>
        <v>0.25</v>
      </c>
      <c r="N1287" s="261">
        <f>IF(ISBLANK(INDEX('Policy Characteristics'!H:H,MATCH($C1287,'Policy Characteristics'!$C:$C,0))),"",INDEX('Policy Characteristics'!H:H,MATCH($C1287,'Policy Characteristics'!$C:$C,0)))</f>
        <v>0.01</v>
      </c>
      <c r="O1287" s="254" t="str">
        <f>IF(ISBLANK(INDEX('Policy Characteristics'!I:I,MATCH($C1287,'Policy Characteristics'!$C:$C,0))),"",INDEX('Policy Characteristics'!I:I,MATCH($C1287,'Policy Characteristics'!$C:$C,0)))</f>
        <v>% reduction in energy use</v>
      </c>
      <c r="P1287" s="254" t="str">
        <f>IF(ISBLANK(INDEX('Policy Characteristics'!J:J,MATCH($C1287,'Policy Characteristics'!$C:$C,0))),"",INDEX('Policy Characteristics'!J:J,MATCH($C1287,'Policy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87" s="254" t="str">
        <f>IF(ISBLANK(INDEX('Policy Characteristics'!K:K,MATCH($C1287,'Policy Characteristics'!$C:$C,0))),"",INDEX('Policy Characteristics'!K:K,MATCH($C1287,'Policy Characteristics'!$C:$C,0)))</f>
        <v>industry-ag-main.html#eff-stds</v>
      </c>
      <c r="R1287" s="254" t="str">
        <f>IF(ISBLANK(INDEX('Policy Characteristics'!L:L,MATCH($C1287,'Policy Characteristics'!$C:$C,0))),"",INDEX('Policy Characteristics'!L:L,MATCH($C1287,'Policy Characteristics'!$C:$C,0)))</f>
        <v>industry-energy-efficiency-standards.html</v>
      </c>
    </row>
    <row r="1288" spans="1:18" s="4" customFormat="1">
      <c r="A1288" s="254" t="str">
        <f>IF(ISBLANK(INDEX('Policy Characteristics'!A:A,MATCH($C1288,'Policy Characteristics'!$C:$C,0))),"",INDEX('Policy Characteristics'!A:A,MATCH($C1288,'Policy Characteristics'!$C:$C,0)))</f>
        <v>Industry</v>
      </c>
      <c r="B1288" s="262" t="str">
        <f>IF(ISBLANK(INDEX('Policy Characteristics'!B:B,MATCH($C1288,'Policy Characteristics'!$C:$C,0))),"",INDEX('Policy Characteristics'!B:B,MATCH($C1288,'Policy Characteristics'!$C:$C,0)))</f>
        <v>Industry Energy Efficiency Standards</v>
      </c>
      <c r="C1288" s="254" t="str">
        <f t="shared" si="47"/>
        <v>Percentage Improvement in Eqpt Efficiency Standards above BAU</v>
      </c>
      <c r="D1288" s="6" t="s">
        <v>3062</v>
      </c>
      <c r="E1288" s="45" t="s">
        <v>2403</v>
      </c>
      <c r="F1288" t="s">
        <v>2759</v>
      </c>
      <c r="G1288" s="45" t="s">
        <v>2407</v>
      </c>
      <c r="H1288" s="43">
        <v>972</v>
      </c>
      <c r="I1288" s="324" t="s">
        <v>43</v>
      </c>
      <c r="J1288" s="255" t="str">
        <f>IF(ISBLANK(INDEX('Policy Characteristics'!D:D,MATCH($C1288,'Policy Characteristics'!$C:$C,0))),"",INDEX('Policy Characteristics'!D:D,MATCH($C1288,'Policy Characteristics'!$C:$C,0)))</f>
        <v>Industry Energy Efficiency Standards</v>
      </c>
      <c r="K1288" s="254" t="str">
        <f>IF(ISBLANK(INDEX('Policy Characteristics'!E:E,MATCH($C1288,'Policy Characteristics'!$C:$C,0))),"",INDEX('Policy Characteristics'!E:E,MATCH($C1288,'Policy Characteristics'!$C:$C,0)))</f>
        <v>indst efficiency standards</v>
      </c>
      <c r="L1288" s="261">
        <f>IF(ISBLANK(INDEX('Policy Characteristics'!F:F,MATCH($C1288,'Policy Characteristics'!$C:$C,0))),"",INDEX('Policy Characteristics'!F:F,MATCH($C1288,'Policy Characteristics'!$C:$C,0)))</f>
        <v>0</v>
      </c>
      <c r="M1288" s="261">
        <f>IF(ISBLANK(INDEX('Policy Characteristics'!G:G,MATCH($C1288,'Policy Characteristics'!$C:$C,0))),"",INDEX('Policy Characteristics'!G:G,MATCH($C1288,'Policy Characteristics'!$C:$C,0)))</f>
        <v>0.25</v>
      </c>
      <c r="N1288" s="261">
        <f>IF(ISBLANK(INDEX('Policy Characteristics'!H:H,MATCH($C1288,'Policy Characteristics'!$C:$C,0))),"",INDEX('Policy Characteristics'!H:H,MATCH($C1288,'Policy Characteristics'!$C:$C,0)))</f>
        <v>0.01</v>
      </c>
      <c r="O1288" s="254" t="str">
        <f>IF(ISBLANK(INDEX('Policy Characteristics'!I:I,MATCH($C1288,'Policy Characteristics'!$C:$C,0))),"",INDEX('Policy Characteristics'!I:I,MATCH($C1288,'Policy Characteristics'!$C:$C,0)))</f>
        <v>% reduction in energy use</v>
      </c>
      <c r="P1288" s="254" t="str">
        <f>IF(ISBLANK(INDEX('Policy Characteristics'!J:J,MATCH($C1288,'Policy Characteristics'!$C:$C,0))),"",INDEX('Policy Characteristics'!J:J,MATCH($C1288,'Policy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88" s="254" t="str">
        <f>IF(ISBLANK(INDEX('Policy Characteristics'!K:K,MATCH($C1288,'Policy Characteristics'!$C:$C,0))),"",INDEX('Policy Characteristics'!K:K,MATCH($C1288,'Policy Characteristics'!$C:$C,0)))</f>
        <v>industry-ag-main.html#eff-stds</v>
      </c>
      <c r="R1288" s="254" t="str">
        <f>IF(ISBLANK(INDEX('Policy Characteristics'!L:L,MATCH($C1288,'Policy Characteristics'!$C:$C,0))),"",INDEX('Policy Characteristics'!L:L,MATCH($C1288,'Policy Characteristics'!$C:$C,0)))</f>
        <v>industry-energy-efficiency-standards.html</v>
      </c>
    </row>
    <row r="1289" spans="1:18" s="4" customFormat="1">
      <c r="A1289" s="254" t="str">
        <f>IF(ISBLANK(INDEX('Policy Characteristics'!A:A,MATCH($C1289,'Policy Characteristics'!$C:$C,0))),"",INDEX('Policy Characteristics'!A:A,MATCH($C1289,'Policy Characteristics'!$C:$C,0)))</f>
        <v>Industry</v>
      </c>
      <c r="B1289" s="262" t="str">
        <f>IF(ISBLANK(INDEX('Policy Characteristics'!B:B,MATCH($C1289,'Policy Characteristics'!$C:$C,0))),"",INDEX('Policy Characteristics'!B:B,MATCH($C1289,'Policy Characteristics'!$C:$C,0)))</f>
        <v>Industry Energy Efficiency Standards</v>
      </c>
      <c r="C1289" s="254" t="str">
        <f t="shared" si="47"/>
        <v>Percentage Improvement in Eqpt Efficiency Standards above BAU</v>
      </c>
      <c r="D1289" s="6" t="s">
        <v>3062</v>
      </c>
      <c r="E1289" s="45" t="s">
        <v>2404</v>
      </c>
      <c r="F1289" t="s">
        <v>2759</v>
      </c>
      <c r="G1289" s="45" t="s">
        <v>2410</v>
      </c>
      <c r="H1289" s="43">
        <v>973</v>
      </c>
      <c r="I1289" s="324" t="s">
        <v>44</v>
      </c>
      <c r="J1289" s="255" t="str">
        <f>IF(ISBLANK(INDEX('Policy Characteristics'!D:D,MATCH($C1289,'Policy Characteristics'!$C:$C,0))),"",INDEX('Policy Characteristics'!D:D,MATCH($C1289,'Policy Characteristics'!$C:$C,0)))</f>
        <v>Industry Energy Efficiency Standards</v>
      </c>
      <c r="K1289" s="254" t="str">
        <f>IF(ISBLANK(INDEX('Policy Characteristics'!E:E,MATCH($C1289,'Policy Characteristics'!$C:$C,0))),"",INDEX('Policy Characteristics'!E:E,MATCH($C1289,'Policy Characteristics'!$C:$C,0)))</f>
        <v>indst efficiency standards</v>
      </c>
      <c r="L1289" s="261">
        <f>IF(ISBLANK(INDEX('Policy Characteristics'!F:F,MATCH($C1289,'Policy Characteristics'!$C:$C,0))),"",INDEX('Policy Characteristics'!F:F,MATCH($C1289,'Policy Characteristics'!$C:$C,0)))</f>
        <v>0</v>
      </c>
      <c r="M1289" s="261">
        <f>IF(ISBLANK(INDEX('Policy Characteristics'!G:G,MATCH($C1289,'Policy Characteristics'!$C:$C,0))),"",INDEX('Policy Characteristics'!G:G,MATCH($C1289,'Policy Characteristics'!$C:$C,0)))</f>
        <v>0.25</v>
      </c>
      <c r="N1289" s="261">
        <f>IF(ISBLANK(INDEX('Policy Characteristics'!H:H,MATCH($C1289,'Policy Characteristics'!$C:$C,0))),"",INDEX('Policy Characteristics'!H:H,MATCH($C1289,'Policy Characteristics'!$C:$C,0)))</f>
        <v>0.01</v>
      </c>
      <c r="O1289" s="254" t="str">
        <f>IF(ISBLANK(INDEX('Policy Characteristics'!I:I,MATCH($C1289,'Policy Characteristics'!$C:$C,0))),"",INDEX('Policy Characteristics'!I:I,MATCH($C1289,'Policy Characteristics'!$C:$C,0)))</f>
        <v>% reduction in energy use</v>
      </c>
      <c r="P1289" s="254" t="str">
        <f>IF(ISBLANK(INDEX('Policy Characteristics'!J:J,MATCH($C1289,'Policy Characteristics'!$C:$C,0))),"",INDEX('Policy Characteristics'!J:J,MATCH($C1289,'Policy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89" s="254" t="str">
        <f>IF(ISBLANK(INDEX('Policy Characteristics'!K:K,MATCH($C1289,'Policy Characteristics'!$C:$C,0))),"",INDEX('Policy Characteristics'!K:K,MATCH($C1289,'Policy Characteristics'!$C:$C,0)))</f>
        <v>industry-ag-main.html#eff-stds</v>
      </c>
      <c r="R1289" s="254" t="str">
        <f>IF(ISBLANK(INDEX('Policy Characteristics'!L:L,MATCH($C1289,'Policy Characteristics'!$C:$C,0))),"",INDEX('Policy Characteristics'!L:L,MATCH($C1289,'Policy Characteristics'!$C:$C,0)))</f>
        <v>industry-energy-efficiency-standards.html</v>
      </c>
    </row>
    <row r="1290" spans="1:18" s="4" customFormat="1">
      <c r="A1290" s="254" t="str">
        <f>IF(ISBLANK(INDEX('Policy Characteristics'!A:A,MATCH($C1290,'Policy Characteristics'!$C:$C,0))),"",INDEX('Policy Characteristics'!A:A,MATCH($C1290,'Policy Characteristics'!$C:$C,0)))</f>
        <v>Industry</v>
      </c>
      <c r="B1290" s="262" t="str">
        <f>IF(ISBLANK(INDEX('Policy Characteristics'!B:B,MATCH($C1290,'Policy Characteristics'!$C:$C,0))),"",INDEX('Policy Characteristics'!B:B,MATCH($C1290,'Policy Characteristics'!$C:$C,0)))</f>
        <v>Industry Energy Efficiency Standards</v>
      </c>
      <c r="C1290" s="254" t="str">
        <f t="shared" si="47"/>
        <v>Percentage Improvement in Eqpt Efficiency Standards above BAU</v>
      </c>
      <c r="D1290" s="6" t="s">
        <v>3062</v>
      </c>
      <c r="E1290" s="45" t="s">
        <v>2706</v>
      </c>
      <c r="F1290" t="s">
        <v>2759</v>
      </c>
      <c r="G1290" s="45" t="s">
        <v>2709</v>
      </c>
      <c r="H1290" s="43">
        <v>974</v>
      </c>
      <c r="I1290" s="324" t="s">
        <v>44</v>
      </c>
      <c r="J1290" s="255" t="str">
        <f>IF(ISBLANK(INDEX('Policy Characteristics'!D:D,MATCH($C1290,'Policy Characteristics'!$C:$C,0))),"",INDEX('Policy Characteristics'!D:D,MATCH($C1290,'Policy Characteristics'!$C:$C,0)))</f>
        <v>Industry Energy Efficiency Standards</v>
      </c>
      <c r="K1290" s="254" t="str">
        <f>IF(ISBLANK(INDEX('Policy Characteristics'!E:E,MATCH($C1290,'Policy Characteristics'!$C:$C,0))),"",INDEX('Policy Characteristics'!E:E,MATCH($C1290,'Policy Characteristics'!$C:$C,0)))</f>
        <v>indst efficiency standards</v>
      </c>
      <c r="L1290" s="261">
        <f>IF(ISBLANK(INDEX('Policy Characteristics'!F:F,MATCH($C1290,'Policy Characteristics'!$C:$C,0))),"",INDEX('Policy Characteristics'!F:F,MATCH($C1290,'Policy Characteristics'!$C:$C,0)))</f>
        <v>0</v>
      </c>
      <c r="M1290" s="261">
        <f>IF(ISBLANK(INDEX('Policy Characteristics'!G:G,MATCH($C1290,'Policy Characteristics'!$C:$C,0))),"",INDEX('Policy Characteristics'!G:G,MATCH($C1290,'Policy Characteristics'!$C:$C,0)))</f>
        <v>0.25</v>
      </c>
      <c r="N1290" s="261">
        <f>IF(ISBLANK(INDEX('Policy Characteristics'!H:H,MATCH($C1290,'Policy Characteristics'!$C:$C,0))),"",INDEX('Policy Characteristics'!H:H,MATCH($C1290,'Policy Characteristics'!$C:$C,0)))</f>
        <v>0.01</v>
      </c>
      <c r="O1290" s="254" t="str">
        <f>IF(ISBLANK(INDEX('Policy Characteristics'!I:I,MATCH($C1290,'Policy Characteristics'!$C:$C,0))),"",INDEX('Policy Characteristics'!I:I,MATCH($C1290,'Policy Characteristics'!$C:$C,0)))</f>
        <v>% reduction in energy use</v>
      </c>
      <c r="P1290" s="254" t="str">
        <f>IF(ISBLANK(INDEX('Policy Characteristics'!J:J,MATCH($C1290,'Policy Characteristics'!$C:$C,0))),"",INDEX('Policy Characteristics'!J:J,MATCH($C1290,'Policy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0" s="254" t="str">
        <f>IF(ISBLANK(INDEX('Policy Characteristics'!K:K,MATCH($C1290,'Policy Characteristics'!$C:$C,0))),"",INDEX('Policy Characteristics'!K:K,MATCH($C1290,'Policy Characteristics'!$C:$C,0)))</f>
        <v>industry-ag-main.html#eff-stds</v>
      </c>
      <c r="R1290" s="254" t="str">
        <f>IF(ISBLANK(INDEX('Policy Characteristics'!L:L,MATCH($C1290,'Policy Characteristics'!$C:$C,0))),"",INDEX('Policy Characteristics'!L:L,MATCH($C1290,'Policy Characteristics'!$C:$C,0)))</f>
        <v>industry-energy-efficiency-standards.html</v>
      </c>
    </row>
    <row r="1291" spans="1:18" s="4" customFormat="1">
      <c r="A1291" s="254" t="str">
        <f>IF(ISBLANK(INDEX('Policy Characteristics'!A:A,MATCH($C1291,'Policy Characteristics'!$C:$C,0))),"",INDEX('Policy Characteristics'!A:A,MATCH($C1291,'Policy Characteristics'!$C:$C,0)))</f>
        <v>Industry</v>
      </c>
      <c r="B1291" s="262" t="str">
        <f>IF(ISBLANK(INDEX('Policy Characteristics'!B:B,MATCH($C1291,'Policy Characteristics'!$C:$C,0))),"",INDEX('Policy Characteristics'!B:B,MATCH($C1291,'Policy Characteristics'!$C:$C,0)))</f>
        <v>Industry Energy Efficiency Standards</v>
      </c>
      <c r="C1291" s="254" t="str">
        <f t="shared" si="47"/>
        <v>Percentage Improvement in Eqpt Efficiency Standards above BAU</v>
      </c>
      <c r="D1291" s="6" t="s">
        <v>3062</v>
      </c>
      <c r="E1291" s="45" t="s">
        <v>2707</v>
      </c>
      <c r="F1291" t="s">
        <v>2759</v>
      </c>
      <c r="G1291" s="45" t="s">
        <v>2711</v>
      </c>
      <c r="H1291" s="43">
        <v>975</v>
      </c>
      <c r="I1291" s="324" t="s">
        <v>43</v>
      </c>
      <c r="J1291" s="255" t="str">
        <f>IF(ISBLANK(INDEX('Policy Characteristics'!D:D,MATCH($C1291,'Policy Characteristics'!$C:$C,0))),"",INDEX('Policy Characteristics'!D:D,MATCH($C1291,'Policy Characteristics'!$C:$C,0)))</f>
        <v>Industry Energy Efficiency Standards</v>
      </c>
      <c r="K1291" s="254" t="str">
        <f>IF(ISBLANK(INDEX('Policy Characteristics'!E:E,MATCH($C1291,'Policy Characteristics'!$C:$C,0))),"",INDEX('Policy Characteristics'!E:E,MATCH($C1291,'Policy Characteristics'!$C:$C,0)))</f>
        <v>indst efficiency standards</v>
      </c>
      <c r="L1291" s="261">
        <f>IF(ISBLANK(INDEX('Policy Characteristics'!F:F,MATCH($C1291,'Policy Characteristics'!$C:$C,0))),"",INDEX('Policy Characteristics'!F:F,MATCH($C1291,'Policy Characteristics'!$C:$C,0)))</f>
        <v>0</v>
      </c>
      <c r="M1291" s="261">
        <f>IF(ISBLANK(INDEX('Policy Characteristics'!G:G,MATCH($C1291,'Policy Characteristics'!$C:$C,0))),"",INDEX('Policy Characteristics'!G:G,MATCH($C1291,'Policy Characteristics'!$C:$C,0)))</f>
        <v>0.25</v>
      </c>
      <c r="N1291" s="261">
        <f>IF(ISBLANK(INDEX('Policy Characteristics'!H:H,MATCH($C1291,'Policy Characteristics'!$C:$C,0))),"",INDEX('Policy Characteristics'!H:H,MATCH($C1291,'Policy Characteristics'!$C:$C,0)))</f>
        <v>0.01</v>
      </c>
      <c r="O1291" s="254" t="str">
        <f>IF(ISBLANK(INDEX('Policy Characteristics'!I:I,MATCH($C1291,'Policy Characteristics'!$C:$C,0))),"",INDEX('Policy Characteristics'!I:I,MATCH($C1291,'Policy Characteristics'!$C:$C,0)))</f>
        <v>% reduction in energy use</v>
      </c>
      <c r="P1291" s="254" t="str">
        <f>IF(ISBLANK(INDEX('Policy Characteristics'!J:J,MATCH($C1291,'Policy Characteristics'!$C:$C,0))),"",INDEX('Policy Characteristics'!J:J,MATCH($C1291,'Policy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1" s="254" t="str">
        <f>IF(ISBLANK(INDEX('Policy Characteristics'!K:K,MATCH($C1291,'Policy Characteristics'!$C:$C,0))),"",INDEX('Policy Characteristics'!K:K,MATCH($C1291,'Policy Characteristics'!$C:$C,0)))</f>
        <v>industry-ag-main.html#eff-stds</v>
      </c>
      <c r="R1291" s="254" t="str">
        <f>IF(ISBLANK(INDEX('Policy Characteristics'!L:L,MATCH($C1291,'Policy Characteristics'!$C:$C,0))),"",INDEX('Policy Characteristics'!L:L,MATCH($C1291,'Policy Characteristics'!$C:$C,0)))</f>
        <v>industry-energy-efficiency-standards.html</v>
      </c>
    </row>
    <row r="1292" spans="1:18" s="4" customFormat="1">
      <c r="A1292" s="254" t="str">
        <f>IF(ISBLANK(INDEX('Policy Characteristics'!A:A,MATCH($C1292,'Policy Characteristics'!$C:$C,0))),"",INDEX('Policy Characteristics'!A:A,MATCH($C1292,'Policy Characteristics'!$C:$C,0)))</f>
        <v>Industry</v>
      </c>
      <c r="B1292" s="262" t="str">
        <f>IF(ISBLANK(INDEX('Policy Characteristics'!B:B,MATCH($C1292,'Policy Characteristics'!$C:$C,0))),"",INDEX('Policy Characteristics'!B:B,MATCH($C1292,'Policy Characteristics'!$C:$C,0)))</f>
        <v>Industry Energy Efficiency Standards</v>
      </c>
      <c r="C1292" s="254" t="str">
        <f t="shared" si="47"/>
        <v>Percentage Improvement in Eqpt Efficiency Standards above BAU</v>
      </c>
      <c r="D1292" s="6" t="s">
        <v>3062</v>
      </c>
      <c r="E1292" s="45" t="s">
        <v>2708</v>
      </c>
      <c r="F1292" t="s">
        <v>2759</v>
      </c>
      <c r="G1292" s="45" t="s">
        <v>2712</v>
      </c>
      <c r="H1292" s="43">
        <v>976</v>
      </c>
      <c r="I1292" s="324" t="s">
        <v>44</v>
      </c>
      <c r="J1292" s="255" t="str">
        <f>IF(ISBLANK(INDEX('Policy Characteristics'!D:D,MATCH($C1292,'Policy Characteristics'!$C:$C,0))),"",INDEX('Policy Characteristics'!D:D,MATCH($C1292,'Policy Characteristics'!$C:$C,0)))</f>
        <v>Industry Energy Efficiency Standards</v>
      </c>
      <c r="K1292" s="254" t="str">
        <f>IF(ISBLANK(INDEX('Policy Characteristics'!E:E,MATCH($C1292,'Policy Characteristics'!$C:$C,0))),"",INDEX('Policy Characteristics'!E:E,MATCH($C1292,'Policy Characteristics'!$C:$C,0)))</f>
        <v>indst efficiency standards</v>
      </c>
      <c r="L1292" s="261">
        <f>IF(ISBLANK(INDEX('Policy Characteristics'!F:F,MATCH($C1292,'Policy Characteristics'!$C:$C,0))),"",INDEX('Policy Characteristics'!F:F,MATCH($C1292,'Policy Characteristics'!$C:$C,0)))</f>
        <v>0</v>
      </c>
      <c r="M1292" s="261">
        <f>IF(ISBLANK(INDEX('Policy Characteristics'!G:G,MATCH($C1292,'Policy Characteristics'!$C:$C,0))),"",INDEX('Policy Characteristics'!G:G,MATCH($C1292,'Policy Characteristics'!$C:$C,0)))</f>
        <v>0.25</v>
      </c>
      <c r="N1292" s="261">
        <f>IF(ISBLANK(INDEX('Policy Characteristics'!H:H,MATCH($C1292,'Policy Characteristics'!$C:$C,0))),"",INDEX('Policy Characteristics'!H:H,MATCH($C1292,'Policy Characteristics'!$C:$C,0)))</f>
        <v>0.01</v>
      </c>
      <c r="O1292" s="254" t="str">
        <f>IF(ISBLANK(INDEX('Policy Characteristics'!I:I,MATCH($C1292,'Policy Characteristics'!$C:$C,0))),"",INDEX('Policy Characteristics'!I:I,MATCH($C1292,'Policy Characteristics'!$C:$C,0)))</f>
        <v>% reduction in energy use</v>
      </c>
      <c r="P1292" s="254" t="str">
        <f>IF(ISBLANK(INDEX('Policy Characteristics'!J:J,MATCH($C1292,'Policy Characteristics'!$C:$C,0))),"",INDEX('Policy Characteristics'!J:J,MATCH($C1292,'Policy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2" s="254" t="str">
        <f>IF(ISBLANK(INDEX('Policy Characteristics'!K:K,MATCH($C1292,'Policy Characteristics'!$C:$C,0))),"",INDEX('Policy Characteristics'!K:K,MATCH($C1292,'Policy Characteristics'!$C:$C,0)))</f>
        <v>industry-ag-main.html#eff-stds</v>
      </c>
      <c r="R1292" s="254" t="str">
        <f>IF(ISBLANK(INDEX('Policy Characteristics'!L:L,MATCH($C1292,'Policy Characteristics'!$C:$C,0))),"",INDEX('Policy Characteristics'!L:L,MATCH($C1292,'Policy Characteristics'!$C:$C,0)))</f>
        <v>industry-energy-efficiency-standards.html</v>
      </c>
    </row>
    <row r="1293" spans="1:18" s="4" customFormat="1">
      <c r="A1293" s="254" t="str">
        <f>IF(ISBLANK(INDEX('Policy Characteristics'!A:A,MATCH($C1293,'Policy Characteristics'!$C:$C,0))),"",INDEX('Policy Characteristics'!A:A,MATCH($C1293,'Policy Characteristics'!$C:$C,0)))</f>
        <v>Industry</v>
      </c>
      <c r="B1293" s="262" t="str">
        <f>IF(ISBLANK(INDEX('Policy Characteristics'!B:B,MATCH($C1293,'Policy Characteristics'!$C:$C,0))),"",INDEX('Policy Characteristics'!B:B,MATCH($C1293,'Policy Characteristics'!$C:$C,0)))</f>
        <v>Industry Energy Efficiency Standards</v>
      </c>
      <c r="C1293" s="254" t="str">
        <f t="shared" si="47"/>
        <v>Percentage Improvement in Eqpt Efficiency Standards above BAU</v>
      </c>
      <c r="D1293" s="6" t="s">
        <v>3062</v>
      </c>
      <c r="E1293" s="45" t="s">
        <v>2705</v>
      </c>
      <c r="F1293" t="s">
        <v>2759</v>
      </c>
      <c r="G1293" s="45" t="s">
        <v>2710</v>
      </c>
      <c r="H1293" s="43">
        <v>977</v>
      </c>
      <c r="I1293" s="324" t="s">
        <v>44</v>
      </c>
      <c r="J1293" s="255" t="str">
        <f>IF(ISBLANK(INDEX('Policy Characteristics'!D:D,MATCH($C1293,'Policy Characteristics'!$C:$C,0))),"",INDEX('Policy Characteristics'!D:D,MATCH($C1293,'Policy Characteristics'!$C:$C,0)))</f>
        <v>Industry Energy Efficiency Standards</v>
      </c>
      <c r="K1293" s="254" t="str">
        <f>IF(ISBLANK(INDEX('Policy Characteristics'!E:E,MATCH($C1293,'Policy Characteristics'!$C:$C,0))),"",INDEX('Policy Characteristics'!E:E,MATCH($C1293,'Policy Characteristics'!$C:$C,0)))</f>
        <v>indst efficiency standards</v>
      </c>
      <c r="L1293" s="261">
        <f>IF(ISBLANK(INDEX('Policy Characteristics'!F:F,MATCH($C1293,'Policy Characteristics'!$C:$C,0))),"",INDEX('Policy Characteristics'!F:F,MATCH($C1293,'Policy Characteristics'!$C:$C,0)))</f>
        <v>0</v>
      </c>
      <c r="M1293" s="261">
        <f>IF(ISBLANK(INDEX('Policy Characteristics'!G:G,MATCH($C1293,'Policy Characteristics'!$C:$C,0))),"",INDEX('Policy Characteristics'!G:G,MATCH($C1293,'Policy Characteristics'!$C:$C,0)))</f>
        <v>0.25</v>
      </c>
      <c r="N1293" s="261">
        <f>IF(ISBLANK(INDEX('Policy Characteristics'!H:H,MATCH($C1293,'Policy Characteristics'!$C:$C,0))),"",INDEX('Policy Characteristics'!H:H,MATCH($C1293,'Policy Characteristics'!$C:$C,0)))</f>
        <v>0.01</v>
      </c>
      <c r="O1293" s="254" t="str">
        <f>IF(ISBLANK(INDEX('Policy Characteristics'!I:I,MATCH($C1293,'Policy Characteristics'!$C:$C,0))),"",INDEX('Policy Characteristics'!I:I,MATCH($C1293,'Policy Characteristics'!$C:$C,0)))</f>
        <v>% reduction in energy use</v>
      </c>
      <c r="P1293" s="254" t="str">
        <f>IF(ISBLANK(INDEX('Policy Characteristics'!J:J,MATCH($C1293,'Policy Characteristics'!$C:$C,0))),"",INDEX('Policy Characteristics'!J:J,MATCH($C1293,'Policy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3" s="254" t="str">
        <f>IF(ISBLANK(INDEX('Policy Characteristics'!K:K,MATCH($C1293,'Policy Characteristics'!$C:$C,0))),"",INDEX('Policy Characteristics'!K:K,MATCH($C1293,'Policy Characteristics'!$C:$C,0)))</f>
        <v>industry-ag-main.html#eff-stds</v>
      </c>
      <c r="R1293" s="254" t="str">
        <f>IF(ISBLANK(INDEX('Policy Characteristics'!L:L,MATCH($C1293,'Policy Characteristics'!$C:$C,0))),"",INDEX('Policy Characteristics'!L:L,MATCH($C1293,'Policy Characteristics'!$C:$C,0)))</f>
        <v>industry-energy-efficiency-standards.html</v>
      </c>
    </row>
    <row r="1294" spans="1:18" s="4" customFormat="1">
      <c r="A1294" s="254" t="str">
        <f>IF(ISBLANK(INDEX('Policy Characteristics'!A:A,MATCH($C1294,'Policy Characteristics'!$C:$C,0))),"",INDEX('Policy Characteristics'!A:A,MATCH($C1294,'Policy Characteristics'!$C:$C,0)))</f>
        <v>Industry</v>
      </c>
      <c r="B1294" s="262" t="str">
        <f>IF(ISBLANK(INDEX('Policy Characteristics'!B:B,MATCH($C1294,'Policy Characteristics'!$C:$C,0))),"",INDEX('Policy Characteristics'!B:B,MATCH($C1294,'Policy Characteristics'!$C:$C,0)))</f>
        <v>Industry Energy Efficiency Standards</v>
      </c>
      <c r="C1294" s="254" t="str">
        <f t="shared" si="47"/>
        <v>Percentage Improvement in Eqpt Efficiency Standards above BAU</v>
      </c>
      <c r="D1294" s="6" t="s">
        <v>3063</v>
      </c>
      <c r="E1294" s="45" t="s">
        <v>2399</v>
      </c>
      <c r="F1294" t="s">
        <v>3027</v>
      </c>
      <c r="G1294" s="45" t="s">
        <v>2405</v>
      </c>
      <c r="H1294" s="43">
        <v>978</v>
      </c>
      <c r="I1294" s="324" t="s">
        <v>43</v>
      </c>
      <c r="J1294" s="255" t="str">
        <f>IF(ISBLANK(INDEX('Policy Characteristics'!D:D,MATCH($C1294,'Policy Characteristics'!$C:$C,0))),"",INDEX('Policy Characteristics'!D:D,MATCH($C1294,'Policy Characteristics'!$C:$C,0)))</f>
        <v>Industry Energy Efficiency Standards</v>
      </c>
      <c r="K1294" s="254" t="str">
        <f>IF(ISBLANK(INDEX('Policy Characteristics'!E:E,MATCH($C1294,'Policy Characteristics'!$C:$C,0))),"",INDEX('Policy Characteristics'!E:E,MATCH($C1294,'Policy Characteristics'!$C:$C,0)))</f>
        <v>indst efficiency standards</v>
      </c>
      <c r="L1294" s="261">
        <f>IF(ISBLANK(INDEX('Policy Characteristics'!F:F,MATCH($C1294,'Policy Characteristics'!$C:$C,0))),"",INDEX('Policy Characteristics'!F:F,MATCH($C1294,'Policy Characteristics'!$C:$C,0)))</f>
        <v>0</v>
      </c>
      <c r="M1294" s="261">
        <f>IF(ISBLANK(INDEX('Policy Characteristics'!G:G,MATCH($C1294,'Policy Characteristics'!$C:$C,0))),"",INDEX('Policy Characteristics'!G:G,MATCH($C1294,'Policy Characteristics'!$C:$C,0)))</f>
        <v>0.25</v>
      </c>
      <c r="N1294" s="261">
        <f>IF(ISBLANK(INDEX('Policy Characteristics'!H:H,MATCH($C1294,'Policy Characteristics'!$C:$C,0))),"",INDEX('Policy Characteristics'!H:H,MATCH($C1294,'Policy Characteristics'!$C:$C,0)))</f>
        <v>0.01</v>
      </c>
      <c r="O1294" s="254" t="str">
        <f>IF(ISBLANK(INDEX('Policy Characteristics'!I:I,MATCH($C1294,'Policy Characteristics'!$C:$C,0))),"",INDEX('Policy Characteristics'!I:I,MATCH($C1294,'Policy Characteristics'!$C:$C,0)))</f>
        <v>% reduction in energy use</v>
      </c>
      <c r="P1294" s="254" t="str">
        <f>IF(ISBLANK(INDEX('Policy Characteristics'!J:J,MATCH($C1294,'Policy Characteristics'!$C:$C,0))),"",INDEX('Policy Characteristics'!J:J,MATCH($C1294,'Policy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4" s="254" t="str">
        <f>IF(ISBLANK(INDEX('Policy Characteristics'!K:K,MATCH($C1294,'Policy Characteristics'!$C:$C,0))),"",INDEX('Policy Characteristics'!K:K,MATCH($C1294,'Policy Characteristics'!$C:$C,0)))</f>
        <v>industry-ag-main.html#eff-stds</v>
      </c>
      <c r="R1294" s="254" t="str">
        <f>IF(ISBLANK(INDEX('Policy Characteristics'!L:L,MATCH($C1294,'Policy Characteristics'!$C:$C,0))),"",INDEX('Policy Characteristics'!L:L,MATCH($C1294,'Policy Characteristics'!$C:$C,0)))</f>
        <v>industry-energy-efficiency-standards.html</v>
      </c>
    </row>
    <row r="1295" spans="1:18" s="4" customFormat="1">
      <c r="A1295" s="254" t="str">
        <f>IF(ISBLANK(INDEX('Policy Characteristics'!A:A,MATCH($C1295,'Policy Characteristics'!$C:$C,0))),"",INDEX('Policy Characteristics'!A:A,MATCH($C1295,'Policy Characteristics'!$C:$C,0)))</f>
        <v>Industry</v>
      </c>
      <c r="B1295" s="262" t="str">
        <f>IF(ISBLANK(INDEX('Policy Characteristics'!B:B,MATCH($C1295,'Policy Characteristics'!$C:$C,0))),"",INDEX('Policy Characteristics'!B:B,MATCH($C1295,'Policy Characteristics'!$C:$C,0)))</f>
        <v>Industry Energy Efficiency Standards</v>
      </c>
      <c r="C1295" s="254" t="str">
        <f t="shared" si="47"/>
        <v>Percentage Improvement in Eqpt Efficiency Standards above BAU</v>
      </c>
      <c r="D1295" s="6" t="s">
        <v>3063</v>
      </c>
      <c r="E1295" s="45" t="s">
        <v>2400</v>
      </c>
      <c r="F1295" t="s">
        <v>3027</v>
      </c>
      <c r="G1295" s="45" t="s">
        <v>2408</v>
      </c>
      <c r="H1295" s="43">
        <v>979</v>
      </c>
      <c r="I1295" s="324" t="s">
        <v>44</v>
      </c>
      <c r="J1295" s="255" t="str">
        <f>IF(ISBLANK(INDEX('Policy Characteristics'!D:D,MATCH($C1295,'Policy Characteristics'!$C:$C,0))),"",INDEX('Policy Characteristics'!D:D,MATCH($C1295,'Policy Characteristics'!$C:$C,0)))</f>
        <v>Industry Energy Efficiency Standards</v>
      </c>
      <c r="K1295" s="254" t="str">
        <f>IF(ISBLANK(INDEX('Policy Characteristics'!E:E,MATCH($C1295,'Policy Characteristics'!$C:$C,0))),"",INDEX('Policy Characteristics'!E:E,MATCH($C1295,'Policy Characteristics'!$C:$C,0)))</f>
        <v>indst efficiency standards</v>
      </c>
      <c r="L1295" s="261">
        <f>IF(ISBLANK(INDEX('Policy Characteristics'!F:F,MATCH($C1295,'Policy Characteristics'!$C:$C,0))),"",INDEX('Policy Characteristics'!F:F,MATCH($C1295,'Policy Characteristics'!$C:$C,0)))</f>
        <v>0</v>
      </c>
      <c r="M1295" s="261">
        <f>IF(ISBLANK(INDEX('Policy Characteristics'!G:G,MATCH($C1295,'Policy Characteristics'!$C:$C,0))),"",INDEX('Policy Characteristics'!G:G,MATCH($C1295,'Policy Characteristics'!$C:$C,0)))</f>
        <v>0.25</v>
      </c>
      <c r="N1295" s="261">
        <f>IF(ISBLANK(INDEX('Policy Characteristics'!H:H,MATCH($C1295,'Policy Characteristics'!$C:$C,0))),"",INDEX('Policy Characteristics'!H:H,MATCH($C1295,'Policy Characteristics'!$C:$C,0)))</f>
        <v>0.01</v>
      </c>
      <c r="O1295" s="254" t="str">
        <f>IF(ISBLANK(INDEX('Policy Characteristics'!I:I,MATCH($C1295,'Policy Characteristics'!$C:$C,0))),"",INDEX('Policy Characteristics'!I:I,MATCH($C1295,'Policy Characteristics'!$C:$C,0)))</f>
        <v>% reduction in energy use</v>
      </c>
      <c r="P1295" s="254" t="str">
        <f>IF(ISBLANK(INDEX('Policy Characteristics'!J:J,MATCH($C1295,'Policy Characteristics'!$C:$C,0))),"",INDEX('Policy Characteristics'!J:J,MATCH($C1295,'Policy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5" s="254" t="str">
        <f>IF(ISBLANK(INDEX('Policy Characteristics'!K:K,MATCH($C1295,'Policy Characteristics'!$C:$C,0))),"",INDEX('Policy Characteristics'!K:K,MATCH($C1295,'Policy Characteristics'!$C:$C,0)))</f>
        <v>industry-ag-main.html#eff-stds</v>
      </c>
      <c r="R1295" s="254" t="str">
        <f>IF(ISBLANK(INDEX('Policy Characteristics'!L:L,MATCH($C1295,'Policy Characteristics'!$C:$C,0))),"",INDEX('Policy Characteristics'!L:L,MATCH($C1295,'Policy Characteristics'!$C:$C,0)))</f>
        <v>industry-energy-efficiency-standards.html</v>
      </c>
    </row>
    <row r="1296" spans="1:18" s="4" customFormat="1">
      <c r="A1296" s="254" t="str">
        <f>IF(ISBLANK(INDEX('Policy Characteristics'!A:A,MATCH($C1296,'Policy Characteristics'!$C:$C,0))),"",INDEX('Policy Characteristics'!A:A,MATCH($C1296,'Policy Characteristics'!$C:$C,0)))</f>
        <v>Industry</v>
      </c>
      <c r="B1296" s="262" t="str">
        <f>IF(ISBLANK(INDEX('Policy Characteristics'!B:B,MATCH($C1296,'Policy Characteristics'!$C:$C,0))),"",INDEX('Policy Characteristics'!B:B,MATCH($C1296,'Policy Characteristics'!$C:$C,0)))</f>
        <v>Industry Energy Efficiency Standards</v>
      </c>
      <c r="C1296" s="254" t="str">
        <f t="shared" si="47"/>
        <v>Percentage Improvement in Eqpt Efficiency Standards above BAU</v>
      </c>
      <c r="D1296" s="6" t="s">
        <v>3063</v>
      </c>
      <c r="E1296" s="45" t="s">
        <v>2401</v>
      </c>
      <c r="F1296" t="s">
        <v>3027</v>
      </c>
      <c r="G1296" s="45" t="s">
        <v>2409</v>
      </c>
      <c r="H1296" s="43">
        <v>980</v>
      </c>
      <c r="I1296" s="324" t="s">
        <v>43</v>
      </c>
      <c r="J1296" s="255" t="str">
        <f>IF(ISBLANK(INDEX('Policy Characteristics'!D:D,MATCH($C1296,'Policy Characteristics'!$C:$C,0))),"",INDEX('Policy Characteristics'!D:D,MATCH($C1296,'Policy Characteristics'!$C:$C,0)))</f>
        <v>Industry Energy Efficiency Standards</v>
      </c>
      <c r="K1296" s="254" t="str">
        <f>IF(ISBLANK(INDEX('Policy Characteristics'!E:E,MATCH($C1296,'Policy Characteristics'!$C:$C,0))),"",INDEX('Policy Characteristics'!E:E,MATCH($C1296,'Policy Characteristics'!$C:$C,0)))</f>
        <v>indst efficiency standards</v>
      </c>
      <c r="L1296" s="261">
        <f>IF(ISBLANK(INDEX('Policy Characteristics'!F:F,MATCH($C1296,'Policy Characteristics'!$C:$C,0))),"",INDEX('Policy Characteristics'!F:F,MATCH($C1296,'Policy Characteristics'!$C:$C,0)))</f>
        <v>0</v>
      </c>
      <c r="M1296" s="261">
        <f>IF(ISBLANK(INDEX('Policy Characteristics'!G:G,MATCH($C1296,'Policy Characteristics'!$C:$C,0))),"",INDEX('Policy Characteristics'!G:G,MATCH($C1296,'Policy Characteristics'!$C:$C,0)))</f>
        <v>0.25</v>
      </c>
      <c r="N1296" s="261">
        <f>IF(ISBLANK(INDEX('Policy Characteristics'!H:H,MATCH($C1296,'Policy Characteristics'!$C:$C,0))),"",INDEX('Policy Characteristics'!H:H,MATCH($C1296,'Policy Characteristics'!$C:$C,0)))</f>
        <v>0.01</v>
      </c>
      <c r="O1296" s="254" t="str">
        <f>IF(ISBLANK(INDEX('Policy Characteristics'!I:I,MATCH($C1296,'Policy Characteristics'!$C:$C,0))),"",INDEX('Policy Characteristics'!I:I,MATCH($C1296,'Policy Characteristics'!$C:$C,0)))</f>
        <v>% reduction in energy use</v>
      </c>
      <c r="P1296" s="254" t="str">
        <f>IF(ISBLANK(INDEX('Policy Characteristics'!J:J,MATCH($C1296,'Policy Characteristics'!$C:$C,0))),"",INDEX('Policy Characteristics'!J:J,MATCH($C1296,'Policy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6" s="254" t="str">
        <f>IF(ISBLANK(INDEX('Policy Characteristics'!K:K,MATCH($C1296,'Policy Characteristics'!$C:$C,0))),"",INDEX('Policy Characteristics'!K:K,MATCH($C1296,'Policy Characteristics'!$C:$C,0)))</f>
        <v>industry-ag-main.html#eff-stds</v>
      </c>
      <c r="R1296" s="254" t="str">
        <f>IF(ISBLANK(INDEX('Policy Characteristics'!L:L,MATCH($C1296,'Policy Characteristics'!$C:$C,0))),"",INDEX('Policy Characteristics'!L:L,MATCH($C1296,'Policy Characteristics'!$C:$C,0)))</f>
        <v>industry-energy-efficiency-standards.html</v>
      </c>
    </row>
    <row r="1297" spans="1:18" s="4" customFormat="1">
      <c r="A1297" s="254" t="str">
        <f>IF(ISBLANK(INDEX('Policy Characteristics'!A:A,MATCH($C1297,'Policy Characteristics'!$C:$C,0))),"",INDEX('Policy Characteristics'!A:A,MATCH($C1297,'Policy Characteristics'!$C:$C,0)))</f>
        <v>Industry</v>
      </c>
      <c r="B1297" s="262" t="str">
        <f>IF(ISBLANK(INDEX('Policy Characteristics'!B:B,MATCH($C1297,'Policy Characteristics'!$C:$C,0))),"",INDEX('Policy Characteristics'!B:B,MATCH($C1297,'Policy Characteristics'!$C:$C,0)))</f>
        <v>Industry Energy Efficiency Standards</v>
      </c>
      <c r="C1297" s="254" t="str">
        <f t="shared" si="47"/>
        <v>Percentage Improvement in Eqpt Efficiency Standards above BAU</v>
      </c>
      <c r="D1297" s="6" t="s">
        <v>3063</v>
      </c>
      <c r="E1297" s="45" t="s">
        <v>2402</v>
      </c>
      <c r="F1297" t="s">
        <v>3027</v>
      </c>
      <c r="G1297" s="45" t="s">
        <v>2406</v>
      </c>
      <c r="H1297" s="43">
        <v>981</v>
      </c>
      <c r="I1297" s="324" t="s">
        <v>44</v>
      </c>
      <c r="J1297" s="255" t="str">
        <f>IF(ISBLANK(INDEX('Policy Characteristics'!D:D,MATCH($C1297,'Policy Characteristics'!$C:$C,0))),"",INDEX('Policy Characteristics'!D:D,MATCH($C1297,'Policy Characteristics'!$C:$C,0)))</f>
        <v>Industry Energy Efficiency Standards</v>
      </c>
      <c r="K1297" s="254" t="str">
        <f>IF(ISBLANK(INDEX('Policy Characteristics'!E:E,MATCH($C1297,'Policy Characteristics'!$C:$C,0))),"",INDEX('Policy Characteristics'!E:E,MATCH($C1297,'Policy Characteristics'!$C:$C,0)))</f>
        <v>indst efficiency standards</v>
      </c>
      <c r="L1297" s="261">
        <f>IF(ISBLANK(INDEX('Policy Characteristics'!F:F,MATCH($C1297,'Policy Characteristics'!$C:$C,0))),"",INDEX('Policy Characteristics'!F:F,MATCH($C1297,'Policy Characteristics'!$C:$C,0)))</f>
        <v>0</v>
      </c>
      <c r="M1297" s="261">
        <f>IF(ISBLANK(INDEX('Policy Characteristics'!G:G,MATCH($C1297,'Policy Characteristics'!$C:$C,0))),"",INDEX('Policy Characteristics'!G:G,MATCH($C1297,'Policy Characteristics'!$C:$C,0)))</f>
        <v>0.25</v>
      </c>
      <c r="N1297" s="261">
        <f>IF(ISBLANK(INDEX('Policy Characteristics'!H:H,MATCH($C1297,'Policy Characteristics'!$C:$C,0))),"",INDEX('Policy Characteristics'!H:H,MATCH($C1297,'Policy Characteristics'!$C:$C,0)))</f>
        <v>0.01</v>
      </c>
      <c r="O1297" s="254" t="str">
        <f>IF(ISBLANK(INDEX('Policy Characteristics'!I:I,MATCH($C1297,'Policy Characteristics'!$C:$C,0))),"",INDEX('Policy Characteristics'!I:I,MATCH($C1297,'Policy Characteristics'!$C:$C,0)))</f>
        <v>% reduction in energy use</v>
      </c>
      <c r="P1297" s="254" t="str">
        <f>IF(ISBLANK(INDEX('Policy Characteristics'!J:J,MATCH($C1297,'Policy Characteristics'!$C:$C,0))),"",INDEX('Policy Characteristics'!J:J,MATCH($C1297,'Policy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7" s="254" t="str">
        <f>IF(ISBLANK(INDEX('Policy Characteristics'!K:K,MATCH($C1297,'Policy Characteristics'!$C:$C,0))),"",INDEX('Policy Characteristics'!K:K,MATCH($C1297,'Policy Characteristics'!$C:$C,0)))</f>
        <v>industry-ag-main.html#eff-stds</v>
      </c>
      <c r="R1297" s="254" t="str">
        <f>IF(ISBLANK(INDEX('Policy Characteristics'!L:L,MATCH($C1297,'Policy Characteristics'!$C:$C,0))),"",INDEX('Policy Characteristics'!L:L,MATCH($C1297,'Policy Characteristics'!$C:$C,0)))</f>
        <v>industry-energy-efficiency-standards.html</v>
      </c>
    </row>
    <row r="1298" spans="1:18" s="4" customFormat="1">
      <c r="A1298" s="254" t="str">
        <f>IF(ISBLANK(INDEX('Policy Characteristics'!A:A,MATCH($C1298,'Policy Characteristics'!$C:$C,0))),"",INDEX('Policy Characteristics'!A:A,MATCH($C1298,'Policy Characteristics'!$C:$C,0)))</f>
        <v>Industry</v>
      </c>
      <c r="B1298" s="262" t="str">
        <f>IF(ISBLANK(INDEX('Policy Characteristics'!B:B,MATCH($C1298,'Policy Characteristics'!$C:$C,0))),"",INDEX('Policy Characteristics'!B:B,MATCH($C1298,'Policy Characteristics'!$C:$C,0)))</f>
        <v>Industry Energy Efficiency Standards</v>
      </c>
      <c r="C1298" s="254" t="str">
        <f t="shared" si="47"/>
        <v>Percentage Improvement in Eqpt Efficiency Standards above BAU</v>
      </c>
      <c r="D1298" s="6" t="s">
        <v>3063</v>
      </c>
      <c r="E1298" s="45" t="s">
        <v>2403</v>
      </c>
      <c r="F1298" t="s">
        <v>3027</v>
      </c>
      <c r="G1298" s="45" t="s">
        <v>2407</v>
      </c>
      <c r="H1298" s="43">
        <v>982</v>
      </c>
      <c r="I1298" s="324" t="s">
        <v>43</v>
      </c>
      <c r="J1298" s="255" t="str">
        <f>IF(ISBLANK(INDEX('Policy Characteristics'!D:D,MATCH($C1298,'Policy Characteristics'!$C:$C,0))),"",INDEX('Policy Characteristics'!D:D,MATCH($C1298,'Policy Characteristics'!$C:$C,0)))</f>
        <v>Industry Energy Efficiency Standards</v>
      </c>
      <c r="K1298" s="254" t="str">
        <f>IF(ISBLANK(INDEX('Policy Characteristics'!E:E,MATCH($C1298,'Policy Characteristics'!$C:$C,0))),"",INDEX('Policy Characteristics'!E:E,MATCH($C1298,'Policy Characteristics'!$C:$C,0)))</f>
        <v>indst efficiency standards</v>
      </c>
      <c r="L1298" s="261">
        <f>IF(ISBLANK(INDEX('Policy Characteristics'!F:F,MATCH($C1298,'Policy Characteristics'!$C:$C,0))),"",INDEX('Policy Characteristics'!F:F,MATCH($C1298,'Policy Characteristics'!$C:$C,0)))</f>
        <v>0</v>
      </c>
      <c r="M1298" s="261">
        <f>IF(ISBLANK(INDEX('Policy Characteristics'!G:G,MATCH($C1298,'Policy Characteristics'!$C:$C,0))),"",INDEX('Policy Characteristics'!G:G,MATCH($C1298,'Policy Characteristics'!$C:$C,0)))</f>
        <v>0.25</v>
      </c>
      <c r="N1298" s="261">
        <f>IF(ISBLANK(INDEX('Policy Characteristics'!H:H,MATCH($C1298,'Policy Characteristics'!$C:$C,0))),"",INDEX('Policy Characteristics'!H:H,MATCH($C1298,'Policy Characteristics'!$C:$C,0)))</f>
        <v>0.01</v>
      </c>
      <c r="O1298" s="254" t="str">
        <f>IF(ISBLANK(INDEX('Policy Characteristics'!I:I,MATCH($C1298,'Policy Characteristics'!$C:$C,0))),"",INDEX('Policy Characteristics'!I:I,MATCH($C1298,'Policy Characteristics'!$C:$C,0)))</f>
        <v>% reduction in energy use</v>
      </c>
      <c r="P1298" s="254" t="str">
        <f>IF(ISBLANK(INDEX('Policy Characteristics'!J:J,MATCH($C1298,'Policy Characteristics'!$C:$C,0))),"",INDEX('Policy Characteristics'!J:J,MATCH($C1298,'Policy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8" s="254" t="str">
        <f>IF(ISBLANK(INDEX('Policy Characteristics'!K:K,MATCH($C1298,'Policy Characteristics'!$C:$C,0))),"",INDEX('Policy Characteristics'!K:K,MATCH($C1298,'Policy Characteristics'!$C:$C,0)))</f>
        <v>industry-ag-main.html#eff-stds</v>
      </c>
      <c r="R1298" s="254" t="str">
        <f>IF(ISBLANK(INDEX('Policy Characteristics'!L:L,MATCH($C1298,'Policy Characteristics'!$C:$C,0))),"",INDEX('Policy Characteristics'!L:L,MATCH($C1298,'Policy Characteristics'!$C:$C,0)))</f>
        <v>industry-energy-efficiency-standards.html</v>
      </c>
    </row>
    <row r="1299" spans="1:18" s="4" customFormat="1">
      <c r="A1299" s="254" t="str">
        <f>IF(ISBLANK(INDEX('Policy Characteristics'!A:A,MATCH($C1299,'Policy Characteristics'!$C:$C,0))),"",INDEX('Policy Characteristics'!A:A,MATCH($C1299,'Policy Characteristics'!$C:$C,0)))</f>
        <v>Industry</v>
      </c>
      <c r="B1299" s="262" t="str">
        <f>IF(ISBLANK(INDEX('Policy Characteristics'!B:B,MATCH($C1299,'Policy Characteristics'!$C:$C,0))),"",INDEX('Policy Characteristics'!B:B,MATCH($C1299,'Policy Characteristics'!$C:$C,0)))</f>
        <v>Industry Energy Efficiency Standards</v>
      </c>
      <c r="C1299" s="254" t="str">
        <f t="shared" si="47"/>
        <v>Percentage Improvement in Eqpt Efficiency Standards above BAU</v>
      </c>
      <c r="D1299" s="6" t="s">
        <v>3063</v>
      </c>
      <c r="E1299" s="45" t="s">
        <v>2404</v>
      </c>
      <c r="F1299" t="s">
        <v>3027</v>
      </c>
      <c r="G1299" s="45" t="s">
        <v>2410</v>
      </c>
      <c r="H1299" s="43">
        <v>983</v>
      </c>
      <c r="I1299" s="324" t="s">
        <v>44</v>
      </c>
      <c r="J1299" s="255" t="str">
        <f>IF(ISBLANK(INDEX('Policy Characteristics'!D:D,MATCH($C1299,'Policy Characteristics'!$C:$C,0))),"",INDEX('Policy Characteristics'!D:D,MATCH($C1299,'Policy Characteristics'!$C:$C,0)))</f>
        <v>Industry Energy Efficiency Standards</v>
      </c>
      <c r="K1299" s="254" t="str">
        <f>IF(ISBLANK(INDEX('Policy Characteristics'!E:E,MATCH($C1299,'Policy Characteristics'!$C:$C,0))),"",INDEX('Policy Characteristics'!E:E,MATCH($C1299,'Policy Characteristics'!$C:$C,0)))</f>
        <v>indst efficiency standards</v>
      </c>
      <c r="L1299" s="261">
        <f>IF(ISBLANK(INDEX('Policy Characteristics'!F:F,MATCH($C1299,'Policy Characteristics'!$C:$C,0))),"",INDEX('Policy Characteristics'!F:F,MATCH($C1299,'Policy Characteristics'!$C:$C,0)))</f>
        <v>0</v>
      </c>
      <c r="M1299" s="261">
        <f>IF(ISBLANK(INDEX('Policy Characteristics'!G:G,MATCH($C1299,'Policy Characteristics'!$C:$C,0))),"",INDEX('Policy Characteristics'!G:G,MATCH($C1299,'Policy Characteristics'!$C:$C,0)))</f>
        <v>0.25</v>
      </c>
      <c r="N1299" s="261">
        <f>IF(ISBLANK(INDEX('Policy Characteristics'!H:H,MATCH($C1299,'Policy Characteristics'!$C:$C,0))),"",INDEX('Policy Characteristics'!H:H,MATCH($C1299,'Policy Characteristics'!$C:$C,0)))</f>
        <v>0.01</v>
      </c>
      <c r="O1299" s="254" t="str">
        <f>IF(ISBLANK(INDEX('Policy Characteristics'!I:I,MATCH($C1299,'Policy Characteristics'!$C:$C,0))),"",INDEX('Policy Characteristics'!I:I,MATCH($C1299,'Policy Characteristics'!$C:$C,0)))</f>
        <v>% reduction in energy use</v>
      </c>
      <c r="P1299" s="254" t="str">
        <f>IF(ISBLANK(INDEX('Policy Characteristics'!J:J,MATCH($C1299,'Policy Characteristics'!$C:$C,0))),"",INDEX('Policy Characteristics'!J:J,MATCH($C1299,'Policy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9" s="254" t="str">
        <f>IF(ISBLANK(INDEX('Policy Characteristics'!K:K,MATCH($C1299,'Policy Characteristics'!$C:$C,0))),"",INDEX('Policy Characteristics'!K:K,MATCH($C1299,'Policy Characteristics'!$C:$C,0)))</f>
        <v>industry-ag-main.html#eff-stds</v>
      </c>
      <c r="R1299" s="254" t="str">
        <f>IF(ISBLANK(INDEX('Policy Characteristics'!L:L,MATCH($C1299,'Policy Characteristics'!$C:$C,0))),"",INDEX('Policy Characteristics'!L:L,MATCH($C1299,'Policy Characteristics'!$C:$C,0)))</f>
        <v>industry-energy-efficiency-standards.html</v>
      </c>
    </row>
    <row r="1300" spans="1:18" s="4" customFormat="1">
      <c r="A1300" s="254" t="str">
        <f>IF(ISBLANK(INDEX('Policy Characteristics'!A:A,MATCH($C1300,'Policy Characteristics'!$C:$C,0))),"",INDEX('Policy Characteristics'!A:A,MATCH($C1300,'Policy Characteristics'!$C:$C,0)))</f>
        <v>Industry</v>
      </c>
      <c r="B1300" s="262" t="str">
        <f>IF(ISBLANK(INDEX('Policy Characteristics'!B:B,MATCH($C1300,'Policy Characteristics'!$C:$C,0))),"",INDEX('Policy Characteristics'!B:B,MATCH($C1300,'Policy Characteristics'!$C:$C,0)))</f>
        <v>Industry Energy Efficiency Standards</v>
      </c>
      <c r="C1300" s="254" t="str">
        <f t="shared" si="47"/>
        <v>Percentage Improvement in Eqpt Efficiency Standards above BAU</v>
      </c>
      <c r="D1300" s="6" t="s">
        <v>3063</v>
      </c>
      <c r="E1300" s="45" t="s">
        <v>2706</v>
      </c>
      <c r="F1300" t="s">
        <v>3027</v>
      </c>
      <c r="G1300" s="45" t="s">
        <v>2709</v>
      </c>
      <c r="H1300" s="43">
        <v>984</v>
      </c>
      <c r="I1300" s="324" t="s">
        <v>44</v>
      </c>
      <c r="J1300" s="255" t="str">
        <f>IF(ISBLANK(INDEX('Policy Characteristics'!D:D,MATCH($C1300,'Policy Characteristics'!$C:$C,0))),"",INDEX('Policy Characteristics'!D:D,MATCH($C1300,'Policy Characteristics'!$C:$C,0)))</f>
        <v>Industry Energy Efficiency Standards</v>
      </c>
      <c r="K1300" s="254" t="str">
        <f>IF(ISBLANK(INDEX('Policy Characteristics'!E:E,MATCH($C1300,'Policy Characteristics'!$C:$C,0))),"",INDEX('Policy Characteristics'!E:E,MATCH($C1300,'Policy Characteristics'!$C:$C,0)))</f>
        <v>indst efficiency standards</v>
      </c>
      <c r="L1300" s="261">
        <f>IF(ISBLANK(INDEX('Policy Characteristics'!F:F,MATCH($C1300,'Policy Characteristics'!$C:$C,0))),"",INDEX('Policy Characteristics'!F:F,MATCH($C1300,'Policy Characteristics'!$C:$C,0)))</f>
        <v>0</v>
      </c>
      <c r="M1300" s="261">
        <f>IF(ISBLANK(INDEX('Policy Characteristics'!G:G,MATCH($C1300,'Policy Characteristics'!$C:$C,0))),"",INDEX('Policy Characteristics'!G:G,MATCH($C1300,'Policy Characteristics'!$C:$C,0)))</f>
        <v>0.25</v>
      </c>
      <c r="N1300" s="261">
        <f>IF(ISBLANK(INDEX('Policy Characteristics'!H:H,MATCH($C1300,'Policy Characteristics'!$C:$C,0))),"",INDEX('Policy Characteristics'!H:H,MATCH($C1300,'Policy Characteristics'!$C:$C,0)))</f>
        <v>0.01</v>
      </c>
      <c r="O1300" s="254" t="str">
        <f>IF(ISBLANK(INDEX('Policy Characteristics'!I:I,MATCH($C1300,'Policy Characteristics'!$C:$C,0))),"",INDEX('Policy Characteristics'!I:I,MATCH($C1300,'Policy Characteristics'!$C:$C,0)))</f>
        <v>% reduction in energy use</v>
      </c>
      <c r="P1300" s="254" t="str">
        <f>IF(ISBLANK(INDEX('Policy Characteristics'!J:J,MATCH($C1300,'Policy Characteristics'!$C:$C,0))),"",INDEX('Policy Characteristics'!J:J,MATCH($C1300,'Policy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0" s="254" t="str">
        <f>IF(ISBLANK(INDEX('Policy Characteristics'!K:K,MATCH($C1300,'Policy Characteristics'!$C:$C,0))),"",INDEX('Policy Characteristics'!K:K,MATCH($C1300,'Policy Characteristics'!$C:$C,0)))</f>
        <v>industry-ag-main.html#eff-stds</v>
      </c>
      <c r="R1300" s="254" t="str">
        <f>IF(ISBLANK(INDEX('Policy Characteristics'!L:L,MATCH($C1300,'Policy Characteristics'!$C:$C,0))),"",INDEX('Policy Characteristics'!L:L,MATCH($C1300,'Policy Characteristics'!$C:$C,0)))</f>
        <v>industry-energy-efficiency-standards.html</v>
      </c>
    </row>
    <row r="1301" spans="1:18" s="4" customFormat="1">
      <c r="A1301" s="254" t="str">
        <f>IF(ISBLANK(INDEX('Policy Characteristics'!A:A,MATCH($C1301,'Policy Characteristics'!$C:$C,0))),"",INDEX('Policy Characteristics'!A:A,MATCH($C1301,'Policy Characteristics'!$C:$C,0)))</f>
        <v>Industry</v>
      </c>
      <c r="B1301" s="262" t="str">
        <f>IF(ISBLANK(INDEX('Policy Characteristics'!B:B,MATCH($C1301,'Policy Characteristics'!$C:$C,0))),"",INDEX('Policy Characteristics'!B:B,MATCH($C1301,'Policy Characteristics'!$C:$C,0)))</f>
        <v>Industry Energy Efficiency Standards</v>
      </c>
      <c r="C1301" s="254" t="str">
        <f t="shared" si="47"/>
        <v>Percentage Improvement in Eqpt Efficiency Standards above BAU</v>
      </c>
      <c r="D1301" s="6" t="s">
        <v>3063</v>
      </c>
      <c r="E1301" s="45" t="s">
        <v>2707</v>
      </c>
      <c r="F1301" t="s">
        <v>3027</v>
      </c>
      <c r="G1301" s="45" t="s">
        <v>2711</v>
      </c>
      <c r="H1301" s="43">
        <v>985</v>
      </c>
      <c r="I1301" s="324" t="s">
        <v>43</v>
      </c>
      <c r="J1301" s="255" t="str">
        <f>IF(ISBLANK(INDEX('Policy Characteristics'!D:D,MATCH($C1301,'Policy Characteristics'!$C:$C,0))),"",INDEX('Policy Characteristics'!D:D,MATCH($C1301,'Policy Characteristics'!$C:$C,0)))</f>
        <v>Industry Energy Efficiency Standards</v>
      </c>
      <c r="K1301" s="254" t="str">
        <f>IF(ISBLANK(INDEX('Policy Characteristics'!E:E,MATCH($C1301,'Policy Characteristics'!$C:$C,0))),"",INDEX('Policy Characteristics'!E:E,MATCH($C1301,'Policy Characteristics'!$C:$C,0)))</f>
        <v>indst efficiency standards</v>
      </c>
      <c r="L1301" s="261">
        <f>IF(ISBLANK(INDEX('Policy Characteristics'!F:F,MATCH($C1301,'Policy Characteristics'!$C:$C,0))),"",INDEX('Policy Characteristics'!F:F,MATCH($C1301,'Policy Characteristics'!$C:$C,0)))</f>
        <v>0</v>
      </c>
      <c r="M1301" s="261">
        <f>IF(ISBLANK(INDEX('Policy Characteristics'!G:G,MATCH($C1301,'Policy Characteristics'!$C:$C,0))),"",INDEX('Policy Characteristics'!G:G,MATCH($C1301,'Policy Characteristics'!$C:$C,0)))</f>
        <v>0.25</v>
      </c>
      <c r="N1301" s="261">
        <f>IF(ISBLANK(INDEX('Policy Characteristics'!H:H,MATCH($C1301,'Policy Characteristics'!$C:$C,0))),"",INDEX('Policy Characteristics'!H:H,MATCH($C1301,'Policy Characteristics'!$C:$C,0)))</f>
        <v>0.01</v>
      </c>
      <c r="O1301" s="254" t="str">
        <f>IF(ISBLANK(INDEX('Policy Characteristics'!I:I,MATCH($C1301,'Policy Characteristics'!$C:$C,0))),"",INDEX('Policy Characteristics'!I:I,MATCH($C1301,'Policy Characteristics'!$C:$C,0)))</f>
        <v>% reduction in energy use</v>
      </c>
      <c r="P1301" s="254" t="str">
        <f>IF(ISBLANK(INDEX('Policy Characteristics'!J:J,MATCH($C1301,'Policy Characteristics'!$C:$C,0))),"",INDEX('Policy Characteristics'!J:J,MATCH($C1301,'Policy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1" s="254" t="str">
        <f>IF(ISBLANK(INDEX('Policy Characteristics'!K:K,MATCH($C1301,'Policy Characteristics'!$C:$C,0))),"",INDEX('Policy Characteristics'!K:K,MATCH($C1301,'Policy Characteristics'!$C:$C,0)))</f>
        <v>industry-ag-main.html#eff-stds</v>
      </c>
      <c r="R1301" s="254" t="str">
        <f>IF(ISBLANK(INDEX('Policy Characteristics'!L:L,MATCH($C1301,'Policy Characteristics'!$C:$C,0))),"",INDEX('Policy Characteristics'!L:L,MATCH($C1301,'Policy Characteristics'!$C:$C,0)))</f>
        <v>industry-energy-efficiency-standards.html</v>
      </c>
    </row>
    <row r="1302" spans="1:18" s="4" customFormat="1">
      <c r="A1302" s="254" t="str">
        <f>IF(ISBLANK(INDEX('Policy Characteristics'!A:A,MATCH($C1302,'Policy Characteristics'!$C:$C,0))),"",INDEX('Policy Characteristics'!A:A,MATCH($C1302,'Policy Characteristics'!$C:$C,0)))</f>
        <v>Industry</v>
      </c>
      <c r="B1302" s="262" t="str">
        <f>IF(ISBLANK(INDEX('Policy Characteristics'!B:B,MATCH($C1302,'Policy Characteristics'!$C:$C,0))),"",INDEX('Policy Characteristics'!B:B,MATCH($C1302,'Policy Characteristics'!$C:$C,0)))</f>
        <v>Industry Energy Efficiency Standards</v>
      </c>
      <c r="C1302" s="254" t="str">
        <f t="shared" si="47"/>
        <v>Percentage Improvement in Eqpt Efficiency Standards above BAU</v>
      </c>
      <c r="D1302" s="6" t="s">
        <v>3063</v>
      </c>
      <c r="E1302" s="45" t="s">
        <v>2708</v>
      </c>
      <c r="F1302" t="s">
        <v>3027</v>
      </c>
      <c r="G1302" s="45" t="s">
        <v>2712</v>
      </c>
      <c r="H1302" s="43">
        <v>986</v>
      </c>
      <c r="I1302" s="324" t="s">
        <v>44</v>
      </c>
      <c r="J1302" s="255" t="str">
        <f>IF(ISBLANK(INDEX('Policy Characteristics'!D:D,MATCH($C1302,'Policy Characteristics'!$C:$C,0))),"",INDEX('Policy Characteristics'!D:D,MATCH($C1302,'Policy Characteristics'!$C:$C,0)))</f>
        <v>Industry Energy Efficiency Standards</v>
      </c>
      <c r="K1302" s="254" t="str">
        <f>IF(ISBLANK(INDEX('Policy Characteristics'!E:E,MATCH($C1302,'Policy Characteristics'!$C:$C,0))),"",INDEX('Policy Characteristics'!E:E,MATCH($C1302,'Policy Characteristics'!$C:$C,0)))</f>
        <v>indst efficiency standards</v>
      </c>
      <c r="L1302" s="261">
        <f>IF(ISBLANK(INDEX('Policy Characteristics'!F:F,MATCH($C1302,'Policy Characteristics'!$C:$C,0))),"",INDEX('Policy Characteristics'!F:F,MATCH($C1302,'Policy Characteristics'!$C:$C,0)))</f>
        <v>0</v>
      </c>
      <c r="M1302" s="261">
        <f>IF(ISBLANK(INDEX('Policy Characteristics'!G:G,MATCH($C1302,'Policy Characteristics'!$C:$C,0))),"",INDEX('Policy Characteristics'!G:G,MATCH($C1302,'Policy Characteristics'!$C:$C,0)))</f>
        <v>0.25</v>
      </c>
      <c r="N1302" s="261">
        <f>IF(ISBLANK(INDEX('Policy Characteristics'!H:H,MATCH($C1302,'Policy Characteristics'!$C:$C,0))),"",INDEX('Policy Characteristics'!H:H,MATCH($C1302,'Policy Characteristics'!$C:$C,0)))</f>
        <v>0.01</v>
      </c>
      <c r="O1302" s="254" t="str">
        <f>IF(ISBLANK(INDEX('Policy Characteristics'!I:I,MATCH($C1302,'Policy Characteristics'!$C:$C,0))),"",INDEX('Policy Characteristics'!I:I,MATCH($C1302,'Policy Characteristics'!$C:$C,0)))</f>
        <v>% reduction in energy use</v>
      </c>
      <c r="P1302" s="254" t="str">
        <f>IF(ISBLANK(INDEX('Policy Characteristics'!J:J,MATCH($C1302,'Policy Characteristics'!$C:$C,0))),"",INDEX('Policy Characteristics'!J:J,MATCH($C1302,'Policy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2" s="254" t="str">
        <f>IF(ISBLANK(INDEX('Policy Characteristics'!K:K,MATCH($C1302,'Policy Characteristics'!$C:$C,0))),"",INDEX('Policy Characteristics'!K:K,MATCH($C1302,'Policy Characteristics'!$C:$C,0)))</f>
        <v>industry-ag-main.html#eff-stds</v>
      </c>
      <c r="R1302" s="254" t="str">
        <f>IF(ISBLANK(INDEX('Policy Characteristics'!L:L,MATCH($C1302,'Policy Characteristics'!$C:$C,0))),"",INDEX('Policy Characteristics'!L:L,MATCH($C1302,'Policy Characteristics'!$C:$C,0)))</f>
        <v>industry-energy-efficiency-standards.html</v>
      </c>
    </row>
    <row r="1303" spans="1:18" s="4" customFormat="1">
      <c r="A1303" s="254" t="str">
        <f>IF(ISBLANK(INDEX('Policy Characteristics'!A:A,MATCH($C1303,'Policy Characteristics'!$C:$C,0))),"",INDEX('Policy Characteristics'!A:A,MATCH($C1303,'Policy Characteristics'!$C:$C,0)))</f>
        <v>Industry</v>
      </c>
      <c r="B1303" s="262" t="str">
        <f>IF(ISBLANK(INDEX('Policy Characteristics'!B:B,MATCH($C1303,'Policy Characteristics'!$C:$C,0))),"",INDEX('Policy Characteristics'!B:B,MATCH($C1303,'Policy Characteristics'!$C:$C,0)))</f>
        <v>Industry Energy Efficiency Standards</v>
      </c>
      <c r="C1303" s="254" t="str">
        <f t="shared" si="47"/>
        <v>Percentage Improvement in Eqpt Efficiency Standards above BAU</v>
      </c>
      <c r="D1303" s="6" t="s">
        <v>3063</v>
      </c>
      <c r="E1303" s="45" t="s">
        <v>2705</v>
      </c>
      <c r="F1303" t="s">
        <v>3027</v>
      </c>
      <c r="G1303" s="45" t="s">
        <v>2710</v>
      </c>
      <c r="H1303" s="43">
        <v>987</v>
      </c>
      <c r="I1303" s="324" t="s">
        <v>44</v>
      </c>
      <c r="J1303" s="255" t="str">
        <f>IF(ISBLANK(INDEX('Policy Characteristics'!D:D,MATCH($C1303,'Policy Characteristics'!$C:$C,0))),"",INDEX('Policy Characteristics'!D:D,MATCH($C1303,'Policy Characteristics'!$C:$C,0)))</f>
        <v>Industry Energy Efficiency Standards</v>
      </c>
      <c r="K1303" s="254" t="str">
        <f>IF(ISBLANK(INDEX('Policy Characteristics'!E:E,MATCH($C1303,'Policy Characteristics'!$C:$C,0))),"",INDEX('Policy Characteristics'!E:E,MATCH($C1303,'Policy Characteristics'!$C:$C,0)))</f>
        <v>indst efficiency standards</v>
      </c>
      <c r="L1303" s="261">
        <f>IF(ISBLANK(INDEX('Policy Characteristics'!F:F,MATCH($C1303,'Policy Characteristics'!$C:$C,0))),"",INDEX('Policy Characteristics'!F:F,MATCH($C1303,'Policy Characteristics'!$C:$C,0)))</f>
        <v>0</v>
      </c>
      <c r="M1303" s="261">
        <f>IF(ISBLANK(INDEX('Policy Characteristics'!G:G,MATCH($C1303,'Policy Characteristics'!$C:$C,0))),"",INDEX('Policy Characteristics'!G:G,MATCH($C1303,'Policy Characteristics'!$C:$C,0)))</f>
        <v>0.25</v>
      </c>
      <c r="N1303" s="261">
        <f>IF(ISBLANK(INDEX('Policy Characteristics'!H:H,MATCH($C1303,'Policy Characteristics'!$C:$C,0))),"",INDEX('Policy Characteristics'!H:H,MATCH($C1303,'Policy Characteristics'!$C:$C,0)))</f>
        <v>0.01</v>
      </c>
      <c r="O1303" s="254" t="str">
        <f>IF(ISBLANK(INDEX('Policy Characteristics'!I:I,MATCH($C1303,'Policy Characteristics'!$C:$C,0))),"",INDEX('Policy Characteristics'!I:I,MATCH($C1303,'Policy Characteristics'!$C:$C,0)))</f>
        <v>% reduction in energy use</v>
      </c>
      <c r="P1303" s="254" t="str">
        <f>IF(ISBLANK(INDEX('Policy Characteristics'!J:J,MATCH($C1303,'Policy Characteristics'!$C:$C,0))),"",INDEX('Policy Characteristics'!J:J,MATCH($C1303,'Policy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3" s="254" t="str">
        <f>IF(ISBLANK(INDEX('Policy Characteristics'!K:K,MATCH($C1303,'Policy Characteristics'!$C:$C,0))),"",INDEX('Policy Characteristics'!K:K,MATCH($C1303,'Policy Characteristics'!$C:$C,0)))</f>
        <v>industry-ag-main.html#eff-stds</v>
      </c>
      <c r="R1303" s="254" t="str">
        <f>IF(ISBLANK(INDEX('Policy Characteristics'!L:L,MATCH($C1303,'Policy Characteristics'!$C:$C,0))),"",INDEX('Policy Characteristics'!L:L,MATCH($C1303,'Policy Characteristics'!$C:$C,0)))</f>
        <v>industry-energy-efficiency-standards.html</v>
      </c>
    </row>
    <row r="1304" spans="1:18" s="4" customFormat="1">
      <c r="A1304" s="254" t="str">
        <f>IF(ISBLANK(INDEX('Policy Characteristics'!A:A,MATCH($C1304,'Policy Characteristics'!$C:$C,0))),"",INDEX('Policy Characteristics'!A:A,MATCH($C1304,'Policy Characteristics'!$C:$C,0)))</f>
        <v>Industry</v>
      </c>
      <c r="B1304" s="262" t="str">
        <f>IF(ISBLANK(INDEX('Policy Characteristics'!B:B,MATCH($C1304,'Policy Characteristics'!$C:$C,0))),"",INDEX('Policy Characteristics'!B:B,MATCH($C1304,'Policy Characteristics'!$C:$C,0)))</f>
        <v>Industry Energy Efficiency Standards</v>
      </c>
      <c r="C1304" s="254" t="str">
        <f t="shared" si="47"/>
        <v>Percentage Improvement in Eqpt Efficiency Standards above BAU</v>
      </c>
      <c r="D1304" s="6" t="s">
        <v>3064</v>
      </c>
      <c r="E1304" s="45" t="s">
        <v>2399</v>
      </c>
      <c r="F1304" t="s">
        <v>3028</v>
      </c>
      <c r="G1304" s="45" t="s">
        <v>2405</v>
      </c>
      <c r="H1304" s="43">
        <v>988</v>
      </c>
      <c r="I1304" s="324" t="s">
        <v>43</v>
      </c>
      <c r="J1304" s="255" t="str">
        <f>IF(ISBLANK(INDEX('Policy Characteristics'!D:D,MATCH($C1304,'Policy Characteristics'!$C:$C,0))),"",INDEX('Policy Characteristics'!D:D,MATCH($C1304,'Policy Characteristics'!$C:$C,0)))</f>
        <v>Industry Energy Efficiency Standards</v>
      </c>
      <c r="K1304" s="254" t="str">
        <f>IF(ISBLANK(INDEX('Policy Characteristics'!E:E,MATCH($C1304,'Policy Characteristics'!$C:$C,0))),"",INDEX('Policy Characteristics'!E:E,MATCH($C1304,'Policy Characteristics'!$C:$C,0)))</f>
        <v>indst efficiency standards</v>
      </c>
      <c r="L1304" s="261">
        <f>IF(ISBLANK(INDEX('Policy Characteristics'!F:F,MATCH($C1304,'Policy Characteristics'!$C:$C,0))),"",INDEX('Policy Characteristics'!F:F,MATCH($C1304,'Policy Characteristics'!$C:$C,0)))</f>
        <v>0</v>
      </c>
      <c r="M1304" s="261">
        <f>IF(ISBLANK(INDEX('Policy Characteristics'!G:G,MATCH($C1304,'Policy Characteristics'!$C:$C,0))),"",INDEX('Policy Characteristics'!G:G,MATCH($C1304,'Policy Characteristics'!$C:$C,0)))</f>
        <v>0.25</v>
      </c>
      <c r="N1304" s="261">
        <f>IF(ISBLANK(INDEX('Policy Characteristics'!H:H,MATCH($C1304,'Policy Characteristics'!$C:$C,0))),"",INDEX('Policy Characteristics'!H:H,MATCH($C1304,'Policy Characteristics'!$C:$C,0)))</f>
        <v>0.01</v>
      </c>
      <c r="O1304" s="254" t="str">
        <f>IF(ISBLANK(INDEX('Policy Characteristics'!I:I,MATCH($C1304,'Policy Characteristics'!$C:$C,0))),"",INDEX('Policy Characteristics'!I:I,MATCH($C1304,'Policy Characteristics'!$C:$C,0)))</f>
        <v>% reduction in energy use</v>
      </c>
      <c r="P1304" s="254" t="str">
        <f>IF(ISBLANK(INDEX('Policy Characteristics'!J:J,MATCH($C1304,'Policy Characteristics'!$C:$C,0))),"",INDEX('Policy Characteristics'!J:J,MATCH($C1304,'Policy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4" s="254" t="str">
        <f>IF(ISBLANK(INDEX('Policy Characteristics'!K:K,MATCH($C1304,'Policy Characteristics'!$C:$C,0))),"",INDEX('Policy Characteristics'!K:K,MATCH($C1304,'Policy Characteristics'!$C:$C,0)))</f>
        <v>industry-ag-main.html#eff-stds</v>
      </c>
      <c r="R1304" s="254" t="str">
        <f>IF(ISBLANK(INDEX('Policy Characteristics'!L:L,MATCH($C1304,'Policy Characteristics'!$C:$C,0))),"",INDEX('Policy Characteristics'!L:L,MATCH($C1304,'Policy Characteristics'!$C:$C,0)))</f>
        <v>industry-energy-efficiency-standards.html</v>
      </c>
    </row>
    <row r="1305" spans="1:18" s="4" customFormat="1">
      <c r="A1305" s="254" t="str">
        <f>IF(ISBLANK(INDEX('Policy Characteristics'!A:A,MATCH($C1305,'Policy Characteristics'!$C:$C,0))),"",INDEX('Policy Characteristics'!A:A,MATCH($C1305,'Policy Characteristics'!$C:$C,0)))</f>
        <v>Industry</v>
      </c>
      <c r="B1305" s="262" t="str">
        <f>IF(ISBLANK(INDEX('Policy Characteristics'!B:B,MATCH($C1305,'Policy Characteristics'!$C:$C,0))),"",INDEX('Policy Characteristics'!B:B,MATCH($C1305,'Policy Characteristics'!$C:$C,0)))</f>
        <v>Industry Energy Efficiency Standards</v>
      </c>
      <c r="C1305" s="254" t="str">
        <f t="shared" si="47"/>
        <v>Percentage Improvement in Eqpt Efficiency Standards above BAU</v>
      </c>
      <c r="D1305" s="6" t="s">
        <v>3064</v>
      </c>
      <c r="E1305" s="45" t="s">
        <v>2400</v>
      </c>
      <c r="F1305" t="s">
        <v>3028</v>
      </c>
      <c r="G1305" s="45" t="s">
        <v>2408</v>
      </c>
      <c r="H1305" s="43">
        <v>989</v>
      </c>
      <c r="I1305" s="324" t="s">
        <v>44</v>
      </c>
      <c r="J1305" s="255" t="str">
        <f>IF(ISBLANK(INDEX('Policy Characteristics'!D:D,MATCH($C1305,'Policy Characteristics'!$C:$C,0))),"",INDEX('Policy Characteristics'!D:D,MATCH($C1305,'Policy Characteristics'!$C:$C,0)))</f>
        <v>Industry Energy Efficiency Standards</v>
      </c>
      <c r="K1305" s="254" t="str">
        <f>IF(ISBLANK(INDEX('Policy Characteristics'!E:E,MATCH($C1305,'Policy Characteristics'!$C:$C,0))),"",INDEX('Policy Characteristics'!E:E,MATCH($C1305,'Policy Characteristics'!$C:$C,0)))</f>
        <v>indst efficiency standards</v>
      </c>
      <c r="L1305" s="261">
        <f>IF(ISBLANK(INDEX('Policy Characteristics'!F:F,MATCH($C1305,'Policy Characteristics'!$C:$C,0))),"",INDEX('Policy Characteristics'!F:F,MATCH($C1305,'Policy Characteristics'!$C:$C,0)))</f>
        <v>0</v>
      </c>
      <c r="M1305" s="261">
        <f>IF(ISBLANK(INDEX('Policy Characteristics'!G:G,MATCH($C1305,'Policy Characteristics'!$C:$C,0))),"",INDEX('Policy Characteristics'!G:G,MATCH($C1305,'Policy Characteristics'!$C:$C,0)))</f>
        <v>0.25</v>
      </c>
      <c r="N1305" s="261">
        <f>IF(ISBLANK(INDEX('Policy Characteristics'!H:H,MATCH($C1305,'Policy Characteristics'!$C:$C,0))),"",INDEX('Policy Characteristics'!H:H,MATCH($C1305,'Policy Characteristics'!$C:$C,0)))</f>
        <v>0.01</v>
      </c>
      <c r="O1305" s="254" t="str">
        <f>IF(ISBLANK(INDEX('Policy Characteristics'!I:I,MATCH($C1305,'Policy Characteristics'!$C:$C,0))),"",INDEX('Policy Characteristics'!I:I,MATCH($C1305,'Policy Characteristics'!$C:$C,0)))</f>
        <v>% reduction in energy use</v>
      </c>
      <c r="P1305" s="254" t="str">
        <f>IF(ISBLANK(INDEX('Policy Characteristics'!J:J,MATCH($C1305,'Policy Characteristics'!$C:$C,0))),"",INDEX('Policy Characteristics'!J:J,MATCH($C1305,'Policy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5" s="254" t="str">
        <f>IF(ISBLANK(INDEX('Policy Characteristics'!K:K,MATCH($C1305,'Policy Characteristics'!$C:$C,0))),"",INDEX('Policy Characteristics'!K:K,MATCH($C1305,'Policy Characteristics'!$C:$C,0)))</f>
        <v>industry-ag-main.html#eff-stds</v>
      </c>
      <c r="R1305" s="254" t="str">
        <f>IF(ISBLANK(INDEX('Policy Characteristics'!L:L,MATCH($C1305,'Policy Characteristics'!$C:$C,0))),"",INDEX('Policy Characteristics'!L:L,MATCH($C1305,'Policy Characteristics'!$C:$C,0)))</f>
        <v>industry-energy-efficiency-standards.html</v>
      </c>
    </row>
    <row r="1306" spans="1:18" s="4" customFormat="1">
      <c r="A1306" s="254" t="str">
        <f>IF(ISBLANK(INDEX('Policy Characteristics'!A:A,MATCH($C1306,'Policy Characteristics'!$C:$C,0))),"",INDEX('Policy Characteristics'!A:A,MATCH($C1306,'Policy Characteristics'!$C:$C,0)))</f>
        <v>Industry</v>
      </c>
      <c r="B1306" s="262" t="str">
        <f>IF(ISBLANK(INDEX('Policy Characteristics'!B:B,MATCH($C1306,'Policy Characteristics'!$C:$C,0))),"",INDEX('Policy Characteristics'!B:B,MATCH($C1306,'Policy Characteristics'!$C:$C,0)))</f>
        <v>Industry Energy Efficiency Standards</v>
      </c>
      <c r="C1306" s="254" t="str">
        <f t="shared" si="47"/>
        <v>Percentage Improvement in Eqpt Efficiency Standards above BAU</v>
      </c>
      <c r="D1306" s="6" t="s">
        <v>3064</v>
      </c>
      <c r="E1306" s="45" t="s">
        <v>2401</v>
      </c>
      <c r="F1306" t="s">
        <v>3028</v>
      </c>
      <c r="G1306" s="45" t="s">
        <v>2409</v>
      </c>
      <c r="H1306" s="43">
        <v>990</v>
      </c>
      <c r="I1306" s="324" t="s">
        <v>43</v>
      </c>
      <c r="J1306" s="255" t="str">
        <f>IF(ISBLANK(INDEX('Policy Characteristics'!D:D,MATCH($C1306,'Policy Characteristics'!$C:$C,0))),"",INDEX('Policy Characteristics'!D:D,MATCH($C1306,'Policy Characteristics'!$C:$C,0)))</f>
        <v>Industry Energy Efficiency Standards</v>
      </c>
      <c r="K1306" s="254" t="str">
        <f>IF(ISBLANK(INDEX('Policy Characteristics'!E:E,MATCH($C1306,'Policy Characteristics'!$C:$C,0))),"",INDEX('Policy Characteristics'!E:E,MATCH($C1306,'Policy Characteristics'!$C:$C,0)))</f>
        <v>indst efficiency standards</v>
      </c>
      <c r="L1306" s="261">
        <f>IF(ISBLANK(INDEX('Policy Characteristics'!F:F,MATCH($C1306,'Policy Characteristics'!$C:$C,0))),"",INDEX('Policy Characteristics'!F:F,MATCH($C1306,'Policy Characteristics'!$C:$C,0)))</f>
        <v>0</v>
      </c>
      <c r="M1306" s="261">
        <f>IF(ISBLANK(INDEX('Policy Characteristics'!G:G,MATCH($C1306,'Policy Characteristics'!$C:$C,0))),"",INDEX('Policy Characteristics'!G:G,MATCH($C1306,'Policy Characteristics'!$C:$C,0)))</f>
        <v>0.25</v>
      </c>
      <c r="N1306" s="261">
        <f>IF(ISBLANK(INDEX('Policy Characteristics'!H:H,MATCH($C1306,'Policy Characteristics'!$C:$C,0))),"",INDEX('Policy Characteristics'!H:H,MATCH($C1306,'Policy Characteristics'!$C:$C,0)))</f>
        <v>0.01</v>
      </c>
      <c r="O1306" s="254" t="str">
        <f>IF(ISBLANK(INDEX('Policy Characteristics'!I:I,MATCH($C1306,'Policy Characteristics'!$C:$C,0))),"",INDEX('Policy Characteristics'!I:I,MATCH($C1306,'Policy Characteristics'!$C:$C,0)))</f>
        <v>% reduction in energy use</v>
      </c>
      <c r="P1306" s="254" t="str">
        <f>IF(ISBLANK(INDEX('Policy Characteristics'!J:J,MATCH($C1306,'Policy Characteristics'!$C:$C,0))),"",INDEX('Policy Characteristics'!J:J,MATCH($C1306,'Policy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6" s="254" t="str">
        <f>IF(ISBLANK(INDEX('Policy Characteristics'!K:K,MATCH($C1306,'Policy Characteristics'!$C:$C,0))),"",INDEX('Policy Characteristics'!K:K,MATCH($C1306,'Policy Characteristics'!$C:$C,0)))</f>
        <v>industry-ag-main.html#eff-stds</v>
      </c>
      <c r="R1306" s="254" t="str">
        <f>IF(ISBLANK(INDEX('Policy Characteristics'!L:L,MATCH($C1306,'Policy Characteristics'!$C:$C,0))),"",INDEX('Policy Characteristics'!L:L,MATCH($C1306,'Policy Characteristics'!$C:$C,0)))</f>
        <v>industry-energy-efficiency-standards.html</v>
      </c>
    </row>
    <row r="1307" spans="1:18" s="4" customFormat="1">
      <c r="A1307" s="254" t="str">
        <f>IF(ISBLANK(INDEX('Policy Characteristics'!A:A,MATCH($C1307,'Policy Characteristics'!$C:$C,0))),"",INDEX('Policy Characteristics'!A:A,MATCH($C1307,'Policy Characteristics'!$C:$C,0)))</f>
        <v>Industry</v>
      </c>
      <c r="B1307" s="262" t="str">
        <f>IF(ISBLANK(INDEX('Policy Characteristics'!B:B,MATCH($C1307,'Policy Characteristics'!$C:$C,0))),"",INDEX('Policy Characteristics'!B:B,MATCH($C1307,'Policy Characteristics'!$C:$C,0)))</f>
        <v>Industry Energy Efficiency Standards</v>
      </c>
      <c r="C1307" s="254" t="str">
        <f t="shared" si="47"/>
        <v>Percentage Improvement in Eqpt Efficiency Standards above BAU</v>
      </c>
      <c r="D1307" s="6" t="s">
        <v>3064</v>
      </c>
      <c r="E1307" s="45" t="s">
        <v>2402</v>
      </c>
      <c r="F1307" t="s">
        <v>3028</v>
      </c>
      <c r="G1307" s="45" t="s">
        <v>2406</v>
      </c>
      <c r="H1307" s="43">
        <v>991</v>
      </c>
      <c r="I1307" s="324" t="s">
        <v>44</v>
      </c>
      <c r="J1307" s="255" t="str">
        <f>IF(ISBLANK(INDEX('Policy Characteristics'!D:D,MATCH($C1307,'Policy Characteristics'!$C:$C,0))),"",INDEX('Policy Characteristics'!D:D,MATCH($C1307,'Policy Characteristics'!$C:$C,0)))</f>
        <v>Industry Energy Efficiency Standards</v>
      </c>
      <c r="K1307" s="254" t="str">
        <f>IF(ISBLANK(INDEX('Policy Characteristics'!E:E,MATCH($C1307,'Policy Characteristics'!$C:$C,0))),"",INDEX('Policy Characteristics'!E:E,MATCH($C1307,'Policy Characteristics'!$C:$C,0)))</f>
        <v>indst efficiency standards</v>
      </c>
      <c r="L1307" s="261">
        <f>IF(ISBLANK(INDEX('Policy Characteristics'!F:F,MATCH($C1307,'Policy Characteristics'!$C:$C,0))),"",INDEX('Policy Characteristics'!F:F,MATCH($C1307,'Policy Characteristics'!$C:$C,0)))</f>
        <v>0</v>
      </c>
      <c r="M1307" s="261">
        <f>IF(ISBLANK(INDEX('Policy Characteristics'!G:G,MATCH($C1307,'Policy Characteristics'!$C:$C,0))),"",INDEX('Policy Characteristics'!G:G,MATCH($C1307,'Policy Characteristics'!$C:$C,0)))</f>
        <v>0.25</v>
      </c>
      <c r="N1307" s="261">
        <f>IF(ISBLANK(INDEX('Policy Characteristics'!H:H,MATCH($C1307,'Policy Characteristics'!$C:$C,0))),"",INDEX('Policy Characteristics'!H:H,MATCH($C1307,'Policy Characteristics'!$C:$C,0)))</f>
        <v>0.01</v>
      </c>
      <c r="O1307" s="254" t="str">
        <f>IF(ISBLANK(INDEX('Policy Characteristics'!I:I,MATCH($C1307,'Policy Characteristics'!$C:$C,0))),"",INDEX('Policy Characteristics'!I:I,MATCH($C1307,'Policy Characteristics'!$C:$C,0)))</f>
        <v>% reduction in energy use</v>
      </c>
      <c r="P1307" s="254" t="str">
        <f>IF(ISBLANK(INDEX('Policy Characteristics'!J:J,MATCH($C1307,'Policy Characteristics'!$C:$C,0))),"",INDEX('Policy Characteristics'!J:J,MATCH($C1307,'Policy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7" s="254" t="str">
        <f>IF(ISBLANK(INDEX('Policy Characteristics'!K:K,MATCH($C1307,'Policy Characteristics'!$C:$C,0))),"",INDEX('Policy Characteristics'!K:K,MATCH($C1307,'Policy Characteristics'!$C:$C,0)))</f>
        <v>industry-ag-main.html#eff-stds</v>
      </c>
      <c r="R1307" s="254" t="str">
        <f>IF(ISBLANK(INDEX('Policy Characteristics'!L:L,MATCH($C1307,'Policy Characteristics'!$C:$C,0))),"",INDEX('Policy Characteristics'!L:L,MATCH($C1307,'Policy Characteristics'!$C:$C,0)))</f>
        <v>industry-energy-efficiency-standards.html</v>
      </c>
    </row>
    <row r="1308" spans="1:18" s="4" customFormat="1">
      <c r="A1308" s="254" t="str">
        <f>IF(ISBLANK(INDEX('Policy Characteristics'!A:A,MATCH($C1308,'Policy Characteristics'!$C:$C,0))),"",INDEX('Policy Characteristics'!A:A,MATCH($C1308,'Policy Characteristics'!$C:$C,0)))</f>
        <v>Industry</v>
      </c>
      <c r="B1308" s="262" t="str">
        <f>IF(ISBLANK(INDEX('Policy Characteristics'!B:B,MATCH($C1308,'Policy Characteristics'!$C:$C,0))),"",INDEX('Policy Characteristics'!B:B,MATCH($C1308,'Policy Characteristics'!$C:$C,0)))</f>
        <v>Industry Energy Efficiency Standards</v>
      </c>
      <c r="C1308" s="254" t="str">
        <f t="shared" si="47"/>
        <v>Percentage Improvement in Eqpt Efficiency Standards above BAU</v>
      </c>
      <c r="D1308" s="6" t="s">
        <v>3064</v>
      </c>
      <c r="E1308" s="45" t="s">
        <v>2403</v>
      </c>
      <c r="F1308" t="s">
        <v>3028</v>
      </c>
      <c r="G1308" s="45" t="s">
        <v>2407</v>
      </c>
      <c r="H1308" s="43">
        <v>992</v>
      </c>
      <c r="I1308" s="324" t="s">
        <v>43</v>
      </c>
      <c r="J1308" s="255" t="str">
        <f>IF(ISBLANK(INDEX('Policy Characteristics'!D:D,MATCH($C1308,'Policy Characteristics'!$C:$C,0))),"",INDEX('Policy Characteristics'!D:D,MATCH($C1308,'Policy Characteristics'!$C:$C,0)))</f>
        <v>Industry Energy Efficiency Standards</v>
      </c>
      <c r="K1308" s="254" t="str">
        <f>IF(ISBLANK(INDEX('Policy Characteristics'!E:E,MATCH($C1308,'Policy Characteristics'!$C:$C,0))),"",INDEX('Policy Characteristics'!E:E,MATCH($C1308,'Policy Characteristics'!$C:$C,0)))</f>
        <v>indst efficiency standards</v>
      </c>
      <c r="L1308" s="261">
        <f>IF(ISBLANK(INDEX('Policy Characteristics'!F:F,MATCH($C1308,'Policy Characteristics'!$C:$C,0))),"",INDEX('Policy Characteristics'!F:F,MATCH($C1308,'Policy Characteristics'!$C:$C,0)))</f>
        <v>0</v>
      </c>
      <c r="M1308" s="261">
        <f>IF(ISBLANK(INDEX('Policy Characteristics'!G:G,MATCH($C1308,'Policy Characteristics'!$C:$C,0))),"",INDEX('Policy Characteristics'!G:G,MATCH($C1308,'Policy Characteristics'!$C:$C,0)))</f>
        <v>0.25</v>
      </c>
      <c r="N1308" s="261">
        <f>IF(ISBLANK(INDEX('Policy Characteristics'!H:H,MATCH($C1308,'Policy Characteristics'!$C:$C,0))),"",INDEX('Policy Characteristics'!H:H,MATCH($C1308,'Policy Characteristics'!$C:$C,0)))</f>
        <v>0.01</v>
      </c>
      <c r="O1308" s="254" t="str">
        <f>IF(ISBLANK(INDEX('Policy Characteristics'!I:I,MATCH($C1308,'Policy Characteristics'!$C:$C,0))),"",INDEX('Policy Characteristics'!I:I,MATCH($C1308,'Policy Characteristics'!$C:$C,0)))</f>
        <v>% reduction in energy use</v>
      </c>
      <c r="P1308" s="254" t="str">
        <f>IF(ISBLANK(INDEX('Policy Characteristics'!J:J,MATCH($C1308,'Policy Characteristics'!$C:$C,0))),"",INDEX('Policy Characteristics'!J:J,MATCH($C1308,'Policy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8" s="254" t="str">
        <f>IF(ISBLANK(INDEX('Policy Characteristics'!K:K,MATCH($C1308,'Policy Characteristics'!$C:$C,0))),"",INDEX('Policy Characteristics'!K:K,MATCH($C1308,'Policy Characteristics'!$C:$C,0)))</f>
        <v>industry-ag-main.html#eff-stds</v>
      </c>
      <c r="R1308" s="254" t="str">
        <f>IF(ISBLANK(INDEX('Policy Characteristics'!L:L,MATCH($C1308,'Policy Characteristics'!$C:$C,0))),"",INDEX('Policy Characteristics'!L:L,MATCH($C1308,'Policy Characteristics'!$C:$C,0)))</f>
        <v>industry-energy-efficiency-standards.html</v>
      </c>
    </row>
    <row r="1309" spans="1:18" s="4" customFormat="1">
      <c r="A1309" s="254" t="str">
        <f>IF(ISBLANK(INDEX('Policy Characteristics'!A:A,MATCH($C1309,'Policy Characteristics'!$C:$C,0))),"",INDEX('Policy Characteristics'!A:A,MATCH($C1309,'Policy Characteristics'!$C:$C,0)))</f>
        <v>Industry</v>
      </c>
      <c r="B1309" s="262" t="str">
        <f>IF(ISBLANK(INDEX('Policy Characteristics'!B:B,MATCH($C1309,'Policy Characteristics'!$C:$C,0))),"",INDEX('Policy Characteristics'!B:B,MATCH($C1309,'Policy Characteristics'!$C:$C,0)))</f>
        <v>Industry Energy Efficiency Standards</v>
      </c>
      <c r="C1309" s="254" t="str">
        <f t="shared" si="47"/>
        <v>Percentage Improvement in Eqpt Efficiency Standards above BAU</v>
      </c>
      <c r="D1309" s="6" t="s">
        <v>3064</v>
      </c>
      <c r="E1309" s="45" t="s">
        <v>2404</v>
      </c>
      <c r="F1309" t="s">
        <v>3028</v>
      </c>
      <c r="G1309" s="45" t="s">
        <v>2410</v>
      </c>
      <c r="H1309" s="43">
        <v>993</v>
      </c>
      <c r="I1309" s="324" t="s">
        <v>44</v>
      </c>
      <c r="J1309" s="255" t="str">
        <f>IF(ISBLANK(INDEX('Policy Characteristics'!D:D,MATCH($C1309,'Policy Characteristics'!$C:$C,0))),"",INDEX('Policy Characteristics'!D:D,MATCH($C1309,'Policy Characteristics'!$C:$C,0)))</f>
        <v>Industry Energy Efficiency Standards</v>
      </c>
      <c r="K1309" s="254" t="str">
        <f>IF(ISBLANK(INDEX('Policy Characteristics'!E:E,MATCH($C1309,'Policy Characteristics'!$C:$C,0))),"",INDEX('Policy Characteristics'!E:E,MATCH($C1309,'Policy Characteristics'!$C:$C,0)))</f>
        <v>indst efficiency standards</v>
      </c>
      <c r="L1309" s="261">
        <f>IF(ISBLANK(INDEX('Policy Characteristics'!F:F,MATCH($C1309,'Policy Characteristics'!$C:$C,0))),"",INDEX('Policy Characteristics'!F:F,MATCH($C1309,'Policy Characteristics'!$C:$C,0)))</f>
        <v>0</v>
      </c>
      <c r="M1309" s="261">
        <f>IF(ISBLANK(INDEX('Policy Characteristics'!G:G,MATCH($C1309,'Policy Characteristics'!$C:$C,0))),"",INDEX('Policy Characteristics'!G:G,MATCH($C1309,'Policy Characteristics'!$C:$C,0)))</f>
        <v>0.25</v>
      </c>
      <c r="N1309" s="261">
        <f>IF(ISBLANK(INDEX('Policy Characteristics'!H:H,MATCH($C1309,'Policy Characteristics'!$C:$C,0))),"",INDEX('Policy Characteristics'!H:H,MATCH($C1309,'Policy Characteristics'!$C:$C,0)))</f>
        <v>0.01</v>
      </c>
      <c r="O1309" s="254" t="str">
        <f>IF(ISBLANK(INDEX('Policy Characteristics'!I:I,MATCH($C1309,'Policy Characteristics'!$C:$C,0))),"",INDEX('Policy Characteristics'!I:I,MATCH($C1309,'Policy Characteristics'!$C:$C,0)))</f>
        <v>% reduction in energy use</v>
      </c>
      <c r="P1309" s="254" t="str">
        <f>IF(ISBLANK(INDEX('Policy Characteristics'!J:J,MATCH($C1309,'Policy Characteristics'!$C:$C,0))),"",INDEX('Policy Characteristics'!J:J,MATCH($C1309,'Policy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9" s="254" t="str">
        <f>IF(ISBLANK(INDEX('Policy Characteristics'!K:K,MATCH($C1309,'Policy Characteristics'!$C:$C,0))),"",INDEX('Policy Characteristics'!K:K,MATCH($C1309,'Policy Characteristics'!$C:$C,0)))</f>
        <v>industry-ag-main.html#eff-stds</v>
      </c>
      <c r="R1309" s="254" t="str">
        <f>IF(ISBLANK(INDEX('Policy Characteristics'!L:L,MATCH($C1309,'Policy Characteristics'!$C:$C,0))),"",INDEX('Policy Characteristics'!L:L,MATCH($C1309,'Policy Characteristics'!$C:$C,0)))</f>
        <v>industry-energy-efficiency-standards.html</v>
      </c>
    </row>
    <row r="1310" spans="1:18" s="4" customFormat="1">
      <c r="A1310" s="254" t="str">
        <f>IF(ISBLANK(INDEX('Policy Characteristics'!A:A,MATCH($C1310,'Policy Characteristics'!$C:$C,0))),"",INDEX('Policy Characteristics'!A:A,MATCH($C1310,'Policy Characteristics'!$C:$C,0)))</f>
        <v>Industry</v>
      </c>
      <c r="B1310" s="262" t="str">
        <f>IF(ISBLANK(INDEX('Policy Characteristics'!B:B,MATCH($C1310,'Policy Characteristics'!$C:$C,0))),"",INDEX('Policy Characteristics'!B:B,MATCH($C1310,'Policy Characteristics'!$C:$C,0)))</f>
        <v>Industry Energy Efficiency Standards</v>
      </c>
      <c r="C1310" s="254" t="str">
        <f t="shared" si="47"/>
        <v>Percentage Improvement in Eqpt Efficiency Standards above BAU</v>
      </c>
      <c r="D1310" s="6" t="s">
        <v>3064</v>
      </c>
      <c r="E1310" s="45" t="s">
        <v>2706</v>
      </c>
      <c r="F1310" t="s">
        <v>3028</v>
      </c>
      <c r="G1310" s="45" t="s">
        <v>2709</v>
      </c>
      <c r="H1310" s="43">
        <v>994</v>
      </c>
      <c r="I1310" s="324" t="s">
        <v>44</v>
      </c>
      <c r="J1310" s="255" t="str">
        <f>IF(ISBLANK(INDEX('Policy Characteristics'!D:D,MATCH($C1310,'Policy Characteristics'!$C:$C,0))),"",INDEX('Policy Characteristics'!D:D,MATCH($C1310,'Policy Characteristics'!$C:$C,0)))</f>
        <v>Industry Energy Efficiency Standards</v>
      </c>
      <c r="K1310" s="254" t="str">
        <f>IF(ISBLANK(INDEX('Policy Characteristics'!E:E,MATCH($C1310,'Policy Characteristics'!$C:$C,0))),"",INDEX('Policy Characteristics'!E:E,MATCH($C1310,'Policy Characteristics'!$C:$C,0)))</f>
        <v>indst efficiency standards</v>
      </c>
      <c r="L1310" s="261">
        <f>IF(ISBLANK(INDEX('Policy Characteristics'!F:F,MATCH($C1310,'Policy Characteristics'!$C:$C,0))),"",INDEX('Policy Characteristics'!F:F,MATCH($C1310,'Policy Characteristics'!$C:$C,0)))</f>
        <v>0</v>
      </c>
      <c r="M1310" s="261">
        <f>IF(ISBLANK(INDEX('Policy Characteristics'!G:G,MATCH($C1310,'Policy Characteristics'!$C:$C,0))),"",INDEX('Policy Characteristics'!G:G,MATCH($C1310,'Policy Characteristics'!$C:$C,0)))</f>
        <v>0.25</v>
      </c>
      <c r="N1310" s="261">
        <f>IF(ISBLANK(INDEX('Policy Characteristics'!H:H,MATCH($C1310,'Policy Characteristics'!$C:$C,0))),"",INDEX('Policy Characteristics'!H:H,MATCH($C1310,'Policy Characteristics'!$C:$C,0)))</f>
        <v>0.01</v>
      </c>
      <c r="O1310" s="254" t="str">
        <f>IF(ISBLANK(INDEX('Policy Characteristics'!I:I,MATCH($C1310,'Policy Characteristics'!$C:$C,0))),"",INDEX('Policy Characteristics'!I:I,MATCH($C1310,'Policy Characteristics'!$C:$C,0)))</f>
        <v>% reduction in energy use</v>
      </c>
      <c r="P1310" s="254" t="str">
        <f>IF(ISBLANK(INDEX('Policy Characteristics'!J:J,MATCH($C1310,'Policy Characteristics'!$C:$C,0))),"",INDEX('Policy Characteristics'!J:J,MATCH($C1310,'Policy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0" s="254" t="str">
        <f>IF(ISBLANK(INDEX('Policy Characteristics'!K:K,MATCH($C1310,'Policy Characteristics'!$C:$C,0))),"",INDEX('Policy Characteristics'!K:K,MATCH($C1310,'Policy Characteristics'!$C:$C,0)))</f>
        <v>industry-ag-main.html#eff-stds</v>
      </c>
      <c r="R1310" s="254" t="str">
        <f>IF(ISBLANK(INDEX('Policy Characteristics'!L:L,MATCH($C1310,'Policy Characteristics'!$C:$C,0))),"",INDEX('Policy Characteristics'!L:L,MATCH($C1310,'Policy Characteristics'!$C:$C,0)))</f>
        <v>industry-energy-efficiency-standards.html</v>
      </c>
    </row>
    <row r="1311" spans="1:18" s="4" customFormat="1">
      <c r="A1311" s="254" t="str">
        <f>IF(ISBLANK(INDEX('Policy Characteristics'!A:A,MATCH($C1311,'Policy Characteristics'!$C:$C,0))),"",INDEX('Policy Characteristics'!A:A,MATCH($C1311,'Policy Characteristics'!$C:$C,0)))</f>
        <v>Industry</v>
      </c>
      <c r="B1311" s="262" t="str">
        <f>IF(ISBLANK(INDEX('Policy Characteristics'!B:B,MATCH($C1311,'Policy Characteristics'!$C:$C,0))),"",INDEX('Policy Characteristics'!B:B,MATCH($C1311,'Policy Characteristics'!$C:$C,0)))</f>
        <v>Industry Energy Efficiency Standards</v>
      </c>
      <c r="C1311" s="254" t="str">
        <f t="shared" si="47"/>
        <v>Percentage Improvement in Eqpt Efficiency Standards above BAU</v>
      </c>
      <c r="D1311" s="6" t="s">
        <v>3064</v>
      </c>
      <c r="E1311" s="45" t="s">
        <v>2707</v>
      </c>
      <c r="F1311" t="s">
        <v>3028</v>
      </c>
      <c r="G1311" s="45" t="s">
        <v>2711</v>
      </c>
      <c r="H1311" s="43">
        <v>995</v>
      </c>
      <c r="I1311" s="324" t="s">
        <v>43</v>
      </c>
      <c r="J1311" s="255" t="str">
        <f>IF(ISBLANK(INDEX('Policy Characteristics'!D:D,MATCH($C1311,'Policy Characteristics'!$C:$C,0))),"",INDEX('Policy Characteristics'!D:D,MATCH($C1311,'Policy Characteristics'!$C:$C,0)))</f>
        <v>Industry Energy Efficiency Standards</v>
      </c>
      <c r="K1311" s="254" t="str">
        <f>IF(ISBLANK(INDEX('Policy Characteristics'!E:E,MATCH($C1311,'Policy Characteristics'!$C:$C,0))),"",INDEX('Policy Characteristics'!E:E,MATCH($C1311,'Policy Characteristics'!$C:$C,0)))</f>
        <v>indst efficiency standards</v>
      </c>
      <c r="L1311" s="261">
        <f>IF(ISBLANK(INDEX('Policy Characteristics'!F:F,MATCH($C1311,'Policy Characteristics'!$C:$C,0))),"",INDEX('Policy Characteristics'!F:F,MATCH($C1311,'Policy Characteristics'!$C:$C,0)))</f>
        <v>0</v>
      </c>
      <c r="M1311" s="261">
        <f>IF(ISBLANK(INDEX('Policy Characteristics'!G:G,MATCH($C1311,'Policy Characteristics'!$C:$C,0))),"",INDEX('Policy Characteristics'!G:G,MATCH($C1311,'Policy Characteristics'!$C:$C,0)))</f>
        <v>0.25</v>
      </c>
      <c r="N1311" s="261">
        <f>IF(ISBLANK(INDEX('Policy Characteristics'!H:H,MATCH($C1311,'Policy Characteristics'!$C:$C,0))),"",INDEX('Policy Characteristics'!H:H,MATCH($C1311,'Policy Characteristics'!$C:$C,0)))</f>
        <v>0.01</v>
      </c>
      <c r="O1311" s="254" t="str">
        <f>IF(ISBLANK(INDEX('Policy Characteristics'!I:I,MATCH($C1311,'Policy Characteristics'!$C:$C,0))),"",INDEX('Policy Characteristics'!I:I,MATCH($C1311,'Policy Characteristics'!$C:$C,0)))</f>
        <v>% reduction in energy use</v>
      </c>
      <c r="P1311" s="254" t="str">
        <f>IF(ISBLANK(INDEX('Policy Characteristics'!J:J,MATCH($C1311,'Policy Characteristics'!$C:$C,0))),"",INDEX('Policy Characteristics'!J:J,MATCH($C1311,'Policy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1" s="254" t="str">
        <f>IF(ISBLANK(INDEX('Policy Characteristics'!K:K,MATCH($C1311,'Policy Characteristics'!$C:$C,0))),"",INDEX('Policy Characteristics'!K:K,MATCH($C1311,'Policy Characteristics'!$C:$C,0)))</f>
        <v>industry-ag-main.html#eff-stds</v>
      </c>
      <c r="R1311" s="254" t="str">
        <f>IF(ISBLANK(INDEX('Policy Characteristics'!L:L,MATCH($C1311,'Policy Characteristics'!$C:$C,0))),"",INDEX('Policy Characteristics'!L:L,MATCH($C1311,'Policy Characteristics'!$C:$C,0)))</f>
        <v>industry-energy-efficiency-standards.html</v>
      </c>
    </row>
    <row r="1312" spans="1:18" s="4" customFormat="1">
      <c r="A1312" s="254" t="str">
        <f>IF(ISBLANK(INDEX('Policy Characteristics'!A:A,MATCH($C1312,'Policy Characteristics'!$C:$C,0))),"",INDEX('Policy Characteristics'!A:A,MATCH($C1312,'Policy Characteristics'!$C:$C,0)))</f>
        <v>Industry</v>
      </c>
      <c r="B1312" s="262" t="str">
        <f>IF(ISBLANK(INDEX('Policy Characteristics'!B:B,MATCH($C1312,'Policy Characteristics'!$C:$C,0))),"",INDEX('Policy Characteristics'!B:B,MATCH($C1312,'Policy Characteristics'!$C:$C,0)))</f>
        <v>Industry Energy Efficiency Standards</v>
      </c>
      <c r="C1312" s="254" t="str">
        <f t="shared" si="47"/>
        <v>Percentage Improvement in Eqpt Efficiency Standards above BAU</v>
      </c>
      <c r="D1312" s="6" t="s">
        <v>3064</v>
      </c>
      <c r="E1312" s="45" t="s">
        <v>2708</v>
      </c>
      <c r="F1312" t="s">
        <v>3028</v>
      </c>
      <c r="G1312" s="45" t="s">
        <v>2712</v>
      </c>
      <c r="H1312" s="43">
        <v>996</v>
      </c>
      <c r="I1312" s="324" t="s">
        <v>44</v>
      </c>
      <c r="J1312" s="255" t="str">
        <f>IF(ISBLANK(INDEX('Policy Characteristics'!D:D,MATCH($C1312,'Policy Characteristics'!$C:$C,0))),"",INDEX('Policy Characteristics'!D:D,MATCH($C1312,'Policy Characteristics'!$C:$C,0)))</f>
        <v>Industry Energy Efficiency Standards</v>
      </c>
      <c r="K1312" s="254" t="str">
        <f>IF(ISBLANK(INDEX('Policy Characteristics'!E:E,MATCH($C1312,'Policy Characteristics'!$C:$C,0))),"",INDEX('Policy Characteristics'!E:E,MATCH($C1312,'Policy Characteristics'!$C:$C,0)))</f>
        <v>indst efficiency standards</v>
      </c>
      <c r="L1312" s="261">
        <f>IF(ISBLANK(INDEX('Policy Characteristics'!F:F,MATCH($C1312,'Policy Characteristics'!$C:$C,0))),"",INDEX('Policy Characteristics'!F:F,MATCH($C1312,'Policy Characteristics'!$C:$C,0)))</f>
        <v>0</v>
      </c>
      <c r="M1312" s="261">
        <f>IF(ISBLANK(INDEX('Policy Characteristics'!G:G,MATCH($C1312,'Policy Characteristics'!$C:$C,0))),"",INDEX('Policy Characteristics'!G:G,MATCH($C1312,'Policy Characteristics'!$C:$C,0)))</f>
        <v>0.25</v>
      </c>
      <c r="N1312" s="261">
        <f>IF(ISBLANK(INDEX('Policy Characteristics'!H:H,MATCH($C1312,'Policy Characteristics'!$C:$C,0))),"",INDEX('Policy Characteristics'!H:H,MATCH($C1312,'Policy Characteristics'!$C:$C,0)))</f>
        <v>0.01</v>
      </c>
      <c r="O1312" s="254" t="str">
        <f>IF(ISBLANK(INDEX('Policy Characteristics'!I:I,MATCH($C1312,'Policy Characteristics'!$C:$C,0))),"",INDEX('Policy Characteristics'!I:I,MATCH($C1312,'Policy Characteristics'!$C:$C,0)))</f>
        <v>% reduction in energy use</v>
      </c>
      <c r="P1312" s="254" t="str">
        <f>IF(ISBLANK(INDEX('Policy Characteristics'!J:J,MATCH($C1312,'Policy Characteristics'!$C:$C,0))),"",INDEX('Policy Characteristics'!J:J,MATCH($C1312,'Policy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2" s="254" t="str">
        <f>IF(ISBLANK(INDEX('Policy Characteristics'!K:K,MATCH($C1312,'Policy Characteristics'!$C:$C,0))),"",INDEX('Policy Characteristics'!K:K,MATCH($C1312,'Policy Characteristics'!$C:$C,0)))</f>
        <v>industry-ag-main.html#eff-stds</v>
      </c>
      <c r="R1312" s="254" t="str">
        <f>IF(ISBLANK(INDEX('Policy Characteristics'!L:L,MATCH($C1312,'Policy Characteristics'!$C:$C,0))),"",INDEX('Policy Characteristics'!L:L,MATCH($C1312,'Policy Characteristics'!$C:$C,0)))</f>
        <v>industry-energy-efficiency-standards.html</v>
      </c>
    </row>
    <row r="1313" spans="1:18" s="4" customFormat="1">
      <c r="A1313" s="254" t="str">
        <f>IF(ISBLANK(INDEX('Policy Characteristics'!A:A,MATCH($C1313,'Policy Characteristics'!$C:$C,0))),"",INDEX('Policy Characteristics'!A:A,MATCH($C1313,'Policy Characteristics'!$C:$C,0)))</f>
        <v>Industry</v>
      </c>
      <c r="B1313" s="262" t="str">
        <f>IF(ISBLANK(INDEX('Policy Characteristics'!B:B,MATCH($C1313,'Policy Characteristics'!$C:$C,0))),"",INDEX('Policy Characteristics'!B:B,MATCH($C1313,'Policy Characteristics'!$C:$C,0)))</f>
        <v>Industry Energy Efficiency Standards</v>
      </c>
      <c r="C1313" s="254" t="str">
        <f t="shared" si="47"/>
        <v>Percentage Improvement in Eqpt Efficiency Standards above BAU</v>
      </c>
      <c r="D1313" s="6" t="s">
        <v>3064</v>
      </c>
      <c r="E1313" s="45" t="s">
        <v>2705</v>
      </c>
      <c r="F1313" t="s">
        <v>3028</v>
      </c>
      <c r="G1313" s="45" t="s">
        <v>2710</v>
      </c>
      <c r="H1313" s="43">
        <v>997</v>
      </c>
      <c r="I1313" s="324" t="s">
        <v>44</v>
      </c>
      <c r="J1313" s="255" t="str">
        <f>IF(ISBLANK(INDEX('Policy Characteristics'!D:D,MATCH($C1313,'Policy Characteristics'!$C:$C,0))),"",INDEX('Policy Characteristics'!D:D,MATCH($C1313,'Policy Characteristics'!$C:$C,0)))</f>
        <v>Industry Energy Efficiency Standards</v>
      </c>
      <c r="K1313" s="254" t="str">
        <f>IF(ISBLANK(INDEX('Policy Characteristics'!E:E,MATCH($C1313,'Policy Characteristics'!$C:$C,0))),"",INDEX('Policy Characteristics'!E:E,MATCH($C1313,'Policy Characteristics'!$C:$C,0)))</f>
        <v>indst efficiency standards</v>
      </c>
      <c r="L1313" s="261">
        <f>IF(ISBLANK(INDEX('Policy Characteristics'!F:F,MATCH($C1313,'Policy Characteristics'!$C:$C,0))),"",INDEX('Policy Characteristics'!F:F,MATCH($C1313,'Policy Characteristics'!$C:$C,0)))</f>
        <v>0</v>
      </c>
      <c r="M1313" s="261">
        <f>IF(ISBLANK(INDEX('Policy Characteristics'!G:G,MATCH($C1313,'Policy Characteristics'!$C:$C,0))),"",INDEX('Policy Characteristics'!G:G,MATCH($C1313,'Policy Characteristics'!$C:$C,0)))</f>
        <v>0.25</v>
      </c>
      <c r="N1313" s="261">
        <f>IF(ISBLANK(INDEX('Policy Characteristics'!H:H,MATCH($C1313,'Policy Characteristics'!$C:$C,0))),"",INDEX('Policy Characteristics'!H:H,MATCH($C1313,'Policy Characteristics'!$C:$C,0)))</f>
        <v>0.01</v>
      </c>
      <c r="O1313" s="254" t="str">
        <f>IF(ISBLANK(INDEX('Policy Characteristics'!I:I,MATCH($C1313,'Policy Characteristics'!$C:$C,0))),"",INDEX('Policy Characteristics'!I:I,MATCH($C1313,'Policy Characteristics'!$C:$C,0)))</f>
        <v>% reduction in energy use</v>
      </c>
      <c r="P1313" s="254" t="str">
        <f>IF(ISBLANK(INDEX('Policy Characteristics'!J:J,MATCH($C1313,'Policy Characteristics'!$C:$C,0))),"",INDEX('Policy Characteristics'!J:J,MATCH($C1313,'Policy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3" s="254" t="str">
        <f>IF(ISBLANK(INDEX('Policy Characteristics'!K:K,MATCH($C1313,'Policy Characteristics'!$C:$C,0))),"",INDEX('Policy Characteristics'!K:K,MATCH($C1313,'Policy Characteristics'!$C:$C,0)))</f>
        <v>industry-ag-main.html#eff-stds</v>
      </c>
      <c r="R1313" s="254" t="str">
        <f>IF(ISBLANK(INDEX('Policy Characteristics'!L:L,MATCH($C1313,'Policy Characteristics'!$C:$C,0))),"",INDEX('Policy Characteristics'!L:L,MATCH($C1313,'Policy Characteristics'!$C:$C,0)))</f>
        <v>industry-energy-efficiency-standards.html</v>
      </c>
    </row>
    <row r="1314" spans="1:18" s="4" customFormat="1">
      <c r="A1314" s="254" t="str">
        <f>IF(ISBLANK(INDEX('Policy Characteristics'!A:A,MATCH($C1314,'Policy Characteristics'!$C:$C,0))),"",INDEX('Policy Characteristics'!A:A,MATCH($C1314,'Policy Characteristics'!$C:$C,0)))</f>
        <v>Industry</v>
      </c>
      <c r="B1314" s="262" t="str">
        <f>IF(ISBLANK(INDEX('Policy Characteristics'!B:B,MATCH($C1314,'Policy Characteristics'!$C:$C,0))),"",INDEX('Policy Characteristics'!B:B,MATCH($C1314,'Policy Characteristics'!$C:$C,0)))</f>
        <v>Industry Energy Efficiency Standards</v>
      </c>
      <c r="C1314" s="254" t="str">
        <f t="shared" si="47"/>
        <v>Percentage Improvement in Eqpt Efficiency Standards above BAU</v>
      </c>
      <c r="D1314" s="6" t="s">
        <v>3065</v>
      </c>
      <c r="E1314" s="45" t="s">
        <v>2399</v>
      </c>
      <c r="F1314" t="s">
        <v>3029</v>
      </c>
      <c r="G1314" s="45" t="s">
        <v>2405</v>
      </c>
      <c r="H1314" s="43">
        <v>998</v>
      </c>
      <c r="I1314" s="324" t="s">
        <v>43</v>
      </c>
      <c r="J1314" s="255" t="str">
        <f>IF(ISBLANK(INDEX('Policy Characteristics'!D:D,MATCH($C1314,'Policy Characteristics'!$C:$C,0))),"",INDEX('Policy Characteristics'!D:D,MATCH($C1314,'Policy Characteristics'!$C:$C,0)))</f>
        <v>Industry Energy Efficiency Standards</v>
      </c>
      <c r="K1314" s="254" t="str">
        <f>IF(ISBLANK(INDEX('Policy Characteristics'!E:E,MATCH($C1314,'Policy Characteristics'!$C:$C,0))),"",INDEX('Policy Characteristics'!E:E,MATCH($C1314,'Policy Characteristics'!$C:$C,0)))</f>
        <v>indst efficiency standards</v>
      </c>
      <c r="L1314" s="261">
        <f>IF(ISBLANK(INDEX('Policy Characteristics'!F:F,MATCH($C1314,'Policy Characteristics'!$C:$C,0))),"",INDEX('Policy Characteristics'!F:F,MATCH($C1314,'Policy Characteristics'!$C:$C,0)))</f>
        <v>0</v>
      </c>
      <c r="M1314" s="261">
        <f>IF(ISBLANK(INDEX('Policy Characteristics'!G:G,MATCH($C1314,'Policy Characteristics'!$C:$C,0))),"",INDEX('Policy Characteristics'!G:G,MATCH($C1314,'Policy Characteristics'!$C:$C,0)))</f>
        <v>0.25</v>
      </c>
      <c r="N1314" s="261">
        <f>IF(ISBLANK(INDEX('Policy Characteristics'!H:H,MATCH($C1314,'Policy Characteristics'!$C:$C,0))),"",INDEX('Policy Characteristics'!H:H,MATCH($C1314,'Policy Characteristics'!$C:$C,0)))</f>
        <v>0.01</v>
      </c>
      <c r="O1314" s="254" t="str">
        <f>IF(ISBLANK(INDEX('Policy Characteristics'!I:I,MATCH($C1314,'Policy Characteristics'!$C:$C,0))),"",INDEX('Policy Characteristics'!I:I,MATCH($C1314,'Policy Characteristics'!$C:$C,0)))</f>
        <v>% reduction in energy use</v>
      </c>
      <c r="P1314" s="254" t="str">
        <f>IF(ISBLANK(INDEX('Policy Characteristics'!J:J,MATCH($C1314,'Policy Characteristics'!$C:$C,0))),"",INDEX('Policy Characteristics'!J:J,MATCH($C1314,'Policy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4" s="254" t="str">
        <f>IF(ISBLANK(INDEX('Policy Characteristics'!K:K,MATCH($C1314,'Policy Characteristics'!$C:$C,0))),"",INDEX('Policy Characteristics'!K:K,MATCH($C1314,'Policy Characteristics'!$C:$C,0)))</f>
        <v>industry-ag-main.html#eff-stds</v>
      </c>
      <c r="R1314" s="254" t="str">
        <f>IF(ISBLANK(INDEX('Policy Characteristics'!L:L,MATCH($C1314,'Policy Characteristics'!$C:$C,0))),"",INDEX('Policy Characteristics'!L:L,MATCH($C1314,'Policy Characteristics'!$C:$C,0)))</f>
        <v>industry-energy-efficiency-standards.html</v>
      </c>
    </row>
    <row r="1315" spans="1:18" s="4" customFormat="1">
      <c r="A1315" s="254" t="str">
        <f>IF(ISBLANK(INDEX('Policy Characteristics'!A:A,MATCH($C1315,'Policy Characteristics'!$C:$C,0))),"",INDEX('Policy Characteristics'!A:A,MATCH($C1315,'Policy Characteristics'!$C:$C,0)))</f>
        <v>Industry</v>
      </c>
      <c r="B1315" s="262" t="str">
        <f>IF(ISBLANK(INDEX('Policy Characteristics'!B:B,MATCH($C1315,'Policy Characteristics'!$C:$C,0))),"",INDEX('Policy Characteristics'!B:B,MATCH($C1315,'Policy Characteristics'!$C:$C,0)))</f>
        <v>Industry Energy Efficiency Standards</v>
      </c>
      <c r="C1315" s="254" t="str">
        <f t="shared" si="47"/>
        <v>Percentage Improvement in Eqpt Efficiency Standards above BAU</v>
      </c>
      <c r="D1315" s="6" t="s">
        <v>3065</v>
      </c>
      <c r="E1315" s="45" t="s">
        <v>2400</v>
      </c>
      <c r="F1315" t="s">
        <v>3029</v>
      </c>
      <c r="G1315" s="45" t="s">
        <v>2408</v>
      </c>
      <c r="H1315" s="43">
        <v>999</v>
      </c>
      <c r="I1315" s="324" t="s">
        <v>43</v>
      </c>
      <c r="J1315" s="255" t="str">
        <f>IF(ISBLANK(INDEX('Policy Characteristics'!D:D,MATCH($C1315,'Policy Characteristics'!$C:$C,0))),"",INDEX('Policy Characteristics'!D:D,MATCH($C1315,'Policy Characteristics'!$C:$C,0)))</f>
        <v>Industry Energy Efficiency Standards</v>
      </c>
      <c r="K1315" s="254" t="str">
        <f>IF(ISBLANK(INDEX('Policy Characteristics'!E:E,MATCH($C1315,'Policy Characteristics'!$C:$C,0))),"",INDEX('Policy Characteristics'!E:E,MATCH($C1315,'Policy Characteristics'!$C:$C,0)))</f>
        <v>indst efficiency standards</v>
      </c>
      <c r="L1315" s="261">
        <f>IF(ISBLANK(INDEX('Policy Characteristics'!F:F,MATCH($C1315,'Policy Characteristics'!$C:$C,0))),"",INDEX('Policy Characteristics'!F:F,MATCH($C1315,'Policy Characteristics'!$C:$C,0)))</f>
        <v>0</v>
      </c>
      <c r="M1315" s="261">
        <f>IF(ISBLANK(INDEX('Policy Characteristics'!G:G,MATCH($C1315,'Policy Characteristics'!$C:$C,0))),"",INDEX('Policy Characteristics'!G:G,MATCH($C1315,'Policy Characteristics'!$C:$C,0)))</f>
        <v>0.25</v>
      </c>
      <c r="N1315" s="261">
        <f>IF(ISBLANK(INDEX('Policy Characteristics'!H:H,MATCH($C1315,'Policy Characteristics'!$C:$C,0))),"",INDEX('Policy Characteristics'!H:H,MATCH($C1315,'Policy Characteristics'!$C:$C,0)))</f>
        <v>0.01</v>
      </c>
      <c r="O1315" s="254" t="str">
        <f>IF(ISBLANK(INDEX('Policy Characteristics'!I:I,MATCH($C1315,'Policy Characteristics'!$C:$C,0))),"",INDEX('Policy Characteristics'!I:I,MATCH($C1315,'Policy Characteristics'!$C:$C,0)))</f>
        <v>% reduction in energy use</v>
      </c>
      <c r="P1315" s="254" t="str">
        <f>IF(ISBLANK(INDEX('Policy Characteristics'!J:J,MATCH($C1315,'Policy Characteristics'!$C:$C,0))),"",INDEX('Policy Characteristics'!J:J,MATCH($C1315,'Policy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5" s="254" t="str">
        <f>IF(ISBLANK(INDEX('Policy Characteristics'!K:K,MATCH($C1315,'Policy Characteristics'!$C:$C,0))),"",INDEX('Policy Characteristics'!K:K,MATCH($C1315,'Policy Characteristics'!$C:$C,0)))</f>
        <v>industry-ag-main.html#eff-stds</v>
      </c>
      <c r="R1315" s="254" t="str">
        <f>IF(ISBLANK(INDEX('Policy Characteristics'!L:L,MATCH($C1315,'Policy Characteristics'!$C:$C,0))),"",INDEX('Policy Characteristics'!L:L,MATCH($C1315,'Policy Characteristics'!$C:$C,0)))</f>
        <v>industry-energy-efficiency-standards.html</v>
      </c>
    </row>
    <row r="1316" spans="1:18" s="4" customFormat="1">
      <c r="A1316" s="254" t="str">
        <f>IF(ISBLANK(INDEX('Policy Characteristics'!A:A,MATCH($C1316,'Policy Characteristics'!$C:$C,0))),"",INDEX('Policy Characteristics'!A:A,MATCH($C1316,'Policy Characteristics'!$C:$C,0)))</f>
        <v>Industry</v>
      </c>
      <c r="B1316" s="262" t="str">
        <f>IF(ISBLANK(INDEX('Policy Characteristics'!B:B,MATCH($C1316,'Policy Characteristics'!$C:$C,0))),"",INDEX('Policy Characteristics'!B:B,MATCH($C1316,'Policy Characteristics'!$C:$C,0)))</f>
        <v>Industry Energy Efficiency Standards</v>
      </c>
      <c r="C1316" s="254" t="str">
        <f t="shared" si="47"/>
        <v>Percentage Improvement in Eqpt Efficiency Standards above BAU</v>
      </c>
      <c r="D1316" s="6" t="s">
        <v>3065</v>
      </c>
      <c r="E1316" s="45" t="s">
        <v>2401</v>
      </c>
      <c r="F1316" t="s">
        <v>3029</v>
      </c>
      <c r="G1316" s="45" t="s">
        <v>2409</v>
      </c>
      <c r="H1316" s="43">
        <v>1000</v>
      </c>
      <c r="I1316" s="324" t="s">
        <v>43</v>
      </c>
      <c r="J1316" s="255" t="str">
        <f>IF(ISBLANK(INDEX('Policy Characteristics'!D:D,MATCH($C1316,'Policy Characteristics'!$C:$C,0))),"",INDEX('Policy Characteristics'!D:D,MATCH($C1316,'Policy Characteristics'!$C:$C,0)))</f>
        <v>Industry Energy Efficiency Standards</v>
      </c>
      <c r="K1316" s="254" t="str">
        <f>IF(ISBLANK(INDEX('Policy Characteristics'!E:E,MATCH($C1316,'Policy Characteristics'!$C:$C,0))),"",INDEX('Policy Characteristics'!E:E,MATCH($C1316,'Policy Characteristics'!$C:$C,0)))</f>
        <v>indst efficiency standards</v>
      </c>
      <c r="L1316" s="261">
        <f>IF(ISBLANK(INDEX('Policy Characteristics'!F:F,MATCH($C1316,'Policy Characteristics'!$C:$C,0))),"",INDEX('Policy Characteristics'!F:F,MATCH($C1316,'Policy Characteristics'!$C:$C,0)))</f>
        <v>0</v>
      </c>
      <c r="M1316" s="261">
        <f>IF(ISBLANK(INDEX('Policy Characteristics'!G:G,MATCH($C1316,'Policy Characteristics'!$C:$C,0))),"",INDEX('Policy Characteristics'!G:G,MATCH($C1316,'Policy Characteristics'!$C:$C,0)))</f>
        <v>0.25</v>
      </c>
      <c r="N1316" s="261">
        <f>IF(ISBLANK(INDEX('Policy Characteristics'!H:H,MATCH($C1316,'Policy Characteristics'!$C:$C,0))),"",INDEX('Policy Characteristics'!H:H,MATCH($C1316,'Policy Characteristics'!$C:$C,0)))</f>
        <v>0.01</v>
      </c>
      <c r="O1316" s="254" t="str">
        <f>IF(ISBLANK(INDEX('Policy Characteristics'!I:I,MATCH($C1316,'Policy Characteristics'!$C:$C,0))),"",INDEX('Policy Characteristics'!I:I,MATCH($C1316,'Policy Characteristics'!$C:$C,0)))</f>
        <v>% reduction in energy use</v>
      </c>
      <c r="P1316" s="254" t="str">
        <f>IF(ISBLANK(INDEX('Policy Characteristics'!J:J,MATCH($C1316,'Policy Characteristics'!$C:$C,0))),"",INDEX('Policy Characteristics'!J:J,MATCH($C1316,'Policy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6" s="254" t="str">
        <f>IF(ISBLANK(INDEX('Policy Characteristics'!K:K,MATCH($C1316,'Policy Characteristics'!$C:$C,0))),"",INDEX('Policy Characteristics'!K:K,MATCH($C1316,'Policy Characteristics'!$C:$C,0)))</f>
        <v>industry-ag-main.html#eff-stds</v>
      </c>
      <c r="R1316" s="254" t="str">
        <f>IF(ISBLANK(INDEX('Policy Characteristics'!L:L,MATCH($C1316,'Policy Characteristics'!$C:$C,0))),"",INDEX('Policy Characteristics'!L:L,MATCH($C1316,'Policy Characteristics'!$C:$C,0)))</f>
        <v>industry-energy-efficiency-standards.html</v>
      </c>
    </row>
    <row r="1317" spans="1:18" s="4" customFormat="1">
      <c r="A1317" s="254" t="str">
        <f>IF(ISBLANK(INDEX('Policy Characteristics'!A:A,MATCH($C1317,'Policy Characteristics'!$C:$C,0))),"",INDEX('Policy Characteristics'!A:A,MATCH($C1317,'Policy Characteristics'!$C:$C,0)))</f>
        <v>Industry</v>
      </c>
      <c r="B1317" s="262" t="str">
        <f>IF(ISBLANK(INDEX('Policy Characteristics'!B:B,MATCH($C1317,'Policy Characteristics'!$C:$C,0))),"",INDEX('Policy Characteristics'!B:B,MATCH($C1317,'Policy Characteristics'!$C:$C,0)))</f>
        <v>Industry Energy Efficiency Standards</v>
      </c>
      <c r="C1317" s="254" t="str">
        <f t="shared" si="47"/>
        <v>Percentage Improvement in Eqpt Efficiency Standards above BAU</v>
      </c>
      <c r="D1317" s="6" t="s">
        <v>3065</v>
      </c>
      <c r="E1317" s="45" t="s">
        <v>2402</v>
      </c>
      <c r="F1317" t="s">
        <v>3029</v>
      </c>
      <c r="G1317" s="45" t="s">
        <v>2406</v>
      </c>
      <c r="H1317" s="43">
        <v>1001</v>
      </c>
      <c r="I1317" s="324" t="s">
        <v>44</v>
      </c>
      <c r="J1317" s="255" t="str">
        <f>IF(ISBLANK(INDEX('Policy Characteristics'!D:D,MATCH($C1317,'Policy Characteristics'!$C:$C,0))),"",INDEX('Policy Characteristics'!D:D,MATCH($C1317,'Policy Characteristics'!$C:$C,0)))</f>
        <v>Industry Energy Efficiency Standards</v>
      </c>
      <c r="K1317" s="254" t="str">
        <f>IF(ISBLANK(INDEX('Policy Characteristics'!E:E,MATCH($C1317,'Policy Characteristics'!$C:$C,0))),"",INDEX('Policy Characteristics'!E:E,MATCH($C1317,'Policy Characteristics'!$C:$C,0)))</f>
        <v>indst efficiency standards</v>
      </c>
      <c r="L1317" s="261">
        <f>IF(ISBLANK(INDEX('Policy Characteristics'!F:F,MATCH($C1317,'Policy Characteristics'!$C:$C,0))),"",INDEX('Policy Characteristics'!F:F,MATCH($C1317,'Policy Characteristics'!$C:$C,0)))</f>
        <v>0</v>
      </c>
      <c r="M1317" s="261">
        <f>IF(ISBLANK(INDEX('Policy Characteristics'!G:G,MATCH($C1317,'Policy Characteristics'!$C:$C,0))),"",INDEX('Policy Characteristics'!G:G,MATCH($C1317,'Policy Characteristics'!$C:$C,0)))</f>
        <v>0.25</v>
      </c>
      <c r="N1317" s="261">
        <f>IF(ISBLANK(INDEX('Policy Characteristics'!H:H,MATCH($C1317,'Policy Characteristics'!$C:$C,0))),"",INDEX('Policy Characteristics'!H:H,MATCH($C1317,'Policy Characteristics'!$C:$C,0)))</f>
        <v>0.01</v>
      </c>
      <c r="O1317" s="254" t="str">
        <f>IF(ISBLANK(INDEX('Policy Characteristics'!I:I,MATCH($C1317,'Policy Characteristics'!$C:$C,0))),"",INDEX('Policy Characteristics'!I:I,MATCH($C1317,'Policy Characteristics'!$C:$C,0)))</f>
        <v>% reduction in energy use</v>
      </c>
      <c r="P1317" s="254" t="str">
        <f>IF(ISBLANK(INDEX('Policy Characteristics'!J:J,MATCH($C1317,'Policy Characteristics'!$C:$C,0))),"",INDEX('Policy Characteristics'!J:J,MATCH($C1317,'Policy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7" s="254" t="str">
        <f>IF(ISBLANK(INDEX('Policy Characteristics'!K:K,MATCH($C1317,'Policy Characteristics'!$C:$C,0))),"",INDEX('Policy Characteristics'!K:K,MATCH($C1317,'Policy Characteristics'!$C:$C,0)))</f>
        <v>industry-ag-main.html#eff-stds</v>
      </c>
      <c r="R1317" s="254" t="str">
        <f>IF(ISBLANK(INDEX('Policy Characteristics'!L:L,MATCH($C1317,'Policy Characteristics'!$C:$C,0))),"",INDEX('Policy Characteristics'!L:L,MATCH($C1317,'Policy Characteristics'!$C:$C,0)))</f>
        <v>industry-energy-efficiency-standards.html</v>
      </c>
    </row>
    <row r="1318" spans="1:18" s="4" customFormat="1">
      <c r="A1318" s="254" t="str">
        <f>IF(ISBLANK(INDEX('Policy Characteristics'!A:A,MATCH($C1318,'Policy Characteristics'!$C:$C,0))),"",INDEX('Policy Characteristics'!A:A,MATCH($C1318,'Policy Characteristics'!$C:$C,0)))</f>
        <v>Industry</v>
      </c>
      <c r="B1318" s="262" t="str">
        <f>IF(ISBLANK(INDEX('Policy Characteristics'!B:B,MATCH($C1318,'Policy Characteristics'!$C:$C,0))),"",INDEX('Policy Characteristics'!B:B,MATCH($C1318,'Policy Characteristics'!$C:$C,0)))</f>
        <v>Industry Energy Efficiency Standards</v>
      </c>
      <c r="C1318" s="254" t="str">
        <f t="shared" si="47"/>
        <v>Percentage Improvement in Eqpt Efficiency Standards above BAU</v>
      </c>
      <c r="D1318" s="6" t="s">
        <v>3065</v>
      </c>
      <c r="E1318" s="45" t="s">
        <v>2403</v>
      </c>
      <c r="F1318" t="s">
        <v>3029</v>
      </c>
      <c r="G1318" s="45" t="s">
        <v>2407</v>
      </c>
      <c r="H1318" s="43">
        <v>1002</v>
      </c>
      <c r="I1318" s="324" t="s">
        <v>43</v>
      </c>
      <c r="J1318" s="255" t="str">
        <f>IF(ISBLANK(INDEX('Policy Characteristics'!D:D,MATCH($C1318,'Policy Characteristics'!$C:$C,0))),"",INDEX('Policy Characteristics'!D:D,MATCH($C1318,'Policy Characteristics'!$C:$C,0)))</f>
        <v>Industry Energy Efficiency Standards</v>
      </c>
      <c r="K1318" s="254" t="str">
        <f>IF(ISBLANK(INDEX('Policy Characteristics'!E:E,MATCH($C1318,'Policy Characteristics'!$C:$C,0))),"",INDEX('Policy Characteristics'!E:E,MATCH($C1318,'Policy Characteristics'!$C:$C,0)))</f>
        <v>indst efficiency standards</v>
      </c>
      <c r="L1318" s="261">
        <f>IF(ISBLANK(INDEX('Policy Characteristics'!F:F,MATCH($C1318,'Policy Characteristics'!$C:$C,0))),"",INDEX('Policy Characteristics'!F:F,MATCH($C1318,'Policy Characteristics'!$C:$C,0)))</f>
        <v>0</v>
      </c>
      <c r="M1318" s="261">
        <f>IF(ISBLANK(INDEX('Policy Characteristics'!G:G,MATCH($C1318,'Policy Characteristics'!$C:$C,0))),"",INDEX('Policy Characteristics'!G:G,MATCH($C1318,'Policy Characteristics'!$C:$C,0)))</f>
        <v>0.25</v>
      </c>
      <c r="N1318" s="261">
        <f>IF(ISBLANK(INDEX('Policy Characteristics'!H:H,MATCH($C1318,'Policy Characteristics'!$C:$C,0))),"",INDEX('Policy Characteristics'!H:H,MATCH($C1318,'Policy Characteristics'!$C:$C,0)))</f>
        <v>0.01</v>
      </c>
      <c r="O1318" s="254" t="str">
        <f>IF(ISBLANK(INDEX('Policy Characteristics'!I:I,MATCH($C1318,'Policy Characteristics'!$C:$C,0))),"",INDEX('Policy Characteristics'!I:I,MATCH($C1318,'Policy Characteristics'!$C:$C,0)))</f>
        <v>% reduction in energy use</v>
      </c>
      <c r="P1318" s="254" t="str">
        <f>IF(ISBLANK(INDEX('Policy Characteristics'!J:J,MATCH($C1318,'Policy Characteristics'!$C:$C,0))),"",INDEX('Policy Characteristics'!J:J,MATCH($C1318,'Policy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8" s="254" t="str">
        <f>IF(ISBLANK(INDEX('Policy Characteristics'!K:K,MATCH($C1318,'Policy Characteristics'!$C:$C,0))),"",INDEX('Policy Characteristics'!K:K,MATCH($C1318,'Policy Characteristics'!$C:$C,0)))</f>
        <v>industry-ag-main.html#eff-stds</v>
      </c>
      <c r="R1318" s="254" t="str">
        <f>IF(ISBLANK(INDEX('Policy Characteristics'!L:L,MATCH($C1318,'Policy Characteristics'!$C:$C,0))),"",INDEX('Policy Characteristics'!L:L,MATCH($C1318,'Policy Characteristics'!$C:$C,0)))</f>
        <v>industry-energy-efficiency-standards.html</v>
      </c>
    </row>
    <row r="1319" spans="1:18" s="4" customFormat="1">
      <c r="A1319" s="254" t="str">
        <f>IF(ISBLANK(INDEX('Policy Characteristics'!A:A,MATCH($C1319,'Policy Characteristics'!$C:$C,0))),"",INDEX('Policy Characteristics'!A:A,MATCH($C1319,'Policy Characteristics'!$C:$C,0)))</f>
        <v>Industry</v>
      </c>
      <c r="B1319" s="262" t="str">
        <f>IF(ISBLANK(INDEX('Policy Characteristics'!B:B,MATCH($C1319,'Policy Characteristics'!$C:$C,0))),"",INDEX('Policy Characteristics'!B:B,MATCH($C1319,'Policy Characteristics'!$C:$C,0)))</f>
        <v>Industry Energy Efficiency Standards</v>
      </c>
      <c r="C1319" s="254" t="str">
        <f t="shared" si="47"/>
        <v>Percentage Improvement in Eqpt Efficiency Standards above BAU</v>
      </c>
      <c r="D1319" s="6" t="s">
        <v>3065</v>
      </c>
      <c r="E1319" s="45" t="s">
        <v>2404</v>
      </c>
      <c r="F1319" t="s">
        <v>3029</v>
      </c>
      <c r="G1319" s="45" t="s">
        <v>2410</v>
      </c>
      <c r="H1319" s="43">
        <v>1003</v>
      </c>
      <c r="I1319" s="324" t="s">
        <v>44</v>
      </c>
      <c r="J1319" s="255" t="str">
        <f>IF(ISBLANK(INDEX('Policy Characteristics'!D:D,MATCH($C1319,'Policy Characteristics'!$C:$C,0))),"",INDEX('Policy Characteristics'!D:D,MATCH($C1319,'Policy Characteristics'!$C:$C,0)))</f>
        <v>Industry Energy Efficiency Standards</v>
      </c>
      <c r="K1319" s="254" t="str">
        <f>IF(ISBLANK(INDEX('Policy Characteristics'!E:E,MATCH($C1319,'Policy Characteristics'!$C:$C,0))),"",INDEX('Policy Characteristics'!E:E,MATCH($C1319,'Policy Characteristics'!$C:$C,0)))</f>
        <v>indst efficiency standards</v>
      </c>
      <c r="L1319" s="261">
        <f>IF(ISBLANK(INDEX('Policy Characteristics'!F:F,MATCH($C1319,'Policy Characteristics'!$C:$C,0))),"",INDEX('Policy Characteristics'!F:F,MATCH($C1319,'Policy Characteristics'!$C:$C,0)))</f>
        <v>0</v>
      </c>
      <c r="M1319" s="261">
        <f>IF(ISBLANK(INDEX('Policy Characteristics'!G:G,MATCH($C1319,'Policy Characteristics'!$C:$C,0))),"",INDEX('Policy Characteristics'!G:G,MATCH($C1319,'Policy Characteristics'!$C:$C,0)))</f>
        <v>0.25</v>
      </c>
      <c r="N1319" s="261">
        <f>IF(ISBLANK(INDEX('Policy Characteristics'!H:H,MATCH($C1319,'Policy Characteristics'!$C:$C,0))),"",INDEX('Policy Characteristics'!H:H,MATCH($C1319,'Policy Characteristics'!$C:$C,0)))</f>
        <v>0.01</v>
      </c>
      <c r="O1319" s="254" t="str">
        <f>IF(ISBLANK(INDEX('Policy Characteristics'!I:I,MATCH($C1319,'Policy Characteristics'!$C:$C,0))),"",INDEX('Policy Characteristics'!I:I,MATCH($C1319,'Policy Characteristics'!$C:$C,0)))</f>
        <v>% reduction in energy use</v>
      </c>
      <c r="P1319" s="254" t="str">
        <f>IF(ISBLANK(INDEX('Policy Characteristics'!J:J,MATCH($C1319,'Policy Characteristics'!$C:$C,0))),"",INDEX('Policy Characteristics'!J:J,MATCH($C1319,'Policy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9" s="254" t="str">
        <f>IF(ISBLANK(INDEX('Policy Characteristics'!K:K,MATCH($C1319,'Policy Characteristics'!$C:$C,0))),"",INDEX('Policy Characteristics'!K:K,MATCH($C1319,'Policy Characteristics'!$C:$C,0)))</f>
        <v>industry-ag-main.html#eff-stds</v>
      </c>
      <c r="R1319" s="254" t="str">
        <f>IF(ISBLANK(INDEX('Policy Characteristics'!L:L,MATCH($C1319,'Policy Characteristics'!$C:$C,0))),"",INDEX('Policy Characteristics'!L:L,MATCH($C1319,'Policy Characteristics'!$C:$C,0)))</f>
        <v>industry-energy-efficiency-standards.html</v>
      </c>
    </row>
    <row r="1320" spans="1:18" s="4" customFormat="1">
      <c r="A1320" s="254" t="str">
        <f>IF(ISBLANK(INDEX('Policy Characteristics'!A:A,MATCH($C1320,'Policy Characteristics'!$C:$C,0))),"",INDEX('Policy Characteristics'!A:A,MATCH($C1320,'Policy Characteristics'!$C:$C,0)))</f>
        <v>Industry</v>
      </c>
      <c r="B1320" s="262" t="str">
        <f>IF(ISBLANK(INDEX('Policy Characteristics'!B:B,MATCH($C1320,'Policy Characteristics'!$C:$C,0))),"",INDEX('Policy Characteristics'!B:B,MATCH($C1320,'Policy Characteristics'!$C:$C,0)))</f>
        <v>Industry Energy Efficiency Standards</v>
      </c>
      <c r="C1320" s="254" t="str">
        <f t="shared" si="47"/>
        <v>Percentage Improvement in Eqpt Efficiency Standards above BAU</v>
      </c>
      <c r="D1320" s="6" t="s">
        <v>3065</v>
      </c>
      <c r="E1320" s="45" t="s">
        <v>2706</v>
      </c>
      <c r="F1320" t="s">
        <v>3029</v>
      </c>
      <c r="G1320" s="45" t="s">
        <v>2709</v>
      </c>
      <c r="H1320" s="43">
        <v>1004</v>
      </c>
      <c r="I1320" s="324" t="s">
        <v>44</v>
      </c>
      <c r="J1320" s="255" t="str">
        <f>IF(ISBLANK(INDEX('Policy Characteristics'!D:D,MATCH($C1320,'Policy Characteristics'!$C:$C,0))),"",INDEX('Policy Characteristics'!D:D,MATCH($C1320,'Policy Characteristics'!$C:$C,0)))</f>
        <v>Industry Energy Efficiency Standards</v>
      </c>
      <c r="K1320" s="254" t="str">
        <f>IF(ISBLANK(INDEX('Policy Characteristics'!E:E,MATCH($C1320,'Policy Characteristics'!$C:$C,0))),"",INDEX('Policy Characteristics'!E:E,MATCH($C1320,'Policy Characteristics'!$C:$C,0)))</f>
        <v>indst efficiency standards</v>
      </c>
      <c r="L1320" s="261">
        <f>IF(ISBLANK(INDEX('Policy Characteristics'!F:F,MATCH($C1320,'Policy Characteristics'!$C:$C,0))),"",INDEX('Policy Characteristics'!F:F,MATCH($C1320,'Policy Characteristics'!$C:$C,0)))</f>
        <v>0</v>
      </c>
      <c r="M1320" s="261">
        <f>IF(ISBLANK(INDEX('Policy Characteristics'!G:G,MATCH($C1320,'Policy Characteristics'!$C:$C,0))),"",INDEX('Policy Characteristics'!G:G,MATCH($C1320,'Policy Characteristics'!$C:$C,0)))</f>
        <v>0.25</v>
      </c>
      <c r="N1320" s="261">
        <f>IF(ISBLANK(INDEX('Policy Characteristics'!H:H,MATCH($C1320,'Policy Characteristics'!$C:$C,0))),"",INDEX('Policy Characteristics'!H:H,MATCH($C1320,'Policy Characteristics'!$C:$C,0)))</f>
        <v>0.01</v>
      </c>
      <c r="O1320" s="254" t="str">
        <f>IF(ISBLANK(INDEX('Policy Characteristics'!I:I,MATCH($C1320,'Policy Characteristics'!$C:$C,0))),"",INDEX('Policy Characteristics'!I:I,MATCH($C1320,'Policy Characteristics'!$C:$C,0)))</f>
        <v>% reduction in energy use</v>
      </c>
      <c r="P1320" s="254" t="str">
        <f>IF(ISBLANK(INDEX('Policy Characteristics'!J:J,MATCH($C1320,'Policy Characteristics'!$C:$C,0))),"",INDEX('Policy Characteristics'!J:J,MATCH($C1320,'Policy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0" s="254" t="str">
        <f>IF(ISBLANK(INDEX('Policy Characteristics'!K:K,MATCH($C1320,'Policy Characteristics'!$C:$C,0))),"",INDEX('Policy Characteristics'!K:K,MATCH($C1320,'Policy Characteristics'!$C:$C,0)))</f>
        <v>industry-ag-main.html#eff-stds</v>
      </c>
      <c r="R1320" s="254" t="str">
        <f>IF(ISBLANK(INDEX('Policy Characteristics'!L:L,MATCH($C1320,'Policy Characteristics'!$C:$C,0))),"",INDEX('Policy Characteristics'!L:L,MATCH($C1320,'Policy Characteristics'!$C:$C,0)))</f>
        <v>industry-energy-efficiency-standards.html</v>
      </c>
    </row>
    <row r="1321" spans="1:18" s="4" customFormat="1">
      <c r="A1321" s="254" t="str">
        <f>IF(ISBLANK(INDEX('Policy Characteristics'!A:A,MATCH($C1321,'Policy Characteristics'!$C:$C,0))),"",INDEX('Policy Characteristics'!A:A,MATCH($C1321,'Policy Characteristics'!$C:$C,0)))</f>
        <v>Industry</v>
      </c>
      <c r="B1321" s="262" t="str">
        <f>IF(ISBLANK(INDEX('Policy Characteristics'!B:B,MATCH($C1321,'Policy Characteristics'!$C:$C,0))),"",INDEX('Policy Characteristics'!B:B,MATCH($C1321,'Policy Characteristics'!$C:$C,0)))</f>
        <v>Industry Energy Efficiency Standards</v>
      </c>
      <c r="C1321" s="254" t="str">
        <f t="shared" si="47"/>
        <v>Percentage Improvement in Eqpt Efficiency Standards above BAU</v>
      </c>
      <c r="D1321" s="6" t="s">
        <v>3065</v>
      </c>
      <c r="E1321" s="45" t="s">
        <v>2707</v>
      </c>
      <c r="F1321" t="s">
        <v>3029</v>
      </c>
      <c r="G1321" s="45" t="s">
        <v>2711</v>
      </c>
      <c r="H1321" s="43">
        <v>1005</v>
      </c>
      <c r="I1321" s="324" t="s">
        <v>43</v>
      </c>
      <c r="J1321" s="255" t="str">
        <f>IF(ISBLANK(INDEX('Policy Characteristics'!D:D,MATCH($C1321,'Policy Characteristics'!$C:$C,0))),"",INDEX('Policy Characteristics'!D:D,MATCH($C1321,'Policy Characteristics'!$C:$C,0)))</f>
        <v>Industry Energy Efficiency Standards</v>
      </c>
      <c r="K1321" s="254" t="str">
        <f>IF(ISBLANK(INDEX('Policy Characteristics'!E:E,MATCH($C1321,'Policy Characteristics'!$C:$C,0))),"",INDEX('Policy Characteristics'!E:E,MATCH($C1321,'Policy Characteristics'!$C:$C,0)))</f>
        <v>indst efficiency standards</v>
      </c>
      <c r="L1321" s="261">
        <f>IF(ISBLANK(INDEX('Policy Characteristics'!F:F,MATCH($C1321,'Policy Characteristics'!$C:$C,0))),"",INDEX('Policy Characteristics'!F:F,MATCH($C1321,'Policy Characteristics'!$C:$C,0)))</f>
        <v>0</v>
      </c>
      <c r="M1321" s="261">
        <f>IF(ISBLANK(INDEX('Policy Characteristics'!G:G,MATCH($C1321,'Policy Characteristics'!$C:$C,0))),"",INDEX('Policy Characteristics'!G:G,MATCH($C1321,'Policy Characteristics'!$C:$C,0)))</f>
        <v>0.25</v>
      </c>
      <c r="N1321" s="261">
        <f>IF(ISBLANK(INDEX('Policy Characteristics'!H:H,MATCH($C1321,'Policy Characteristics'!$C:$C,0))),"",INDEX('Policy Characteristics'!H:H,MATCH($C1321,'Policy Characteristics'!$C:$C,0)))</f>
        <v>0.01</v>
      </c>
      <c r="O1321" s="254" t="str">
        <f>IF(ISBLANK(INDEX('Policy Characteristics'!I:I,MATCH($C1321,'Policy Characteristics'!$C:$C,0))),"",INDEX('Policy Characteristics'!I:I,MATCH($C1321,'Policy Characteristics'!$C:$C,0)))</f>
        <v>% reduction in energy use</v>
      </c>
      <c r="P1321" s="254" t="str">
        <f>IF(ISBLANK(INDEX('Policy Characteristics'!J:J,MATCH($C1321,'Policy Characteristics'!$C:$C,0))),"",INDEX('Policy Characteristics'!J:J,MATCH($C1321,'Policy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1" s="254" t="str">
        <f>IF(ISBLANK(INDEX('Policy Characteristics'!K:K,MATCH($C1321,'Policy Characteristics'!$C:$C,0))),"",INDEX('Policy Characteristics'!K:K,MATCH($C1321,'Policy Characteristics'!$C:$C,0)))</f>
        <v>industry-ag-main.html#eff-stds</v>
      </c>
      <c r="R1321" s="254" t="str">
        <f>IF(ISBLANK(INDEX('Policy Characteristics'!L:L,MATCH($C1321,'Policy Characteristics'!$C:$C,0))),"",INDEX('Policy Characteristics'!L:L,MATCH($C1321,'Policy Characteristics'!$C:$C,0)))</f>
        <v>industry-energy-efficiency-standards.html</v>
      </c>
    </row>
    <row r="1322" spans="1:18" s="4" customFormat="1">
      <c r="A1322" s="254" t="str">
        <f>IF(ISBLANK(INDEX('Policy Characteristics'!A:A,MATCH($C1322,'Policy Characteristics'!$C:$C,0))),"",INDEX('Policy Characteristics'!A:A,MATCH($C1322,'Policy Characteristics'!$C:$C,0)))</f>
        <v>Industry</v>
      </c>
      <c r="B1322" s="262" t="str">
        <f>IF(ISBLANK(INDEX('Policy Characteristics'!B:B,MATCH($C1322,'Policy Characteristics'!$C:$C,0))),"",INDEX('Policy Characteristics'!B:B,MATCH($C1322,'Policy Characteristics'!$C:$C,0)))</f>
        <v>Industry Energy Efficiency Standards</v>
      </c>
      <c r="C1322" s="254" t="str">
        <f t="shared" si="47"/>
        <v>Percentage Improvement in Eqpt Efficiency Standards above BAU</v>
      </c>
      <c r="D1322" s="6" t="s">
        <v>3065</v>
      </c>
      <c r="E1322" s="45" t="s">
        <v>2708</v>
      </c>
      <c r="F1322" t="s">
        <v>3029</v>
      </c>
      <c r="G1322" s="45" t="s">
        <v>2712</v>
      </c>
      <c r="H1322" s="43">
        <v>1006</v>
      </c>
      <c r="I1322" s="324" t="s">
        <v>43</v>
      </c>
      <c r="J1322" s="255" t="str">
        <f>IF(ISBLANK(INDEX('Policy Characteristics'!D:D,MATCH($C1322,'Policy Characteristics'!$C:$C,0))),"",INDEX('Policy Characteristics'!D:D,MATCH($C1322,'Policy Characteristics'!$C:$C,0)))</f>
        <v>Industry Energy Efficiency Standards</v>
      </c>
      <c r="K1322" s="254" t="str">
        <f>IF(ISBLANK(INDEX('Policy Characteristics'!E:E,MATCH($C1322,'Policy Characteristics'!$C:$C,0))),"",INDEX('Policy Characteristics'!E:E,MATCH($C1322,'Policy Characteristics'!$C:$C,0)))</f>
        <v>indst efficiency standards</v>
      </c>
      <c r="L1322" s="261">
        <f>IF(ISBLANK(INDEX('Policy Characteristics'!F:F,MATCH($C1322,'Policy Characteristics'!$C:$C,0))),"",INDEX('Policy Characteristics'!F:F,MATCH($C1322,'Policy Characteristics'!$C:$C,0)))</f>
        <v>0</v>
      </c>
      <c r="M1322" s="261">
        <f>IF(ISBLANK(INDEX('Policy Characteristics'!G:G,MATCH($C1322,'Policy Characteristics'!$C:$C,0))),"",INDEX('Policy Characteristics'!G:G,MATCH($C1322,'Policy Characteristics'!$C:$C,0)))</f>
        <v>0.25</v>
      </c>
      <c r="N1322" s="261">
        <f>IF(ISBLANK(INDEX('Policy Characteristics'!H:H,MATCH($C1322,'Policy Characteristics'!$C:$C,0))),"",INDEX('Policy Characteristics'!H:H,MATCH($C1322,'Policy Characteristics'!$C:$C,0)))</f>
        <v>0.01</v>
      </c>
      <c r="O1322" s="254" t="str">
        <f>IF(ISBLANK(INDEX('Policy Characteristics'!I:I,MATCH($C1322,'Policy Characteristics'!$C:$C,0))),"",INDEX('Policy Characteristics'!I:I,MATCH($C1322,'Policy Characteristics'!$C:$C,0)))</f>
        <v>% reduction in energy use</v>
      </c>
      <c r="P1322" s="254" t="str">
        <f>IF(ISBLANK(INDEX('Policy Characteristics'!J:J,MATCH($C1322,'Policy Characteristics'!$C:$C,0))),"",INDEX('Policy Characteristics'!J:J,MATCH($C1322,'Policy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2" s="254" t="str">
        <f>IF(ISBLANK(INDEX('Policy Characteristics'!K:K,MATCH($C1322,'Policy Characteristics'!$C:$C,0))),"",INDEX('Policy Characteristics'!K:K,MATCH($C1322,'Policy Characteristics'!$C:$C,0)))</f>
        <v>industry-ag-main.html#eff-stds</v>
      </c>
      <c r="R1322" s="254" t="str">
        <f>IF(ISBLANK(INDEX('Policy Characteristics'!L:L,MATCH($C1322,'Policy Characteristics'!$C:$C,0))),"",INDEX('Policy Characteristics'!L:L,MATCH($C1322,'Policy Characteristics'!$C:$C,0)))</f>
        <v>industry-energy-efficiency-standards.html</v>
      </c>
    </row>
    <row r="1323" spans="1:18" s="4" customFormat="1">
      <c r="A1323" s="254" t="str">
        <f>IF(ISBLANK(INDEX('Policy Characteristics'!A:A,MATCH($C1323,'Policy Characteristics'!$C:$C,0))),"",INDEX('Policy Characteristics'!A:A,MATCH($C1323,'Policy Characteristics'!$C:$C,0)))</f>
        <v>Industry</v>
      </c>
      <c r="B1323" s="262" t="str">
        <f>IF(ISBLANK(INDEX('Policy Characteristics'!B:B,MATCH($C1323,'Policy Characteristics'!$C:$C,0))),"",INDEX('Policy Characteristics'!B:B,MATCH($C1323,'Policy Characteristics'!$C:$C,0)))</f>
        <v>Industry Energy Efficiency Standards</v>
      </c>
      <c r="C1323" s="254" t="str">
        <f t="shared" si="47"/>
        <v>Percentage Improvement in Eqpt Efficiency Standards above BAU</v>
      </c>
      <c r="D1323" s="6" t="s">
        <v>3065</v>
      </c>
      <c r="E1323" s="45" t="s">
        <v>2705</v>
      </c>
      <c r="F1323" t="s">
        <v>3029</v>
      </c>
      <c r="G1323" s="45" t="s">
        <v>2710</v>
      </c>
      <c r="H1323" s="43">
        <v>1007</v>
      </c>
      <c r="I1323" s="324" t="s">
        <v>44</v>
      </c>
      <c r="J1323" s="255" t="str">
        <f>IF(ISBLANK(INDEX('Policy Characteristics'!D:D,MATCH($C1323,'Policy Characteristics'!$C:$C,0))),"",INDEX('Policy Characteristics'!D:D,MATCH($C1323,'Policy Characteristics'!$C:$C,0)))</f>
        <v>Industry Energy Efficiency Standards</v>
      </c>
      <c r="K1323" s="254" t="str">
        <f>IF(ISBLANK(INDEX('Policy Characteristics'!E:E,MATCH($C1323,'Policy Characteristics'!$C:$C,0))),"",INDEX('Policy Characteristics'!E:E,MATCH($C1323,'Policy Characteristics'!$C:$C,0)))</f>
        <v>indst efficiency standards</v>
      </c>
      <c r="L1323" s="261">
        <f>IF(ISBLANK(INDEX('Policy Characteristics'!F:F,MATCH($C1323,'Policy Characteristics'!$C:$C,0))),"",INDEX('Policy Characteristics'!F:F,MATCH($C1323,'Policy Characteristics'!$C:$C,0)))</f>
        <v>0</v>
      </c>
      <c r="M1323" s="261">
        <f>IF(ISBLANK(INDEX('Policy Characteristics'!G:G,MATCH($C1323,'Policy Characteristics'!$C:$C,0))),"",INDEX('Policy Characteristics'!G:G,MATCH($C1323,'Policy Characteristics'!$C:$C,0)))</f>
        <v>0.25</v>
      </c>
      <c r="N1323" s="261">
        <f>IF(ISBLANK(INDEX('Policy Characteristics'!H:H,MATCH($C1323,'Policy Characteristics'!$C:$C,0))),"",INDEX('Policy Characteristics'!H:H,MATCH($C1323,'Policy Characteristics'!$C:$C,0)))</f>
        <v>0.01</v>
      </c>
      <c r="O1323" s="254" t="str">
        <f>IF(ISBLANK(INDEX('Policy Characteristics'!I:I,MATCH($C1323,'Policy Characteristics'!$C:$C,0))),"",INDEX('Policy Characteristics'!I:I,MATCH($C1323,'Policy Characteristics'!$C:$C,0)))</f>
        <v>% reduction in energy use</v>
      </c>
      <c r="P1323" s="254" t="str">
        <f>IF(ISBLANK(INDEX('Policy Characteristics'!J:J,MATCH($C1323,'Policy Characteristics'!$C:$C,0))),"",INDEX('Policy Characteristics'!J:J,MATCH($C1323,'Policy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3" s="254" t="str">
        <f>IF(ISBLANK(INDEX('Policy Characteristics'!K:K,MATCH($C1323,'Policy Characteristics'!$C:$C,0))),"",INDEX('Policy Characteristics'!K:K,MATCH($C1323,'Policy Characteristics'!$C:$C,0)))</f>
        <v>industry-ag-main.html#eff-stds</v>
      </c>
      <c r="R1323" s="254" t="str">
        <f>IF(ISBLANK(INDEX('Policy Characteristics'!L:L,MATCH($C1323,'Policy Characteristics'!$C:$C,0))),"",INDEX('Policy Characteristics'!L:L,MATCH($C1323,'Policy Characteristics'!$C:$C,0)))</f>
        <v>industry-energy-efficiency-standards.html</v>
      </c>
    </row>
    <row r="1324" spans="1:18" s="4" customFormat="1">
      <c r="A1324" s="254" t="str">
        <f>IF(ISBLANK(INDEX('Policy Characteristics'!A:A,MATCH($C1324,'Policy Characteristics'!$C:$C,0))),"",INDEX('Policy Characteristics'!A:A,MATCH($C1324,'Policy Characteristics'!$C:$C,0)))</f>
        <v>Industry</v>
      </c>
      <c r="B1324" s="262" t="str">
        <f>IF(ISBLANK(INDEX('Policy Characteristics'!B:B,MATCH($C1324,'Policy Characteristics'!$C:$C,0))),"",INDEX('Policy Characteristics'!B:B,MATCH($C1324,'Policy Characteristics'!$C:$C,0)))</f>
        <v>Industry Energy Efficiency Standards</v>
      </c>
      <c r="C1324" s="254" t="str">
        <f t="shared" si="47"/>
        <v>Percentage Improvement in Eqpt Efficiency Standards above BAU</v>
      </c>
      <c r="D1324" s="6" t="s">
        <v>3066</v>
      </c>
      <c r="E1324" s="45" t="s">
        <v>2399</v>
      </c>
      <c r="F1324" t="s">
        <v>3030</v>
      </c>
      <c r="G1324" s="45" t="s">
        <v>2405</v>
      </c>
      <c r="H1324" s="43">
        <v>1008</v>
      </c>
      <c r="I1324" s="324" t="s">
        <v>43</v>
      </c>
      <c r="J1324" s="255" t="str">
        <f>IF(ISBLANK(INDEX('Policy Characteristics'!D:D,MATCH($C1324,'Policy Characteristics'!$C:$C,0))),"",INDEX('Policy Characteristics'!D:D,MATCH($C1324,'Policy Characteristics'!$C:$C,0)))</f>
        <v>Industry Energy Efficiency Standards</v>
      </c>
      <c r="K1324" s="254" t="str">
        <f>IF(ISBLANK(INDEX('Policy Characteristics'!E:E,MATCH($C1324,'Policy Characteristics'!$C:$C,0))),"",INDEX('Policy Characteristics'!E:E,MATCH($C1324,'Policy Characteristics'!$C:$C,0)))</f>
        <v>indst efficiency standards</v>
      </c>
      <c r="L1324" s="261">
        <f>IF(ISBLANK(INDEX('Policy Characteristics'!F:F,MATCH($C1324,'Policy Characteristics'!$C:$C,0))),"",INDEX('Policy Characteristics'!F:F,MATCH($C1324,'Policy Characteristics'!$C:$C,0)))</f>
        <v>0</v>
      </c>
      <c r="M1324" s="261">
        <f>IF(ISBLANK(INDEX('Policy Characteristics'!G:G,MATCH($C1324,'Policy Characteristics'!$C:$C,0))),"",INDEX('Policy Characteristics'!G:G,MATCH($C1324,'Policy Characteristics'!$C:$C,0)))</f>
        <v>0.25</v>
      </c>
      <c r="N1324" s="261">
        <f>IF(ISBLANK(INDEX('Policy Characteristics'!H:H,MATCH($C1324,'Policy Characteristics'!$C:$C,0))),"",INDEX('Policy Characteristics'!H:H,MATCH($C1324,'Policy Characteristics'!$C:$C,0)))</f>
        <v>0.01</v>
      </c>
      <c r="O1324" s="254" t="str">
        <f>IF(ISBLANK(INDEX('Policy Characteristics'!I:I,MATCH($C1324,'Policy Characteristics'!$C:$C,0))),"",INDEX('Policy Characteristics'!I:I,MATCH($C1324,'Policy Characteristics'!$C:$C,0)))</f>
        <v>% reduction in energy use</v>
      </c>
      <c r="P1324" s="254" t="str">
        <f>IF(ISBLANK(INDEX('Policy Characteristics'!J:J,MATCH($C1324,'Policy Characteristics'!$C:$C,0))),"",INDEX('Policy Characteristics'!J:J,MATCH($C1324,'Policy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4" s="254" t="str">
        <f>IF(ISBLANK(INDEX('Policy Characteristics'!K:K,MATCH($C1324,'Policy Characteristics'!$C:$C,0))),"",INDEX('Policy Characteristics'!K:K,MATCH($C1324,'Policy Characteristics'!$C:$C,0)))</f>
        <v>industry-ag-main.html#eff-stds</v>
      </c>
      <c r="R1324" s="254" t="str">
        <f>IF(ISBLANK(INDEX('Policy Characteristics'!L:L,MATCH($C1324,'Policy Characteristics'!$C:$C,0))),"",INDEX('Policy Characteristics'!L:L,MATCH($C1324,'Policy Characteristics'!$C:$C,0)))</f>
        <v>industry-energy-efficiency-standards.html</v>
      </c>
    </row>
    <row r="1325" spans="1:18" s="4" customFormat="1">
      <c r="A1325" s="254" t="str">
        <f>IF(ISBLANK(INDEX('Policy Characteristics'!A:A,MATCH($C1325,'Policy Characteristics'!$C:$C,0))),"",INDEX('Policy Characteristics'!A:A,MATCH($C1325,'Policy Characteristics'!$C:$C,0)))</f>
        <v>Industry</v>
      </c>
      <c r="B1325" s="262" t="str">
        <f>IF(ISBLANK(INDEX('Policy Characteristics'!B:B,MATCH($C1325,'Policy Characteristics'!$C:$C,0))),"",INDEX('Policy Characteristics'!B:B,MATCH($C1325,'Policy Characteristics'!$C:$C,0)))</f>
        <v>Industry Energy Efficiency Standards</v>
      </c>
      <c r="C1325" s="254" t="str">
        <f t="shared" si="47"/>
        <v>Percentage Improvement in Eqpt Efficiency Standards above BAU</v>
      </c>
      <c r="D1325" s="6" t="s">
        <v>3066</v>
      </c>
      <c r="E1325" s="45" t="s">
        <v>2400</v>
      </c>
      <c r="F1325" t="s">
        <v>3030</v>
      </c>
      <c r="G1325" s="45" t="s">
        <v>2408</v>
      </c>
      <c r="H1325" s="43">
        <v>1009</v>
      </c>
      <c r="I1325" s="324" t="s">
        <v>43</v>
      </c>
      <c r="J1325" s="255" t="str">
        <f>IF(ISBLANK(INDEX('Policy Characteristics'!D:D,MATCH($C1325,'Policy Characteristics'!$C:$C,0))),"",INDEX('Policy Characteristics'!D:D,MATCH($C1325,'Policy Characteristics'!$C:$C,0)))</f>
        <v>Industry Energy Efficiency Standards</v>
      </c>
      <c r="K1325" s="254" t="str">
        <f>IF(ISBLANK(INDEX('Policy Characteristics'!E:E,MATCH($C1325,'Policy Characteristics'!$C:$C,0))),"",INDEX('Policy Characteristics'!E:E,MATCH($C1325,'Policy Characteristics'!$C:$C,0)))</f>
        <v>indst efficiency standards</v>
      </c>
      <c r="L1325" s="261">
        <f>IF(ISBLANK(INDEX('Policy Characteristics'!F:F,MATCH($C1325,'Policy Characteristics'!$C:$C,0))),"",INDEX('Policy Characteristics'!F:F,MATCH($C1325,'Policy Characteristics'!$C:$C,0)))</f>
        <v>0</v>
      </c>
      <c r="M1325" s="261">
        <f>IF(ISBLANK(INDEX('Policy Characteristics'!G:G,MATCH($C1325,'Policy Characteristics'!$C:$C,0))),"",INDEX('Policy Characteristics'!G:G,MATCH($C1325,'Policy Characteristics'!$C:$C,0)))</f>
        <v>0.25</v>
      </c>
      <c r="N1325" s="261">
        <f>IF(ISBLANK(INDEX('Policy Characteristics'!H:H,MATCH($C1325,'Policy Characteristics'!$C:$C,0))),"",INDEX('Policy Characteristics'!H:H,MATCH($C1325,'Policy Characteristics'!$C:$C,0)))</f>
        <v>0.01</v>
      </c>
      <c r="O1325" s="254" t="str">
        <f>IF(ISBLANK(INDEX('Policy Characteristics'!I:I,MATCH($C1325,'Policy Characteristics'!$C:$C,0))),"",INDEX('Policy Characteristics'!I:I,MATCH($C1325,'Policy Characteristics'!$C:$C,0)))</f>
        <v>% reduction in energy use</v>
      </c>
      <c r="P1325" s="254" t="str">
        <f>IF(ISBLANK(INDEX('Policy Characteristics'!J:J,MATCH($C1325,'Policy Characteristics'!$C:$C,0))),"",INDEX('Policy Characteristics'!J:J,MATCH($C1325,'Policy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5" s="254" t="str">
        <f>IF(ISBLANK(INDEX('Policy Characteristics'!K:K,MATCH($C1325,'Policy Characteristics'!$C:$C,0))),"",INDEX('Policy Characteristics'!K:K,MATCH($C1325,'Policy Characteristics'!$C:$C,0)))</f>
        <v>industry-ag-main.html#eff-stds</v>
      </c>
      <c r="R1325" s="254" t="str">
        <f>IF(ISBLANK(INDEX('Policy Characteristics'!L:L,MATCH($C1325,'Policy Characteristics'!$C:$C,0))),"",INDEX('Policy Characteristics'!L:L,MATCH($C1325,'Policy Characteristics'!$C:$C,0)))</f>
        <v>industry-energy-efficiency-standards.html</v>
      </c>
    </row>
    <row r="1326" spans="1:18" s="4" customFormat="1">
      <c r="A1326" s="254" t="str">
        <f>IF(ISBLANK(INDEX('Policy Characteristics'!A:A,MATCH($C1326,'Policy Characteristics'!$C:$C,0))),"",INDEX('Policy Characteristics'!A:A,MATCH($C1326,'Policy Characteristics'!$C:$C,0)))</f>
        <v>Industry</v>
      </c>
      <c r="B1326" s="262" t="str">
        <f>IF(ISBLANK(INDEX('Policy Characteristics'!B:B,MATCH($C1326,'Policy Characteristics'!$C:$C,0))),"",INDEX('Policy Characteristics'!B:B,MATCH($C1326,'Policy Characteristics'!$C:$C,0)))</f>
        <v>Industry Energy Efficiency Standards</v>
      </c>
      <c r="C1326" s="254" t="str">
        <f t="shared" si="47"/>
        <v>Percentage Improvement in Eqpt Efficiency Standards above BAU</v>
      </c>
      <c r="D1326" s="6" t="s">
        <v>3066</v>
      </c>
      <c r="E1326" s="45" t="s">
        <v>2401</v>
      </c>
      <c r="F1326" t="s">
        <v>3030</v>
      </c>
      <c r="G1326" s="45" t="s">
        <v>2409</v>
      </c>
      <c r="H1326" s="43">
        <v>1010</v>
      </c>
      <c r="I1326" s="324" t="s">
        <v>43</v>
      </c>
      <c r="J1326" s="255" t="str">
        <f>IF(ISBLANK(INDEX('Policy Characteristics'!D:D,MATCH($C1326,'Policy Characteristics'!$C:$C,0))),"",INDEX('Policy Characteristics'!D:D,MATCH($C1326,'Policy Characteristics'!$C:$C,0)))</f>
        <v>Industry Energy Efficiency Standards</v>
      </c>
      <c r="K1326" s="254" t="str">
        <f>IF(ISBLANK(INDEX('Policy Characteristics'!E:E,MATCH($C1326,'Policy Characteristics'!$C:$C,0))),"",INDEX('Policy Characteristics'!E:E,MATCH($C1326,'Policy Characteristics'!$C:$C,0)))</f>
        <v>indst efficiency standards</v>
      </c>
      <c r="L1326" s="261">
        <f>IF(ISBLANK(INDEX('Policy Characteristics'!F:F,MATCH($C1326,'Policy Characteristics'!$C:$C,0))),"",INDEX('Policy Characteristics'!F:F,MATCH($C1326,'Policy Characteristics'!$C:$C,0)))</f>
        <v>0</v>
      </c>
      <c r="M1326" s="261">
        <f>IF(ISBLANK(INDEX('Policy Characteristics'!G:G,MATCH($C1326,'Policy Characteristics'!$C:$C,0))),"",INDEX('Policy Characteristics'!G:G,MATCH($C1326,'Policy Characteristics'!$C:$C,0)))</f>
        <v>0.25</v>
      </c>
      <c r="N1326" s="261">
        <f>IF(ISBLANK(INDEX('Policy Characteristics'!H:H,MATCH($C1326,'Policy Characteristics'!$C:$C,0))),"",INDEX('Policy Characteristics'!H:H,MATCH($C1326,'Policy Characteristics'!$C:$C,0)))</f>
        <v>0.01</v>
      </c>
      <c r="O1326" s="254" t="str">
        <f>IF(ISBLANK(INDEX('Policy Characteristics'!I:I,MATCH($C1326,'Policy Characteristics'!$C:$C,0))),"",INDEX('Policy Characteristics'!I:I,MATCH($C1326,'Policy Characteristics'!$C:$C,0)))</f>
        <v>% reduction in energy use</v>
      </c>
      <c r="P1326" s="254" t="str">
        <f>IF(ISBLANK(INDEX('Policy Characteristics'!J:J,MATCH($C1326,'Policy Characteristics'!$C:$C,0))),"",INDEX('Policy Characteristics'!J:J,MATCH($C1326,'Policy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6" s="254" t="str">
        <f>IF(ISBLANK(INDEX('Policy Characteristics'!K:K,MATCH($C1326,'Policy Characteristics'!$C:$C,0))),"",INDEX('Policy Characteristics'!K:K,MATCH($C1326,'Policy Characteristics'!$C:$C,0)))</f>
        <v>industry-ag-main.html#eff-stds</v>
      </c>
      <c r="R1326" s="254" t="str">
        <f>IF(ISBLANK(INDEX('Policy Characteristics'!L:L,MATCH($C1326,'Policy Characteristics'!$C:$C,0))),"",INDEX('Policy Characteristics'!L:L,MATCH($C1326,'Policy Characteristics'!$C:$C,0)))</f>
        <v>industry-energy-efficiency-standards.html</v>
      </c>
    </row>
    <row r="1327" spans="1:18" s="4" customFormat="1">
      <c r="A1327" s="254" t="str">
        <f>IF(ISBLANK(INDEX('Policy Characteristics'!A:A,MATCH($C1327,'Policy Characteristics'!$C:$C,0))),"",INDEX('Policy Characteristics'!A:A,MATCH($C1327,'Policy Characteristics'!$C:$C,0)))</f>
        <v>Industry</v>
      </c>
      <c r="B1327" s="262" t="str">
        <f>IF(ISBLANK(INDEX('Policy Characteristics'!B:B,MATCH($C1327,'Policy Characteristics'!$C:$C,0))),"",INDEX('Policy Characteristics'!B:B,MATCH($C1327,'Policy Characteristics'!$C:$C,0)))</f>
        <v>Industry Energy Efficiency Standards</v>
      </c>
      <c r="C1327" s="254" t="str">
        <f t="shared" si="47"/>
        <v>Percentage Improvement in Eqpt Efficiency Standards above BAU</v>
      </c>
      <c r="D1327" s="6" t="s">
        <v>3066</v>
      </c>
      <c r="E1327" s="45" t="s">
        <v>2402</v>
      </c>
      <c r="F1327" t="s">
        <v>3030</v>
      </c>
      <c r="G1327" s="45" t="s">
        <v>2406</v>
      </c>
      <c r="H1327" s="43">
        <v>1011</v>
      </c>
      <c r="I1327" s="324" t="s">
        <v>44</v>
      </c>
      <c r="J1327" s="255" t="str">
        <f>IF(ISBLANK(INDEX('Policy Characteristics'!D:D,MATCH($C1327,'Policy Characteristics'!$C:$C,0))),"",INDEX('Policy Characteristics'!D:D,MATCH($C1327,'Policy Characteristics'!$C:$C,0)))</f>
        <v>Industry Energy Efficiency Standards</v>
      </c>
      <c r="K1327" s="254" t="str">
        <f>IF(ISBLANK(INDEX('Policy Characteristics'!E:E,MATCH($C1327,'Policy Characteristics'!$C:$C,0))),"",INDEX('Policy Characteristics'!E:E,MATCH($C1327,'Policy Characteristics'!$C:$C,0)))</f>
        <v>indst efficiency standards</v>
      </c>
      <c r="L1327" s="261">
        <f>IF(ISBLANK(INDEX('Policy Characteristics'!F:F,MATCH($C1327,'Policy Characteristics'!$C:$C,0))),"",INDEX('Policy Characteristics'!F:F,MATCH($C1327,'Policy Characteristics'!$C:$C,0)))</f>
        <v>0</v>
      </c>
      <c r="M1327" s="261">
        <f>IF(ISBLANK(INDEX('Policy Characteristics'!G:G,MATCH($C1327,'Policy Characteristics'!$C:$C,0))),"",INDEX('Policy Characteristics'!G:G,MATCH($C1327,'Policy Characteristics'!$C:$C,0)))</f>
        <v>0.25</v>
      </c>
      <c r="N1327" s="261">
        <f>IF(ISBLANK(INDEX('Policy Characteristics'!H:H,MATCH($C1327,'Policy Characteristics'!$C:$C,0))),"",INDEX('Policy Characteristics'!H:H,MATCH($C1327,'Policy Characteristics'!$C:$C,0)))</f>
        <v>0.01</v>
      </c>
      <c r="O1327" s="254" t="str">
        <f>IF(ISBLANK(INDEX('Policy Characteristics'!I:I,MATCH($C1327,'Policy Characteristics'!$C:$C,0))),"",INDEX('Policy Characteristics'!I:I,MATCH($C1327,'Policy Characteristics'!$C:$C,0)))</f>
        <v>% reduction in energy use</v>
      </c>
      <c r="P1327" s="254" t="str">
        <f>IF(ISBLANK(INDEX('Policy Characteristics'!J:J,MATCH($C1327,'Policy Characteristics'!$C:$C,0))),"",INDEX('Policy Characteristics'!J:J,MATCH($C1327,'Policy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7" s="254" t="str">
        <f>IF(ISBLANK(INDEX('Policy Characteristics'!K:K,MATCH($C1327,'Policy Characteristics'!$C:$C,0))),"",INDEX('Policy Characteristics'!K:K,MATCH($C1327,'Policy Characteristics'!$C:$C,0)))</f>
        <v>industry-ag-main.html#eff-stds</v>
      </c>
      <c r="R1327" s="254" t="str">
        <f>IF(ISBLANK(INDEX('Policy Characteristics'!L:L,MATCH($C1327,'Policy Characteristics'!$C:$C,0))),"",INDEX('Policy Characteristics'!L:L,MATCH($C1327,'Policy Characteristics'!$C:$C,0)))</f>
        <v>industry-energy-efficiency-standards.html</v>
      </c>
    </row>
    <row r="1328" spans="1:18" s="4" customFormat="1">
      <c r="A1328" s="254" t="str">
        <f>IF(ISBLANK(INDEX('Policy Characteristics'!A:A,MATCH($C1328,'Policy Characteristics'!$C:$C,0))),"",INDEX('Policy Characteristics'!A:A,MATCH($C1328,'Policy Characteristics'!$C:$C,0)))</f>
        <v>Industry</v>
      </c>
      <c r="B1328" s="262" t="str">
        <f>IF(ISBLANK(INDEX('Policy Characteristics'!B:B,MATCH($C1328,'Policy Characteristics'!$C:$C,0))),"",INDEX('Policy Characteristics'!B:B,MATCH($C1328,'Policy Characteristics'!$C:$C,0)))</f>
        <v>Industry Energy Efficiency Standards</v>
      </c>
      <c r="C1328" s="254" t="str">
        <f t="shared" si="47"/>
        <v>Percentage Improvement in Eqpt Efficiency Standards above BAU</v>
      </c>
      <c r="D1328" s="6" t="s">
        <v>3066</v>
      </c>
      <c r="E1328" s="45" t="s">
        <v>2403</v>
      </c>
      <c r="F1328" t="s">
        <v>3030</v>
      </c>
      <c r="G1328" s="45" t="s">
        <v>2407</v>
      </c>
      <c r="H1328" s="43">
        <v>1012</v>
      </c>
      <c r="I1328" s="324" t="s">
        <v>43</v>
      </c>
      <c r="J1328" s="255" t="str">
        <f>IF(ISBLANK(INDEX('Policy Characteristics'!D:D,MATCH($C1328,'Policy Characteristics'!$C:$C,0))),"",INDEX('Policy Characteristics'!D:D,MATCH($C1328,'Policy Characteristics'!$C:$C,0)))</f>
        <v>Industry Energy Efficiency Standards</v>
      </c>
      <c r="K1328" s="254" t="str">
        <f>IF(ISBLANK(INDEX('Policy Characteristics'!E:E,MATCH($C1328,'Policy Characteristics'!$C:$C,0))),"",INDEX('Policy Characteristics'!E:E,MATCH($C1328,'Policy Characteristics'!$C:$C,0)))</f>
        <v>indst efficiency standards</v>
      </c>
      <c r="L1328" s="261">
        <f>IF(ISBLANK(INDEX('Policy Characteristics'!F:F,MATCH($C1328,'Policy Characteristics'!$C:$C,0))),"",INDEX('Policy Characteristics'!F:F,MATCH($C1328,'Policy Characteristics'!$C:$C,0)))</f>
        <v>0</v>
      </c>
      <c r="M1328" s="261">
        <f>IF(ISBLANK(INDEX('Policy Characteristics'!G:G,MATCH($C1328,'Policy Characteristics'!$C:$C,0))),"",INDEX('Policy Characteristics'!G:G,MATCH($C1328,'Policy Characteristics'!$C:$C,0)))</f>
        <v>0.25</v>
      </c>
      <c r="N1328" s="261">
        <f>IF(ISBLANK(INDEX('Policy Characteristics'!H:H,MATCH($C1328,'Policy Characteristics'!$C:$C,0))),"",INDEX('Policy Characteristics'!H:H,MATCH($C1328,'Policy Characteristics'!$C:$C,0)))</f>
        <v>0.01</v>
      </c>
      <c r="O1328" s="254" t="str">
        <f>IF(ISBLANK(INDEX('Policy Characteristics'!I:I,MATCH($C1328,'Policy Characteristics'!$C:$C,0))),"",INDEX('Policy Characteristics'!I:I,MATCH($C1328,'Policy Characteristics'!$C:$C,0)))</f>
        <v>% reduction in energy use</v>
      </c>
      <c r="P1328" s="254" t="str">
        <f>IF(ISBLANK(INDEX('Policy Characteristics'!J:J,MATCH($C1328,'Policy Characteristics'!$C:$C,0))),"",INDEX('Policy Characteristics'!J:J,MATCH($C1328,'Policy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8" s="254" t="str">
        <f>IF(ISBLANK(INDEX('Policy Characteristics'!K:K,MATCH($C1328,'Policy Characteristics'!$C:$C,0))),"",INDEX('Policy Characteristics'!K:K,MATCH($C1328,'Policy Characteristics'!$C:$C,0)))</f>
        <v>industry-ag-main.html#eff-stds</v>
      </c>
      <c r="R1328" s="254" t="str">
        <f>IF(ISBLANK(INDEX('Policy Characteristics'!L:L,MATCH($C1328,'Policy Characteristics'!$C:$C,0))),"",INDEX('Policy Characteristics'!L:L,MATCH($C1328,'Policy Characteristics'!$C:$C,0)))</f>
        <v>industry-energy-efficiency-standards.html</v>
      </c>
    </row>
    <row r="1329" spans="1:18" s="4" customFormat="1">
      <c r="A1329" s="254" t="str">
        <f>IF(ISBLANK(INDEX('Policy Characteristics'!A:A,MATCH($C1329,'Policy Characteristics'!$C:$C,0))),"",INDEX('Policy Characteristics'!A:A,MATCH($C1329,'Policy Characteristics'!$C:$C,0)))</f>
        <v>Industry</v>
      </c>
      <c r="B1329" s="262" t="str">
        <f>IF(ISBLANK(INDEX('Policy Characteristics'!B:B,MATCH($C1329,'Policy Characteristics'!$C:$C,0))),"",INDEX('Policy Characteristics'!B:B,MATCH($C1329,'Policy Characteristics'!$C:$C,0)))</f>
        <v>Industry Energy Efficiency Standards</v>
      </c>
      <c r="C1329" s="254" t="str">
        <f t="shared" si="47"/>
        <v>Percentage Improvement in Eqpt Efficiency Standards above BAU</v>
      </c>
      <c r="D1329" s="6" t="s">
        <v>3066</v>
      </c>
      <c r="E1329" s="45" t="s">
        <v>2404</v>
      </c>
      <c r="F1329" t="s">
        <v>3030</v>
      </c>
      <c r="G1329" s="45" t="s">
        <v>2410</v>
      </c>
      <c r="H1329" s="43">
        <v>1013</v>
      </c>
      <c r="I1329" s="324" t="s">
        <v>44</v>
      </c>
      <c r="J1329" s="255" t="str">
        <f>IF(ISBLANK(INDEX('Policy Characteristics'!D:D,MATCH($C1329,'Policy Characteristics'!$C:$C,0))),"",INDEX('Policy Characteristics'!D:D,MATCH($C1329,'Policy Characteristics'!$C:$C,0)))</f>
        <v>Industry Energy Efficiency Standards</v>
      </c>
      <c r="K1329" s="254" t="str">
        <f>IF(ISBLANK(INDEX('Policy Characteristics'!E:E,MATCH($C1329,'Policy Characteristics'!$C:$C,0))),"",INDEX('Policy Characteristics'!E:E,MATCH($C1329,'Policy Characteristics'!$C:$C,0)))</f>
        <v>indst efficiency standards</v>
      </c>
      <c r="L1329" s="261">
        <f>IF(ISBLANK(INDEX('Policy Characteristics'!F:F,MATCH($C1329,'Policy Characteristics'!$C:$C,0))),"",INDEX('Policy Characteristics'!F:F,MATCH($C1329,'Policy Characteristics'!$C:$C,0)))</f>
        <v>0</v>
      </c>
      <c r="M1329" s="261">
        <f>IF(ISBLANK(INDEX('Policy Characteristics'!G:G,MATCH($C1329,'Policy Characteristics'!$C:$C,0))),"",INDEX('Policy Characteristics'!G:G,MATCH($C1329,'Policy Characteristics'!$C:$C,0)))</f>
        <v>0.25</v>
      </c>
      <c r="N1329" s="261">
        <f>IF(ISBLANK(INDEX('Policy Characteristics'!H:H,MATCH($C1329,'Policy Characteristics'!$C:$C,0))),"",INDEX('Policy Characteristics'!H:H,MATCH($C1329,'Policy Characteristics'!$C:$C,0)))</f>
        <v>0.01</v>
      </c>
      <c r="O1329" s="254" t="str">
        <f>IF(ISBLANK(INDEX('Policy Characteristics'!I:I,MATCH($C1329,'Policy Characteristics'!$C:$C,0))),"",INDEX('Policy Characteristics'!I:I,MATCH($C1329,'Policy Characteristics'!$C:$C,0)))</f>
        <v>% reduction in energy use</v>
      </c>
      <c r="P1329" s="254" t="str">
        <f>IF(ISBLANK(INDEX('Policy Characteristics'!J:J,MATCH($C1329,'Policy Characteristics'!$C:$C,0))),"",INDEX('Policy Characteristics'!J:J,MATCH($C1329,'Policy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9" s="254" t="str">
        <f>IF(ISBLANK(INDEX('Policy Characteristics'!K:K,MATCH($C1329,'Policy Characteristics'!$C:$C,0))),"",INDEX('Policy Characteristics'!K:K,MATCH($C1329,'Policy Characteristics'!$C:$C,0)))</f>
        <v>industry-ag-main.html#eff-stds</v>
      </c>
      <c r="R1329" s="254" t="str">
        <f>IF(ISBLANK(INDEX('Policy Characteristics'!L:L,MATCH($C1329,'Policy Characteristics'!$C:$C,0))),"",INDEX('Policy Characteristics'!L:L,MATCH($C1329,'Policy Characteristics'!$C:$C,0)))</f>
        <v>industry-energy-efficiency-standards.html</v>
      </c>
    </row>
    <row r="1330" spans="1:18" s="4" customFormat="1">
      <c r="A1330" s="254" t="str">
        <f>IF(ISBLANK(INDEX('Policy Characteristics'!A:A,MATCH($C1330,'Policy Characteristics'!$C:$C,0))),"",INDEX('Policy Characteristics'!A:A,MATCH($C1330,'Policy Characteristics'!$C:$C,0)))</f>
        <v>Industry</v>
      </c>
      <c r="B1330" s="262" t="str">
        <f>IF(ISBLANK(INDEX('Policy Characteristics'!B:B,MATCH($C1330,'Policy Characteristics'!$C:$C,0))),"",INDEX('Policy Characteristics'!B:B,MATCH($C1330,'Policy Characteristics'!$C:$C,0)))</f>
        <v>Industry Energy Efficiency Standards</v>
      </c>
      <c r="C1330" s="254" t="str">
        <f t="shared" si="47"/>
        <v>Percentage Improvement in Eqpt Efficiency Standards above BAU</v>
      </c>
      <c r="D1330" s="6" t="s">
        <v>3066</v>
      </c>
      <c r="E1330" s="45" t="s">
        <v>2706</v>
      </c>
      <c r="F1330" t="s">
        <v>3030</v>
      </c>
      <c r="G1330" s="45" t="s">
        <v>2709</v>
      </c>
      <c r="H1330" s="43">
        <v>1014</v>
      </c>
      <c r="I1330" s="324" t="s">
        <v>44</v>
      </c>
      <c r="J1330" s="255" t="str">
        <f>IF(ISBLANK(INDEX('Policy Characteristics'!D:D,MATCH($C1330,'Policy Characteristics'!$C:$C,0))),"",INDEX('Policy Characteristics'!D:D,MATCH($C1330,'Policy Characteristics'!$C:$C,0)))</f>
        <v>Industry Energy Efficiency Standards</v>
      </c>
      <c r="K1330" s="254" t="str">
        <f>IF(ISBLANK(INDEX('Policy Characteristics'!E:E,MATCH($C1330,'Policy Characteristics'!$C:$C,0))),"",INDEX('Policy Characteristics'!E:E,MATCH($C1330,'Policy Characteristics'!$C:$C,0)))</f>
        <v>indst efficiency standards</v>
      </c>
      <c r="L1330" s="261">
        <f>IF(ISBLANK(INDEX('Policy Characteristics'!F:F,MATCH($C1330,'Policy Characteristics'!$C:$C,0))),"",INDEX('Policy Characteristics'!F:F,MATCH($C1330,'Policy Characteristics'!$C:$C,0)))</f>
        <v>0</v>
      </c>
      <c r="M1330" s="261">
        <f>IF(ISBLANK(INDEX('Policy Characteristics'!G:G,MATCH($C1330,'Policy Characteristics'!$C:$C,0))),"",INDEX('Policy Characteristics'!G:G,MATCH($C1330,'Policy Characteristics'!$C:$C,0)))</f>
        <v>0.25</v>
      </c>
      <c r="N1330" s="261">
        <f>IF(ISBLANK(INDEX('Policy Characteristics'!H:H,MATCH($C1330,'Policy Characteristics'!$C:$C,0))),"",INDEX('Policy Characteristics'!H:H,MATCH($C1330,'Policy Characteristics'!$C:$C,0)))</f>
        <v>0.01</v>
      </c>
      <c r="O1330" s="254" t="str">
        <f>IF(ISBLANK(INDEX('Policy Characteristics'!I:I,MATCH($C1330,'Policy Characteristics'!$C:$C,0))),"",INDEX('Policy Characteristics'!I:I,MATCH($C1330,'Policy Characteristics'!$C:$C,0)))</f>
        <v>% reduction in energy use</v>
      </c>
      <c r="P1330" s="254" t="str">
        <f>IF(ISBLANK(INDEX('Policy Characteristics'!J:J,MATCH($C1330,'Policy Characteristics'!$C:$C,0))),"",INDEX('Policy Characteristics'!J:J,MATCH($C1330,'Policy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0" s="254" t="str">
        <f>IF(ISBLANK(INDEX('Policy Characteristics'!K:K,MATCH($C1330,'Policy Characteristics'!$C:$C,0))),"",INDEX('Policy Characteristics'!K:K,MATCH($C1330,'Policy Characteristics'!$C:$C,0)))</f>
        <v>industry-ag-main.html#eff-stds</v>
      </c>
      <c r="R1330" s="254" t="str">
        <f>IF(ISBLANK(INDEX('Policy Characteristics'!L:L,MATCH($C1330,'Policy Characteristics'!$C:$C,0))),"",INDEX('Policy Characteristics'!L:L,MATCH($C1330,'Policy Characteristics'!$C:$C,0)))</f>
        <v>industry-energy-efficiency-standards.html</v>
      </c>
    </row>
    <row r="1331" spans="1:18" s="4" customFormat="1">
      <c r="A1331" s="254" t="str">
        <f>IF(ISBLANK(INDEX('Policy Characteristics'!A:A,MATCH($C1331,'Policy Characteristics'!$C:$C,0))),"",INDEX('Policy Characteristics'!A:A,MATCH($C1331,'Policy Characteristics'!$C:$C,0)))</f>
        <v>Industry</v>
      </c>
      <c r="B1331" s="262" t="str">
        <f>IF(ISBLANK(INDEX('Policy Characteristics'!B:B,MATCH($C1331,'Policy Characteristics'!$C:$C,0))),"",INDEX('Policy Characteristics'!B:B,MATCH($C1331,'Policy Characteristics'!$C:$C,0)))</f>
        <v>Industry Energy Efficiency Standards</v>
      </c>
      <c r="C1331" s="254" t="str">
        <f t="shared" si="47"/>
        <v>Percentage Improvement in Eqpt Efficiency Standards above BAU</v>
      </c>
      <c r="D1331" s="6" t="s">
        <v>3066</v>
      </c>
      <c r="E1331" s="45" t="s">
        <v>2707</v>
      </c>
      <c r="F1331" t="s">
        <v>3030</v>
      </c>
      <c r="G1331" s="45" t="s">
        <v>2711</v>
      </c>
      <c r="H1331" s="43">
        <v>1015</v>
      </c>
      <c r="I1331" s="324" t="s">
        <v>43</v>
      </c>
      <c r="J1331" s="255" t="str">
        <f>IF(ISBLANK(INDEX('Policy Characteristics'!D:D,MATCH($C1331,'Policy Characteristics'!$C:$C,0))),"",INDEX('Policy Characteristics'!D:D,MATCH($C1331,'Policy Characteristics'!$C:$C,0)))</f>
        <v>Industry Energy Efficiency Standards</v>
      </c>
      <c r="K1331" s="254" t="str">
        <f>IF(ISBLANK(INDEX('Policy Characteristics'!E:E,MATCH($C1331,'Policy Characteristics'!$C:$C,0))),"",INDEX('Policy Characteristics'!E:E,MATCH($C1331,'Policy Characteristics'!$C:$C,0)))</f>
        <v>indst efficiency standards</v>
      </c>
      <c r="L1331" s="261">
        <f>IF(ISBLANK(INDEX('Policy Characteristics'!F:F,MATCH($C1331,'Policy Characteristics'!$C:$C,0))),"",INDEX('Policy Characteristics'!F:F,MATCH($C1331,'Policy Characteristics'!$C:$C,0)))</f>
        <v>0</v>
      </c>
      <c r="M1331" s="261">
        <f>IF(ISBLANK(INDEX('Policy Characteristics'!G:G,MATCH($C1331,'Policy Characteristics'!$C:$C,0))),"",INDEX('Policy Characteristics'!G:G,MATCH($C1331,'Policy Characteristics'!$C:$C,0)))</f>
        <v>0.25</v>
      </c>
      <c r="N1331" s="261">
        <f>IF(ISBLANK(INDEX('Policy Characteristics'!H:H,MATCH($C1331,'Policy Characteristics'!$C:$C,0))),"",INDEX('Policy Characteristics'!H:H,MATCH($C1331,'Policy Characteristics'!$C:$C,0)))</f>
        <v>0.01</v>
      </c>
      <c r="O1331" s="254" t="str">
        <f>IF(ISBLANK(INDEX('Policy Characteristics'!I:I,MATCH($C1331,'Policy Characteristics'!$C:$C,0))),"",INDEX('Policy Characteristics'!I:I,MATCH($C1331,'Policy Characteristics'!$C:$C,0)))</f>
        <v>% reduction in energy use</v>
      </c>
      <c r="P1331" s="254" t="str">
        <f>IF(ISBLANK(INDEX('Policy Characteristics'!J:J,MATCH($C1331,'Policy Characteristics'!$C:$C,0))),"",INDEX('Policy Characteristics'!J:J,MATCH($C1331,'Policy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1" s="254" t="str">
        <f>IF(ISBLANK(INDEX('Policy Characteristics'!K:K,MATCH($C1331,'Policy Characteristics'!$C:$C,0))),"",INDEX('Policy Characteristics'!K:K,MATCH($C1331,'Policy Characteristics'!$C:$C,0)))</f>
        <v>industry-ag-main.html#eff-stds</v>
      </c>
      <c r="R1331" s="254" t="str">
        <f>IF(ISBLANK(INDEX('Policy Characteristics'!L:L,MATCH($C1331,'Policy Characteristics'!$C:$C,0))),"",INDEX('Policy Characteristics'!L:L,MATCH($C1331,'Policy Characteristics'!$C:$C,0)))</f>
        <v>industry-energy-efficiency-standards.html</v>
      </c>
    </row>
    <row r="1332" spans="1:18" s="4" customFormat="1">
      <c r="A1332" s="254" t="str">
        <f>IF(ISBLANK(INDEX('Policy Characteristics'!A:A,MATCH($C1332,'Policy Characteristics'!$C:$C,0))),"",INDEX('Policy Characteristics'!A:A,MATCH($C1332,'Policy Characteristics'!$C:$C,0)))</f>
        <v>Industry</v>
      </c>
      <c r="B1332" s="262" t="str">
        <f>IF(ISBLANK(INDEX('Policy Characteristics'!B:B,MATCH($C1332,'Policy Characteristics'!$C:$C,0))),"",INDEX('Policy Characteristics'!B:B,MATCH($C1332,'Policy Characteristics'!$C:$C,0)))</f>
        <v>Industry Energy Efficiency Standards</v>
      </c>
      <c r="C1332" s="254" t="str">
        <f t="shared" si="47"/>
        <v>Percentage Improvement in Eqpt Efficiency Standards above BAU</v>
      </c>
      <c r="D1332" s="6" t="s">
        <v>3066</v>
      </c>
      <c r="E1332" s="45" t="s">
        <v>2708</v>
      </c>
      <c r="F1332" t="s">
        <v>3030</v>
      </c>
      <c r="G1332" s="45" t="s">
        <v>2712</v>
      </c>
      <c r="H1332" s="43">
        <v>1016</v>
      </c>
      <c r="I1332" s="324" t="s">
        <v>43</v>
      </c>
      <c r="J1332" s="255" t="str">
        <f>IF(ISBLANK(INDEX('Policy Characteristics'!D:D,MATCH($C1332,'Policy Characteristics'!$C:$C,0))),"",INDEX('Policy Characteristics'!D:D,MATCH($C1332,'Policy Characteristics'!$C:$C,0)))</f>
        <v>Industry Energy Efficiency Standards</v>
      </c>
      <c r="K1332" s="254" t="str">
        <f>IF(ISBLANK(INDEX('Policy Characteristics'!E:E,MATCH($C1332,'Policy Characteristics'!$C:$C,0))),"",INDEX('Policy Characteristics'!E:E,MATCH($C1332,'Policy Characteristics'!$C:$C,0)))</f>
        <v>indst efficiency standards</v>
      </c>
      <c r="L1332" s="261">
        <f>IF(ISBLANK(INDEX('Policy Characteristics'!F:F,MATCH($C1332,'Policy Characteristics'!$C:$C,0))),"",INDEX('Policy Characteristics'!F:F,MATCH($C1332,'Policy Characteristics'!$C:$C,0)))</f>
        <v>0</v>
      </c>
      <c r="M1332" s="261">
        <f>IF(ISBLANK(INDEX('Policy Characteristics'!G:G,MATCH($C1332,'Policy Characteristics'!$C:$C,0))),"",INDEX('Policy Characteristics'!G:G,MATCH($C1332,'Policy Characteristics'!$C:$C,0)))</f>
        <v>0.25</v>
      </c>
      <c r="N1332" s="261">
        <f>IF(ISBLANK(INDEX('Policy Characteristics'!H:H,MATCH($C1332,'Policy Characteristics'!$C:$C,0))),"",INDEX('Policy Characteristics'!H:H,MATCH($C1332,'Policy Characteristics'!$C:$C,0)))</f>
        <v>0.01</v>
      </c>
      <c r="O1332" s="254" t="str">
        <f>IF(ISBLANK(INDEX('Policy Characteristics'!I:I,MATCH($C1332,'Policy Characteristics'!$C:$C,0))),"",INDEX('Policy Characteristics'!I:I,MATCH($C1332,'Policy Characteristics'!$C:$C,0)))</f>
        <v>% reduction in energy use</v>
      </c>
      <c r="P1332" s="254" t="str">
        <f>IF(ISBLANK(INDEX('Policy Characteristics'!J:J,MATCH($C1332,'Policy Characteristics'!$C:$C,0))),"",INDEX('Policy Characteristics'!J:J,MATCH($C1332,'Policy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2" s="254" t="str">
        <f>IF(ISBLANK(INDEX('Policy Characteristics'!K:K,MATCH($C1332,'Policy Characteristics'!$C:$C,0))),"",INDEX('Policy Characteristics'!K:K,MATCH($C1332,'Policy Characteristics'!$C:$C,0)))</f>
        <v>industry-ag-main.html#eff-stds</v>
      </c>
      <c r="R1332" s="254" t="str">
        <f>IF(ISBLANK(INDEX('Policy Characteristics'!L:L,MATCH($C1332,'Policy Characteristics'!$C:$C,0))),"",INDEX('Policy Characteristics'!L:L,MATCH($C1332,'Policy Characteristics'!$C:$C,0)))</f>
        <v>industry-energy-efficiency-standards.html</v>
      </c>
    </row>
    <row r="1333" spans="1:18" s="4" customFormat="1">
      <c r="A1333" s="254" t="str">
        <f>IF(ISBLANK(INDEX('Policy Characteristics'!A:A,MATCH($C1333,'Policy Characteristics'!$C:$C,0))),"",INDEX('Policy Characteristics'!A:A,MATCH($C1333,'Policy Characteristics'!$C:$C,0)))</f>
        <v>Industry</v>
      </c>
      <c r="B1333" s="262" t="str">
        <f>IF(ISBLANK(INDEX('Policy Characteristics'!B:B,MATCH($C1333,'Policy Characteristics'!$C:$C,0))),"",INDEX('Policy Characteristics'!B:B,MATCH($C1333,'Policy Characteristics'!$C:$C,0)))</f>
        <v>Industry Energy Efficiency Standards</v>
      </c>
      <c r="C1333" s="254" t="str">
        <f t="shared" si="47"/>
        <v>Percentage Improvement in Eqpt Efficiency Standards above BAU</v>
      </c>
      <c r="D1333" s="6" t="s">
        <v>3066</v>
      </c>
      <c r="E1333" s="45" t="s">
        <v>2705</v>
      </c>
      <c r="F1333" t="s">
        <v>3030</v>
      </c>
      <c r="G1333" s="45" t="s">
        <v>2710</v>
      </c>
      <c r="H1333" s="43">
        <v>1017</v>
      </c>
      <c r="I1333" s="324" t="s">
        <v>44</v>
      </c>
      <c r="J1333" s="255" t="str">
        <f>IF(ISBLANK(INDEX('Policy Characteristics'!D:D,MATCH($C1333,'Policy Characteristics'!$C:$C,0))),"",INDEX('Policy Characteristics'!D:D,MATCH($C1333,'Policy Characteristics'!$C:$C,0)))</f>
        <v>Industry Energy Efficiency Standards</v>
      </c>
      <c r="K1333" s="254" t="str">
        <f>IF(ISBLANK(INDEX('Policy Characteristics'!E:E,MATCH($C1333,'Policy Characteristics'!$C:$C,0))),"",INDEX('Policy Characteristics'!E:E,MATCH($C1333,'Policy Characteristics'!$C:$C,0)))</f>
        <v>indst efficiency standards</v>
      </c>
      <c r="L1333" s="261">
        <f>IF(ISBLANK(INDEX('Policy Characteristics'!F:F,MATCH($C1333,'Policy Characteristics'!$C:$C,0))),"",INDEX('Policy Characteristics'!F:F,MATCH($C1333,'Policy Characteristics'!$C:$C,0)))</f>
        <v>0</v>
      </c>
      <c r="M1333" s="261">
        <f>IF(ISBLANK(INDEX('Policy Characteristics'!G:G,MATCH($C1333,'Policy Characteristics'!$C:$C,0))),"",INDEX('Policy Characteristics'!G:G,MATCH($C1333,'Policy Characteristics'!$C:$C,0)))</f>
        <v>0.25</v>
      </c>
      <c r="N1333" s="261">
        <f>IF(ISBLANK(INDEX('Policy Characteristics'!H:H,MATCH($C1333,'Policy Characteristics'!$C:$C,0))),"",INDEX('Policy Characteristics'!H:H,MATCH($C1333,'Policy Characteristics'!$C:$C,0)))</f>
        <v>0.01</v>
      </c>
      <c r="O1333" s="254" t="str">
        <f>IF(ISBLANK(INDEX('Policy Characteristics'!I:I,MATCH($C1333,'Policy Characteristics'!$C:$C,0))),"",INDEX('Policy Characteristics'!I:I,MATCH($C1333,'Policy Characteristics'!$C:$C,0)))</f>
        <v>% reduction in energy use</v>
      </c>
      <c r="P1333" s="254" t="str">
        <f>IF(ISBLANK(INDEX('Policy Characteristics'!J:J,MATCH($C1333,'Policy Characteristics'!$C:$C,0))),"",INDEX('Policy Characteristics'!J:J,MATCH($C1333,'Policy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3" s="254" t="str">
        <f>IF(ISBLANK(INDEX('Policy Characteristics'!K:K,MATCH($C1333,'Policy Characteristics'!$C:$C,0))),"",INDEX('Policy Characteristics'!K:K,MATCH($C1333,'Policy Characteristics'!$C:$C,0)))</f>
        <v>industry-ag-main.html#eff-stds</v>
      </c>
      <c r="R1333" s="254" t="str">
        <f>IF(ISBLANK(INDEX('Policy Characteristics'!L:L,MATCH($C1333,'Policy Characteristics'!$C:$C,0))),"",INDEX('Policy Characteristics'!L:L,MATCH($C1333,'Policy Characteristics'!$C:$C,0)))</f>
        <v>industry-energy-efficiency-standards.html</v>
      </c>
    </row>
    <row r="1334" spans="1:18" s="4" customFormat="1">
      <c r="A1334" s="254" t="str">
        <f>IF(ISBLANK(INDEX('Policy Characteristics'!A:A,MATCH($C1334,'Policy Characteristics'!$C:$C,0))),"",INDEX('Policy Characteristics'!A:A,MATCH($C1334,'Policy Characteristics'!$C:$C,0)))</f>
        <v>Industry</v>
      </c>
      <c r="B1334" s="262" t="str">
        <f>IF(ISBLANK(INDEX('Policy Characteristics'!B:B,MATCH($C1334,'Policy Characteristics'!$C:$C,0))),"",INDEX('Policy Characteristics'!B:B,MATCH($C1334,'Policy Characteristics'!$C:$C,0)))</f>
        <v>Industry Energy Efficiency Standards</v>
      </c>
      <c r="C1334" s="254" t="str">
        <f t="shared" si="47"/>
        <v>Percentage Improvement in Eqpt Efficiency Standards above BAU</v>
      </c>
      <c r="D1334" s="6" t="s">
        <v>3067</v>
      </c>
      <c r="E1334" s="45" t="s">
        <v>2399</v>
      </c>
      <c r="F1334" t="s">
        <v>3031</v>
      </c>
      <c r="G1334" s="45" t="s">
        <v>2405</v>
      </c>
      <c r="H1334" s="43">
        <v>1018</v>
      </c>
      <c r="I1334" s="324" t="s">
        <v>43</v>
      </c>
      <c r="J1334" s="255" t="str">
        <f>IF(ISBLANK(INDEX('Policy Characteristics'!D:D,MATCH($C1334,'Policy Characteristics'!$C:$C,0))),"",INDEX('Policy Characteristics'!D:D,MATCH($C1334,'Policy Characteristics'!$C:$C,0)))</f>
        <v>Industry Energy Efficiency Standards</v>
      </c>
      <c r="K1334" s="254" t="str">
        <f>IF(ISBLANK(INDEX('Policy Characteristics'!E:E,MATCH($C1334,'Policy Characteristics'!$C:$C,0))),"",INDEX('Policy Characteristics'!E:E,MATCH($C1334,'Policy Characteristics'!$C:$C,0)))</f>
        <v>indst efficiency standards</v>
      </c>
      <c r="L1334" s="261">
        <f>IF(ISBLANK(INDEX('Policy Characteristics'!F:F,MATCH($C1334,'Policy Characteristics'!$C:$C,0))),"",INDEX('Policy Characteristics'!F:F,MATCH($C1334,'Policy Characteristics'!$C:$C,0)))</f>
        <v>0</v>
      </c>
      <c r="M1334" s="261">
        <f>IF(ISBLANK(INDEX('Policy Characteristics'!G:G,MATCH($C1334,'Policy Characteristics'!$C:$C,0))),"",INDEX('Policy Characteristics'!G:G,MATCH($C1334,'Policy Characteristics'!$C:$C,0)))</f>
        <v>0.25</v>
      </c>
      <c r="N1334" s="261">
        <f>IF(ISBLANK(INDEX('Policy Characteristics'!H:H,MATCH($C1334,'Policy Characteristics'!$C:$C,0))),"",INDEX('Policy Characteristics'!H:H,MATCH($C1334,'Policy Characteristics'!$C:$C,0)))</f>
        <v>0.01</v>
      </c>
      <c r="O1334" s="254" t="str">
        <f>IF(ISBLANK(INDEX('Policy Characteristics'!I:I,MATCH($C1334,'Policy Characteristics'!$C:$C,0))),"",INDEX('Policy Characteristics'!I:I,MATCH($C1334,'Policy Characteristics'!$C:$C,0)))</f>
        <v>% reduction in energy use</v>
      </c>
      <c r="P1334" s="254" t="str">
        <f>IF(ISBLANK(INDEX('Policy Characteristics'!J:J,MATCH($C1334,'Policy Characteristics'!$C:$C,0))),"",INDEX('Policy Characteristics'!J:J,MATCH($C1334,'Policy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4" s="254" t="str">
        <f>IF(ISBLANK(INDEX('Policy Characteristics'!K:K,MATCH($C1334,'Policy Characteristics'!$C:$C,0))),"",INDEX('Policy Characteristics'!K:K,MATCH($C1334,'Policy Characteristics'!$C:$C,0)))</f>
        <v>industry-ag-main.html#eff-stds</v>
      </c>
      <c r="R1334" s="254" t="str">
        <f>IF(ISBLANK(INDEX('Policy Characteristics'!L:L,MATCH($C1334,'Policy Characteristics'!$C:$C,0))),"",INDEX('Policy Characteristics'!L:L,MATCH($C1334,'Policy Characteristics'!$C:$C,0)))</f>
        <v>industry-energy-efficiency-standards.html</v>
      </c>
    </row>
    <row r="1335" spans="1:18" s="4" customFormat="1">
      <c r="A1335" s="254" t="str">
        <f>IF(ISBLANK(INDEX('Policy Characteristics'!A:A,MATCH($C1335,'Policy Characteristics'!$C:$C,0))),"",INDEX('Policy Characteristics'!A:A,MATCH($C1335,'Policy Characteristics'!$C:$C,0)))</f>
        <v>Industry</v>
      </c>
      <c r="B1335" s="262" t="str">
        <f>IF(ISBLANK(INDEX('Policy Characteristics'!B:B,MATCH($C1335,'Policy Characteristics'!$C:$C,0))),"",INDEX('Policy Characteristics'!B:B,MATCH($C1335,'Policy Characteristics'!$C:$C,0)))</f>
        <v>Industry Energy Efficiency Standards</v>
      </c>
      <c r="C1335" s="254" t="str">
        <f t="shared" si="47"/>
        <v>Percentage Improvement in Eqpt Efficiency Standards above BAU</v>
      </c>
      <c r="D1335" s="6" t="s">
        <v>3067</v>
      </c>
      <c r="E1335" s="45" t="s">
        <v>2400</v>
      </c>
      <c r="F1335" t="s">
        <v>3031</v>
      </c>
      <c r="G1335" s="45" t="s">
        <v>2408</v>
      </c>
      <c r="H1335" s="43">
        <v>1019</v>
      </c>
      <c r="I1335" s="324" t="s">
        <v>43</v>
      </c>
      <c r="J1335" s="255" t="str">
        <f>IF(ISBLANK(INDEX('Policy Characteristics'!D:D,MATCH($C1335,'Policy Characteristics'!$C:$C,0))),"",INDEX('Policy Characteristics'!D:D,MATCH($C1335,'Policy Characteristics'!$C:$C,0)))</f>
        <v>Industry Energy Efficiency Standards</v>
      </c>
      <c r="K1335" s="254" t="str">
        <f>IF(ISBLANK(INDEX('Policy Characteristics'!E:E,MATCH($C1335,'Policy Characteristics'!$C:$C,0))),"",INDEX('Policy Characteristics'!E:E,MATCH($C1335,'Policy Characteristics'!$C:$C,0)))</f>
        <v>indst efficiency standards</v>
      </c>
      <c r="L1335" s="261">
        <f>IF(ISBLANK(INDEX('Policy Characteristics'!F:F,MATCH($C1335,'Policy Characteristics'!$C:$C,0))),"",INDEX('Policy Characteristics'!F:F,MATCH($C1335,'Policy Characteristics'!$C:$C,0)))</f>
        <v>0</v>
      </c>
      <c r="M1335" s="261">
        <f>IF(ISBLANK(INDEX('Policy Characteristics'!G:G,MATCH($C1335,'Policy Characteristics'!$C:$C,0))),"",INDEX('Policy Characteristics'!G:G,MATCH($C1335,'Policy Characteristics'!$C:$C,0)))</f>
        <v>0.25</v>
      </c>
      <c r="N1335" s="261">
        <f>IF(ISBLANK(INDEX('Policy Characteristics'!H:H,MATCH($C1335,'Policy Characteristics'!$C:$C,0))),"",INDEX('Policy Characteristics'!H:H,MATCH($C1335,'Policy Characteristics'!$C:$C,0)))</f>
        <v>0.01</v>
      </c>
      <c r="O1335" s="254" t="str">
        <f>IF(ISBLANK(INDEX('Policy Characteristics'!I:I,MATCH($C1335,'Policy Characteristics'!$C:$C,0))),"",INDEX('Policy Characteristics'!I:I,MATCH($C1335,'Policy Characteristics'!$C:$C,0)))</f>
        <v>% reduction in energy use</v>
      </c>
      <c r="P1335" s="254" t="str">
        <f>IF(ISBLANK(INDEX('Policy Characteristics'!J:J,MATCH($C1335,'Policy Characteristics'!$C:$C,0))),"",INDEX('Policy Characteristics'!J:J,MATCH($C1335,'Policy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5" s="254" t="str">
        <f>IF(ISBLANK(INDEX('Policy Characteristics'!K:K,MATCH($C1335,'Policy Characteristics'!$C:$C,0))),"",INDEX('Policy Characteristics'!K:K,MATCH($C1335,'Policy Characteristics'!$C:$C,0)))</f>
        <v>industry-ag-main.html#eff-stds</v>
      </c>
      <c r="R1335" s="254" t="str">
        <f>IF(ISBLANK(INDEX('Policy Characteristics'!L:L,MATCH($C1335,'Policy Characteristics'!$C:$C,0))),"",INDEX('Policy Characteristics'!L:L,MATCH($C1335,'Policy Characteristics'!$C:$C,0)))</f>
        <v>industry-energy-efficiency-standards.html</v>
      </c>
    </row>
    <row r="1336" spans="1:18" s="4" customFormat="1">
      <c r="A1336" s="254" t="str">
        <f>IF(ISBLANK(INDEX('Policy Characteristics'!A:A,MATCH($C1336,'Policy Characteristics'!$C:$C,0))),"",INDEX('Policy Characteristics'!A:A,MATCH($C1336,'Policy Characteristics'!$C:$C,0)))</f>
        <v>Industry</v>
      </c>
      <c r="B1336" s="262" t="str">
        <f>IF(ISBLANK(INDEX('Policy Characteristics'!B:B,MATCH($C1336,'Policy Characteristics'!$C:$C,0))),"",INDEX('Policy Characteristics'!B:B,MATCH($C1336,'Policy Characteristics'!$C:$C,0)))</f>
        <v>Industry Energy Efficiency Standards</v>
      </c>
      <c r="C1336" s="254" t="str">
        <f t="shared" si="47"/>
        <v>Percentage Improvement in Eqpt Efficiency Standards above BAU</v>
      </c>
      <c r="D1336" s="6" t="s">
        <v>3067</v>
      </c>
      <c r="E1336" s="45" t="s">
        <v>2401</v>
      </c>
      <c r="F1336" t="s">
        <v>3031</v>
      </c>
      <c r="G1336" s="45" t="s">
        <v>2409</v>
      </c>
      <c r="H1336" s="43">
        <v>1020</v>
      </c>
      <c r="I1336" s="324" t="s">
        <v>43</v>
      </c>
      <c r="J1336" s="255" t="str">
        <f>IF(ISBLANK(INDEX('Policy Characteristics'!D:D,MATCH($C1336,'Policy Characteristics'!$C:$C,0))),"",INDEX('Policy Characteristics'!D:D,MATCH($C1336,'Policy Characteristics'!$C:$C,0)))</f>
        <v>Industry Energy Efficiency Standards</v>
      </c>
      <c r="K1336" s="254" t="str">
        <f>IF(ISBLANK(INDEX('Policy Characteristics'!E:E,MATCH($C1336,'Policy Characteristics'!$C:$C,0))),"",INDEX('Policy Characteristics'!E:E,MATCH($C1336,'Policy Characteristics'!$C:$C,0)))</f>
        <v>indst efficiency standards</v>
      </c>
      <c r="L1336" s="261">
        <f>IF(ISBLANK(INDEX('Policy Characteristics'!F:F,MATCH($C1336,'Policy Characteristics'!$C:$C,0))),"",INDEX('Policy Characteristics'!F:F,MATCH($C1336,'Policy Characteristics'!$C:$C,0)))</f>
        <v>0</v>
      </c>
      <c r="M1336" s="261">
        <f>IF(ISBLANK(INDEX('Policy Characteristics'!G:G,MATCH($C1336,'Policy Characteristics'!$C:$C,0))),"",INDEX('Policy Characteristics'!G:G,MATCH($C1336,'Policy Characteristics'!$C:$C,0)))</f>
        <v>0.25</v>
      </c>
      <c r="N1336" s="261">
        <f>IF(ISBLANK(INDEX('Policy Characteristics'!H:H,MATCH($C1336,'Policy Characteristics'!$C:$C,0))),"",INDEX('Policy Characteristics'!H:H,MATCH($C1336,'Policy Characteristics'!$C:$C,0)))</f>
        <v>0.01</v>
      </c>
      <c r="O1336" s="254" t="str">
        <f>IF(ISBLANK(INDEX('Policy Characteristics'!I:I,MATCH($C1336,'Policy Characteristics'!$C:$C,0))),"",INDEX('Policy Characteristics'!I:I,MATCH($C1336,'Policy Characteristics'!$C:$C,0)))</f>
        <v>% reduction in energy use</v>
      </c>
      <c r="P1336" s="254" t="str">
        <f>IF(ISBLANK(INDEX('Policy Characteristics'!J:J,MATCH($C1336,'Policy Characteristics'!$C:$C,0))),"",INDEX('Policy Characteristics'!J:J,MATCH($C1336,'Policy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6" s="254" t="str">
        <f>IF(ISBLANK(INDEX('Policy Characteristics'!K:K,MATCH($C1336,'Policy Characteristics'!$C:$C,0))),"",INDEX('Policy Characteristics'!K:K,MATCH($C1336,'Policy Characteristics'!$C:$C,0)))</f>
        <v>industry-ag-main.html#eff-stds</v>
      </c>
      <c r="R1336" s="254" t="str">
        <f>IF(ISBLANK(INDEX('Policy Characteristics'!L:L,MATCH($C1336,'Policy Characteristics'!$C:$C,0))),"",INDEX('Policy Characteristics'!L:L,MATCH($C1336,'Policy Characteristics'!$C:$C,0)))</f>
        <v>industry-energy-efficiency-standards.html</v>
      </c>
    </row>
    <row r="1337" spans="1:18" s="4" customFormat="1">
      <c r="A1337" s="254" t="str">
        <f>IF(ISBLANK(INDEX('Policy Characteristics'!A:A,MATCH($C1337,'Policy Characteristics'!$C:$C,0))),"",INDEX('Policy Characteristics'!A:A,MATCH($C1337,'Policy Characteristics'!$C:$C,0)))</f>
        <v>Industry</v>
      </c>
      <c r="B1337" s="262" t="str">
        <f>IF(ISBLANK(INDEX('Policy Characteristics'!B:B,MATCH($C1337,'Policy Characteristics'!$C:$C,0))),"",INDEX('Policy Characteristics'!B:B,MATCH($C1337,'Policy Characteristics'!$C:$C,0)))</f>
        <v>Industry Energy Efficiency Standards</v>
      </c>
      <c r="C1337" s="254" t="str">
        <f t="shared" si="47"/>
        <v>Percentage Improvement in Eqpt Efficiency Standards above BAU</v>
      </c>
      <c r="D1337" s="6" t="s">
        <v>3067</v>
      </c>
      <c r="E1337" s="45" t="s">
        <v>2402</v>
      </c>
      <c r="F1337" t="s">
        <v>3031</v>
      </c>
      <c r="G1337" s="45" t="s">
        <v>2406</v>
      </c>
      <c r="H1337" s="43">
        <v>1021</v>
      </c>
      <c r="I1337" s="324" t="s">
        <v>44</v>
      </c>
      <c r="J1337" s="255" t="str">
        <f>IF(ISBLANK(INDEX('Policy Characteristics'!D:D,MATCH($C1337,'Policy Characteristics'!$C:$C,0))),"",INDEX('Policy Characteristics'!D:D,MATCH($C1337,'Policy Characteristics'!$C:$C,0)))</f>
        <v>Industry Energy Efficiency Standards</v>
      </c>
      <c r="K1337" s="254" t="str">
        <f>IF(ISBLANK(INDEX('Policy Characteristics'!E:E,MATCH($C1337,'Policy Characteristics'!$C:$C,0))),"",INDEX('Policy Characteristics'!E:E,MATCH($C1337,'Policy Characteristics'!$C:$C,0)))</f>
        <v>indst efficiency standards</v>
      </c>
      <c r="L1337" s="261">
        <f>IF(ISBLANK(INDEX('Policy Characteristics'!F:F,MATCH($C1337,'Policy Characteristics'!$C:$C,0))),"",INDEX('Policy Characteristics'!F:F,MATCH($C1337,'Policy Characteristics'!$C:$C,0)))</f>
        <v>0</v>
      </c>
      <c r="M1337" s="261">
        <f>IF(ISBLANK(INDEX('Policy Characteristics'!G:G,MATCH($C1337,'Policy Characteristics'!$C:$C,0))),"",INDEX('Policy Characteristics'!G:G,MATCH($C1337,'Policy Characteristics'!$C:$C,0)))</f>
        <v>0.25</v>
      </c>
      <c r="N1337" s="261">
        <f>IF(ISBLANK(INDEX('Policy Characteristics'!H:H,MATCH($C1337,'Policy Characteristics'!$C:$C,0))),"",INDEX('Policy Characteristics'!H:H,MATCH($C1337,'Policy Characteristics'!$C:$C,0)))</f>
        <v>0.01</v>
      </c>
      <c r="O1337" s="254" t="str">
        <f>IF(ISBLANK(INDEX('Policy Characteristics'!I:I,MATCH($C1337,'Policy Characteristics'!$C:$C,0))),"",INDEX('Policy Characteristics'!I:I,MATCH($C1337,'Policy Characteristics'!$C:$C,0)))</f>
        <v>% reduction in energy use</v>
      </c>
      <c r="P1337" s="254" t="str">
        <f>IF(ISBLANK(INDEX('Policy Characteristics'!J:J,MATCH($C1337,'Policy Characteristics'!$C:$C,0))),"",INDEX('Policy Characteristics'!J:J,MATCH($C1337,'Policy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7" s="254" t="str">
        <f>IF(ISBLANK(INDEX('Policy Characteristics'!K:K,MATCH($C1337,'Policy Characteristics'!$C:$C,0))),"",INDEX('Policy Characteristics'!K:K,MATCH($C1337,'Policy Characteristics'!$C:$C,0)))</f>
        <v>industry-ag-main.html#eff-stds</v>
      </c>
      <c r="R1337" s="254" t="str">
        <f>IF(ISBLANK(INDEX('Policy Characteristics'!L:L,MATCH($C1337,'Policy Characteristics'!$C:$C,0))),"",INDEX('Policy Characteristics'!L:L,MATCH($C1337,'Policy Characteristics'!$C:$C,0)))</f>
        <v>industry-energy-efficiency-standards.html</v>
      </c>
    </row>
    <row r="1338" spans="1:18" s="4" customFormat="1">
      <c r="A1338" s="254" t="str">
        <f>IF(ISBLANK(INDEX('Policy Characteristics'!A:A,MATCH($C1338,'Policy Characteristics'!$C:$C,0))),"",INDEX('Policy Characteristics'!A:A,MATCH($C1338,'Policy Characteristics'!$C:$C,0)))</f>
        <v>Industry</v>
      </c>
      <c r="B1338" s="262" t="str">
        <f>IF(ISBLANK(INDEX('Policy Characteristics'!B:B,MATCH($C1338,'Policy Characteristics'!$C:$C,0))),"",INDEX('Policy Characteristics'!B:B,MATCH($C1338,'Policy Characteristics'!$C:$C,0)))</f>
        <v>Industry Energy Efficiency Standards</v>
      </c>
      <c r="C1338" s="254" t="str">
        <f t="shared" si="47"/>
        <v>Percentage Improvement in Eqpt Efficiency Standards above BAU</v>
      </c>
      <c r="D1338" s="6" t="s">
        <v>3067</v>
      </c>
      <c r="E1338" s="45" t="s">
        <v>2403</v>
      </c>
      <c r="F1338" t="s">
        <v>3031</v>
      </c>
      <c r="G1338" s="45" t="s">
        <v>2407</v>
      </c>
      <c r="H1338" s="43">
        <v>1022</v>
      </c>
      <c r="I1338" s="324" t="s">
        <v>43</v>
      </c>
      <c r="J1338" s="255" t="str">
        <f>IF(ISBLANK(INDEX('Policy Characteristics'!D:D,MATCH($C1338,'Policy Characteristics'!$C:$C,0))),"",INDEX('Policy Characteristics'!D:D,MATCH($C1338,'Policy Characteristics'!$C:$C,0)))</f>
        <v>Industry Energy Efficiency Standards</v>
      </c>
      <c r="K1338" s="254" t="str">
        <f>IF(ISBLANK(INDEX('Policy Characteristics'!E:E,MATCH($C1338,'Policy Characteristics'!$C:$C,0))),"",INDEX('Policy Characteristics'!E:E,MATCH($C1338,'Policy Characteristics'!$C:$C,0)))</f>
        <v>indst efficiency standards</v>
      </c>
      <c r="L1338" s="261">
        <f>IF(ISBLANK(INDEX('Policy Characteristics'!F:F,MATCH($C1338,'Policy Characteristics'!$C:$C,0))),"",INDEX('Policy Characteristics'!F:F,MATCH($C1338,'Policy Characteristics'!$C:$C,0)))</f>
        <v>0</v>
      </c>
      <c r="M1338" s="261">
        <f>IF(ISBLANK(INDEX('Policy Characteristics'!G:G,MATCH($C1338,'Policy Characteristics'!$C:$C,0))),"",INDEX('Policy Characteristics'!G:G,MATCH($C1338,'Policy Characteristics'!$C:$C,0)))</f>
        <v>0.25</v>
      </c>
      <c r="N1338" s="261">
        <f>IF(ISBLANK(INDEX('Policy Characteristics'!H:H,MATCH($C1338,'Policy Characteristics'!$C:$C,0))),"",INDEX('Policy Characteristics'!H:H,MATCH($C1338,'Policy Characteristics'!$C:$C,0)))</f>
        <v>0.01</v>
      </c>
      <c r="O1338" s="254" t="str">
        <f>IF(ISBLANK(INDEX('Policy Characteristics'!I:I,MATCH($C1338,'Policy Characteristics'!$C:$C,0))),"",INDEX('Policy Characteristics'!I:I,MATCH($C1338,'Policy Characteristics'!$C:$C,0)))</f>
        <v>% reduction in energy use</v>
      </c>
      <c r="P1338" s="254" t="str">
        <f>IF(ISBLANK(INDEX('Policy Characteristics'!J:J,MATCH($C1338,'Policy Characteristics'!$C:$C,0))),"",INDEX('Policy Characteristics'!J:J,MATCH($C1338,'Policy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8" s="254" t="str">
        <f>IF(ISBLANK(INDEX('Policy Characteristics'!K:K,MATCH($C1338,'Policy Characteristics'!$C:$C,0))),"",INDEX('Policy Characteristics'!K:K,MATCH($C1338,'Policy Characteristics'!$C:$C,0)))</f>
        <v>industry-ag-main.html#eff-stds</v>
      </c>
      <c r="R1338" s="254" t="str">
        <f>IF(ISBLANK(INDEX('Policy Characteristics'!L:L,MATCH($C1338,'Policy Characteristics'!$C:$C,0))),"",INDEX('Policy Characteristics'!L:L,MATCH($C1338,'Policy Characteristics'!$C:$C,0)))</f>
        <v>industry-energy-efficiency-standards.html</v>
      </c>
    </row>
    <row r="1339" spans="1:18" s="4" customFormat="1">
      <c r="A1339" s="254" t="str">
        <f>IF(ISBLANK(INDEX('Policy Characteristics'!A:A,MATCH($C1339,'Policy Characteristics'!$C:$C,0))),"",INDEX('Policy Characteristics'!A:A,MATCH($C1339,'Policy Characteristics'!$C:$C,0)))</f>
        <v>Industry</v>
      </c>
      <c r="B1339" s="262" t="str">
        <f>IF(ISBLANK(INDEX('Policy Characteristics'!B:B,MATCH($C1339,'Policy Characteristics'!$C:$C,0))),"",INDEX('Policy Characteristics'!B:B,MATCH($C1339,'Policy Characteristics'!$C:$C,0)))</f>
        <v>Industry Energy Efficiency Standards</v>
      </c>
      <c r="C1339" s="254" t="str">
        <f t="shared" ref="C1339:C1402" si="48">C$1274</f>
        <v>Percentage Improvement in Eqpt Efficiency Standards above BAU</v>
      </c>
      <c r="D1339" s="6" t="s">
        <v>3067</v>
      </c>
      <c r="E1339" s="45" t="s">
        <v>2404</v>
      </c>
      <c r="F1339" t="s">
        <v>3031</v>
      </c>
      <c r="G1339" s="45" t="s">
        <v>2410</v>
      </c>
      <c r="H1339" s="43">
        <v>1023</v>
      </c>
      <c r="I1339" s="324" t="s">
        <v>44</v>
      </c>
      <c r="J1339" s="255" t="str">
        <f>IF(ISBLANK(INDEX('Policy Characteristics'!D:D,MATCH($C1339,'Policy Characteristics'!$C:$C,0))),"",INDEX('Policy Characteristics'!D:D,MATCH($C1339,'Policy Characteristics'!$C:$C,0)))</f>
        <v>Industry Energy Efficiency Standards</v>
      </c>
      <c r="K1339" s="254" t="str">
        <f>IF(ISBLANK(INDEX('Policy Characteristics'!E:E,MATCH($C1339,'Policy Characteristics'!$C:$C,0))),"",INDEX('Policy Characteristics'!E:E,MATCH($C1339,'Policy Characteristics'!$C:$C,0)))</f>
        <v>indst efficiency standards</v>
      </c>
      <c r="L1339" s="261">
        <f>IF(ISBLANK(INDEX('Policy Characteristics'!F:F,MATCH($C1339,'Policy Characteristics'!$C:$C,0))),"",INDEX('Policy Characteristics'!F:F,MATCH($C1339,'Policy Characteristics'!$C:$C,0)))</f>
        <v>0</v>
      </c>
      <c r="M1339" s="261">
        <f>IF(ISBLANK(INDEX('Policy Characteristics'!G:G,MATCH($C1339,'Policy Characteristics'!$C:$C,0))),"",INDEX('Policy Characteristics'!G:G,MATCH($C1339,'Policy Characteristics'!$C:$C,0)))</f>
        <v>0.25</v>
      </c>
      <c r="N1339" s="261">
        <f>IF(ISBLANK(INDEX('Policy Characteristics'!H:H,MATCH($C1339,'Policy Characteristics'!$C:$C,0))),"",INDEX('Policy Characteristics'!H:H,MATCH($C1339,'Policy Characteristics'!$C:$C,0)))</f>
        <v>0.01</v>
      </c>
      <c r="O1339" s="254" t="str">
        <f>IF(ISBLANK(INDEX('Policy Characteristics'!I:I,MATCH($C1339,'Policy Characteristics'!$C:$C,0))),"",INDEX('Policy Characteristics'!I:I,MATCH($C1339,'Policy Characteristics'!$C:$C,0)))</f>
        <v>% reduction in energy use</v>
      </c>
      <c r="P1339" s="254" t="str">
        <f>IF(ISBLANK(INDEX('Policy Characteristics'!J:J,MATCH($C1339,'Policy Characteristics'!$C:$C,0))),"",INDEX('Policy Characteristics'!J:J,MATCH($C1339,'Policy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9" s="254" t="str">
        <f>IF(ISBLANK(INDEX('Policy Characteristics'!K:K,MATCH($C1339,'Policy Characteristics'!$C:$C,0))),"",INDEX('Policy Characteristics'!K:K,MATCH($C1339,'Policy Characteristics'!$C:$C,0)))</f>
        <v>industry-ag-main.html#eff-stds</v>
      </c>
      <c r="R1339" s="254" t="str">
        <f>IF(ISBLANK(INDEX('Policy Characteristics'!L:L,MATCH($C1339,'Policy Characteristics'!$C:$C,0))),"",INDEX('Policy Characteristics'!L:L,MATCH($C1339,'Policy Characteristics'!$C:$C,0)))</f>
        <v>industry-energy-efficiency-standards.html</v>
      </c>
    </row>
    <row r="1340" spans="1:18" s="4" customFormat="1">
      <c r="A1340" s="254" t="str">
        <f>IF(ISBLANK(INDEX('Policy Characteristics'!A:A,MATCH($C1340,'Policy Characteristics'!$C:$C,0))),"",INDEX('Policy Characteristics'!A:A,MATCH($C1340,'Policy Characteristics'!$C:$C,0)))</f>
        <v>Industry</v>
      </c>
      <c r="B1340" s="262" t="str">
        <f>IF(ISBLANK(INDEX('Policy Characteristics'!B:B,MATCH($C1340,'Policy Characteristics'!$C:$C,0))),"",INDEX('Policy Characteristics'!B:B,MATCH($C1340,'Policy Characteristics'!$C:$C,0)))</f>
        <v>Industry Energy Efficiency Standards</v>
      </c>
      <c r="C1340" s="254" t="str">
        <f t="shared" si="48"/>
        <v>Percentage Improvement in Eqpt Efficiency Standards above BAU</v>
      </c>
      <c r="D1340" s="6" t="s">
        <v>3067</v>
      </c>
      <c r="E1340" s="45" t="s">
        <v>2706</v>
      </c>
      <c r="F1340" t="s">
        <v>3031</v>
      </c>
      <c r="G1340" s="45" t="s">
        <v>2709</v>
      </c>
      <c r="H1340" s="43">
        <v>1024</v>
      </c>
      <c r="I1340" s="324" t="s">
        <v>44</v>
      </c>
      <c r="J1340" s="255" t="str">
        <f>IF(ISBLANK(INDEX('Policy Characteristics'!D:D,MATCH($C1340,'Policy Characteristics'!$C:$C,0))),"",INDEX('Policy Characteristics'!D:D,MATCH($C1340,'Policy Characteristics'!$C:$C,0)))</f>
        <v>Industry Energy Efficiency Standards</v>
      </c>
      <c r="K1340" s="254" t="str">
        <f>IF(ISBLANK(INDEX('Policy Characteristics'!E:E,MATCH($C1340,'Policy Characteristics'!$C:$C,0))),"",INDEX('Policy Characteristics'!E:E,MATCH($C1340,'Policy Characteristics'!$C:$C,0)))</f>
        <v>indst efficiency standards</v>
      </c>
      <c r="L1340" s="261">
        <f>IF(ISBLANK(INDEX('Policy Characteristics'!F:F,MATCH($C1340,'Policy Characteristics'!$C:$C,0))),"",INDEX('Policy Characteristics'!F:F,MATCH($C1340,'Policy Characteristics'!$C:$C,0)))</f>
        <v>0</v>
      </c>
      <c r="M1340" s="261">
        <f>IF(ISBLANK(INDEX('Policy Characteristics'!G:G,MATCH($C1340,'Policy Characteristics'!$C:$C,0))),"",INDEX('Policy Characteristics'!G:G,MATCH($C1340,'Policy Characteristics'!$C:$C,0)))</f>
        <v>0.25</v>
      </c>
      <c r="N1340" s="261">
        <f>IF(ISBLANK(INDEX('Policy Characteristics'!H:H,MATCH($C1340,'Policy Characteristics'!$C:$C,0))),"",INDEX('Policy Characteristics'!H:H,MATCH($C1340,'Policy Characteristics'!$C:$C,0)))</f>
        <v>0.01</v>
      </c>
      <c r="O1340" s="254" t="str">
        <f>IF(ISBLANK(INDEX('Policy Characteristics'!I:I,MATCH($C1340,'Policy Characteristics'!$C:$C,0))),"",INDEX('Policy Characteristics'!I:I,MATCH($C1340,'Policy Characteristics'!$C:$C,0)))</f>
        <v>% reduction in energy use</v>
      </c>
      <c r="P1340" s="254" t="str">
        <f>IF(ISBLANK(INDEX('Policy Characteristics'!J:J,MATCH($C1340,'Policy Characteristics'!$C:$C,0))),"",INDEX('Policy Characteristics'!J:J,MATCH($C1340,'Policy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0" s="254" t="str">
        <f>IF(ISBLANK(INDEX('Policy Characteristics'!K:K,MATCH($C1340,'Policy Characteristics'!$C:$C,0))),"",INDEX('Policy Characteristics'!K:K,MATCH($C1340,'Policy Characteristics'!$C:$C,0)))</f>
        <v>industry-ag-main.html#eff-stds</v>
      </c>
      <c r="R1340" s="254" t="str">
        <f>IF(ISBLANK(INDEX('Policy Characteristics'!L:L,MATCH($C1340,'Policy Characteristics'!$C:$C,0))),"",INDEX('Policy Characteristics'!L:L,MATCH($C1340,'Policy Characteristics'!$C:$C,0)))</f>
        <v>industry-energy-efficiency-standards.html</v>
      </c>
    </row>
    <row r="1341" spans="1:18" s="4" customFormat="1">
      <c r="A1341" s="254" t="str">
        <f>IF(ISBLANK(INDEX('Policy Characteristics'!A:A,MATCH($C1341,'Policy Characteristics'!$C:$C,0))),"",INDEX('Policy Characteristics'!A:A,MATCH($C1341,'Policy Characteristics'!$C:$C,0)))</f>
        <v>Industry</v>
      </c>
      <c r="B1341" s="262" t="str">
        <f>IF(ISBLANK(INDEX('Policy Characteristics'!B:B,MATCH($C1341,'Policy Characteristics'!$C:$C,0))),"",INDEX('Policy Characteristics'!B:B,MATCH($C1341,'Policy Characteristics'!$C:$C,0)))</f>
        <v>Industry Energy Efficiency Standards</v>
      </c>
      <c r="C1341" s="254" t="str">
        <f t="shared" si="48"/>
        <v>Percentage Improvement in Eqpt Efficiency Standards above BAU</v>
      </c>
      <c r="D1341" s="6" t="s">
        <v>3067</v>
      </c>
      <c r="E1341" s="45" t="s">
        <v>2707</v>
      </c>
      <c r="F1341" t="s">
        <v>3031</v>
      </c>
      <c r="G1341" s="45" t="s">
        <v>2711</v>
      </c>
      <c r="H1341" s="43">
        <v>1025</v>
      </c>
      <c r="I1341" s="324" t="s">
        <v>43</v>
      </c>
      <c r="J1341" s="255" t="str">
        <f>IF(ISBLANK(INDEX('Policy Characteristics'!D:D,MATCH($C1341,'Policy Characteristics'!$C:$C,0))),"",INDEX('Policy Characteristics'!D:D,MATCH($C1341,'Policy Characteristics'!$C:$C,0)))</f>
        <v>Industry Energy Efficiency Standards</v>
      </c>
      <c r="K1341" s="254" t="str">
        <f>IF(ISBLANK(INDEX('Policy Characteristics'!E:E,MATCH($C1341,'Policy Characteristics'!$C:$C,0))),"",INDEX('Policy Characteristics'!E:E,MATCH($C1341,'Policy Characteristics'!$C:$C,0)))</f>
        <v>indst efficiency standards</v>
      </c>
      <c r="L1341" s="261">
        <f>IF(ISBLANK(INDEX('Policy Characteristics'!F:F,MATCH($C1341,'Policy Characteristics'!$C:$C,0))),"",INDEX('Policy Characteristics'!F:F,MATCH($C1341,'Policy Characteristics'!$C:$C,0)))</f>
        <v>0</v>
      </c>
      <c r="M1341" s="261">
        <f>IF(ISBLANK(INDEX('Policy Characteristics'!G:G,MATCH($C1341,'Policy Characteristics'!$C:$C,0))),"",INDEX('Policy Characteristics'!G:G,MATCH($C1341,'Policy Characteristics'!$C:$C,0)))</f>
        <v>0.25</v>
      </c>
      <c r="N1341" s="261">
        <f>IF(ISBLANK(INDEX('Policy Characteristics'!H:H,MATCH($C1341,'Policy Characteristics'!$C:$C,0))),"",INDEX('Policy Characteristics'!H:H,MATCH($C1341,'Policy Characteristics'!$C:$C,0)))</f>
        <v>0.01</v>
      </c>
      <c r="O1341" s="254" t="str">
        <f>IF(ISBLANK(INDEX('Policy Characteristics'!I:I,MATCH($C1341,'Policy Characteristics'!$C:$C,0))),"",INDEX('Policy Characteristics'!I:I,MATCH($C1341,'Policy Characteristics'!$C:$C,0)))</f>
        <v>% reduction in energy use</v>
      </c>
      <c r="P1341" s="254" t="str">
        <f>IF(ISBLANK(INDEX('Policy Characteristics'!J:J,MATCH($C1341,'Policy Characteristics'!$C:$C,0))),"",INDEX('Policy Characteristics'!J:J,MATCH($C1341,'Policy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1" s="254" t="str">
        <f>IF(ISBLANK(INDEX('Policy Characteristics'!K:K,MATCH($C1341,'Policy Characteristics'!$C:$C,0))),"",INDEX('Policy Characteristics'!K:K,MATCH($C1341,'Policy Characteristics'!$C:$C,0)))</f>
        <v>industry-ag-main.html#eff-stds</v>
      </c>
      <c r="R1341" s="254" t="str">
        <f>IF(ISBLANK(INDEX('Policy Characteristics'!L:L,MATCH($C1341,'Policy Characteristics'!$C:$C,0))),"",INDEX('Policy Characteristics'!L:L,MATCH($C1341,'Policy Characteristics'!$C:$C,0)))</f>
        <v>industry-energy-efficiency-standards.html</v>
      </c>
    </row>
    <row r="1342" spans="1:18" s="4" customFormat="1">
      <c r="A1342" s="254" t="str">
        <f>IF(ISBLANK(INDEX('Policy Characteristics'!A:A,MATCH($C1342,'Policy Characteristics'!$C:$C,0))),"",INDEX('Policy Characteristics'!A:A,MATCH($C1342,'Policy Characteristics'!$C:$C,0)))</f>
        <v>Industry</v>
      </c>
      <c r="B1342" s="262" t="str">
        <f>IF(ISBLANK(INDEX('Policy Characteristics'!B:B,MATCH($C1342,'Policy Characteristics'!$C:$C,0))),"",INDEX('Policy Characteristics'!B:B,MATCH($C1342,'Policy Characteristics'!$C:$C,0)))</f>
        <v>Industry Energy Efficiency Standards</v>
      </c>
      <c r="C1342" s="254" t="str">
        <f t="shared" si="48"/>
        <v>Percentage Improvement in Eqpt Efficiency Standards above BAU</v>
      </c>
      <c r="D1342" s="6" t="s">
        <v>3067</v>
      </c>
      <c r="E1342" s="45" t="s">
        <v>2708</v>
      </c>
      <c r="F1342" t="s">
        <v>3031</v>
      </c>
      <c r="G1342" s="45" t="s">
        <v>2712</v>
      </c>
      <c r="H1342" s="43">
        <v>1026</v>
      </c>
      <c r="I1342" s="324" t="s">
        <v>43</v>
      </c>
      <c r="J1342" s="255" t="str">
        <f>IF(ISBLANK(INDEX('Policy Characteristics'!D:D,MATCH($C1342,'Policy Characteristics'!$C:$C,0))),"",INDEX('Policy Characteristics'!D:D,MATCH($C1342,'Policy Characteristics'!$C:$C,0)))</f>
        <v>Industry Energy Efficiency Standards</v>
      </c>
      <c r="K1342" s="254" t="str">
        <f>IF(ISBLANK(INDEX('Policy Characteristics'!E:E,MATCH($C1342,'Policy Characteristics'!$C:$C,0))),"",INDEX('Policy Characteristics'!E:E,MATCH($C1342,'Policy Characteristics'!$C:$C,0)))</f>
        <v>indst efficiency standards</v>
      </c>
      <c r="L1342" s="261">
        <f>IF(ISBLANK(INDEX('Policy Characteristics'!F:F,MATCH($C1342,'Policy Characteristics'!$C:$C,0))),"",INDEX('Policy Characteristics'!F:F,MATCH($C1342,'Policy Characteristics'!$C:$C,0)))</f>
        <v>0</v>
      </c>
      <c r="M1342" s="261">
        <f>IF(ISBLANK(INDEX('Policy Characteristics'!G:G,MATCH($C1342,'Policy Characteristics'!$C:$C,0))),"",INDEX('Policy Characteristics'!G:G,MATCH($C1342,'Policy Characteristics'!$C:$C,0)))</f>
        <v>0.25</v>
      </c>
      <c r="N1342" s="261">
        <f>IF(ISBLANK(INDEX('Policy Characteristics'!H:H,MATCH($C1342,'Policy Characteristics'!$C:$C,0))),"",INDEX('Policy Characteristics'!H:H,MATCH($C1342,'Policy Characteristics'!$C:$C,0)))</f>
        <v>0.01</v>
      </c>
      <c r="O1342" s="254" t="str">
        <f>IF(ISBLANK(INDEX('Policy Characteristics'!I:I,MATCH($C1342,'Policy Characteristics'!$C:$C,0))),"",INDEX('Policy Characteristics'!I:I,MATCH($C1342,'Policy Characteristics'!$C:$C,0)))</f>
        <v>% reduction in energy use</v>
      </c>
      <c r="P1342" s="254" t="str">
        <f>IF(ISBLANK(INDEX('Policy Characteristics'!J:J,MATCH($C1342,'Policy Characteristics'!$C:$C,0))),"",INDEX('Policy Characteristics'!J:J,MATCH($C1342,'Policy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2" s="254" t="str">
        <f>IF(ISBLANK(INDEX('Policy Characteristics'!K:K,MATCH($C1342,'Policy Characteristics'!$C:$C,0))),"",INDEX('Policy Characteristics'!K:K,MATCH($C1342,'Policy Characteristics'!$C:$C,0)))</f>
        <v>industry-ag-main.html#eff-stds</v>
      </c>
      <c r="R1342" s="254" t="str">
        <f>IF(ISBLANK(INDEX('Policy Characteristics'!L:L,MATCH($C1342,'Policy Characteristics'!$C:$C,0))),"",INDEX('Policy Characteristics'!L:L,MATCH($C1342,'Policy Characteristics'!$C:$C,0)))</f>
        <v>industry-energy-efficiency-standards.html</v>
      </c>
    </row>
    <row r="1343" spans="1:18" s="4" customFormat="1">
      <c r="A1343" s="254" t="str">
        <f>IF(ISBLANK(INDEX('Policy Characteristics'!A:A,MATCH($C1343,'Policy Characteristics'!$C:$C,0))),"",INDEX('Policy Characteristics'!A:A,MATCH($C1343,'Policy Characteristics'!$C:$C,0)))</f>
        <v>Industry</v>
      </c>
      <c r="B1343" s="262" t="str">
        <f>IF(ISBLANK(INDEX('Policy Characteristics'!B:B,MATCH($C1343,'Policy Characteristics'!$C:$C,0))),"",INDEX('Policy Characteristics'!B:B,MATCH($C1343,'Policy Characteristics'!$C:$C,0)))</f>
        <v>Industry Energy Efficiency Standards</v>
      </c>
      <c r="C1343" s="254" t="str">
        <f t="shared" si="48"/>
        <v>Percentage Improvement in Eqpt Efficiency Standards above BAU</v>
      </c>
      <c r="D1343" s="6" t="s">
        <v>3067</v>
      </c>
      <c r="E1343" s="45" t="s">
        <v>2705</v>
      </c>
      <c r="F1343" t="s">
        <v>3031</v>
      </c>
      <c r="G1343" s="45" t="s">
        <v>2710</v>
      </c>
      <c r="H1343" s="43">
        <v>1027</v>
      </c>
      <c r="I1343" s="324" t="s">
        <v>44</v>
      </c>
      <c r="J1343" s="255" t="str">
        <f>IF(ISBLANK(INDEX('Policy Characteristics'!D:D,MATCH($C1343,'Policy Characteristics'!$C:$C,0))),"",INDEX('Policy Characteristics'!D:D,MATCH($C1343,'Policy Characteristics'!$C:$C,0)))</f>
        <v>Industry Energy Efficiency Standards</v>
      </c>
      <c r="K1343" s="254" t="str">
        <f>IF(ISBLANK(INDEX('Policy Characteristics'!E:E,MATCH($C1343,'Policy Characteristics'!$C:$C,0))),"",INDEX('Policy Characteristics'!E:E,MATCH($C1343,'Policy Characteristics'!$C:$C,0)))</f>
        <v>indst efficiency standards</v>
      </c>
      <c r="L1343" s="261">
        <f>IF(ISBLANK(INDEX('Policy Characteristics'!F:F,MATCH($C1343,'Policy Characteristics'!$C:$C,0))),"",INDEX('Policy Characteristics'!F:F,MATCH($C1343,'Policy Characteristics'!$C:$C,0)))</f>
        <v>0</v>
      </c>
      <c r="M1343" s="261">
        <f>IF(ISBLANK(INDEX('Policy Characteristics'!G:G,MATCH($C1343,'Policy Characteristics'!$C:$C,0))),"",INDEX('Policy Characteristics'!G:G,MATCH($C1343,'Policy Characteristics'!$C:$C,0)))</f>
        <v>0.25</v>
      </c>
      <c r="N1343" s="261">
        <f>IF(ISBLANK(INDEX('Policy Characteristics'!H:H,MATCH($C1343,'Policy Characteristics'!$C:$C,0))),"",INDEX('Policy Characteristics'!H:H,MATCH($C1343,'Policy Characteristics'!$C:$C,0)))</f>
        <v>0.01</v>
      </c>
      <c r="O1343" s="254" t="str">
        <f>IF(ISBLANK(INDEX('Policy Characteristics'!I:I,MATCH($C1343,'Policy Characteristics'!$C:$C,0))),"",INDEX('Policy Characteristics'!I:I,MATCH($C1343,'Policy Characteristics'!$C:$C,0)))</f>
        <v>% reduction in energy use</v>
      </c>
      <c r="P1343" s="254" t="str">
        <f>IF(ISBLANK(INDEX('Policy Characteristics'!J:J,MATCH($C1343,'Policy Characteristics'!$C:$C,0))),"",INDEX('Policy Characteristics'!J:J,MATCH($C1343,'Policy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3" s="254" t="str">
        <f>IF(ISBLANK(INDEX('Policy Characteristics'!K:K,MATCH($C1343,'Policy Characteristics'!$C:$C,0))),"",INDEX('Policy Characteristics'!K:K,MATCH($C1343,'Policy Characteristics'!$C:$C,0)))</f>
        <v>industry-ag-main.html#eff-stds</v>
      </c>
      <c r="R1343" s="254" t="str">
        <f>IF(ISBLANK(INDEX('Policy Characteristics'!L:L,MATCH($C1343,'Policy Characteristics'!$C:$C,0))),"",INDEX('Policy Characteristics'!L:L,MATCH($C1343,'Policy Characteristics'!$C:$C,0)))</f>
        <v>industry-energy-efficiency-standards.html</v>
      </c>
    </row>
    <row r="1344" spans="1:18" s="4" customFormat="1">
      <c r="A1344" s="254" t="str">
        <f>IF(ISBLANK(INDEX('Policy Characteristics'!A:A,MATCH($C1344,'Policy Characteristics'!$C:$C,0))),"",INDEX('Policy Characteristics'!A:A,MATCH($C1344,'Policy Characteristics'!$C:$C,0)))</f>
        <v>Industry</v>
      </c>
      <c r="B1344" s="262" t="str">
        <f>IF(ISBLANK(INDEX('Policy Characteristics'!B:B,MATCH($C1344,'Policy Characteristics'!$C:$C,0))),"",INDEX('Policy Characteristics'!B:B,MATCH($C1344,'Policy Characteristics'!$C:$C,0)))</f>
        <v>Industry Energy Efficiency Standards</v>
      </c>
      <c r="C1344" s="254" t="str">
        <f t="shared" si="48"/>
        <v>Percentage Improvement in Eqpt Efficiency Standards above BAU</v>
      </c>
      <c r="D1344" s="6" t="s">
        <v>3068</v>
      </c>
      <c r="E1344" s="45" t="s">
        <v>2399</v>
      </c>
      <c r="F1344" t="s">
        <v>3032</v>
      </c>
      <c r="G1344" s="45" t="s">
        <v>2405</v>
      </c>
      <c r="H1344" s="43">
        <v>1028</v>
      </c>
      <c r="I1344" s="324" t="s">
        <v>43</v>
      </c>
      <c r="J1344" s="255" t="str">
        <f>IF(ISBLANK(INDEX('Policy Characteristics'!D:D,MATCH($C1344,'Policy Characteristics'!$C:$C,0))),"",INDEX('Policy Characteristics'!D:D,MATCH($C1344,'Policy Characteristics'!$C:$C,0)))</f>
        <v>Industry Energy Efficiency Standards</v>
      </c>
      <c r="K1344" s="254" t="str">
        <f>IF(ISBLANK(INDEX('Policy Characteristics'!E:E,MATCH($C1344,'Policy Characteristics'!$C:$C,0))),"",INDEX('Policy Characteristics'!E:E,MATCH($C1344,'Policy Characteristics'!$C:$C,0)))</f>
        <v>indst efficiency standards</v>
      </c>
      <c r="L1344" s="261">
        <f>IF(ISBLANK(INDEX('Policy Characteristics'!F:F,MATCH($C1344,'Policy Characteristics'!$C:$C,0))),"",INDEX('Policy Characteristics'!F:F,MATCH($C1344,'Policy Characteristics'!$C:$C,0)))</f>
        <v>0</v>
      </c>
      <c r="M1344" s="261">
        <f>IF(ISBLANK(INDEX('Policy Characteristics'!G:G,MATCH($C1344,'Policy Characteristics'!$C:$C,0))),"",INDEX('Policy Characteristics'!G:G,MATCH($C1344,'Policy Characteristics'!$C:$C,0)))</f>
        <v>0.25</v>
      </c>
      <c r="N1344" s="261">
        <f>IF(ISBLANK(INDEX('Policy Characteristics'!H:H,MATCH($C1344,'Policy Characteristics'!$C:$C,0))),"",INDEX('Policy Characteristics'!H:H,MATCH($C1344,'Policy Characteristics'!$C:$C,0)))</f>
        <v>0.01</v>
      </c>
      <c r="O1344" s="254" t="str">
        <f>IF(ISBLANK(INDEX('Policy Characteristics'!I:I,MATCH($C1344,'Policy Characteristics'!$C:$C,0))),"",INDEX('Policy Characteristics'!I:I,MATCH($C1344,'Policy Characteristics'!$C:$C,0)))</f>
        <v>% reduction in energy use</v>
      </c>
      <c r="P1344" s="254" t="str">
        <f>IF(ISBLANK(INDEX('Policy Characteristics'!J:J,MATCH($C1344,'Policy Characteristics'!$C:$C,0))),"",INDEX('Policy Characteristics'!J:J,MATCH($C1344,'Policy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4" s="254" t="str">
        <f>IF(ISBLANK(INDEX('Policy Characteristics'!K:K,MATCH($C1344,'Policy Characteristics'!$C:$C,0))),"",INDEX('Policy Characteristics'!K:K,MATCH($C1344,'Policy Characteristics'!$C:$C,0)))</f>
        <v>industry-ag-main.html#eff-stds</v>
      </c>
      <c r="R1344" s="254" t="str">
        <f>IF(ISBLANK(INDEX('Policy Characteristics'!L:L,MATCH($C1344,'Policy Characteristics'!$C:$C,0))),"",INDEX('Policy Characteristics'!L:L,MATCH($C1344,'Policy Characteristics'!$C:$C,0)))</f>
        <v>industry-energy-efficiency-standards.html</v>
      </c>
    </row>
    <row r="1345" spans="1:18" s="4" customFormat="1">
      <c r="A1345" s="254" t="str">
        <f>IF(ISBLANK(INDEX('Policy Characteristics'!A:A,MATCH($C1345,'Policy Characteristics'!$C:$C,0))),"",INDEX('Policy Characteristics'!A:A,MATCH($C1345,'Policy Characteristics'!$C:$C,0)))</f>
        <v>Industry</v>
      </c>
      <c r="B1345" s="262" t="str">
        <f>IF(ISBLANK(INDEX('Policy Characteristics'!B:B,MATCH($C1345,'Policy Characteristics'!$C:$C,0))),"",INDEX('Policy Characteristics'!B:B,MATCH($C1345,'Policy Characteristics'!$C:$C,0)))</f>
        <v>Industry Energy Efficiency Standards</v>
      </c>
      <c r="C1345" s="254" t="str">
        <f t="shared" si="48"/>
        <v>Percentage Improvement in Eqpt Efficiency Standards above BAU</v>
      </c>
      <c r="D1345" s="6" t="s">
        <v>3068</v>
      </c>
      <c r="E1345" s="45" t="s">
        <v>2400</v>
      </c>
      <c r="F1345" t="s">
        <v>3032</v>
      </c>
      <c r="G1345" s="45" t="s">
        <v>2408</v>
      </c>
      <c r="H1345" s="43">
        <v>1029</v>
      </c>
      <c r="I1345" s="324" t="s">
        <v>43</v>
      </c>
      <c r="J1345" s="255" t="str">
        <f>IF(ISBLANK(INDEX('Policy Characteristics'!D:D,MATCH($C1345,'Policy Characteristics'!$C:$C,0))),"",INDEX('Policy Characteristics'!D:D,MATCH($C1345,'Policy Characteristics'!$C:$C,0)))</f>
        <v>Industry Energy Efficiency Standards</v>
      </c>
      <c r="K1345" s="254" t="str">
        <f>IF(ISBLANK(INDEX('Policy Characteristics'!E:E,MATCH($C1345,'Policy Characteristics'!$C:$C,0))),"",INDEX('Policy Characteristics'!E:E,MATCH($C1345,'Policy Characteristics'!$C:$C,0)))</f>
        <v>indst efficiency standards</v>
      </c>
      <c r="L1345" s="261">
        <f>IF(ISBLANK(INDEX('Policy Characteristics'!F:F,MATCH($C1345,'Policy Characteristics'!$C:$C,0))),"",INDEX('Policy Characteristics'!F:F,MATCH($C1345,'Policy Characteristics'!$C:$C,0)))</f>
        <v>0</v>
      </c>
      <c r="M1345" s="261">
        <f>IF(ISBLANK(INDEX('Policy Characteristics'!G:G,MATCH($C1345,'Policy Characteristics'!$C:$C,0))),"",INDEX('Policy Characteristics'!G:G,MATCH($C1345,'Policy Characteristics'!$C:$C,0)))</f>
        <v>0.25</v>
      </c>
      <c r="N1345" s="261">
        <f>IF(ISBLANK(INDEX('Policy Characteristics'!H:H,MATCH($C1345,'Policy Characteristics'!$C:$C,0))),"",INDEX('Policy Characteristics'!H:H,MATCH($C1345,'Policy Characteristics'!$C:$C,0)))</f>
        <v>0.01</v>
      </c>
      <c r="O1345" s="254" t="str">
        <f>IF(ISBLANK(INDEX('Policy Characteristics'!I:I,MATCH($C1345,'Policy Characteristics'!$C:$C,0))),"",INDEX('Policy Characteristics'!I:I,MATCH($C1345,'Policy Characteristics'!$C:$C,0)))</f>
        <v>% reduction in energy use</v>
      </c>
      <c r="P1345" s="254" t="str">
        <f>IF(ISBLANK(INDEX('Policy Characteristics'!J:J,MATCH($C1345,'Policy Characteristics'!$C:$C,0))),"",INDEX('Policy Characteristics'!J:J,MATCH($C1345,'Policy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5" s="254" t="str">
        <f>IF(ISBLANK(INDEX('Policy Characteristics'!K:K,MATCH($C1345,'Policy Characteristics'!$C:$C,0))),"",INDEX('Policy Characteristics'!K:K,MATCH($C1345,'Policy Characteristics'!$C:$C,0)))</f>
        <v>industry-ag-main.html#eff-stds</v>
      </c>
      <c r="R1345" s="254" t="str">
        <f>IF(ISBLANK(INDEX('Policy Characteristics'!L:L,MATCH($C1345,'Policy Characteristics'!$C:$C,0))),"",INDEX('Policy Characteristics'!L:L,MATCH($C1345,'Policy Characteristics'!$C:$C,0)))</f>
        <v>industry-energy-efficiency-standards.html</v>
      </c>
    </row>
    <row r="1346" spans="1:18" s="4" customFormat="1">
      <c r="A1346" s="254" t="str">
        <f>IF(ISBLANK(INDEX('Policy Characteristics'!A:A,MATCH($C1346,'Policy Characteristics'!$C:$C,0))),"",INDEX('Policy Characteristics'!A:A,MATCH($C1346,'Policy Characteristics'!$C:$C,0)))</f>
        <v>Industry</v>
      </c>
      <c r="B1346" s="262" t="str">
        <f>IF(ISBLANK(INDEX('Policy Characteristics'!B:B,MATCH($C1346,'Policy Characteristics'!$C:$C,0))),"",INDEX('Policy Characteristics'!B:B,MATCH($C1346,'Policy Characteristics'!$C:$C,0)))</f>
        <v>Industry Energy Efficiency Standards</v>
      </c>
      <c r="C1346" s="254" t="str">
        <f t="shared" si="48"/>
        <v>Percentage Improvement in Eqpt Efficiency Standards above BAU</v>
      </c>
      <c r="D1346" s="6" t="s">
        <v>3068</v>
      </c>
      <c r="E1346" s="45" t="s">
        <v>2401</v>
      </c>
      <c r="F1346" t="s">
        <v>3032</v>
      </c>
      <c r="G1346" s="45" t="s">
        <v>2409</v>
      </c>
      <c r="H1346" s="43">
        <v>1030</v>
      </c>
      <c r="I1346" s="324" t="s">
        <v>43</v>
      </c>
      <c r="J1346" s="255" t="str">
        <f>IF(ISBLANK(INDEX('Policy Characteristics'!D:D,MATCH($C1346,'Policy Characteristics'!$C:$C,0))),"",INDEX('Policy Characteristics'!D:D,MATCH($C1346,'Policy Characteristics'!$C:$C,0)))</f>
        <v>Industry Energy Efficiency Standards</v>
      </c>
      <c r="K1346" s="254" t="str">
        <f>IF(ISBLANK(INDEX('Policy Characteristics'!E:E,MATCH($C1346,'Policy Characteristics'!$C:$C,0))),"",INDEX('Policy Characteristics'!E:E,MATCH($C1346,'Policy Characteristics'!$C:$C,0)))</f>
        <v>indst efficiency standards</v>
      </c>
      <c r="L1346" s="261">
        <f>IF(ISBLANK(INDEX('Policy Characteristics'!F:F,MATCH($C1346,'Policy Characteristics'!$C:$C,0))),"",INDEX('Policy Characteristics'!F:F,MATCH($C1346,'Policy Characteristics'!$C:$C,0)))</f>
        <v>0</v>
      </c>
      <c r="M1346" s="261">
        <f>IF(ISBLANK(INDEX('Policy Characteristics'!G:G,MATCH($C1346,'Policy Characteristics'!$C:$C,0))),"",INDEX('Policy Characteristics'!G:G,MATCH($C1346,'Policy Characteristics'!$C:$C,0)))</f>
        <v>0.25</v>
      </c>
      <c r="N1346" s="261">
        <f>IF(ISBLANK(INDEX('Policy Characteristics'!H:H,MATCH($C1346,'Policy Characteristics'!$C:$C,0))),"",INDEX('Policy Characteristics'!H:H,MATCH($C1346,'Policy Characteristics'!$C:$C,0)))</f>
        <v>0.01</v>
      </c>
      <c r="O1346" s="254" t="str">
        <f>IF(ISBLANK(INDEX('Policy Characteristics'!I:I,MATCH($C1346,'Policy Characteristics'!$C:$C,0))),"",INDEX('Policy Characteristics'!I:I,MATCH($C1346,'Policy Characteristics'!$C:$C,0)))</f>
        <v>% reduction in energy use</v>
      </c>
      <c r="P1346" s="254" t="str">
        <f>IF(ISBLANK(INDEX('Policy Characteristics'!J:J,MATCH($C1346,'Policy Characteristics'!$C:$C,0))),"",INDEX('Policy Characteristics'!J:J,MATCH($C1346,'Policy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6" s="254" t="str">
        <f>IF(ISBLANK(INDEX('Policy Characteristics'!K:K,MATCH($C1346,'Policy Characteristics'!$C:$C,0))),"",INDEX('Policy Characteristics'!K:K,MATCH($C1346,'Policy Characteristics'!$C:$C,0)))</f>
        <v>industry-ag-main.html#eff-stds</v>
      </c>
      <c r="R1346" s="254" t="str">
        <f>IF(ISBLANK(INDEX('Policy Characteristics'!L:L,MATCH($C1346,'Policy Characteristics'!$C:$C,0))),"",INDEX('Policy Characteristics'!L:L,MATCH($C1346,'Policy Characteristics'!$C:$C,0)))</f>
        <v>industry-energy-efficiency-standards.html</v>
      </c>
    </row>
    <row r="1347" spans="1:18" s="4" customFormat="1">
      <c r="A1347" s="254" t="str">
        <f>IF(ISBLANK(INDEX('Policy Characteristics'!A:A,MATCH($C1347,'Policy Characteristics'!$C:$C,0))),"",INDEX('Policy Characteristics'!A:A,MATCH($C1347,'Policy Characteristics'!$C:$C,0)))</f>
        <v>Industry</v>
      </c>
      <c r="B1347" s="262" t="str">
        <f>IF(ISBLANK(INDEX('Policy Characteristics'!B:B,MATCH($C1347,'Policy Characteristics'!$C:$C,0))),"",INDEX('Policy Characteristics'!B:B,MATCH($C1347,'Policy Characteristics'!$C:$C,0)))</f>
        <v>Industry Energy Efficiency Standards</v>
      </c>
      <c r="C1347" s="254" t="str">
        <f t="shared" si="48"/>
        <v>Percentage Improvement in Eqpt Efficiency Standards above BAU</v>
      </c>
      <c r="D1347" s="6" t="s">
        <v>3068</v>
      </c>
      <c r="E1347" s="45" t="s">
        <v>2402</v>
      </c>
      <c r="F1347" t="s">
        <v>3032</v>
      </c>
      <c r="G1347" s="45" t="s">
        <v>2406</v>
      </c>
      <c r="H1347" s="43">
        <v>1031</v>
      </c>
      <c r="I1347" s="324" t="s">
        <v>44</v>
      </c>
      <c r="J1347" s="255" t="str">
        <f>IF(ISBLANK(INDEX('Policy Characteristics'!D:D,MATCH($C1347,'Policy Characteristics'!$C:$C,0))),"",INDEX('Policy Characteristics'!D:D,MATCH($C1347,'Policy Characteristics'!$C:$C,0)))</f>
        <v>Industry Energy Efficiency Standards</v>
      </c>
      <c r="K1347" s="254" t="str">
        <f>IF(ISBLANK(INDEX('Policy Characteristics'!E:E,MATCH($C1347,'Policy Characteristics'!$C:$C,0))),"",INDEX('Policy Characteristics'!E:E,MATCH($C1347,'Policy Characteristics'!$C:$C,0)))</f>
        <v>indst efficiency standards</v>
      </c>
      <c r="L1347" s="261">
        <f>IF(ISBLANK(INDEX('Policy Characteristics'!F:F,MATCH($C1347,'Policy Characteristics'!$C:$C,0))),"",INDEX('Policy Characteristics'!F:F,MATCH($C1347,'Policy Characteristics'!$C:$C,0)))</f>
        <v>0</v>
      </c>
      <c r="M1347" s="261">
        <f>IF(ISBLANK(INDEX('Policy Characteristics'!G:G,MATCH($C1347,'Policy Characteristics'!$C:$C,0))),"",INDEX('Policy Characteristics'!G:G,MATCH($C1347,'Policy Characteristics'!$C:$C,0)))</f>
        <v>0.25</v>
      </c>
      <c r="N1347" s="261">
        <f>IF(ISBLANK(INDEX('Policy Characteristics'!H:H,MATCH($C1347,'Policy Characteristics'!$C:$C,0))),"",INDEX('Policy Characteristics'!H:H,MATCH($C1347,'Policy Characteristics'!$C:$C,0)))</f>
        <v>0.01</v>
      </c>
      <c r="O1347" s="254" t="str">
        <f>IF(ISBLANK(INDEX('Policy Characteristics'!I:I,MATCH($C1347,'Policy Characteristics'!$C:$C,0))),"",INDEX('Policy Characteristics'!I:I,MATCH($C1347,'Policy Characteristics'!$C:$C,0)))</f>
        <v>% reduction in energy use</v>
      </c>
      <c r="P1347" s="254" t="str">
        <f>IF(ISBLANK(INDEX('Policy Characteristics'!J:J,MATCH($C1347,'Policy Characteristics'!$C:$C,0))),"",INDEX('Policy Characteristics'!J:J,MATCH($C1347,'Policy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7" s="254" t="str">
        <f>IF(ISBLANK(INDEX('Policy Characteristics'!K:K,MATCH($C1347,'Policy Characteristics'!$C:$C,0))),"",INDEX('Policy Characteristics'!K:K,MATCH($C1347,'Policy Characteristics'!$C:$C,0)))</f>
        <v>industry-ag-main.html#eff-stds</v>
      </c>
      <c r="R1347" s="254" t="str">
        <f>IF(ISBLANK(INDEX('Policy Characteristics'!L:L,MATCH($C1347,'Policy Characteristics'!$C:$C,0))),"",INDEX('Policy Characteristics'!L:L,MATCH($C1347,'Policy Characteristics'!$C:$C,0)))</f>
        <v>industry-energy-efficiency-standards.html</v>
      </c>
    </row>
    <row r="1348" spans="1:18" s="4" customFormat="1">
      <c r="A1348" s="254" t="str">
        <f>IF(ISBLANK(INDEX('Policy Characteristics'!A:A,MATCH($C1348,'Policy Characteristics'!$C:$C,0))),"",INDEX('Policy Characteristics'!A:A,MATCH($C1348,'Policy Characteristics'!$C:$C,0)))</f>
        <v>Industry</v>
      </c>
      <c r="B1348" s="262" t="str">
        <f>IF(ISBLANK(INDEX('Policy Characteristics'!B:B,MATCH($C1348,'Policy Characteristics'!$C:$C,0))),"",INDEX('Policy Characteristics'!B:B,MATCH($C1348,'Policy Characteristics'!$C:$C,0)))</f>
        <v>Industry Energy Efficiency Standards</v>
      </c>
      <c r="C1348" s="254" t="str">
        <f t="shared" si="48"/>
        <v>Percentage Improvement in Eqpt Efficiency Standards above BAU</v>
      </c>
      <c r="D1348" s="6" t="s">
        <v>3068</v>
      </c>
      <c r="E1348" s="45" t="s">
        <v>2403</v>
      </c>
      <c r="F1348" t="s">
        <v>3032</v>
      </c>
      <c r="G1348" s="45" t="s">
        <v>2407</v>
      </c>
      <c r="H1348" s="43">
        <v>1032</v>
      </c>
      <c r="I1348" s="324" t="s">
        <v>43</v>
      </c>
      <c r="J1348" s="255" t="str">
        <f>IF(ISBLANK(INDEX('Policy Characteristics'!D:D,MATCH($C1348,'Policy Characteristics'!$C:$C,0))),"",INDEX('Policy Characteristics'!D:D,MATCH($C1348,'Policy Characteristics'!$C:$C,0)))</f>
        <v>Industry Energy Efficiency Standards</v>
      </c>
      <c r="K1348" s="254" t="str">
        <f>IF(ISBLANK(INDEX('Policy Characteristics'!E:E,MATCH($C1348,'Policy Characteristics'!$C:$C,0))),"",INDEX('Policy Characteristics'!E:E,MATCH($C1348,'Policy Characteristics'!$C:$C,0)))</f>
        <v>indst efficiency standards</v>
      </c>
      <c r="L1348" s="261">
        <f>IF(ISBLANK(INDEX('Policy Characteristics'!F:F,MATCH($C1348,'Policy Characteristics'!$C:$C,0))),"",INDEX('Policy Characteristics'!F:F,MATCH($C1348,'Policy Characteristics'!$C:$C,0)))</f>
        <v>0</v>
      </c>
      <c r="M1348" s="261">
        <f>IF(ISBLANK(INDEX('Policy Characteristics'!G:G,MATCH($C1348,'Policy Characteristics'!$C:$C,0))),"",INDEX('Policy Characteristics'!G:G,MATCH($C1348,'Policy Characteristics'!$C:$C,0)))</f>
        <v>0.25</v>
      </c>
      <c r="N1348" s="261">
        <f>IF(ISBLANK(INDEX('Policy Characteristics'!H:H,MATCH($C1348,'Policy Characteristics'!$C:$C,0))),"",INDEX('Policy Characteristics'!H:H,MATCH($C1348,'Policy Characteristics'!$C:$C,0)))</f>
        <v>0.01</v>
      </c>
      <c r="O1348" s="254" t="str">
        <f>IF(ISBLANK(INDEX('Policy Characteristics'!I:I,MATCH($C1348,'Policy Characteristics'!$C:$C,0))),"",INDEX('Policy Characteristics'!I:I,MATCH($C1348,'Policy Characteristics'!$C:$C,0)))</f>
        <v>% reduction in energy use</v>
      </c>
      <c r="P1348" s="254" t="str">
        <f>IF(ISBLANK(INDEX('Policy Characteristics'!J:J,MATCH($C1348,'Policy Characteristics'!$C:$C,0))),"",INDEX('Policy Characteristics'!J:J,MATCH($C1348,'Policy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8" s="254" t="str">
        <f>IF(ISBLANK(INDEX('Policy Characteristics'!K:K,MATCH($C1348,'Policy Characteristics'!$C:$C,0))),"",INDEX('Policy Characteristics'!K:K,MATCH($C1348,'Policy Characteristics'!$C:$C,0)))</f>
        <v>industry-ag-main.html#eff-stds</v>
      </c>
      <c r="R1348" s="254" t="str">
        <f>IF(ISBLANK(INDEX('Policy Characteristics'!L:L,MATCH($C1348,'Policy Characteristics'!$C:$C,0))),"",INDEX('Policy Characteristics'!L:L,MATCH($C1348,'Policy Characteristics'!$C:$C,0)))</f>
        <v>industry-energy-efficiency-standards.html</v>
      </c>
    </row>
    <row r="1349" spans="1:18" s="4" customFormat="1">
      <c r="A1349" s="254" t="str">
        <f>IF(ISBLANK(INDEX('Policy Characteristics'!A:A,MATCH($C1349,'Policy Characteristics'!$C:$C,0))),"",INDEX('Policy Characteristics'!A:A,MATCH($C1349,'Policy Characteristics'!$C:$C,0)))</f>
        <v>Industry</v>
      </c>
      <c r="B1349" s="262" t="str">
        <f>IF(ISBLANK(INDEX('Policy Characteristics'!B:B,MATCH($C1349,'Policy Characteristics'!$C:$C,0))),"",INDEX('Policy Characteristics'!B:B,MATCH($C1349,'Policy Characteristics'!$C:$C,0)))</f>
        <v>Industry Energy Efficiency Standards</v>
      </c>
      <c r="C1349" s="254" t="str">
        <f t="shared" si="48"/>
        <v>Percentage Improvement in Eqpt Efficiency Standards above BAU</v>
      </c>
      <c r="D1349" s="6" t="s">
        <v>3068</v>
      </c>
      <c r="E1349" s="45" t="s">
        <v>2404</v>
      </c>
      <c r="F1349" t="s">
        <v>3032</v>
      </c>
      <c r="G1349" s="45" t="s">
        <v>2410</v>
      </c>
      <c r="H1349" s="43">
        <v>1033</v>
      </c>
      <c r="I1349" s="324" t="s">
        <v>44</v>
      </c>
      <c r="J1349" s="255" t="str">
        <f>IF(ISBLANK(INDEX('Policy Characteristics'!D:D,MATCH($C1349,'Policy Characteristics'!$C:$C,0))),"",INDEX('Policy Characteristics'!D:D,MATCH($C1349,'Policy Characteristics'!$C:$C,0)))</f>
        <v>Industry Energy Efficiency Standards</v>
      </c>
      <c r="K1349" s="254" t="str">
        <f>IF(ISBLANK(INDEX('Policy Characteristics'!E:E,MATCH($C1349,'Policy Characteristics'!$C:$C,0))),"",INDEX('Policy Characteristics'!E:E,MATCH($C1349,'Policy Characteristics'!$C:$C,0)))</f>
        <v>indst efficiency standards</v>
      </c>
      <c r="L1349" s="261">
        <f>IF(ISBLANK(INDEX('Policy Characteristics'!F:F,MATCH($C1349,'Policy Characteristics'!$C:$C,0))),"",INDEX('Policy Characteristics'!F:F,MATCH($C1349,'Policy Characteristics'!$C:$C,0)))</f>
        <v>0</v>
      </c>
      <c r="M1349" s="261">
        <f>IF(ISBLANK(INDEX('Policy Characteristics'!G:G,MATCH($C1349,'Policy Characteristics'!$C:$C,0))),"",INDEX('Policy Characteristics'!G:G,MATCH($C1349,'Policy Characteristics'!$C:$C,0)))</f>
        <v>0.25</v>
      </c>
      <c r="N1349" s="261">
        <f>IF(ISBLANK(INDEX('Policy Characteristics'!H:H,MATCH($C1349,'Policy Characteristics'!$C:$C,0))),"",INDEX('Policy Characteristics'!H:H,MATCH($C1349,'Policy Characteristics'!$C:$C,0)))</f>
        <v>0.01</v>
      </c>
      <c r="O1349" s="254" t="str">
        <f>IF(ISBLANK(INDEX('Policy Characteristics'!I:I,MATCH($C1349,'Policy Characteristics'!$C:$C,0))),"",INDEX('Policy Characteristics'!I:I,MATCH($C1349,'Policy Characteristics'!$C:$C,0)))</f>
        <v>% reduction in energy use</v>
      </c>
      <c r="P1349" s="254" t="str">
        <f>IF(ISBLANK(INDEX('Policy Characteristics'!J:J,MATCH($C1349,'Policy Characteristics'!$C:$C,0))),"",INDEX('Policy Characteristics'!J:J,MATCH($C1349,'Policy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9" s="254" t="str">
        <f>IF(ISBLANK(INDEX('Policy Characteristics'!K:K,MATCH($C1349,'Policy Characteristics'!$C:$C,0))),"",INDEX('Policy Characteristics'!K:K,MATCH($C1349,'Policy Characteristics'!$C:$C,0)))</f>
        <v>industry-ag-main.html#eff-stds</v>
      </c>
      <c r="R1349" s="254" t="str">
        <f>IF(ISBLANK(INDEX('Policy Characteristics'!L:L,MATCH($C1349,'Policy Characteristics'!$C:$C,0))),"",INDEX('Policy Characteristics'!L:L,MATCH($C1349,'Policy Characteristics'!$C:$C,0)))</f>
        <v>industry-energy-efficiency-standards.html</v>
      </c>
    </row>
    <row r="1350" spans="1:18" s="4" customFormat="1">
      <c r="A1350" s="254" t="str">
        <f>IF(ISBLANK(INDEX('Policy Characteristics'!A:A,MATCH($C1350,'Policy Characteristics'!$C:$C,0))),"",INDEX('Policy Characteristics'!A:A,MATCH($C1350,'Policy Characteristics'!$C:$C,0)))</f>
        <v>Industry</v>
      </c>
      <c r="B1350" s="262" t="str">
        <f>IF(ISBLANK(INDEX('Policy Characteristics'!B:B,MATCH($C1350,'Policy Characteristics'!$C:$C,0))),"",INDEX('Policy Characteristics'!B:B,MATCH($C1350,'Policy Characteristics'!$C:$C,0)))</f>
        <v>Industry Energy Efficiency Standards</v>
      </c>
      <c r="C1350" s="254" t="str">
        <f t="shared" si="48"/>
        <v>Percentage Improvement in Eqpt Efficiency Standards above BAU</v>
      </c>
      <c r="D1350" s="6" t="s">
        <v>3068</v>
      </c>
      <c r="E1350" s="45" t="s">
        <v>2706</v>
      </c>
      <c r="F1350" t="s">
        <v>3032</v>
      </c>
      <c r="G1350" s="45" t="s">
        <v>2709</v>
      </c>
      <c r="H1350" s="43">
        <v>1034</v>
      </c>
      <c r="I1350" s="324" t="s">
        <v>44</v>
      </c>
      <c r="J1350" s="255" t="str">
        <f>IF(ISBLANK(INDEX('Policy Characteristics'!D:D,MATCH($C1350,'Policy Characteristics'!$C:$C,0))),"",INDEX('Policy Characteristics'!D:D,MATCH($C1350,'Policy Characteristics'!$C:$C,0)))</f>
        <v>Industry Energy Efficiency Standards</v>
      </c>
      <c r="K1350" s="254" t="str">
        <f>IF(ISBLANK(INDEX('Policy Characteristics'!E:E,MATCH($C1350,'Policy Characteristics'!$C:$C,0))),"",INDEX('Policy Characteristics'!E:E,MATCH($C1350,'Policy Characteristics'!$C:$C,0)))</f>
        <v>indst efficiency standards</v>
      </c>
      <c r="L1350" s="261">
        <f>IF(ISBLANK(INDEX('Policy Characteristics'!F:F,MATCH($C1350,'Policy Characteristics'!$C:$C,0))),"",INDEX('Policy Characteristics'!F:F,MATCH($C1350,'Policy Characteristics'!$C:$C,0)))</f>
        <v>0</v>
      </c>
      <c r="M1350" s="261">
        <f>IF(ISBLANK(INDEX('Policy Characteristics'!G:G,MATCH($C1350,'Policy Characteristics'!$C:$C,0))),"",INDEX('Policy Characteristics'!G:G,MATCH($C1350,'Policy Characteristics'!$C:$C,0)))</f>
        <v>0.25</v>
      </c>
      <c r="N1350" s="261">
        <f>IF(ISBLANK(INDEX('Policy Characteristics'!H:H,MATCH($C1350,'Policy Characteristics'!$C:$C,0))),"",INDEX('Policy Characteristics'!H:H,MATCH($C1350,'Policy Characteristics'!$C:$C,0)))</f>
        <v>0.01</v>
      </c>
      <c r="O1350" s="254" t="str">
        <f>IF(ISBLANK(INDEX('Policy Characteristics'!I:I,MATCH($C1350,'Policy Characteristics'!$C:$C,0))),"",INDEX('Policy Characteristics'!I:I,MATCH($C1350,'Policy Characteristics'!$C:$C,0)))</f>
        <v>% reduction in energy use</v>
      </c>
      <c r="P1350" s="254" t="str">
        <f>IF(ISBLANK(INDEX('Policy Characteristics'!J:J,MATCH($C1350,'Policy Characteristics'!$C:$C,0))),"",INDEX('Policy Characteristics'!J:J,MATCH($C1350,'Policy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0" s="254" t="str">
        <f>IF(ISBLANK(INDEX('Policy Characteristics'!K:K,MATCH($C1350,'Policy Characteristics'!$C:$C,0))),"",INDEX('Policy Characteristics'!K:K,MATCH($C1350,'Policy Characteristics'!$C:$C,0)))</f>
        <v>industry-ag-main.html#eff-stds</v>
      </c>
      <c r="R1350" s="254" t="str">
        <f>IF(ISBLANK(INDEX('Policy Characteristics'!L:L,MATCH($C1350,'Policy Characteristics'!$C:$C,0))),"",INDEX('Policy Characteristics'!L:L,MATCH($C1350,'Policy Characteristics'!$C:$C,0)))</f>
        <v>industry-energy-efficiency-standards.html</v>
      </c>
    </row>
    <row r="1351" spans="1:18" s="4" customFormat="1">
      <c r="A1351" s="254" t="str">
        <f>IF(ISBLANK(INDEX('Policy Characteristics'!A:A,MATCH($C1351,'Policy Characteristics'!$C:$C,0))),"",INDEX('Policy Characteristics'!A:A,MATCH($C1351,'Policy Characteristics'!$C:$C,0)))</f>
        <v>Industry</v>
      </c>
      <c r="B1351" s="262" t="str">
        <f>IF(ISBLANK(INDEX('Policy Characteristics'!B:B,MATCH($C1351,'Policy Characteristics'!$C:$C,0))),"",INDEX('Policy Characteristics'!B:B,MATCH($C1351,'Policy Characteristics'!$C:$C,0)))</f>
        <v>Industry Energy Efficiency Standards</v>
      </c>
      <c r="C1351" s="254" t="str">
        <f t="shared" si="48"/>
        <v>Percentage Improvement in Eqpt Efficiency Standards above BAU</v>
      </c>
      <c r="D1351" s="6" t="s">
        <v>3068</v>
      </c>
      <c r="E1351" s="45" t="s">
        <v>2707</v>
      </c>
      <c r="F1351" t="s">
        <v>3032</v>
      </c>
      <c r="G1351" s="45" t="s">
        <v>2711</v>
      </c>
      <c r="H1351" s="43">
        <v>1035</v>
      </c>
      <c r="I1351" s="324" t="s">
        <v>43</v>
      </c>
      <c r="J1351" s="255" t="str">
        <f>IF(ISBLANK(INDEX('Policy Characteristics'!D:D,MATCH($C1351,'Policy Characteristics'!$C:$C,0))),"",INDEX('Policy Characteristics'!D:D,MATCH($C1351,'Policy Characteristics'!$C:$C,0)))</f>
        <v>Industry Energy Efficiency Standards</v>
      </c>
      <c r="K1351" s="254" t="str">
        <f>IF(ISBLANK(INDEX('Policy Characteristics'!E:E,MATCH($C1351,'Policy Characteristics'!$C:$C,0))),"",INDEX('Policy Characteristics'!E:E,MATCH($C1351,'Policy Characteristics'!$C:$C,0)))</f>
        <v>indst efficiency standards</v>
      </c>
      <c r="L1351" s="261">
        <f>IF(ISBLANK(INDEX('Policy Characteristics'!F:F,MATCH($C1351,'Policy Characteristics'!$C:$C,0))),"",INDEX('Policy Characteristics'!F:F,MATCH($C1351,'Policy Characteristics'!$C:$C,0)))</f>
        <v>0</v>
      </c>
      <c r="M1351" s="261">
        <f>IF(ISBLANK(INDEX('Policy Characteristics'!G:G,MATCH($C1351,'Policy Characteristics'!$C:$C,0))),"",INDEX('Policy Characteristics'!G:G,MATCH($C1351,'Policy Characteristics'!$C:$C,0)))</f>
        <v>0.25</v>
      </c>
      <c r="N1351" s="261">
        <f>IF(ISBLANK(INDEX('Policy Characteristics'!H:H,MATCH($C1351,'Policy Characteristics'!$C:$C,0))),"",INDEX('Policy Characteristics'!H:H,MATCH($C1351,'Policy Characteristics'!$C:$C,0)))</f>
        <v>0.01</v>
      </c>
      <c r="O1351" s="254" t="str">
        <f>IF(ISBLANK(INDEX('Policy Characteristics'!I:I,MATCH($C1351,'Policy Characteristics'!$C:$C,0))),"",INDEX('Policy Characteristics'!I:I,MATCH($C1351,'Policy Characteristics'!$C:$C,0)))</f>
        <v>% reduction in energy use</v>
      </c>
      <c r="P1351" s="254" t="str">
        <f>IF(ISBLANK(INDEX('Policy Characteristics'!J:J,MATCH($C1351,'Policy Characteristics'!$C:$C,0))),"",INDEX('Policy Characteristics'!J:J,MATCH($C1351,'Policy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1" s="254" t="str">
        <f>IF(ISBLANK(INDEX('Policy Characteristics'!K:K,MATCH($C1351,'Policy Characteristics'!$C:$C,0))),"",INDEX('Policy Characteristics'!K:K,MATCH($C1351,'Policy Characteristics'!$C:$C,0)))</f>
        <v>industry-ag-main.html#eff-stds</v>
      </c>
      <c r="R1351" s="254" t="str">
        <f>IF(ISBLANK(INDEX('Policy Characteristics'!L:L,MATCH($C1351,'Policy Characteristics'!$C:$C,0))),"",INDEX('Policy Characteristics'!L:L,MATCH($C1351,'Policy Characteristics'!$C:$C,0)))</f>
        <v>industry-energy-efficiency-standards.html</v>
      </c>
    </row>
    <row r="1352" spans="1:18" s="4" customFormat="1">
      <c r="A1352" s="254" t="str">
        <f>IF(ISBLANK(INDEX('Policy Characteristics'!A:A,MATCH($C1352,'Policy Characteristics'!$C:$C,0))),"",INDEX('Policy Characteristics'!A:A,MATCH($C1352,'Policy Characteristics'!$C:$C,0)))</f>
        <v>Industry</v>
      </c>
      <c r="B1352" s="262" t="str">
        <f>IF(ISBLANK(INDEX('Policy Characteristics'!B:B,MATCH($C1352,'Policy Characteristics'!$C:$C,0))),"",INDEX('Policy Characteristics'!B:B,MATCH($C1352,'Policy Characteristics'!$C:$C,0)))</f>
        <v>Industry Energy Efficiency Standards</v>
      </c>
      <c r="C1352" s="254" t="str">
        <f t="shared" si="48"/>
        <v>Percentage Improvement in Eqpt Efficiency Standards above BAU</v>
      </c>
      <c r="D1352" s="6" t="s">
        <v>3068</v>
      </c>
      <c r="E1352" s="45" t="s">
        <v>2708</v>
      </c>
      <c r="F1352" t="s">
        <v>3032</v>
      </c>
      <c r="G1352" s="45" t="s">
        <v>2712</v>
      </c>
      <c r="H1352" s="43">
        <v>1036</v>
      </c>
      <c r="I1352" s="324" t="s">
        <v>43</v>
      </c>
      <c r="J1352" s="255" t="str">
        <f>IF(ISBLANK(INDEX('Policy Characteristics'!D:D,MATCH($C1352,'Policy Characteristics'!$C:$C,0))),"",INDEX('Policy Characteristics'!D:D,MATCH($C1352,'Policy Characteristics'!$C:$C,0)))</f>
        <v>Industry Energy Efficiency Standards</v>
      </c>
      <c r="K1352" s="254" t="str">
        <f>IF(ISBLANK(INDEX('Policy Characteristics'!E:E,MATCH($C1352,'Policy Characteristics'!$C:$C,0))),"",INDEX('Policy Characteristics'!E:E,MATCH($C1352,'Policy Characteristics'!$C:$C,0)))</f>
        <v>indst efficiency standards</v>
      </c>
      <c r="L1352" s="261">
        <f>IF(ISBLANK(INDEX('Policy Characteristics'!F:F,MATCH($C1352,'Policy Characteristics'!$C:$C,0))),"",INDEX('Policy Characteristics'!F:F,MATCH($C1352,'Policy Characteristics'!$C:$C,0)))</f>
        <v>0</v>
      </c>
      <c r="M1352" s="261">
        <f>IF(ISBLANK(INDEX('Policy Characteristics'!G:G,MATCH($C1352,'Policy Characteristics'!$C:$C,0))),"",INDEX('Policy Characteristics'!G:G,MATCH($C1352,'Policy Characteristics'!$C:$C,0)))</f>
        <v>0.25</v>
      </c>
      <c r="N1352" s="261">
        <f>IF(ISBLANK(INDEX('Policy Characteristics'!H:H,MATCH($C1352,'Policy Characteristics'!$C:$C,0))),"",INDEX('Policy Characteristics'!H:H,MATCH($C1352,'Policy Characteristics'!$C:$C,0)))</f>
        <v>0.01</v>
      </c>
      <c r="O1352" s="254" t="str">
        <f>IF(ISBLANK(INDEX('Policy Characteristics'!I:I,MATCH($C1352,'Policy Characteristics'!$C:$C,0))),"",INDEX('Policy Characteristics'!I:I,MATCH($C1352,'Policy Characteristics'!$C:$C,0)))</f>
        <v>% reduction in energy use</v>
      </c>
      <c r="P1352" s="254" t="str">
        <f>IF(ISBLANK(INDEX('Policy Characteristics'!J:J,MATCH($C1352,'Policy Characteristics'!$C:$C,0))),"",INDEX('Policy Characteristics'!J:J,MATCH($C1352,'Policy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2" s="254" t="str">
        <f>IF(ISBLANK(INDEX('Policy Characteristics'!K:K,MATCH($C1352,'Policy Characteristics'!$C:$C,0))),"",INDEX('Policy Characteristics'!K:K,MATCH($C1352,'Policy Characteristics'!$C:$C,0)))</f>
        <v>industry-ag-main.html#eff-stds</v>
      </c>
      <c r="R1352" s="254" t="str">
        <f>IF(ISBLANK(INDEX('Policy Characteristics'!L:L,MATCH($C1352,'Policy Characteristics'!$C:$C,0))),"",INDEX('Policy Characteristics'!L:L,MATCH($C1352,'Policy Characteristics'!$C:$C,0)))</f>
        <v>industry-energy-efficiency-standards.html</v>
      </c>
    </row>
    <row r="1353" spans="1:18" s="4" customFormat="1">
      <c r="A1353" s="254" t="str">
        <f>IF(ISBLANK(INDEX('Policy Characteristics'!A:A,MATCH($C1353,'Policy Characteristics'!$C:$C,0))),"",INDEX('Policy Characteristics'!A:A,MATCH($C1353,'Policy Characteristics'!$C:$C,0)))</f>
        <v>Industry</v>
      </c>
      <c r="B1353" s="262" t="str">
        <f>IF(ISBLANK(INDEX('Policy Characteristics'!B:B,MATCH($C1353,'Policy Characteristics'!$C:$C,0))),"",INDEX('Policy Characteristics'!B:B,MATCH($C1353,'Policy Characteristics'!$C:$C,0)))</f>
        <v>Industry Energy Efficiency Standards</v>
      </c>
      <c r="C1353" s="254" t="str">
        <f t="shared" si="48"/>
        <v>Percentage Improvement in Eqpt Efficiency Standards above BAU</v>
      </c>
      <c r="D1353" s="6" t="s">
        <v>3068</v>
      </c>
      <c r="E1353" s="45" t="s">
        <v>2705</v>
      </c>
      <c r="F1353" t="s">
        <v>3032</v>
      </c>
      <c r="G1353" s="45" t="s">
        <v>2710</v>
      </c>
      <c r="H1353" s="43">
        <v>1037</v>
      </c>
      <c r="I1353" s="324" t="s">
        <v>44</v>
      </c>
      <c r="J1353" s="255" t="str">
        <f>IF(ISBLANK(INDEX('Policy Characteristics'!D:D,MATCH($C1353,'Policy Characteristics'!$C:$C,0))),"",INDEX('Policy Characteristics'!D:D,MATCH($C1353,'Policy Characteristics'!$C:$C,0)))</f>
        <v>Industry Energy Efficiency Standards</v>
      </c>
      <c r="K1353" s="254" t="str">
        <f>IF(ISBLANK(INDEX('Policy Characteristics'!E:E,MATCH($C1353,'Policy Characteristics'!$C:$C,0))),"",INDEX('Policy Characteristics'!E:E,MATCH($C1353,'Policy Characteristics'!$C:$C,0)))</f>
        <v>indst efficiency standards</v>
      </c>
      <c r="L1353" s="261">
        <f>IF(ISBLANK(INDEX('Policy Characteristics'!F:F,MATCH($C1353,'Policy Characteristics'!$C:$C,0))),"",INDEX('Policy Characteristics'!F:F,MATCH($C1353,'Policy Characteristics'!$C:$C,0)))</f>
        <v>0</v>
      </c>
      <c r="M1353" s="261">
        <f>IF(ISBLANK(INDEX('Policy Characteristics'!G:G,MATCH($C1353,'Policy Characteristics'!$C:$C,0))),"",INDEX('Policy Characteristics'!G:G,MATCH($C1353,'Policy Characteristics'!$C:$C,0)))</f>
        <v>0.25</v>
      </c>
      <c r="N1353" s="261">
        <f>IF(ISBLANK(INDEX('Policy Characteristics'!H:H,MATCH($C1353,'Policy Characteristics'!$C:$C,0))),"",INDEX('Policy Characteristics'!H:H,MATCH($C1353,'Policy Characteristics'!$C:$C,0)))</f>
        <v>0.01</v>
      </c>
      <c r="O1353" s="254" t="str">
        <f>IF(ISBLANK(INDEX('Policy Characteristics'!I:I,MATCH($C1353,'Policy Characteristics'!$C:$C,0))),"",INDEX('Policy Characteristics'!I:I,MATCH($C1353,'Policy Characteristics'!$C:$C,0)))</f>
        <v>% reduction in energy use</v>
      </c>
      <c r="P1353" s="254" t="str">
        <f>IF(ISBLANK(INDEX('Policy Characteristics'!J:J,MATCH($C1353,'Policy Characteristics'!$C:$C,0))),"",INDEX('Policy Characteristics'!J:J,MATCH($C1353,'Policy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3" s="254" t="str">
        <f>IF(ISBLANK(INDEX('Policy Characteristics'!K:K,MATCH($C1353,'Policy Characteristics'!$C:$C,0))),"",INDEX('Policy Characteristics'!K:K,MATCH($C1353,'Policy Characteristics'!$C:$C,0)))</f>
        <v>industry-ag-main.html#eff-stds</v>
      </c>
      <c r="R1353" s="254" t="str">
        <f>IF(ISBLANK(INDEX('Policy Characteristics'!L:L,MATCH($C1353,'Policy Characteristics'!$C:$C,0))),"",INDEX('Policy Characteristics'!L:L,MATCH($C1353,'Policy Characteristics'!$C:$C,0)))</f>
        <v>industry-energy-efficiency-standards.html</v>
      </c>
    </row>
    <row r="1354" spans="1:18" s="4" customFormat="1">
      <c r="A1354" s="254" t="str">
        <f>IF(ISBLANK(INDEX('Policy Characteristics'!A:A,MATCH($C1354,'Policy Characteristics'!$C:$C,0))),"",INDEX('Policy Characteristics'!A:A,MATCH($C1354,'Policy Characteristics'!$C:$C,0)))</f>
        <v>Industry</v>
      </c>
      <c r="B1354" s="262" t="str">
        <f>IF(ISBLANK(INDEX('Policy Characteristics'!B:B,MATCH($C1354,'Policy Characteristics'!$C:$C,0))),"",INDEX('Policy Characteristics'!B:B,MATCH($C1354,'Policy Characteristics'!$C:$C,0)))</f>
        <v>Industry Energy Efficiency Standards</v>
      </c>
      <c r="C1354" s="254" t="str">
        <f t="shared" si="48"/>
        <v>Percentage Improvement in Eqpt Efficiency Standards above BAU</v>
      </c>
      <c r="D1354" s="6" t="s">
        <v>3069</v>
      </c>
      <c r="E1354" s="45" t="s">
        <v>2399</v>
      </c>
      <c r="F1354" t="s">
        <v>3033</v>
      </c>
      <c r="G1354" s="45" t="s">
        <v>2405</v>
      </c>
      <c r="H1354" s="43">
        <v>1038</v>
      </c>
      <c r="I1354" s="324" t="s">
        <v>43</v>
      </c>
      <c r="J1354" s="255" t="str">
        <f>IF(ISBLANK(INDEX('Policy Characteristics'!D:D,MATCH($C1354,'Policy Characteristics'!$C:$C,0))),"",INDEX('Policy Characteristics'!D:D,MATCH($C1354,'Policy Characteristics'!$C:$C,0)))</f>
        <v>Industry Energy Efficiency Standards</v>
      </c>
      <c r="K1354" s="254" t="str">
        <f>IF(ISBLANK(INDEX('Policy Characteristics'!E:E,MATCH($C1354,'Policy Characteristics'!$C:$C,0))),"",INDEX('Policy Characteristics'!E:E,MATCH($C1354,'Policy Characteristics'!$C:$C,0)))</f>
        <v>indst efficiency standards</v>
      </c>
      <c r="L1354" s="261">
        <f>IF(ISBLANK(INDEX('Policy Characteristics'!F:F,MATCH($C1354,'Policy Characteristics'!$C:$C,0))),"",INDEX('Policy Characteristics'!F:F,MATCH($C1354,'Policy Characteristics'!$C:$C,0)))</f>
        <v>0</v>
      </c>
      <c r="M1354" s="261">
        <f>IF(ISBLANK(INDEX('Policy Characteristics'!G:G,MATCH($C1354,'Policy Characteristics'!$C:$C,0))),"",INDEX('Policy Characteristics'!G:G,MATCH($C1354,'Policy Characteristics'!$C:$C,0)))</f>
        <v>0.25</v>
      </c>
      <c r="N1354" s="261">
        <f>IF(ISBLANK(INDEX('Policy Characteristics'!H:H,MATCH($C1354,'Policy Characteristics'!$C:$C,0))),"",INDEX('Policy Characteristics'!H:H,MATCH($C1354,'Policy Characteristics'!$C:$C,0)))</f>
        <v>0.01</v>
      </c>
      <c r="O1354" s="254" t="str">
        <f>IF(ISBLANK(INDEX('Policy Characteristics'!I:I,MATCH($C1354,'Policy Characteristics'!$C:$C,0))),"",INDEX('Policy Characteristics'!I:I,MATCH($C1354,'Policy Characteristics'!$C:$C,0)))</f>
        <v>% reduction in energy use</v>
      </c>
      <c r="P1354" s="254" t="str">
        <f>IF(ISBLANK(INDEX('Policy Characteristics'!J:J,MATCH($C1354,'Policy Characteristics'!$C:$C,0))),"",INDEX('Policy Characteristics'!J:J,MATCH($C1354,'Policy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4" s="254" t="str">
        <f>IF(ISBLANK(INDEX('Policy Characteristics'!K:K,MATCH($C1354,'Policy Characteristics'!$C:$C,0))),"",INDEX('Policy Characteristics'!K:K,MATCH($C1354,'Policy Characteristics'!$C:$C,0)))</f>
        <v>industry-ag-main.html#eff-stds</v>
      </c>
      <c r="R1354" s="254" t="str">
        <f>IF(ISBLANK(INDEX('Policy Characteristics'!L:L,MATCH($C1354,'Policy Characteristics'!$C:$C,0))),"",INDEX('Policy Characteristics'!L:L,MATCH($C1354,'Policy Characteristics'!$C:$C,0)))</f>
        <v>industry-energy-efficiency-standards.html</v>
      </c>
    </row>
    <row r="1355" spans="1:18" s="4" customFormat="1">
      <c r="A1355" s="254" t="str">
        <f>IF(ISBLANK(INDEX('Policy Characteristics'!A:A,MATCH($C1355,'Policy Characteristics'!$C:$C,0))),"",INDEX('Policy Characteristics'!A:A,MATCH($C1355,'Policy Characteristics'!$C:$C,0)))</f>
        <v>Industry</v>
      </c>
      <c r="B1355" s="262" t="str">
        <f>IF(ISBLANK(INDEX('Policy Characteristics'!B:B,MATCH($C1355,'Policy Characteristics'!$C:$C,0))),"",INDEX('Policy Characteristics'!B:B,MATCH($C1355,'Policy Characteristics'!$C:$C,0)))</f>
        <v>Industry Energy Efficiency Standards</v>
      </c>
      <c r="C1355" s="254" t="str">
        <f t="shared" si="48"/>
        <v>Percentage Improvement in Eqpt Efficiency Standards above BAU</v>
      </c>
      <c r="D1355" s="6" t="s">
        <v>3069</v>
      </c>
      <c r="E1355" s="45" t="s">
        <v>2400</v>
      </c>
      <c r="F1355" t="s">
        <v>3033</v>
      </c>
      <c r="G1355" s="45" t="s">
        <v>2408</v>
      </c>
      <c r="H1355" s="43">
        <v>1039</v>
      </c>
      <c r="I1355" s="324" t="s">
        <v>43</v>
      </c>
      <c r="J1355" s="255" t="str">
        <f>IF(ISBLANK(INDEX('Policy Characteristics'!D:D,MATCH($C1355,'Policy Characteristics'!$C:$C,0))),"",INDEX('Policy Characteristics'!D:D,MATCH($C1355,'Policy Characteristics'!$C:$C,0)))</f>
        <v>Industry Energy Efficiency Standards</v>
      </c>
      <c r="K1355" s="254" t="str">
        <f>IF(ISBLANK(INDEX('Policy Characteristics'!E:E,MATCH($C1355,'Policy Characteristics'!$C:$C,0))),"",INDEX('Policy Characteristics'!E:E,MATCH($C1355,'Policy Characteristics'!$C:$C,0)))</f>
        <v>indst efficiency standards</v>
      </c>
      <c r="L1355" s="261">
        <f>IF(ISBLANK(INDEX('Policy Characteristics'!F:F,MATCH($C1355,'Policy Characteristics'!$C:$C,0))),"",INDEX('Policy Characteristics'!F:F,MATCH($C1355,'Policy Characteristics'!$C:$C,0)))</f>
        <v>0</v>
      </c>
      <c r="M1355" s="261">
        <f>IF(ISBLANK(INDEX('Policy Characteristics'!G:G,MATCH($C1355,'Policy Characteristics'!$C:$C,0))),"",INDEX('Policy Characteristics'!G:G,MATCH($C1355,'Policy Characteristics'!$C:$C,0)))</f>
        <v>0.25</v>
      </c>
      <c r="N1355" s="261">
        <f>IF(ISBLANK(INDEX('Policy Characteristics'!H:H,MATCH($C1355,'Policy Characteristics'!$C:$C,0))),"",INDEX('Policy Characteristics'!H:H,MATCH($C1355,'Policy Characteristics'!$C:$C,0)))</f>
        <v>0.01</v>
      </c>
      <c r="O1355" s="254" t="str">
        <f>IF(ISBLANK(INDEX('Policy Characteristics'!I:I,MATCH($C1355,'Policy Characteristics'!$C:$C,0))),"",INDEX('Policy Characteristics'!I:I,MATCH($C1355,'Policy Characteristics'!$C:$C,0)))</f>
        <v>% reduction in energy use</v>
      </c>
      <c r="P1355" s="254" t="str">
        <f>IF(ISBLANK(INDEX('Policy Characteristics'!J:J,MATCH($C1355,'Policy Characteristics'!$C:$C,0))),"",INDEX('Policy Characteristics'!J:J,MATCH($C1355,'Policy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5" s="254" t="str">
        <f>IF(ISBLANK(INDEX('Policy Characteristics'!K:K,MATCH($C1355,'Policy Characteristics'!$C:$C,0))),"",INDEX('Policy Characteristics'!K:K,MATCH($C1355,'Policy Characteristics'!$C:$C,0)))</f>
        <v>industry-ag-main.html#eff-stds</v>
      </c>
      <c r="R1355" s="254" t="str">
        <f>IF(ISBLANK(INDEX('Policy Characteristics'!L:L,MATCH($C1355,'Policy Characteristics'!$C:$C,0))),"",INDEX('Policy Characteristics'!L:L,MATCH($C1355,'Policy Characteristics'!$C:$C,0)))</f>
        <v>industry-energy-efficiency-standards.html</v>
      </c>
    </row>
    <row r="1356" spans="1:18" s="4" customFormat="1">
      <c r="A1356" s="254" t="str">
        <f>IF(ISBLANK(INDEX('Policy Characteristics'!A:A,MATCH($C1356,'Policy Characteristics'!$C:$C,0))),"",INDEX('Policy Characteristics'!A:A,MATCH($C1356,'Policy Characteristics'!$C:$C,0)))</f>
        <v>Industry</v>
      </c>
      <c r="B1356" s="262" t="str">
        <f>IF(ISBLANK(INDEX('Policy Characteristics'!B:B,MATCH($C1356,'Policy Characteristics'!$C:$C,0))),"",INDEX('Policy Characteristics'!B:B,MATCH($C1356,'Policy Characteristics'!$C:$C,0)))</f>
        <v>Industry Energy Efficiency Standards</v>
      </c>
      <c r="C1356" s="254" t="str">
        <f t="shared" si="48"/>
        <v>Percentage Improvement in Eqpt Efficiency Standards above BAU</v>
      </c>
      <c r="D1356" s="6" t="s">
        <v>3069</v>
      </c>
      <c r="E1356" s="45" t="s">
        <v>2401</v>
      </c>
      <c r="F1356" t="s">
        <v>3033</v>
      </c>
      <c r="G1356" s="45" t="s">
        <v>2409</v>
      </c>
      <c r="H1356" s="43">
        <v>1040</v>
      </c>
      <c r="I1356" s="324" t="s">
        <v>43</v>
      </c>
      <c r="J1356" s="255" t="str">
        <f>IF(ISBLANK(INDEX('Policy Characteristics'!D:D,MATCH($C1356,'Policy Characteristics'!$C:$C,0))),"",INDEX('Policy Characteristics'!D:D,MATCH($C1356,'Policy Characteristics'!$C:$C,0)))</f>
        <v>Industry Energy Efficiency Standards</v>
      </c>
      <c r="K1356" s="254" t="str">
        <f>IF(ISBLANK(INDEX('Policy Characteristics'!E:E,MATCH($C1356,'Policy Characteristics'!$C:$C,0))),"",INDEX('Policy Characteristics'!E:E,MATCH($C1356,'Policy Characteristics'!$C:$C,0)))</f>
        <v>indst efficiency standards</v>
      </c>
      <c r="L1356" s="261">
        <f>IF(ISBLANK(INDEX('Policy Characteristics'!F:F,MATCH($C1356,'Policy Characteristics'!$C:$C,0))),"",INDEX('Policy Characteristics'!F:F,MATCH($C1356,'Policy Characteristics'!$C:$C,0)))</f>
        <v>0</v>
      </c>
      <c r="M1356" s="261">
        <f>IF(ISBLANK(INDEX('Policy Characteristics'!G:G,MATCH($C1356,'Policy Characteristics'!$C:$C,0))),"",INDEX('Policy Characteristics'!G:G,MATCH($C1356,'Policy Characteristics'!$C:$C,0)))</f>
        <v>0.25</v>
      </c>
      <c r="N1356" s="261">
        <f>IF(ISBLANK(INDEX('Policy Characteristics'!H:H,MATCH($C1356,'Policy Characteristics'!$C:$C,0))),"",INDEX('Policy Characteristics'!H:H,MATCH($C1356,'Policy Characteristics'!$C:$C,0)))</f>
        <v>0.01</v>
      </c>
      <c r="O1356" s="254" t="str">
        <f>IF(ISBLANK(INDEX('Policy Characteristics'!I:I,MATCH($C1356,'Policy Characteristics'!$C:$C,0))),"",INDEX('Policy Characteristics'!I:I,MATCH($C1356,'Policy Characteristics'!$C:$C,0)))</f>
        <v>% reduction in energy use</v>
      </c>
      <c r="P1356" s="254" t="str">
        <f>IF(ISBLANK(INDEX('Policy Characteristics'!J:J,MATCH($C1356,'Policy Characteristics'!$C:$C,0))),"",INDEX('Policy Characteristics'!J:J,MATCH($C1356,'Policy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6" s="254" t="str">
        <f>IF(ISBLANK(INDEX('Policy Characteristics'!K:K,MATCH($C1356,'Policy Characteristics'!$C:$C,0))),"",INDEX('Policy Characteristics'!K:K,MATCH($C1356,'Policy Characteristics'!$C:$C,0)))</f>
        <v>industry-ag-main.html#eff-stds</v>
      </c>
      <c r="R1356" s="254" t="str">
        <f>IF(ISBLANK(INDEX('Policy Characteristics'!L:L,MATCH($C1356,'Policy Characteristics'!$C:$C,0))),"",INDEX('Policy Characteristics'!L:L,MATCH($C1356,'Policy Characteristics'!$C:$C,0)))</f>
        <v>industry-energy-efficiency-standards.html</v>
      </c>
    </row>
    <row r="1357" spans="1:18" s="4" customFormat="1">
      <c r="A1357" s="254" t="str">
        <f>IF(ISBLANK(INDEX('Policy Characteristics'!A:A,MATCH($C1357,'Policy Characteristics'!$C:$C,0))),"",INDEX('Policy Characteristics'!A:A,MATCH($C1357,'Policy Characteristics'!$C:$C,0)))</f>
        <v>Industry</v>
      </c>
      <c r="B1357" s="262" t="str">
        <f>IF(ISBLANK(INDEX('Policy Characteristics'!B:B,MATCH($C1357,'Policy Characteristics'!$C:$C,0))),"",INDEX('Policy Characteristics'!B:B,MATCH($C1357,'Policy Characteristics'!$C:$C,0)))</f>
        <v>Industry Energy Efficiency Standards</v>
      </c>
      <c r="C1357" s="254" t="str">
        <f t="shared" si="48"/>
        <v>Percentage Improvement in Eqpt Efficiency Standards above BAU</v>
      </c>
      <c r="D1357" s="6" t="s">
        <v>3069</v>
      </c>
      <c r="E1357" s="45" t="s">
        <v>2402</v>
      </c>
      <c r="F1357" t="s">
        <v>3033</v>
      </c>
      <c r="G1357" s="45" t="s">
        <v>2406</v>
      </c>
      <c r="H1357" s="43">
        <v>1041</v>
      </c>
      <c r="I1357" s="324" t="s">
        <v>43</v>
      </c>
      <c r="J1357" s="255" t="str">
        <f>IF(ISBLANK(INDEX('Policy Characteristics'!D:D,MATCH($C1357,'Policy Characteristics'!$C:$C,0))),"",INDEX('Policy Characteristics'!D:D,MATCH($C1357,'Policy Characteristics'!$C:$C,0)))</f>
        <v>Industry Energy Efficiency Standards</v>
      </c>
      <c r="K1357" s="254" t="str">
        <f>IF(ISBLANK(INDEX('Policy Characteristics'!E:E,MATCH($C1357,'Policy Characteristics'!$C:$C,0))),"",INDEX('Policy Characteristics'!E:E,MATCH($C1357,'Policy Characteristics'!$C:$C,0)))</f>
        <v>indst efficiency standards</v>
      </c>
      <c r="L1357" s="261">
        <f>IF(ISBLANK(INDEX('Policy Characteristics'!F:F,MATCH($C1357,'Policy Characteristics'!$C:$C,0))),"",INDEX('Policy Characteristics'!F:F,MATCH($C1357,'Policy Characteristics'!$C:$C,0)))</f>
        <v>0</v>
      </c>
      <c r="M1357" s="261">
        <f>IF(ISBLANK(INDEX('Policy Characteristics'!G:G,MATCH($C1357,'Policy Characteristics'!$C:$C,0))),"",INDEX('Policy Characteristics'!G:G,MATCH($C1357,'Policy Characteristics'!$C:$C,0)))</f>
        <v>0.25</v>
      </c>
      <c r="N1357" s="261">
        <f>IF(ISBLANK(INDEX('Policy Characteristics'!H:H,MATCH($C1357,'Policy Characteristics'!$C:$C,0))),"",INDEX('Policy Characteristics'!H:H,MATCH($C1357,'Policy Characteristics'!$C:$C,0)))</f>
        <v>0.01</v>
      </c>
      <c r="O1357" s="254" t="str">
        <f>IF(ISBLANK(INDEX('Policy Characteristics'!I:I,MATCH($C1357,'Policy Characteristics'!$C:$C,0))),"",INDEX('Policy Characteristics'!I:I,MATCH($C1357,'Policy Characteristics'!$C:$C,0)))</f>
        <v>% reduction in energy use</v>
      </c>
      <c r="P1357" s="254" t="str">
        <f>IF(ISBLANK(INDEX('Policy Characteristics'!J:J,MATCH($C1357,'Policy Characteristics'!$C:$C,0))),"",INDEX('Policy Characteristics'!J:J,MATCH($C1357,'Policy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7" s="254" t="str">
        <f>IF(ISBLANK(INDEX('Policy Characteristics'!K:K,MATCH($C1357,'Policy Characteristics'!$C:$C,0))),"",INDEX('Policy Characteristics'!K:K,MATCH($C1357,'Policy Characteristics'!$C:$C,0)))</f>
        <v>industry-ag-main.html#eff-stds</v>
      </c>
      <c r="R1357" s="254" t="str">
        <f>IF(ISBLANK(INDEX('Policy Characteristics'!L:L,MATCH($C1357,'Policy Characteristics'!$C:$C,0))),"",INDEX('Policy Characteristics'!L:L,MATCH($C1357,'Policy Characteristics'!$C:$C,0)))</f>
        <v>industry-energy-efficiency-standards.html</v>
      </c>
    </row>
    <row r="1358" spans="1:18" s="4" customFormat="1">
      <c r="A1358" s="254" t="str">
        <f>IF(ISBLANK(INDEX('Policy Characteristics'!A:A,MATCH($C1358,'Policy Characteristics'!$C:$C,0))),"",INDEX('Policy Characteristics'!A:A,MATCH($C1358,'Policy Characteristics'!$C:$C,0)))</f>
        <v>Industry</v>
      </c>
      <c r="B1358" s="262" t="str">
        <f>IF(ISBLANK(INDEX('Policy Characteristics'!B:B,MATCH($C1358,'Policy Characteristics'!$C:$C,0))),"",INDEX('Policy Characteristics'!B:B,MATCH($C1358,'Policy Characteristics'!$C:$C,0)))</f>
        <v>Industry Energy Efficiency Standards</v>
      </c>
      <c r="C1358" s="254" t="str">
        <f t="shared" si="48"/>
        <v>Percentage Improvement in Eqpt Efficiency Standards above BAU</v>
      </c>
      <c r="D1358" s="6" t="s">
        <v>3069</v>
      </c>
      <c r="E1358" s="45" t="s">
        <v>2403</v>
      </c>
      <c r="F1358" t="s">
        <v>3033</v>
      </c>
      <c r="G1358" s="45" t="s">
        <v>2407</v>
      </c>
      <c r="H1358" s="43">
        <v>1042</v>
      </c>
      <c r="I1358" s="324" t="s">
        <v>44</v>
      </c>
      <c r="J1358" s="255" t="str">
        <f>IF(ISBLANK(INDEX('Policy Characteristics'!D:D,MATCH($C1358,'Policy Characteristics'!$C:$C,0))),"",INDEX('Policy Characteristics'!D:D,MATCH($C1358,'Policy Characteristics'!$C:$C,0)))</f>
        <v>Industry Energy Efficiency Standards</v>
      </c>
      <c r="K1358" s="254" t="str">
        <f>IF(ISBLANK(INDEX('Policy Characteristics'!E:E,MATCH($C1358,'Policy Characteristics'!$C:$C,0))),"",INDEX('Policy Characteristics'!E:E,MATCH($C1358,'Policy Characteristics'!$C:$C,0)))</f>
        <v>indst efficiency standards</v>
      </c>
      <c r="L1358" s="261">
        <f>IF(ISBLANK(INDEX('Policy Characteristics'!F:F,MATCH($C1358,'Policy Characteristics'!$C:$C,0))),"",INDEX('Policy Characteristics'!F:F,MATCH($C1358,'Policy Characteristics'!$C:$C,0)))</f>
        <v>0</v>
      </c>
      <c r="M1358" s="261">
        <f>IF(ISBLANK(INDEX('Policy Characteristics'!G:G,MATCH($C1358,'Policy Characteristics'!$C:$C,0))),"",INDEX('Policy Characteristics'!G:G,MATCH($C1358,'Policy Characteristics'!$C:$C,0)))</f>
        <v>0.25</v>
      </c>
      <c r="N1358" s="261">
        <f>IF(ISBLANK(INDEX('Policy Characteristics'!H:H,MATCH($C1358,'Policy Characteristics'!$C:$C,0))),"",INDEX('Policy Characteristics'!H:H,MATCH($C1358,'Policy Characteristics'!$C:$C,0)))</f>
        <v>0.01</v>
      </c>
      <c r="O1358" s="254" t="str">
        <f>IF(ISBLANK(INDEX('Policy Characteristics'!I:I,MATCH($C1358,'Policy Characteristics'!$C:$C,0))),"",INDEX('Policy Characteristics'!I:I,MATCH($C1358,'Policy Characteristics'!$C:$C,0)))</f>
        <v>% reduction in energy use</v>
      </c>
      <c r="P1358" s="254" t="str">
        <f>IF(ISBLANK(INDEX('Policy Characteristics'!J:J,MATCH($C1358,'Policy Characteristics'!$C:$C,0))),"",INDEX('Policy Characteristics'!J:J,MATCH($C1358,'Policy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8" s="254" t="str">
        <f>IF(ISBLANK(INDEX('Policy Characteristics'!K:K,MATCH($C1358,'Policy Characteristics'!$C:$C,0))),"",INDEX('Policy Characteristics'!K:K,MATCH($C1358,'Policy Characteristics'!$C:$C,0)))</f>
        <v>industry-ag-main.html#eff-stds</v>
      </c>
      <c r="R1358" s="254" t="str">
        <f>IF(ISBLANK(INDEX('Policy Characteristics'!L:L,MATCH($C1358,'Policy Characteristics'!$C:$C,0))),"",INDEX('Policy Characteristics'!L:L,MATCH($C1358,'Policy Characteristics'!$C:$C,0)))</f>
        <v>industry-energy-efficiency-standards.html</v>
      </c>
    </row>
    <row r="1359" spans="1:18" s="4" customFormat="1">
      <c r="A1359" s="254" t="str">
        <f>IF(ISBLANK(INDEX('Policy Characteristics'!A:A,MATCH($C1359,'Policy Characteristics'!$C:$C,0))),"",INDEX('Policy Characteristics'!A:A,MATCH($C1359,'Policy Characteristics'!$C:$C,0)))</f>
        <v>Industry</v>
      </c>
      <c r="B1359" s="262" t="str">
        <f>IF(ISBLANK(INDEX('Policy Characteristics'!B:B,MATCH($C1359,'Policy Characteristics'!$C:$C,0))),"",INDEX('Policy Characteristics'!B:B,MATCH($C1359,'Policy Characteristics'!$C:$C,0)))</f>
        <v>Industry Energy Efficiency Standards</v>
      </c>
      <c r="C1359" s="254" t="str">
        <f t="shared" si="48"/>
        <v>Percentage Improvement in Eqpt Efficiency Standards above BAU</v>
      </c>
      <c r="D1359" s="6" t="s">
        <v>3069</v>
      </c>
      <c r="E1359" s="45" t="s">
        <v>2404</v>
      </c>
      <c r="F1359" t="s">
        <v>3033</v>
      </c>
      <c r="G1359" s="45" t="s">
        <v>2410</v>
      </c>
      <c r="H1359" s="43">
        <v>1043</v>
      </c>
      <c r="I1359" s="324" t="s">
        <v>44</v>
      </c>
      <c r="J1359" s="255" t="str">
        <f>IF(ISBLANK(INDEX('Policy Characteristics'!D:D,MATCH($C1359,'Policy Characteristics'!$C:$C,0))),"",INDEX('Policy Characteristics'!D:D,MATCH($C1359,'Policy Characteristics'!$C:$C,0)))</f>
        <v>Industry Energy Efficiency Standards</v>
      </c>
      <c r="K1359" s="254" t="str">
        <f>IF(ISBLANK(INDEX('Policy Characteristics'!E:E,MATCH($C1359,'Policy Characteristics'!$C:$C,0))),"",INDEX('Policy Characteristics'!E:E,MATCH($C1359,'Policy Characteristics'!$C:$C,0)))</f>
        <v>indst efficiency standards</v>
      </c>
      <c r="L1359" s="261">
        <f>IF(ISBLANK(INDEX('Policy Characteristics'!F:F,MATCH($C1359,'Policy Characteristics'!$C:$C,0))),"",INDEX('Policy Characteristics'!F:F,MATCH($C1359,'Policy Characteristics'!$C:$C,0)))</f>
        <v>0</v>
      </c>
      <c r="M1359" s="261">
        <f>IF(ISBLANK(INDEX('Policy Characteristics'!G:G,MATCH($C1359,'Policy Characteristics'!$C:$C,0))),"",INDEX('Policy Characteristics'!G:G,MATCH($C1359,'Policy Characteristics'!$C:$C,0)))</f>
        <v>0.25</v>
      </c>
      <c r="N1359" s="261">
        <f>IF(ISBLANK(INDEX('Policy Characteristics'!H:H,MATCH($C1359,'Policy Characteristics'!$C:$C,0))),"",INDEX('Policy Characteristics'!H:H,MATCH($C1359,'Policy Characteristics'!$C:$C,0)))</f>
        <v>0.01</v>
      </c>
      <c r="O1359" s="254" t="str">
        <f>IF(ISBLANK(INDEX('Policy Characteristics'!I:I,MATCH($C1359,'Policy Characteristics'!$C:$C,0))),"",INDEX('Policy Characteristics'!I:I,MATCH($C1359,'Policy Characteristics'!$C:$C,0)))</f>
        <v>% reduction in energy use</v>
      </c>
      <c r="P1359" s="254" t="str">
        <f>IF(ISBLANK(INDEX('Policy Characteristics'!J:J,MATCH($C1359,'Policy Characteristics'!$C:$C,0))),"",INDEX('Policy Characteristics'!J:J,MATCH($C1359,'Policy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9" s="254" t="str">
        <f>IF(ISBLANK(INDEX('Policy Characteristics'!K:K,MATCH($C1359,'Policy Characteristics'!$C:$C,0))),"",INDEX('Policy Characteristics'!K:K,MATCH($C1359,'Policy Characteristics'!$C:$C,0)))</f>
        <v>industry-ag-main.html#eff-stds</v>
      </c>
      <c r="R1359" s="254" t="str">
        <f>IF(ISBLANK(INDEX('Policy Characteristics'!L:L,MATCH($C1359,'Policy Characteristics'!$C:$C,0))),"",INDEX('Policy Characteristics'!L:L,MATCH($C1359,'Policy Characteristics'!$C:$C,0)))</f>
        <v>industry-energy-efficiency-standards.html</v>
      </c>
    </row>
    <row r="1360" spans="1:18" s="4" customFormat="1">
      <c r="A1360" s="254" t="str">
        <f>IF(ISBLANK(INDEX('Policy Characteristics'!A:A,MATCH($C1360,'Policy Characteristics'!$C:$C,0))),"",INDEX('Policy Characteristics'!A:A,MATCH($C1360,'Policy Characteristics'!$C:$C,0)))</f>
        <v>Industry</v>
      </c>
      <c r="B1360" s="262" t="str">
        <f>IF(ISBLANK(INDEX('Policy Characteristics'!B:B,MATCH($C1360,'Policy Characteristics'!$C:$C,0))),"",INDEX('Policy Characteristics'!B:B,MATCH($C1360,'Policy Characteristics'!$C:$C,0)))</f>
        <v>Industry Energy Efficiency Standards</v>
      </c>
      <c r="C1360" s="254" t="str">
        <f t="shared" si="48"/>
        <v>Percentage Improvement in Eqpt Efficiency Standards above BAU</v>
      </c>
      <c r="D1360" s="6" t="s">
        <v>3069</v>
      </c>
      <c r="E1360" s="45" t="s">
        <v>2706</v>
      </c>
      <c r="F1360" t="s">
        <v>3033</v>
      </c>
      <c r="G1360" s="45" t="s">
        <v>2709</v>
      </c>
      <c r="H1360" s="43">
        <v>1044</v>
      </c>
      <c r="I1360" s="324" t="s">
        <v>43</v>
      </c>
      <c r="J1360" s="255" t="str">
        <f>IF(ISBLANK(INDEX('Policy Characteristics'!D:D,MATCH($C1360,'Policy Characteristics'!$C:$C,0))),"",INDEX('Policy Characteristics'!D:D,MATCH($C1360,'Policy Characteristics'!$C:$C,0)))</f>
        <v>Industry Energy Efficiency Standards</v>
      </c>
      <c r="K1360" s="254" t="str">
        <f>IF(ISBLANK(INDEX('Policy Characteristics'!E:E,MATCH($C1360,'Policy Characteristics'!$C:$C,0))),"",INDEX('Policy Characteristics'!E:E,MATCH($C1360,'Policy Characteristics'!$C:$C,0)))</f>
        <v>indst efficiency standards</v>
      </c>
      <c r="L1360" s="261">
        <f>IF(ISBLANK(INDEX('Policy Characteristics'!F:F,MATCH($C1360,'Policy Characteristics'!$C:$C,0))),"",INDEX('Policy Characteristics'!F:F,MATCH($C1360,'Policy Characteristics'!$C:$C,0)))</f>
        <v>0</v>
      </c>
      <c r="M1360" s="261">
        <f>IF(ISBLANK(INDEX('Policy Characteristics'!G:G,MATCH($C1360,'Policy Characteristics'!$C:$C,0))),"",INDEX('Policy Characteristics'!G:G,MATCH($C1360,'Policy Characteristics'!$C:$C,0)))</f>
        <v>0.25</v>
      </c>
      <c r="N1360" s="261">
        <f>IF(ISBLANK(INDEX('Policy Characteristics'!H:H,MATCH($C1360,'Policy Characteristics'!$C:$C,0))),"",INDEX('Policy Characteristics'!H:H,MATCH($C1360,'Policy Characteristics'!$C:$C,0)))</f>
        <v>0.01</v>
      </c>
      <c r="O1360" s="254" t="str">
        <f>IF(ISBLANK(INDEX('Policy Characteristics'!I:I,MATCH($C1360,'Policy Characteristics'!$C:$C,0))),"",INDEX('Policy Characteristics'!I:I,MATCH($C1360,'Policy Characteristics'!$C:$C,0)))</f>
        <v>% reduction in energy use</v>
      </c>
      <c r="P1360" s="254" t="str">
        <f>IF(ISBLANK(INDEX('Policy Characteristics'!J:J,MATCH($C1360,'Policy Characteristics'!$C:$C,0))),"",INDEX('Policy Characteristics'!J:J,MATCH($C1360,'Policy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0" s="254" t="str">
        <f>IF(ISBLANK(INDEX('Policy Characteristics'!K:K,MATCH($C1360,'Policy Characteristics'!$C:$C,0))),"",INDEX('Policy Characteristics'!K:K,MATCH($C1360,'Policy Characteristics'!$C:$C,0)))</f>
        <v>industry-ag-main.html#eff-stds</v>
      </c>
      <c r="R1360" s="254" t="str">
        <f>IF(ISBLANK(INDEX('Policy Characteristics'!L:L,MATCH($C1360,'Policy Characteristics'!$C:$C,0))),"",INDEX('Policy Characteristics'!L:L,MATCH($C1360,'Policy Characteristics'!$C:$C,0)))</f>
        <v>industry-energy-efficiency-standards.html</v>
      </c>
    </row>
    <row r="1361" spans="1:18" s="4" customFormat="1">
      <c r="A1361" s="254" t="str">
        <f>IF(ISBLANK(INDEX('Policy Characteristics'!A:A,MATCH($C1361,'Policy Characteristics'!$C:$C,0))),"",INDEX('Policy Characteristics'!A:A,MATCH($C1361,'Policy Characteristics'!$C:$C,0)))</f>
        <v>Industry</v>
      </c>
      <c r="B1361" s="262" t="str">
        <f>IF(ISBLANK(INDEX('Policy Characteristics'!B:B,MATCH($C1361,'Policy Characteristics'!$C:$C,0))),"",INDEX('Policy Characteristics'!B:B,MATCH($C1361,'Policy Characteristics'!$C:$C,0)))</f>
        <v>Industry Energy Efficiency Standards</v>
      </c>
      <c r="C1361" s="254" t="str">
        <f t="shared" si="48"/>
        <v>Percentage Improvement in Eqpt Efficiency Standards above BAU</v>
      </c>
      <c r="D1361" s="6" t="s">
        <v>3069</v>
      </c>
      <c r="E1361" s="45" t="s">
        <v>2707</v>
      </c>
      <c r="F1361" t="s">
        <v>3033</v>
      </c>
      <c r="G1361" s="45" t="s">
        <v>2711</v>
      </c>
      <c r="H1361" s="43">
        <v>1045</v>
      </c>
      <c r="I1361" s="324" t="s">
        <v>44</v>
      </c>
      <c r="J1361" s="255" t="str">
        <f>IF(ISBLANK(INDEX('Policy Characteristics'!D:D,MATCH($C1361,'Policy Characteristics'!$C:$C,0))),"",INDEX('Policy Characteristics'!D:D,MATCH($C1361,'Policy Characteristics'!$C:$C,0)))</f>
        <v>Industry Energy Efficiency Standards</v>
      </c>
      <c r="K1361" s="254" t="str">
        <f>IF(ISBLANK(INDEX('Policy Characteristics'!E:E,MATCH($C1361,'Policy Characteristics'!$C:$C,0))),"",INDEX('Policy Characteristics'!E:E,MATCH($C1361,'Policy Characteristics'!$C:$C,0)))</f>
        <v>indst efficiency standards</v>
      </c>
      <c r="L1361" s="261">
        <f>IF(ISBLANK(INDEX('Policy Characteristics'!F:F,MATCH($C1361,'Policy Characteristics'!$C:$C,0))),"",INDEX('Policy Characteristics'!F:F,MATCH($C1361,'Policy Characteristics'!$C:$C,0)))</f>
        <v>0</v>
      </c>
      <c r="M1361" s="261">
        <f>IF(ISBLANK(INDEX('Policy Characteristics'!G:G,MATCH($C1361,'Policy Characteristics'!$C:$C,0))),"",INDEX('Policy Characteristics'!G:G,MATCH($C1361,'Policy Characteristics'!$C:$C,0)))</f>
        <v>0.25</v>
      </c>
      <c r="N1361" s="261">
        <f>IF(ISBLANK(INDEX('Policy Characteristics'!H:H,MATCH($C1361,'Policy Characteristics'!$C:$C,0))),"",INDEX('Policy Characteristics'!H:H,MATCH($C1361,'Policy Characteristics'!$C:$C,0)))</f>
        <v>0.01</v>
      </c>
      <c r="O1361" s="254" t="str">
        <f>IF(ISBLANK(INDEX('Policy Characteristics'!I:I,MATCH($C1361,'Policy Characteristics'!$C:$C,0))),"",INDEX('Policy Characteristics'!I:I,MATCH($C1361,'Policy Characteristics'!$C:$C,0)))</f>
        <v>% reduction in energy use</v>
      </c>
      <c r="P1361" s="254" t="str">
        <f>IF(ISBLANK(INDEX('Policy Characteristics'!J:J,MATCH($C1361,'Policy Characteristics'!$C:$C,0))),"",INDEX('Policy Characteristics'!J:J,MATCH($C1361,'Policy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1" s="254" t="str">
        <f>IF(ISBLANK(INDEX('Policy Characteristics'!K:K,MATCH($C1361,'Policy Characteristics'!$C:$C,0))),"",INDEX('Policy Characteristics'!K:K,MATCH($C1361,'Policy Characteristics'!$C:$C,0)))</f>
        <v>industry-ag-main.html#eff-stds</v>
      </c>
      <c r="R1361" s="254" t="str">
        <f>IF(ISBLANK(INDEX('Policy Characteristics'!L:L,MATCH($C1361,'Policy Characteristics'!$C:$C,0))),"",INDEX('Policy Characteristics'!L:L,MATCH($C1361,'Policy Characteristics'!$C:$C,0)))</f>
        <v>industry-energy-efficiency-standards.html</v>
      </c>
    </row>
    <row r="1362" spans="1:18" s="4" customFormat="1">
      <c r="A1362" s="254" t="str">
        <f>IF(ISBLANK(INDEX('Policy Characteristics'!A:A,MATCH($C1362,'Policy Characteristics'!$C:$C,0))),"",INDEX('Policy Characteristics'!A:A,MATCH($C1362,'Policy Characteristics'!$C:$C,0)))</f>
        <v>Industry</v>
      </c>
      <c r="B1362" s="262" t="str">
        <f>IF(ISBLANK(INDEX('Policy Characteristics'!B:B,MATCH($C1362,'Policy Characteristics'!$C:$C,0))),"",INDEX('Policy Characteristics'!B:B,MATCH($C1362,'Policy Characteristics'!$C:$C,0)))</f>
        <v>Industry Energy Efficiency Standards</v>
      </c>
      <c r="C1362" s="254" t="str">
        <f t="shared" si="48"/>
        <v>Percentage Improvement in Eqpt Efficiency Standards above BAU</v>
      </c>
      <c r="D1362" s="6" t="s">
        <v>3069</v>
      </c>
      <c r="E1362" s="45" t="s">
        <v>2708</v>
      </c>
      <c r="F1362" t="s">
        <v>3033</v>
      </c>
      <c r="G1362" s="45" t="s">
        <v>2712</v>
      </c>
      <c r="H1362" s="43">
        <v>1046</v>
      </c>
      <c r="I1362" s="324" t="s">
        <v>44</v>
      </c>
      <c r="J1362" s="255" t="str">
        <f>IF(ISBLANK(INDEX('Policy Characteristics'!D:D,MATCH($C1362,'Policy Characteristics'!$C:$C,0))),"",INDEX('Policy Characteristics'!D:D,MATCH($C1362,'Policy Characteristics'!$C:$C,0)))</f>
        <v>Industry Energy Efficiency Standards</v>
      </c>
      <c r="K1362" s="254" t="str">
        <f>IF(ISBLANK(INDEX('Policy Characteristics'!E:E,MATCH($C1362,'Policy Characteristics'!$C:$C,0))),"",INDEX('Policy Characteristics'!E:E,MATCH($C1362,'Policy Characteristics'!$C:$C,0)))</f>
        <v>indst efficiency standards</v>
      </c>
      <c r="L1362" s="261">
        <f>IF(ISBLANK(INDEX('Policy Characteristics'!F:F,MATCH($C1362,'Policy Characteristics'!$C:$C,0))),"",INDEX('Policy Characteristics'!F:F,MATCH($C1362,'Policy Characteristics'!$C:$C,0)))</f>
        <v>0</v>
      </c>
      <c r="M1362" s="261">
        <f>IF(ISBLANK(INDEX('Policy Characteristics'!G:G,MATCH($C1362,'Policy Characteristics'!$C:$C,0))),"",INDEX('Policy Characteristics'!G:G,MATCH($C1362,'Policy Characteristics'!$C:$C,0)))</f>
        <v>0.25</v>
      </c>
      <c r="N1362" s="261">
        <f>IF(ISBLANK(INDEX('Policy Characteristics'!H:H,MATCH($C1362,'Policy Characteristics'!$C:$C,0))),"",INDEX('Policy Characteristics'!H:H,MATCH($C1362,'Policy Characteristics'!$C:$C,0)))</f>
        <v>0.01</v>
      </c>
      <c r="O1362" s="254" t="str">
        <f>IF(ISBLANK(INDEX('Policy Characteristics'!I:I,MATCH($C1362,'Policy Characteristics'!$C:$C,0))),"",INDEX('Policy Characteristics'!I:I,MATCH($C1362,'Policy Characteristics'!$C:$C,0)))</f>
        <v>% reduction in energy use</v>
      </c>
      <c r="P1362" s="254" t="str">
        <f>IF(ISBLANK(INDEX('Policy Characteristics'!J:J,MATCH($C1362,'Policy Characteristics'!$C:$C,0))),"",INDEX('Policy Characteristics'!J:J,MATCH($C1362,'Policy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2" s="254" t="str">
        <f>IF(ISBLANK(INDEX('Policy Characteristics'!K:K,MATCH($C1362,'Policy Characteristics'!$C:$C,0))),"",INDEX('Policy Characteristics'!K:K,MATCH($C1362,'Policy Characteristics'!$C:$C,0)))</f>
        <v>industry-ag-main.html#eff-stds</v>
      </c>
      <c r="R1362" s="254" t="str">
        <f>IF(ISBLANK(INDEX('Policy Characteristics'!L:L,MATCH($C1362,'Policy Characteristics'!$C:$C,0))),"",INDEX('Policy Characteristics'!L:L,MATCH($C1362,'Policy Characteristics'!$C:$C,0)))</f>
        <v>industry-energy-efficiency-standards.html</v>
      </c>
    </row>
    <row r="1363" spans="1:18" s="4" customFormat="1">
      <c r="A1363" s="254" t="str">
        <f>IF(ISBLANK(INDEX('Policy Characteristics'!A:A,MATCH($C1363,'Policy Characteristics'!$C:$C,0))),"",INDEX('Policy Characteristics'!A:A,MATCH($C1363,'Policy Characteristics'!$C:$C,0)))</f>
        <v>Industry</v>
      </c>
      <c r="B1363" s="262" t="str">
        <f>IF(ISBLANK(INDEX('Policy Characteristics'!B:B,MATCH($C1363,'Policy Characteristics'!$C:$C,0))),"",INDEX('Policy Characteristics'!B:B,MATCH($C1363,'Policy Characteristics'!$C:$C,0)))</f>
        <v>Industry Energy Efficiency Standards</v>
      </c>
      <c r="C1363" s="254" t="str">
        <f t="shared" si="48"/>
        <v>Percentage Improvement in Eqpt Efficiency Standards above BAU</v>
      </c>
      <c r="D1363" s="6" t="s">
        <v>3069</v>
      </c>
      <c r="E1363" s="45" t="s">
        <v>2705</v>
      </c>
      <c r="F1363" t="s">
        <v>3033</v>
      </c>
      <c r="G1363" s="45" t="s">
        <v>2710</v>
      </c>
      <c r="H1363" s="43">
        <v>1047</v>
      </c>
      <c r="I1363" s="324" t="s">
        <v>44</v>
      </c>
      <c r="J1363" s="255" t="str">
        <f>IF(ISBLANK(INDEX('Policy Characteristics'!D:D,MATCH($C1363,'Policy Characteristics'!$C:$C,0))),"",INDEX('Policy Characteristics'!D:D,MATCH($C1363,'Policy Characteristics'!$C:$C,0)))</f>
        <v>Industry Energy Efficiency Standards</v>
      </c>
      <c r="K1363" s="254" t="str">
        <f>IF(ISBLANK(INDEX('Policy Characteristics'!E:E,MATCH($C1363,'Policy Characteristics'!$C:$C,0))),"",INDEX('Policy Characteristics'!E:E,MATCH($C1363,'Policy Characteristics'!$C:$C,0)))</f>
        <v>indst efficiency standards</v>
      </c>
      <c r="L1363" s="261">
        <f>IF(ISBLANK(INDEX('Policy Characteristics'!F:F,MATCH($C1363,'Policy Characteristics'!$C:$C,0))),"",INDEX('Policy Characteristics'!F:F,MATCH($C1363,'Policy Characteristics'!$C:$C,0)))</f>
        <v>0</v>
      </c>
      <c r="M1363" s="261">
        <f>IF(ISBLANK(INDEX('Policy Characteristics'!G:G,MATCH($C1363,'Policy Characteristics'!$C:$C,0))),"",INDEX('Policy Characteristics'!G:G,MATCH($C1363,'Policy Characteristics'!$C:$C,0)))</f>
        <v>0.25</v>
      </c>
      <c r="N1363" s="261">
        <f>IF(ISBLANK(INDEX('Policy Characteristics'!H:H,MATCH($C1363,'Policy Characteristics'!$C:$C,0))),"",INDEX('Policy Characteristics'!H:H,MATCH($C1363,'Policy Characteristics'!$C:$C,0)))</f>
        <v>0.01</v>
      </c>
      <c r="O1363" s="254" t="str">
        <f>IF(ISBLANK(INDEX('Policy Characteristics'!I:I,MATCH($C1363,'Policy Characteristics'!$C:$C,0))),"",INDEX('Policy Characteristics'!I:I,MATCH($C1363,'Policy Characteristics'!$C:$C,0)))</f>
        <v>% reduction in energy use</v>
      </c>
      <c r="P1363" s="254" t="str">
        <f>IF(ISBLANK(INDEX('Policy Characteristics'!J:J,MATCH($C1363,'Policy Characteristics'!$C:$C,0))),"",INDEX('Policy Characteristics'!J:J,MATCH($C1363,'Policy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3" s="254" t="str">
        <f>IF(ISBLANK(INDEX('Policy Characteristics'!K:K,MATCH($C1363,'Policy Characteristics'!$C:$C,0))),"",INDEX('Policy Characteristics'!K:K,MATCH($C1363,'Policy Characteristics'!$C:$C,0)))</f>
        <v>industry-ag-main.html#eff-stds</v>
      </c>
      <c r="R1363" s="254" t="str">
        <f>IF(ISBLANK(INDEX('Policy Characteristics'!L:L,MATCH($C1363,'Policy Characteristics'!$C:$C,0))),"",INDEX('Policy Characteristics'!L:L,MATCH($C1363,'Policy Characteristics'!$C:$C,0)))</f>
        <v>industry-energy-efficiency-standards.html</v>
      </c>
    </row>
    <row r="1364" spans="1:18" s="4" customFormat="1">
      <c r="A1364" s="254" t="str">
        <f>IF(ISBLANK(INDEX('Policy Characteristics'!A:A,MATCH($C1364,'Policy Characteristics'!$C:$C,0))),"",INDEX('Policy Characteristics'!A:A,MATCH($C1364,'Policy Characteristics'!$C:$C,0)))</f>
        <v>Industry</v>
      </c>
      <c r="B1364" s="262" t="str">
        <f>IF(ISBLANK(INDEX('Policy Characteristics'!B:B,MATCH($C1364,'Policy Characteristics'!$C:$C,0))),"",INDEX('Policy Characteristics'!B:B,MATCH($C1364,'Policy Characteristics'!$C:$C,0)))</f>
        <v>Industry Energy Efficiency Standards</v>
      </c>
      <c r="C1364" s="254" t="str">
        <f t="shared" si="48"/>
        <v>Percentage Improvement in Eqpt Efficiency Standards above BAU</v>
      </c>
      <c r="D1364" s="6" t="s">
        <v>3070</v>
      </c>
      <c r="E1364" s="45" t="s">
        <v>2399</v>
      </c>
      <c r="F1364" t="s">
        <v>2579</v>
      </c>
      <c r="G1364" s="45" t="s">
        <v>2405</v>
      </c>
      <c r="H1364" s="43">
        <v>1048</v>
      </c>
      <c r="I1364" s="324" t="s">
        <v>43</v>
      </c>
      <c r="J1364" s="255" t="str">
        <f>IF(ISBLANK(INDEX('Policy Characteristics'!D:D,MATCH($C1364,'Policy Characteristics'!$C:$C,0))),"",INDEX('Policy Characteristics'!D:D,MATCH($C1364,'Policy Characteristics'!$C:$C,0)))</f>
        <v>Industry Energy Efficiency Standards</v>
      </c>
      <c r="K1364" s="254" t="str">
        <f>IF(ISBLANK(INDEX('Policy Characteristics'!E:E,MATCH($C1364,'Policy Characteristics'!$C:$C,0))),"",INDEX('Policy Characteristics'!E:E,MATCH($C1364,'Policy Characteristics'!$C:$C,0)))</f>
        <v>indst efficiency standards</v>
      </c>
      <c r="L1364" s="261">
        <f>IF(ISBLANK(INDEX('Policy Characteristics'!F:F,MATCH($C1364,'Policy Characteristics'!$C:$C,0))),"",INDEX('Policy Characteristics'!F:F,MATCH($C1364,'Policy Characteristics'!$C:$C,0)))</f>
        <v>0</v>
      </c>
      <c r="M1364" s="261">
        <f>IF(ISBLANK(INDEX('Policy Characteristics'!G:G,MATCH($C1364,'Policy Characteristics'!$C:$C,0))),"",INDEX('Policy Characteristics'!G:G,MATCH($C1364,'Policy Characteristics'!$C:$C,0)))</f>
        <v>0.25</v>
      </c>
      <c r="N1364" s="261">
        <f>IF(ISBLANK(INDEX('Policy Characteristics'!H:H,MATCH($C1364,'Policy Characteristics'!$C:$C,0))),"",INDEX('Policy Characteristics'!H:H,MATCH($C1364,'Policy Characteristics'!$C:$C,0)))</f>
        <v>0.01</v>
      </c>
      <c r="O1364" s="254" t="str">
        <f>IF(ISBLANK(INDEX('Policy Characteristics'!I:I,MATCH($C1364,'Policy Characteristics'!$C:$C,0))),"",INDEX('Policy Characteristics'!I:I,MATCH($C1364,'Policy Characteristics'!$C:$C,0)))</f>
        <v>% reduction in energy use</v>
      </c>
      <c r="P1364" s="254" t="str">
        <f>IF(ISBLANK(INDEX('Policy Characteristics'!J:J,MATCH($C1364,'Policy Characteristics'!$C:$C,0))),"",INDEX('Policy Characteristics'!J:J,MATCH($C1364,'Policy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4" s="254" t="str">
        <f>IF(ISBLANK(INDEX('Policy Characteristics'!K:K,MATCH($C1364,'Policy Characteristics'!$C:$C,0))),"",INDEX('Policy Characteristics'!K:K,MATCH($C1364,'Policy Characteristics'!$C:$C,0)))</f>
        <v>industry-ag-main.html#eff-stds</v>
      </c>
      <c r="R1364" s="254" t="str">
        <f>IF(ISBLANK(INDEX('Policy Characteristics'!L:L,MATCH($C1364,'Policy Characteristics'!$C:$C,0))),"",INDEX('Policy Characteristics'!L:L,MATCH($C1364,'Policy Characteristics'!$C:$C,0)))</f>
        <v>industry-energy-efficiency-standards.html</v>
      </c>
    </row>
    <row r="1365" spans="1:18" s="4" customFormat="1">
      <c r="A1365" s="254" t="str">
        <f>IF(ISBLANK(INDEX('Policy Characteristics'!A:A,MATCH($C1365,'Policy Characteristics'!$C:$C,0))),"",INDEX('Policy Characteristics'!A:A,MATCH($C1365,'Policy Characteristics'!$C:$C,0)))</f>
        <v>Industry</v>
      </c>
      <c r="B1365" s="262" t="str">
        <f>IF(ISBLANK(INDEX('Policy Characteristics'!B:B,MATCH($C1365,'Policy Characteristics'!$C:$C,0))),"",INDEX('Policy Characteristics'!B:B,MATCH($C1365,'Policy Characteristics'!$C:$C,0)))</f>
        <v>Industry Energy Efficiency Standards</v>
      </c>
      <c r="C1365" s="254" t="str">
        <f t="shared" si="48"/>
        <v>Percentage Improvement in Eqpt Efficiency Standards above BAU</v>
      </c>
      <c r="D1365" s="6" t="s">
        <v>3070</v>
      </c>
      <c r="E1365" s="45" t="s">
        <v>2400</v>
      </c>
      <c r="F1365" t="s">
        <v>2579</v>
      </c>
      <c r="G1365" s="45" t="s">
        <v>2408</v>
      </c>
      <c r="H1365" s="43">
        <v>1049</v>
      </c>
      <c r="I1365" s="324" t="s">
        <v>43</v>
      </c>
      <c r="J1365" s="255" t="str">
        <f>IF(ISBLANK(INDEX('Policy Characteristics'!D:D,MATCH($C1365,'Policy Characteristics'!$C:$C,0))),"",INDEX('Policy Characteristics'!D:D,MATCH($C1365,'Policy Characteristics'!$C:$C,0)))</f>
        <v>Industry Energy Efficiency Standards</v>
      </c>
      <c r="K1365" s="254" t="str">
        <f>IF(ISBLANK(INDEX('Policy Characteristics'!E:E,MATCH($C1365,'Policy Characteristics'!$C:$C,0))),"",INDEX('Policy Characteristics'!E:E,MATCH($C1365,'Policy Characteristics'!$C:$C,0)))</f>
        <v>indst efficiency standards</v>
      </c>
      <c r="L1365" s="261">
        <f>IF(ISBLANK(INDEX('Policy Characteristics'!F:F,MATCH($C1365,'Policy Characteristics'!$C:$C,0))),"",INDEX('Policy Characteristics'!F:F,MATCH($C1365,'Policy Characteristics'!$C:$C,0)))</f>
        <v>0</v>
      </c>
      <c r="M1365" s="261">
        <f>IF(ISBLANK(INDEX('Policy Characteristics'!G:G,MATCH($C1365,'Policy Characteristics'!$C:$C,0))),"",INDEX('Policy Characteristics'!G:G,MATCH($C1365,'Policy Characteristics'!$C:$C,0)))</f>
        <v>0.25</v>
      </c>
      <c r="N1365" s="261">
        <f>IF(ISBLANK(INDEX('Policy Characteristics'!H:H,MATCH($C1365,'Policy Characteristics'!$C:$C,0))),"",INDEX('Policy Characteristics'!H:H,MATCH($C1365,'Policy Characteristics'!$C:$C,0)))</f>
        <v>0.01</v>
      </c>
      <c r="O1365" s="254" t="str">
        <f>IF(ISBLANK(INDEX('Policy Characteristics'!I:I,MATCH($C1365,'Policy Characteristics'!$C:$C,0))),"",INDEX('Policy Characteristics'!I:I,MATCH($C1365,'Policy Characteristics'!$C:$C,0)))</f>
        <v>% reduction in energy use</v>
      </c>
      <c r="P1365" s="254" t="str">
        <f>IF(ISBLANK(INDEX('Policy Characteristics'!J:J,MATCH($C1365,'Policy Characteristics'!$C:$C,0))),"",INDEX('Policy Characteristics'!J:J,MATCH($C1365,'Policy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5" s="254" t="str">
        <f>IF(ISBLANK(INDEX('Policy Characteristics'!K:K,MATCH($C1365,'Policy Characteristics'!$C:$C,0))),"",INDEX('Policy Characteristics'!K:K,MATCH($C1365,'Policy Characteristics'!$C:$C,0)))</f>
        <v>industry-ag-main.html#eff-stds</v>
      </c>
      <c r="R1365" s="254" t="str">
        <f>IF(ISBLANK(INDEX('Policy Characteristics'!L:L,MATCH($C1365,'Policy Characteristics'!$C:$C,0))),"",INDEX('Policy Characteristics'!L:L,MATCH($C1365,'Policy Characteristics'!$C:$C,0)))</f>
        <v>industry-energy-efficiency-standards.html</v>
      </c>
    </row>
    <row r="1366" spans="1:18" s="4" customFormat="1">
      <c r="A1366" s="254" t="str">
        <f>IF(ISBLANK(INDEX('Policy Characteristics'!A:A,MATCH($C1366,'Policy Characteristics'!$C:$C,0))),"",INDEX('Policy Characteristics'!A:A,MATCH($C1366,'Policy Characteristics'!$C:$C,0)))</f>
        <v>Industry</v>
      </c>
      <c r="B1366" s="262" t="str">
        <f>IF(ISBLANK(INDEX('Policy Characteristics'!B:B,MATCH($C1366,'Policy Characteristics'!$C:$C,0))),"",INDEX('Policy Characteristics'!B:B,MATCH($C1366,'Policy Characteristics'!$C:$C,0)))</f>
        <v>Industry Energy Efficiency Standards</v>
      </c>
      <c r="C1366" s="254" t="str">
        <f t="shared" si="48"/>
        <v>Percentage Improvement in Eqpt Efficiency Standards above BAU</v>
      </c>
      <c r="D1366" s="6" t="s">
        <v>3070</v>
      </c>
      <c r="E1366" s="45" t="s">
        <v>2401</v>
      </c>
      <c r="F1366" t="s">
        <v>2579</v>
      </c>
      <c r="G1366" s="45" t="s">
        <v>2409</v>
      </c>
      <c r="H1366" s="43">
        <v>1050</v>
      </c>
      <c r="I1366" s="324" t="s">
        <v>43</v>
      </c>
      <c r="J1366" s="255" t="str">
        <f>IF(ISBLANK(INDEX('Policy Characteristics'!D:D,MATCH($C1366,'Policy Characteristics'!$C:$C,0))),"",INDEX('Policy Characteristics'!D:D,MATCH($C1366,'Policy Characteristics'!$C:$C,0)))</f>
        <v>Industry Energy Efficiency Standards</v>
      </c>
      <c r="K1366" s="254" t="str">
        <f>IF(ISBLANK(INDEX('Policy Characteristics'!E:E,MATCH($C1366,'Policy Characteristics'!$C:$C,0))),"",INDEX('Policy Characteristics'!E:E,MATCH($C1366,'Policy Characteristics'!$C:$C,0)))</f>
        <v>indst efficiency standards</v>
      </c>
      <c r="L1366" s="261">
        <f>IF(ISBLANK(INDEX('Policy Characteristics'!F:F,MATCH($C1366,'Policy Characteristics'!$C:$C,0))),"",INDEX('Policy Characteristics'!F:F,MATCH($C1366,'Policy Characteristics'!$C:$C,0)))</f>
        <v>0</v>
      </c>
      <c r="M1366" s="261">
        <f>IF(ISBLANK(INDEX('Policy Characteristics'!G:G,MATCH($C1366,'Policy Characteristics'!$C:$C,0))),"",INDEX('Policy Characteristics'!G:G,MATCH($C1366,'Policy Characteristics'!$C:$C,0)))</f>
        <v>0.25</v>
      </c>
      <c r="N1366" s="261">
        <f>IF(ISBLANK(INDEX('Policy Characteristics'!H:H,MATCH($C1366,'Policy Characteristics'!$C:$C,0))),"",INDEX('Policy Characteristics'!H:H,MATCH($C1366,'Policy Characteristics'!$C:$C,0)))</f>
        <v>0.01</v>
      </c>
      <c r="O1366" s="254" t="str">
        <f>IF(ISBLANK(INDEX('Policy Characteristics'!I:I,MATCH($C1366,'Policy Characteristics'!$C:$C,0))),"",INDEX('Policy Characteristics'!I:I,MATCH($C1366,'Policy Characteristics'!$C:$C,0)))</f>
        <v>% reduction in energy use</v>
      </c>
      <c r="P1366" s="254" t="str">
        <f>IF(ISBLANK(INDEX('Policy Characteristics'!J:J,MATCH($C1366,'Policy Characteristics'!$C:$C,0))),"",INDEX('Policy Characteristics'!J:J,MATCH($C1366,'Policy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6" s="254" t="str">
        <f>IF(ISBLANK(INDEX('Policy Characteristics'!K:K,MATCH($C1366,'Policy Characteristics'!$C:$C,0))),"",INDEX('Policy Characteristics'!K:K,MATCH($C1366,'Policy Characteristics'!$C:$C,0)))</f>
        <v>industry-ag-main.html#eff-stds</v>
      </c>
      <c r="R1366" s="254" t="str">
        <f>IF(ISBLANK(INDEX('Policy Characteristics'!L:L,MATCH($C1366,'Policy Characteristics'!$C:$C,0))),"",INDEX('Policy Characteristics'!L:L,MATCH($C1366,'Policy Characteristics'!$C:$C,0)))</f>
        <v>industry-energy-efficiency-standards.html</v>
      </c>
    </row>
    <row r="1367" spans="1:18" s="4" customFormat="1">
      <c r="A1367" s="254" t="str">
        <f>IF(ISBLANK(INDEX('Policy Characteristics'!A:A,MATCH($C1367,'Policy Characteristics'!$C:$C,0))),"",INDEX('Policy Characteristics'!A:A,MATCH($C1367,'Policy Characteristics'!$C:$C,0)))</f>
        <v>Industry</v>
      </c>
      <c r="B1367" s="262" t="str">
        <f>IF(ISBLANK(INDEX('Policy Characteristics'!B:B,MATCH($C1367,'Policy Characteristics'!$C:$C,0))),"",INDEX('Policy Characteristics'!B:B,MATCH($C1367,'Policy Characteristics'!$C:$C,0)))</f>
        <v>Industry Energy Efficiency Standards</v>
      </c>
      <c r="C1367" s="254" t="str">
        <f t="shared" si="48"/>
        <v>Percentage Improvement in Eqpt Efficiency Standards above BAU</v>
      </c>
      <c r="D1367" s="6" t="s">
        <v>3070</v>
      </c>
      <c r="E1367" s="45" t="s">
        <v>2402</v>
      </c>
      <c r="F1367" t="s">
        <v>2579</v>
      </c>
      <c r="G1367" s="45" t="s">
        <v>2406</v>
      </c>
      <c r="H1367" s="43">
        <v>1051</v>
      </c>
      <c r="I1367" s="324" t="s">
        <v>44</v>
      </c>
      <c r="J1367" s="255" t="str">
        <f>IF(ISBLANK(INDEX('Policy Characteristics'!D:D,MATCH($C1367,'Policy Characteristics'!$C:$C,0))),"",INDEX('Policy Characteristics'!D:D,MATCH($C1367,'Policy Characteristics'!$C:$C,0)))</f>
        <v>Industry Energy Efficiency Standards</v>
      </c>
      <c r="K1367" s="254" t="str">
        <f>IF(ISBLANK(INDEX('Policy Characteristics'!E:E,MATCH($C1367,'Policy Characteristics'!$C:$C,0))),"",INDEX('Policy Characteristics'!E:E,MATCH($C1367,'Policy Characteristics'!$C:$C,0)))</f>
        <v>indst efficiency standards</v>
      </c>
      <c r="L1367" s="261">
        <f>IF(ISBLANK(INDEX('Policy Characteristics'!F:F,MATCH($C1367,'Policy Characteristics'!$C:$C,0))),"",INDEX('Policy Characteristics'!F:F,MATCH($C1367,'Policy Characteristics'!$C:$C,0)))</f>
        <v>0</v>
      </c>
      <c r="M1367" s="261">
        <f>IF(ISBLANK(INDEX('Policy Characteristics'!G:G,MATCH($C1367,'Policy Characteristics'!$C:$C,0))),"",INDEX('Policy Characteristics'!G:G,MATCH($C1367,'Policy Characteristics'!$C:$C,0)))</f>
        <v>0.25</v>
      </c>
      <c r="N1367" s="261">
        <f>IF(ISBLANK(INDEX('Policy Characteristics'!H:H,MATCH($C1367,'Policy Characteristics'!$C:$C,0))),"",INDEX('Policy Characteristics'!H:H,MATCH($C1367,'Policy Characteristics'!$C:$C,0)))</f>
        <v>0.01</v>
      </c>
      <c r="O1367" s="254" t="str">
        <f>IF(ISBLANK(INDEX('Policy Characteristics'!I:I,MATCH($C1367,'Policy Characteristics'!$C:$C,0))),"",INDEX('Policy Characteristics'!I:I,MATCH($C1367,'Policy Characteristics'!$C:$C,0)))</f>
        <v>% reduction in energy use</v>
      </c>
      <c r="P1367" s="254" t="str">
        <f>IF(ISBLANK(INDEX('Policy Characteristics'!J:J,MATCH($C1367,'Policy Characteristics'!$C:$C,0))),"",INDEX('Policy Characteristics'!J:J,MATCH($C1367,'Policy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7" s="254" t="str">
        <f>IF(ISBLANK(INDEX('Policy Characteristics'!K:K,MATCH($C1367,'Policy Characteristics'!$C:$C,0))),"",INDEX('Policy Characteristics'!K:K,MATCH($C1367,'Policy Characteristics'!$C:$C,0)))</f>
        <v>industry-ag-main.html#eff-stds</v>
      </c>
      <c r="R1367" s="254" t="str">
        <f>IF(ISBLANK(INDEX('Policy Characteristics'!L:L,MATCH($C1367,'Policy Characteristics'!$C:$C,0))),"",INDEX('Policy Characteristics'!L:L,MATCH($C1367,'Policy Characteristics'!$C:$C,0)))</f>
        <v>industry-energy-efficiency-standards.html</v>
      </c>
    </row>
    <row r="1368" spans="1:18" s="4" customFormat="1">
      <c r="A1368" s="254" t="str">
        <f>IF(ISBLANK(INDEX('Policy Characteristics'!A:A,MATCH($C1368,'Policy Characteristics'!$C:$C,0))),"",INDEX('Policy Characteristics'!A:A,MATCH($C1368,'Policy Characteristics'!$C:$C,0)))</f>
        <v>Industry</v>
      </c>
      <c r="B1368" s="262" t="str">
        <f>IF(ISBLANK(INDEX('Policy Characteristics'!B:B,MATCH($C1368,'Policy Characteristics'!$C:$C,0))),"",INDEX('Policy Characteristics'!B:B,MATCH($C1368,'Policy Characteristics'!$C:$C,0)))</f>
        <v>Industry Energy Efficiency Standards</v>
      </c>
      <c r="C1368" s="254" t="str">
        <f t="shared" si="48"/>
        <v>Percentage Improvement in Eqpt Efficiency Standards above BAU</v>
      </c>
      <c r="D1368" s="6" t="s">
        <v>3070</v>
      </c>
      <c r="E1368" s="45" t="s">
        <v>2403</v>
      </c>
      <c r="F1368" t="s">
        <v>2579</v>
      </c>
      <c r="G1368" s="45" t="s">
        <v>2407</v>
      </c>
      <c r="H1368" s="43">
        <v>1052</v>
      </c>
      <c r="I1368" s="324" t="s">
        <v>43</v>
      </c>
      <c r="J1368" s="255" t="str">
        <f>IF(ISBLANK(INDEX('Policy Characteristics'!D:D,MATCH($C1368,'Policy Characteristics'!$C:$C,0))),"",INDEX('Policy Characteristics'!D:D,MATCH($C1368,'Policy Characteristics'!$C:$C,0)))</f>
        <v>Industry Energy Efficiency Standards</v>
      </c>
      <c r="K1368" s="254" t="str">
        <f>IF(ISBLANK(INDEX('Policy Characteristics'!E:E,MATCH($C1368,'Policy Characteristics'!$C:$C,0))),"",INDEX('Policy Characteristics'!E:E,MATCH($C1368,'Policy Characteristics'!$C:$C,0)))</f>
        <v>indst efficiency standards</v>
      </c>
      <c r="L1368" s="261">
        <f>IF(ISBLANK(INDEX('Policy Characteristics'!F:F,MATCH($C1368,'Policy Characteristics'!$C:$C,0))),"",INDEX('Policy Characteristics'!F:F,MATCH($C1368,'Policy Characteristics'!$C:$C,0)))</f>
        <v>0</v>
      </c>
      <c r="M1368" s="261">
        <f>IF(ISBLANK(INDEX('Policy Characteristics'!G:G,MATCH($C1368,'Policy Characteristics'!$C:$C,0))),"",INDEX('Policy Characteristics'!G:G,MATCH($C1368,'Policy Characteristics'!$C:$C,0)))</f>
        <v>0.25</v>
      </c>
      <c r="N1368" s="261">
        <f>IF(ISBLANK(INDEX('Policy Characteristics'!H:H,MATCH($C1368,'Policy Characteristics'!$C:$C,0))),"",INDEX('Policy Characteristics'!H:H,MATCH($C1368,'Policy Characteristics'!$C:$C,0)))</f>
        <v>0.01</v>
      </c>
      <c r="O1368" s="254" t="str">
        <f>IF(ISBLANK(INDEX('Policy Characteristics'!I:I,MATCH($C1368,'Policy Characteristics'!$C:$C,0))),"",INDEX('Policy Characteristics'!I:I,MATCH($C1368,'Policy Characteristics'!$C:$C,0)))</f>
        <v>% reduction in energy use</v>
      </c>
      <c r="P1368" s="254" t="str">
        <f>IF(ISBLANK(INDEX('Policy Characteristics'!J:J,MATCH($C1368,'Policy Characteristics'!$C:$C,0))),"",INDEX('Policy Characteristics'!J:J,MATCH($C1368,'Policy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8" s="254" t="str">
        <f>IF(ISBLANK(INDEX('Policy Characteristics'!K:K,MATCH($C1368,'Policy Characteristics'!$C:$C,0))),"",INDEX('Policy Characteristics'!K:K,MATCH($C1368,'Policy Characteristics'!$C:$C,0)))</f>
        <v>industry-ag-main.html#eff-stds</v>
      </c>
      <c r="R1368" s="254" t="str">
        <f>IF(ISBLANK(INDEX('Policy Characteristics'!L:L,MATCH($C1368,'Policy Characteristics'!$C:$C,0))),"",INDEX('Policy Characteristics'!L:L,MATCH($C1368,'Policy Characteristics'!$C:$C,0)))</f>
        <v>industry-energy-efficiency-standards.html</v>
      </c>
    </row>
    <row r="1369" spans="1:18" s="4" customFormat="1">
      <c r="A1369" s="254" t="str">
        <f>IF(ISBLANK(INDEX('Policy Characteristics'!A:A,MATCH($C1369,'Policy Characteristics'!$C:$C,0))),"",INDEX('Policy Characteristics'!A:A,MATCH($C1369,'Policy Characteristics'!$C:$C,0)))</f>
        <v>Industry</v>
      </c>
      <c r="B1369" s="262" t="str">
        <f>IF(ISBLANK(INDEX('Policy Characteristics'!B:B,MATCH($C1369,'Policy Characteristics'!$C:$C,0))),"",INDEX('Policy Characteristics'!B:B,MATCH($C1369,'Policy Characteristics'!$C:$C,0)))</f>
        <v>Industry Energy Efficiency Standards</v>
      </c>
      <c r="C1369" s="254" t="str">
        <f t="shared" si="48"/>
        <v>Percentage Improvement in Eqpt Efficiency Standards above BAU</v>
      </c>
      <c r="D1369" s="6" t="s">
        <v>3070</v>
      </c>
      <c r="E1369" s="45" t="s">
        <v>2404</v>
      </c>
      <c r="F1369" t="s">
        <v>2579</v>
      </c>
      <c r="G1369" s="45" t="s">
        <v>2410</v>
      </c>
      <c r="H1369" s="43">
        <v>1053</v>
      </c>
      <c r="I1369" s="324" t="s">
        <v>44</v>
      </c>
      <c r="J1369" s="255" t="str">
        <f>IF(ISBLANK(INDEX('Policy Characteristics'!D:D,MATCH($C1369,'Policy Characteristics'!$C:$C,0))),"",INDEX('Policy Characteristics'!D:D,MATCH($C1369,'Policy Characteristics'!$C:$C,0)))</f>
        <v>Industry Energy Efficiency Standards</v>
      </c>
      <c r="K1369" s="254" t="str">
        <f>IF(ISBLANK(INDEX('Policy Characteristics'!E:E,MATCH($C1369,'Policy Characteristics'!$C:$C,0))),"",INDEX('Policy Characteristics'!E:E,MATCH($C1369,'Policy Characteristics'!$C:$C,0)))</f>
        <v>indst efficiency standards</v>
      </c>
      <c r="L1369" s="261">
        <f>IF(ISBLANK(INDEX('Policy Characteristics'!F:F,MATCH($C1369,'Policy Characteristics'!$C:$C,0))),"",INDEX('Policy Characteristics'!F:F,MATCH($C1369,'Policy Characteristics'!$C:$C,0)))</f>
        <v>0</v>
      </c>
      <c r="M1369" s="261">
        <f>IF(ISBLANK(INDEX('Policy Characteristics'!G:G,MATCH($C1369,'Policy Characteristics'!$C:$C,0))),"",INDEX('Policy Characteristics'!G:G,MATCH($C1369,'Policy Characteristics'!$C:$C,0)))</f>
        <v>0.25</v>
      </c>
      <c r="N1369" s="261">
        <f>IF(ISBLANK(INDEX('Policy Characteristics'!H:H,MATCH($C1369,'Policy Characteristics'!$C:$C,0))),"",INDEX('Policy Characteristics'!H:H,MATCH($C1369,'Policy Characteristics'!$C:$C,0)))</f>
        <v>0.01</v>
      </c>
      <c r="O1369" s="254" t="str">
        <f>IF(ISBLANK(INDEX('Policy Characteristics'!I:I,MATCH($C1369,'Policy Characteristics'!$C:$C,0))),"",INDEX('Policy Characteristics'!I:I,MATCH($C1369,'Policy Characteristics'!$C:$C,0)))</f>
        <v>% reduction in energy use</v>
      </c>
      <c r="P1369" s="254" t="str">
        <f>IF(ISBLANK(INDEX('Policy Characteristics'!J:J,MATCH($C1369,'Policy Characteristics'!$C:$C,0))),"",INDEX('Policy Characteristics'!J:J,MATCH($C1369,'Policy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9" s="254" t="str">
        <f>IF(ISBLANK(INDEX('Policy Characteristics'!K:K,MATCH($C1369,'Policy Characteristics'!$C:$C,0))),"",INDEX('Policy Characteristics'!K:K,MATCH($C1369,'Policy Characteristics'!$C:$C,0)))</f>
        <v>industry-ag-main.html#eff-stds</v>
      </c>
      <c r="R1369" s="254" t="str">
        <f>IF(ISBLANK(INDEX('Policy Characteristics'!L:L,MATCH($C1369,'Policy Characteristics'!$C:$C,0))),"",INDEX('Policy Characteristics'!L:L,MATCH($C1369,'Policy Characteristics'!$C:$C,0)))</f>
        <v>industry-energy-efficiency-standards.html</v>
      </c>
    </row>
    <row r="1370" spans="1:18" s="4" customFormat="1">
      <c r="A1370" s="254" t="str">
        <f>IF(ISBLANK(INDEX('Policy Characteristics'!A:A,MATCH($C1370,'Policy Characteristics'!$C:$C,0))),"",INDEX('Policy Characteristics'!A:A,MATCH($C1370,'Policy Characteristics'!$C:$C,0)))</f>
        <v>Industry</v>
      </c>
      <c r="B1370" s="262" t="str">
        <f>IF(ISBLANK(INDEX('Policy Characteristics'!B:B,MATCH($C1370,'Policy Characteristics'!$C:$C,0))),"",INDEX('Policy Characteristics'!B:B,MATCH($C1370,'Policy Characteristics'!$C:$C,0)))</f>
        <v>Industry Energy Efficiency Standards</v>
      </c>
      <c r="C1370" s="254" t="str">
        <f t="shared" si="48"/>
        <v>Percentage Improvement in Eqpt Efficiency Standards above BAU</v>
      </c>
      <c r="D1370" s="6" t="s">
        <v>3070</v>
      </c>
      <c r="E1370" s="45" t="s">
        <v>2706</v>
      </c>
      <c r="F1370" t="s">
        <v>2579</v>
      </c>
      <c r="G1370" s="45" t="s">
        <v>2709</v>
      </c>
      <c r="H1370" s="43">
        <v>1054</v>
      </c>
      <c r="I1370" s="324" t="s">
        <v>44</v>
      </c>
      <c r="J1370" s="255" t="str">
        <f>IF(ISBLANK(INDEX('Policy Characteristics'!D:D,MATCH($C1370,'Policy Characteristics'!$C:$C,0))),"",INDEX('Policy Characteristics'!D:D,MATCH($C1370,'Policy Characteristics'!$C:$C,0)))</f>
        <v>Industry Energy Efficiency Standards</v>
      </c>
      <c r="K1370" s="254" t="str">
        <f>IF(ISBLANK(INDEX('Policy Characteristics'!E:E,MATCH($C1370,'Policy Characteristics'!$C:$C,0))),"",INDEX('Policy Characteristics'!E:E,MATCH($C1370,'Policy Characteristics'!$C:$C,0)))</f>
        <v>indst efficiency standards</v>
      </c>
      <c r="L1370" s="261">
        <f>IF(ISBLANK(INDEX('Policy Characteristics'!F:F,MATCH($C1370,'Policy Characteristics'!$C:$C,0))),"",INDEX('Policy Characteristics'!F:F,MATCH($C1370,'Policy Characteristics'!$C:$C,0)))</f>
        <v>0</v>
      </c>
      <c r="M1370" s="261">
        <f>IF(ISBLANK(INDEX('Policy Characteristics'!G:G,MATCH($C1370,'Policy Characteristics'!$C:$C,0))),"",INDEX('Policy Characteristics'!G:G,MATCH($C1370,'Policy Characteristics'!$C:$C,0)))</f>
        <v>0.25</v>
      </c>
      <c r="N1370" s="261">
        <f>IF(ISBLANK(INDEX('Policy Characteristics'!H:H,MATCH($C1370,'Policy Characteristics'!$C:$C,0))),"",INDEX('Policy Characteristics'!H:H,MATCH($C1370,'Policy Characteristics'!$C:$C,0)))</f>
        <v>0.01</v>
      </c>
      <c r="O1370" s="254" t="str">
        <f>IF(ISBLANK(INDEX('Policy Characteristics'!I:I,MATCH($C1370,'Policy Characteristics'!$C:$C,0))),"",INDEX('Policy Characteristics'!I:I,MATCH($C1370,'Policy Characteristics'!$C:$C,0)))</f>
        <v>% reduction in energy use</v>
      </c>
      <c r="P1370" s="254" t="str">
        <f>IF(ISBLANK(INDEX('Policy Characteristics'!J:J,MATCH($C1370,'Policy Characteristics'!$C:$C,0))),"",INDEX('Policy Characteristics'!J:J,MATCH($C1370,'Policy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0" s="254" t="str">
        <f>IF(ISBLANK(INDEX('Policy Characteristics'!K:K,MATCH($C1370,'Policy Characteristics'!$C:$C,0))),"",INDEX('Policy Characteristics'!K:K,MATCH($C1370,'Policy Characteristics'!$C:$C,0)))</f>
        <v>industry-ag-main.html#eff-stds</v>
      </c>
      <c r="R1370" s="254" t="str">
        <f>IF(ISBLANK(INDEX('Policy Characteristics'!L:L,MATCH($C1370,'Policy Characteristics'!$C:$C,0))),"",INDEX('Policy Characteristics'!L:L,MATCH($C1370,'Policy Characteristics'!$C:$C,0)))</f>
        <v>industry-energy-efficiency-standards.html</v>
      </c>
    </row>
    <row r="1371" spans="1:18" s="4" customFormat="1">
      <c r="A1371" s="254" t="str">
        <f>IF(ISBLANK(INDEX('Policy Characteristics'!A:A,MATCH($C1371,'Policy Characteristics'!$C:$C,0))),"",INDEX('Policy Characteristics'!A:A,MATCH($C1371,'Policy Characteristics'!$C:$C,0)))</f>
        <v>Industry</v>
      </c>
      <c r="B1371" s="262" t="str">
        <f>IF(ISBLANK(INDEX('Policy Characteristics'!B:B,MATCH($C1371,'Policy Characteristics'!$C:$C,0))),"",INDEX('Policy Characteristics'!B:B,MATCH($C1371,'Policy Characteristics'!$C:$C,0)))</f>
        <v>Industry Energy Efficiency Standards</v>
      </c>
      <c r="C1371" s="254" t="str">
        <f t="shared" si="48"/>
        <v>Percentage Improvement in Eqpt Efficiency Standards above BAU</v>
      </c>
      <c r="D1371" s="6" t="s">
        <v>3070</v>
      </c>
      <c r="E1371" s="45" t="s">
        <v>2707</v>
      </c>
      <c r="F1371" t="s">
        <v>2579</v>
      </c>
      <c r="G1371" s="45" t="s">
        <v>2711</v>
      </c>
      <c r="H1371" s="43">
        <v>1055</v>
      </c>
      <c r="I1371" s="324" t="s">
        <v>43</v>
      </c>
      <c r="J1371" s="255" t="str">
        <f>IF(ISBLANK(INDEX('Policy Characteristics'!D:D,MATCH($C1371,'Policy Characteristics'!$C:$C,0))),"",INDEX('Policy Characteristics'!D:D,MATCH($C1371,'Policy Characteristics'!$C:$C,0)))</f>
        <v>Industry Energy Efficiency Standards</v>
      </c>
      <c r="K1371" s="254" t="str">
        <f>IF(ISBLANK(INDEX('Policy Characteristics'!E:E,MATCH($C1371,'Policy Characteristics'!$C:$C,0))),"",INDEX('Policy Characteristics'!E:E,MATCH($C1371,'Policy Characteristics'!$C:$C,0)))</f>
        <v>indst efficiency standards</v>
      </c>
      <c r="L1371" s="261">
        <f>IF(ISBLANK(INDEX('Policy Characteristics'!F:F,MATCH($C1371,'Policy Characteristics'!$C:$C,0))),"",INDEX('Policy Characteristics'!F:F,MATCH($C1371,'Policy Characteristics'!$C:$C,0)))</f>
        <v>0</v>
      </c>
      <c r="M1371" s="261">
        <f>IF(ISBLANK(INDEX('Policy Characteristics'!G:G,MATCH($C1371,'Policy Characteristics'!$C:$C,0))),"",INDEX('Policy Characteristics'!G:G,MATCH($C1371,'Policy Characteristics'!$C:$C,0)))</f>
        <v>0.25</v>
      </c>
      <c r="N1371" s="261">
        <f>IF(ISBLANK(INDEX('Policy Characteristics'!H:H,MATCH($C1371,'Policy Characteristics'!$C:$C,0))),"",INDEX('Policy Characteristics'!H:H,MATCH($C1371,'Policy Characteristics'!$C:$C,0)))</f>
        <v>0.01</v>
      </c>
      <c r="O1371" s="254" t="str">
        <f>IF(ISBLANK(INDEX('Policy Characteristics'!I:I,MATCH($C1371,'Policy Characteristics'!$C:$C,0))),"",INDEX('Policy Characteristics'!I:I,MATCH($C1371,'Policy Characteristics'!$C:$C,0)))</f>
        <v>% reduction in energy use</v>
      </c>
      <c r="P1371" s="254" t="str">
        <f>IF(ISBLANK(INDEX('Policy Characteristics'!J:J,MATCH($C1371,'Policy Characteristics'!$C:$C,0))),"",INDEX('Policy Characteristics'!J:J,MATCH($C1371,'Policy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1" s="254" t="str">
        <f>IF(ISBLANK(INDEX('Policy Characteristics'!K:K,MATCH($C1371,'Policy Characteristics'!$C:$C,0))),"",INDEX('Policy Characteristics'!K:K,MATCH($C1371,'Policy Characteristics'!$C:$C,0)))</f>
        <v>industry-ag-main.html#eff-stds</v>
      </c>
      <c r="R1371" s="254" t="str">
        <f>IF(ISBLANK(INDEX('Policy Characteristics'!L:L,MATCH($C1371,'Policy Characteristics'!$C:$C,0))),"",INDEX('Policy Characteristics'!L:L,MATCH($C1371,'Policy Characteristics'!$C:$C,0)))</f>
        <v>industry-energy-efficiency-standards.html</v>
      </c>
    </row>
    <row r="1372" spans="1:18" s="4" customFormat="1">
      <c r="A1372" s="254" t="str">
        <f>IF(ISBLANK(INDEX('Policy Characteristics'!A:A,MATCH($C1372,'Policy Characteristics'!$C:$C,0))),"",INDEX('Policy Characteristics'!A:A,MATCH($C1372,'Policy Characteristics'!$C:$C,0)))</f>
        <v>Industry</v>
      </c>
      <c r="B1372" s="262" t="str">
        <f>IF(ISBLANK(INDEX('Policy Characteristics'!B:B,MATCH($C1372,'Policy Characteristics'!$C:$C,0))),"",INDEX('Policy Characteristics'!B:B,MATCH($C1372,'Policy Characteristics'!$C:$C,0)))</f>
        <v>Industry Energy Efficiency Standards</v>
      </c>
      <c r="C1372" s="254" t="str">
        <f t="shared" si="48"/>
        <v>Percentage Improvement in Eqpt Efficiency Standards above BAU</v>
      </c>
      <c r="D1372" s="6" t="s">
        <v>3070</v>
      </c>
      <c r="E1372" s="45" t="s">
        <v>2708</v>
      </c>
      <c r="F1372" t="s">
        <v>2579</v>
      </c>
      <c r="G1372" s="45" t="s">
        <v>2712</v>
      </c>
      <c r="H1372" s="43">
        <v>1056</v>
      </c>
      <c r="I1372" s="324" t="s">
        <v>43</v>
      </c>
      <c r="J1372" s="255" t="str">
        <f>IF(ISBLANK(INDEX('Policy Characteristics'!D:D,MATCH($C1372,'Policy Characteristics'!$C:$C,0))),"",INDEX('Policy Characteristics'!D:D,MATCH($C1372,'Policy Characteristics'!$C:$C,0)))</f>
        <v>Industry Energy Efficiency Standards</v>
      </c>
      <c r="K1372" s="254" t="str">
        <f>IF(ISBLANK(INDEX('Policy Characteristics'!E:E,MATCH($C1372,'Policy Characteristics'!$C:$C,0))),"",INDEX('Policy Characteristics'!E:E,MATCH($C1372,'Policy Characteristics'!$C:$C,0)))</f>
        <v>indst efficiency standards</v>
      </c>
      <c r="L1372" s="261">
        <f>IF(ISBLANK(INDEX('Policy Characteristics'!F:F,MATCH($C1372,'Policy Characteristics'!$C:$C,0))),"",INDEX('Policy Characteristics'!F:F,MATCH($C1372,'Policy Characteristics'!$C:$C,0)))</f>
        <v>0</v>
      </c>
      <c r="M1372" s="261">
        <f>IF(ISBLANK(INDEX('Policy Characteristics'!G:G,MATCH($C1372,'Policy Characteristics'!$C:$C,0))),"",INDEX('Policy Characteristics'!G:G,MATCH($C1372,'Policy Characteristics'!$C:$C,0)))</f>
        <v>0.25</v>
      </c>
      <c r="N1372" s="261">
        <f>IF(ISBLANK(INDEX('Policy Characteristics'!H:H,MATCH($C1372,'Policy Characteristics'!$C:$C,0))),"",INDEX('Policy Characteristics'!H:H,MATCH($C1372,'Policy Characteristics'!$C:$C,0)))</f>
        <v>0.01</v>
      </c>
      <c r="O1372" s="254" t="str">
        <f>IF(ISBLANK(INDEX('Policy Characteristics'!I:I,MATCH($C1372,'Policy Characteristics'!$C:$C,0))),"",INDEX('Policy Characteristics'!I:I,MATCH($C1372,'Policy Characteristics'!$C:$C,0)))</f>
        <v>% reduction in energy use</v>
      </c>
      <c r="P1372" s="254" t="str">
        <f>IF(ISBLANK(INDEX('Policy Characteristics'!J:J,MATCH($C1372,'Policy Characteristics'!$C:$C,0))),"",INDEX('Policy Characteristics'!J:J,MATCH($C1372,'Policy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2" s="254" t="str">
        <f>IF(ISBLANK(INDEX('Policy Characteristics'!K:K,MATCH($C1372,'Policy Characteristics'!$C:$C,0))),"",INDEX('Policy Characteristics'!K:K,MATCH($C1372,'Policy Characteristics'!$C:$C,0)))</f>
        <v>industry-ag-main.html#eff-stds</v>
      </c>
      <c r="R1372" s="254" t="str">
        <f>IF(ISBLANK(INDEX('Policy Characteristics'!L:L,MATCH($C1372,'Policy Characteristics'!$C:$C,0))),"",INDEX('Policy Characteristics'!L:L,MATCH($C1372,'Policy Characteristics'!$C:$C,0)))</f>
        <v>industry-energy-efficiency-standards.html</v>
      </c>
    </row>
    <row r="1373" spans="1:18" s="4" customFormat="1">
      <c r="A1373" s="254" t="str">
        <f>IF(ISBLANK(INDEX('Policy Characteristics'!A:A,MATCH($C1373,'Policy Characteristics'!$C:$C,0))),"",INDEX('Policy Characteristics'!A:A,MATCH($C1373,'Policy Characteristics'!$C:$C,0)))</f>
        <v>Industry</v>
      </c>
      <c r="B1373" s="262" t="str">
        <f>IF(ISBLANK(INDEX('Policy Characteristics'!B:B,MATCH($C1373,'Policy Characteristics'!$C:$C,0))),"",INDEX('Policy Characteristics'!B:B,MATCH($C1373,'Policy Characteristics'!$C:$C,0)))</f>
        <v>Industry Energy Efficiency Standards</v>
      </c>
      <c r="C1373" s="254" t="str">
        <f t="shared" si="48"/>
        <v>Percentage Improvement in Eqpt Efficiency Standards above BAU</v>
      </c>
      <c r="D1373" s="6" t="s">
        <v>3070</v>
      </c>
      <c r="E1373" s="45" t="s">
        <v>2705</v>
      </c>
      <c r="F1373" t="s">
        <v>2579</v>
      </c>
      <c r="G1373" s="45" t="s">
        <v>2710</v>
      </c>
      <c r="H1373" s="43">
        <v>1057</v>
      </c>
      <c r="I1373" s="324" t="s">
        <v>44</v>
      </c>
      <c r="J1373" s="255" t="str">
        <f>IF(ISBLANK(INDEX('Policy Characteristics'!D:D,MATCH($C1373,'Policy Characteristics'!$C:$C,0))),"",INDEX('Policy Characteristics'!D:D,MATCH($C1373,'Policy Characteristics'!$C:$C,0)))</f>
        <v>Industry Energy Efficiency Standards</v>
      </c>
      <c r="K1373" s="254" t="str">
        <f>IF(ISBLANK(INDEX('Policy Characteristics'!E:E,MATCH($C1373,'Policy Characteristics'!$C:$C,0))),"",INDEX('Policy Characteristics'!E:E,MATCH($C1373,'Policy Characteristics'!$C:$C,0)))</f>
        <v>indst efficiency standards</v>
      </c>
      <c r="L1373" s="261">
        <f>IF(ISBLANK(INDEX('Policy Characteristics'!F:F,MATCH($C1373,'Policy Characteristics'!$C:$C,0))),"",INDEX('Policy Characteristics'!F:F,MATCH($C1373,'Policy Characteristics'!$C:$C,0)))</f>
        <v>0</v>
      </c>
      <c r="M1373" s="261">
        <f>IF(ISBLANK(INDEX('Policy Characteristics'!G:G,MATCH($C1373,'Policy Characteristics'!$C:$C,0))),"",INDEX('Policy Characteristics'!G:G,MATCH($C1373,'Policy Characteristics'!$C:$C,0)))</f>
        <v>0.25</v>
      </c>
      <c r="N1373" s="261">
        <f>IF(ISBLANK(INDEX('Policy Characteristics'!H:H,MATCH($C1373,'Policy Characteristics'!$C:$C,0))),"",INDEX('Policy Characteristics'!H:H,MATCH($C1373,'Policy Characteristics'!$C:$C,0)))</f>
        <v>0.01</v>
      </c>
      <c r="O1373" s="254" t="str">
        <f>IF(ISBLANK(INDEX('Policy Characteristics'!I:I,MATCH($C1373,'Policy Characteristics'!$C:$C,0))),"",INDEX('Policy Characteristics'!I:I,MATCH($C1373,'Policy Characteristics'!$C:$C,0)))</f>
        <v>% reduction in energy use</v>
      </c>
      <c r="P1373" s="254" t="str">
        <f>IF(ISBLANK(INDEX('Policy Characteristics'!J:J,MATCH($C1373,'Policy Characteristics'!$C:$C,0))),"",INDEX('Policy Characteristics'!J:J,MATCH($C1373,'Policy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3" s="254" t="str">
        <f>IF(ISBLANK(INDEX('Policy Characteristics'!K:K,MATCH($C1373,'Policy Characteristics'!$C:$C,0))),"",INDEX('Policy Characteristics'!K:K,MATCH($C1373,'Policy Characteristics'!$C:$C,0)))</f>
        <v>industry-ag-main.html#eff-stds</v>
      </c>
      <c r="R1373" s="254" t="str">
        <f>IF(ISBLANK(INDEX('Policy Characteristics'!L:L,MATCH($C1373,'Policy Characteristics'!$C:$C,0))),"",INDEX('Policy Characteristics'!L:L,MATCH($C1373,'Policy Characteristics'!$C:$C,0)))</f>
        <v>industry-energy-efficiency-standards.html</v>
      </c>
    </row>
    <row r="1374" spans="1:18" s="4" customFormat="1">
      <c r="A1374" s="254" t="str">
        <f>IF(ISBLANK(INDEX('Policy Characteristics'!A:A,MATCH($C1374,'Policy Characteristics'!$C:$C,0))),"",INDEX('Policy Characteristics'!A:A,MATCH($C1374,'Policy Characteristics'!$C:$C,0)))</f>
        <v>Industry</v>
      </c>
      <c r="B1374" s="262" t="str">
        <f>IF(ISBLANK(INDEX('Policy Characteristics'!B:B,MATCH($C1374,'Policy Characteristics'!$C:$C,0))),"",INDEX('Policy Characteristics'!B:B,MATCH($C1374,'Policy Characteristics'!$C:$C,0)))</f>
        <v>Industry Energy Efficiency Standards</v>
      </c>
      <c r="C1374" s="254" t="str">
        <f t="shared" si="48"/>
        <v>Percentage Improvement in Eqpt Efficiency Standards above BAU</v>
      </c>
      <c r="D1374" s="6" t="s">
        <v>3071</v>
      </c>
      <c r="E1374" s="45" t="s">
        <v>2399</v>
      </c>
      <c r="F1374" t="s">
        <v>3034</v>
      </c>
      <c r="G1374" s="45" t="s">
        <v>2405</v>
      </c>
      <c r="H1374" s="43">
        <v>1058</v>
      </c>
      <c r="I1374" s="324" t="s">
        <v>43</v>
      </c>
      <c r="J1374" s="255" t="str">
        <f>IF(ISBLANK(INDEX('Policy Characteristics'!D:D,MATCH($C1374,'Policy Characteristics'!$C:$C,0))),"",INDEX('Policy Characteristics'!D:D,MATCH($C1374,'Policy Characteristics'!$C:$C,0)))</f>
        <v>Industry Energy Efficiency Standards</v>
      </c>
      <c r="K1374" s="254" t="str">
        <f>IF(ISBLANK(INDEX('Policy Characteristics'!E:E,MATCH($C1374,'Policy Characteristics'!$C:$C,0))),"",INDEX('Policy Characteristics'!E:E,MATCH($C1374,'Policy Characteristics'!$C:$C,0)))</f>
        <v>indst efficiency standards</v>
      </c>
      <c r="L1374" s="261">
        <f>IF(ISBLANK(INDEX('Policy Characteristics'!F:F,MATCH($C1374,'Policy Characteristics'!$C:$C,0))),"",INDEX('Policy Characteristics'!F:F,MATCH($C1374,'Policy Characteristics'!$C:$C,0)))</f>
        <v>0</v>
      </c>
      <c r="M1374" s="261">
        <f>IF(ISBLANK(INDEX('Policy Characteristics'!G:G,MATCH($C1374,'Policy Characteristics'!$C:$C,0))),"",INDEX('Policy Characteristics'!G:G,MATCH($C1374,'Policy Characteristics'!$C:$C,0)))</f>
        <v>0.25</v>
      </c>
      <c r="N1374" s="261">
        <f>IF(ISBLANK(INDEX('Policy Characteristics'!H:H,MATCH($C1374,'Policy Characteristics'!$C:$C,0))),"",INDEX('Policy Characteristics'!H:H,MATCH($C1374,'Policy Characteristics'!$C:$C,0)))</f>
        <v>0.01</v>
      </c>
      <c r="O1374" s="254" t="str">
        <f>IF(ISBLANK(INDEX('Policy Characteristics'!I:I,MATCH($C1374,'Policy Characteristics'!$C:$C,0))),"",INDEX('Policy Characteristics'!I:I,MATCH($C1374,'Policy Characteristics'!$C:$C,0)))</f>
        <v>% reduction in energy use</v>
      </c>
      <c r="P1374" s="254" t="str">
        <f>IF(ISBLANK(INDEX('Policy Characteristics'!J:J,MATCH($C1374,'Policy Characteristics'!$C:$C,0))),"",INDEX('Policy Characteristics'!J:J,MATCH($C1374,'Policy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4" s="254" t="str">
        <f>IF(ISBLANK(INDEX('Policy Characteristics'!K:K,MATCH($C1374,'Policy Characteristics'!$C:$C,0))),"",INDEX('Policy Characteristics'!K:K,MATCH($C1374,'Policy Characteristics'!$C:$C,0)))</f>
        <v>industry-ag-main.html#eff-stds</v>
      </c>
      <c r="R1374" s="254" t="str">
        <f>IF(ISBLANK(INDEX('Policy Characteristics'!L:L,MATCH($C1374,'Policy Characteristics'!$C:$C,0))),"",INDEX('Policy Characteristics'!L:L,MATCH($C1374,'Policy Characteristics'!$C:$C,0)))</f>
        <v>industry-energy-efficiency-standards.html</v>
      </c>
    </row>
    <row r="1375" spans="1:18" s="4" customFormat="1">
      <c r="A1375" s="254" t="str">
        <f>IF(ISBLANK(INDEX('Policy Characteristics'!A:A,MATCH($C1375,'Policy Characteristics'!$C:$C,0))),"",INDEX('Policy Characteristics'!A:A,MATCH($C1375,'Policy Characteristics'!$C:$C,0)))</f>
        <v>Industry</v>
      </c>
      <c r="B1375" s="262" t="str">
        <f>IF(ISBLANK(INDEX('Policy Characteristics'!B:B,MATCH($C1375,'Policy Characteristics'!$C:$C,0))),"",INDEX('Policy Characteristics'!B:B,MATCH($C1375,'Policy Characteristics'!$C:$C,0)))</f>
        <v>Industry Energy Efficiency Standards</v>
      </c>
      <c r="C1375" s="254" t="str">
        <f t="shared" si="48"/>
        <v>Percentage Improvement in Eqpt Efficiency Standards above BAU</v>
      </c>
      <c r="D1375" s="6" t="s">
        <v>3071</v>
      </c>
      <c r="E1375" s="45" t="s">
        <v>2400</v>
      </c>
      <c r="F1375" t="s">
        <v>3034</v>
      </c>
      <c r="G1375" s="45" t="s">
        <v>2408</v>
      </c>
      <c r="H1375" s="43">
        <v>1059</v>
      </c>
      <c r="I1375" s="324" t="s">
        <v>43</v>
      </c>
      <c r="J1375" s="255" t="str">
        <f>IF(ISBLANK(INDEX('Policy Characteristics'!D:D,MATCH($C1375,'Policy Characteristics'!$C:$C,0))),"",INDEX('Policy Characteristics'!D:D,MATCH($C1375,'Policy Characteristics'!$C:$C,0)))</f>
        <v>Industry Energy Efficiency Standards</v>
      </c>
      <c r="K1375" s="254" t="str">
        <f>IF(ISBLANK(INDEX('Policy Characteristics'!E:E,MATCH($C1375,'Policy Characteristics'!$C:$C,0))),"",INDEX('Policy Characteristics'!E:E,MATCH($C1375,'Policy Characteristics'!$C:$C,0)))</f>
        <v>indst efficiency standards</v>
      </c>
      <c r="L1375" s="261">
        <f>IF(ISBLANK(INDEX('Policy Characteristics'!F:F,MATCH($C1375,'Policy Characteristics'!$C:$C,0))),"",INDEX('Policy Characteristics'!F:F,MATCH($C1375,'Policy Characteristics'!$C:$C,0)))</f>
        <v>0</v>
      </c>
      <c r="M1375" s="261">
        <f>IF(ISBLANK(INDEX('Policy Characteristics'!G:G,MATCH($C1375,'Policy Characteristics'!$C:$C,0))),"",INDEX('Policy Characteristics'!G:G,MATCH($C1375,'Policy Characteristics'!$C:$C,0)))</f>
        <v>0.25</v>
      </c>
      <c r="N1375" s="261">
        <f>IF(ISBLANK(INDEX('Policy Characteristics'!H:H,MATCH($C1375,'Policy Characteristics'!$C:$C,0))),"",INDEX('Policy Characteristics'!H:H,MATCH($C1375,'Policy Characteristics'!$C:$C,0)))</f>
        <v>0.01</v>
      </c>
      <c r="O1375" s="254" t="str">
        <f>IF(ISBLANK(INDEX('Policy Characteristics'!I:I,MATCH($C1375,'Policy Characteristics'!$C:$C,0))),"",INDEX('Policy Characteristics'!I:I,MATCH($C1375,'Policy Characteristics'!$C:$C,0)))</f>
        <v>% reduction in energy use</v>
      </c>
      <c r="P1375" s="254" t="str">
        <f>IF(ISBLANK(INDEX('Policy Characteristics'!J:J,MATCH($C1375,'Policy Characteristics'!$C:$C,0))),"",INDEX('Policy Characteristics'!J:J,MATCH($C1375,'Policy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5" s="254" t="str">
        <f>IF(ISBLANK(INDEX('Policy Characteristics'!K:K,MATCH($C1375,'Policy Characteristics'!$C:$C,0))),"",INDEX('Policy Characteristics'!K:K,MATCH($C1375,'Policy Characteristics'!$C:$C,0)))</f>
        <v>industry-ag-main.html#eff-stds</v>
      </c>
      <c r="R1375" s="254" t="str">
        <f>IF(ISBLANK(INDEX('Policy Characteristics'!L:L,MATCH($C1375,'Policy Characteristics'!$C:$C,0))),"",INDEX('Policy Characteristics'!L:L,MATCH($C1375,'Policy Characteristics'!$C:$C,0)))</f>
        <v>industry-energy-efficiency-standards.html</v>
      </c>
    </row>
    <row r="1376" spans="1:18" s="4" customFormat="1">
      <c r="A1376" s="254" t="str">
        <f>IF(ISBLANK(INDEX('Policy Characteristics'!A:A,MATCH($C1376,'Policy Characteristics'!$C:$C,0))),"",INDEX('Policy Characteristics'!A:A,MATCH($C1376,'Policy Characteristics'!$C:$C,0)))</f>
        <v>Industry</v>
      </c>
      <c r="B1376" s="262" t="str">
        <f>IF(ISBLANK(INDEX('Policy Characteristics'!B:B,MATCH($C1376,'Policy Characteristics'!$C:$C,0))),"",INDEX('Policy Characteristics'!B:B,MATCH($C1376,'Policy Characteristics'!$C:$C,0)))</f>
        <v>Industry Energy Efficiency Standards</v>
      </c>
      <c r="C1376" s="254" t="str">
        <f t="shared" si="48"/>
        <v>Percentage Improvement in Eqpt Efficiency Standards above BAU</v>
      </c>
      <c r="D1376" s="6" t="s">
        <v>3071</v>
      </c>
      <c r="E1376" s="45" t="s">
        <v>2401</v>
      </c>
      <c r="F1376" t="s">
        <v>3034</v>
      </c>
      <c r="G1376" s="45" t="s">
        <v>2409</v>
      </c>
      <c r="H1376" s="43">
        <v>1060</v>
      </c>
      <c r="I1376" s="324" t="s">
        <v>43</v>
      </c>
      <c r="J1376" s="255" t="str">
        <f>IF(ISBLANK(INDEX('Policy Characteristics'!D:D,MATCH($C1376,'Policy Characteristics'!$C:$C,0))),"",INDEX('Policy Characteristics'!D:D,MATCH($C1376,'Policy Characteristics'!$C:$C,0)))</f>
        <v>Industry Energy Efficiency Standards</v>
      </c>
      <c r="K1376" s="254" t="str">
        <f>IF(ISBLANK(INDEX('Policy Characteristics'!E:E,MATCH($C1376,'Policy Characteristics'!$C:$C,0))),"",INDEX('Policy Characteristics'!E:E,MATCH($C1376,'Policy Characteristics'!$C:$C,0)))</f>
        <v>indst efficiency standards</v>
      </c>
      <c r="L1376" s="261">
        <f>IF(ISBLANK(INDEX('Policy Characteristics'!F:F,MATCH($C1376,'Policy Characteristics'!$C:$C,0))),"",INDEX('Policy Characteristics'!F:F,MATCH($C1376,'Policy Characteristics'!$C:$C,0)))</f>
        <v>0</v>
      </c>
      <c r="M1376" s="261">
        <f>IF(ISBLANK(INDEX('Policy Characteristics'!G:G,MATCH($C1376,'Policy Characteristics'!$C:$C,0))),"",INDEX('Policy Characteristics'!G:G,MATCH($C1376,'Policy Characteristics'!$C:$C,0)))</f>
        <v>0.25</v>
      </c>
      <c r="N1376" s="261">
        <f>IF(ISBLANK(INDEX('Policy Characteristics'!H:H,MATCH($C1376,'Policy Characteristics'!$C:$C,0))),"",INDEX('Policy Characteristics'!H:H,MATCH($C1376,'Policy Characteristics'!$C:$C,0)))</f>
        <v>0.01</v>
      </c>
      <c r="O1376" s="254" t="str">
        <f>IF(ISBLANK(INDEX('Policy Characteristics'!I:I,MATCH($C1376,'Policy Characteristics'!$C:$C,0))),"",INDEX('Policy Characteristics'!I:I,MATCH($C1376,'Policy Characteristics'!$C:$C,0)))</f>
        <v>% reduction in energy use</v>
      </c>
      <c r="P1376" s="254" t="str">
        <f>IF(ISBLANK(INDEX('Policy Characteristics'!J:J,MATCH($C1376,'Policy Characteristics'!$C:$C,0))),"",INDEX('Policy Characteristics'!J:J,MATCH($C1376,'Policy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6" s="254" t="str">
        <f>IF(ISBLANK(INDEX('Policy Characteristics'!K:K,MATCH($C1376,'Policy Characteristics'!$C:$C,0))),"",INDEX('Policy Characteristics'!K:K,MATCH($C1376,'Policy Characteristics'!$C:$C,0)))</f>
        <v>industry-ag-main.html#eff-stds</v>
      </c>
      <c r="R1376" s="254" t="str">
        <f>IF(ISBLANK(INDEX('Policy Characteristics'!L:L,MATCH($C1376,'Policy Characteristics'!$C:$C,0))),"",INDEX('Policy Characteristics'!L:L,MATCH($C1376,'Policy Characteristics'!$C:$C,0)))</f>
        <v>industry-energy-efficiency-standards.html</v>
      </c>
    </row>
    <row r="1377" spans="1:18" s="4" customFormat="1">
      <c r="A1377" s="254" t="str">
        <f>IF(ISBLANK(INDEX('Policy Characteristics'!A:A,MATCH($C1377,'Policy Characteristics'!$C:$C,0))),"",INDEX('Policy Characteristics'!A:A,MATCH($C1377,'Policy Characteristics'!$C:$C,0)))</f>
        <v>Industry</v>
      </c>
      <c r="B1377" s="262" t="str">
        <f>IF(ISBLANK(INDEX('Policy Characteristics'!B:B,MATCH($C1377,'Policy Characteristics'!$C:$C,0))),"",INDEX('Policy Characteristics'!B:B,MATCH($C1377,'Policy Characteristics'!$C:$C,0)))</f>
        <v>Industry Energy Efficiency Standards</v>
      </c>
      <c r="C1377" s="254" t="str">
        <f t="shared" si="48"/>
        <v>Percentage Improvement in Eqpt Efficiency Standards above BAU</v>
      </c>
      <c r="D1377" s="6" t="s">
        <v>3071</v>
      </c>
      <c r="E1377" s="45" t="s">
        <v>2402</v>
      </c>
      <c r="F1377" t="s">
        <v>3034</v>
      </c>
      <c r="G1377" s="45" t="s">
        <v>2406</v>
      </c>
      <c r="H1377" s="43">
        <v>1061</v>
      </c>
      <c r="I1377" s="324" t="s">
        <v>44</v>
      </c>
      <c r="J1377" s="255" t="str">
        <f>IF(ISBLANK(INDEX('Policy Characteristics'!D:D,MATCH($C1377,'Policy Characteristics'!$C:$C,0))),"",INDEX('Policy Characteristics'!D:D,MATCH($C1377,'Policy Characteristics'!$C:$C,0)))</f>
        <v>Industry Energy Efficiency Standards</v>
      </c>
      <c r="K1377" s="254" t="str">
        <f>IF(ISBLANK(INDEX('Policy Characteristics'!E:E,MATCH($C1377,'Policy Characteristics'!$C:$C,0))),"",INDEX('Policy Characteristics'!E:E,MATCH($C1377,'Policy Characteristics'!$C:$C,0)))</f>
        <v>indst efficiency standards</v>
      </c>
      <c r="L1377" s="261">
        <f>IF(ISBLANK(INDEX('Policy Characteristics'!F:F,MATCH($C1377,'Policy Characteristics'!$C:$C,0))),"",INDEX('Policy Characteristics'!F:F,MATCH($C1377,'Policy Characteristics'!$C:$C,0)))</f>
        <v>0</v>
      </c>
      <c r="M1377" s="261">
        <f>IF(ISBLANK(INDEX('Policy Characteristics'!G:G,MATCH($C1377,'Policy Characteristics'!$C:$C,0))),"",INDEX('Policy Characteristics'!G:G,MATCH($C1377,'Policy Characteristics'!$C:$C,0)))</f>
        <v>0.25</v>
      </c>
      <c r="N1377" s="261">
        <f>IF(ISBLANK(INDEX('Policy Characteristics'!H:H,MATCH($C1377,'Policy Characteristics'!$C:$C,0))),"",INDEX('Policy Characteristics'!H:H,MATCH($C1377,'Policy Characteristics'!$C:$C,0)))</f>
        <v>0.01</v>
      </c>
      <c r="O1377" s="254" t="str">
        <f>IF(ISBLANK(INDEX('Policy Characteristics'!I:I,MATCH($C1377,'Policy Characteristics'!$C:$C,0))),"",INDEX('Policy Characteristics'!I:I,MATCH($C1377,'Policy Characteristics'!$C:$C,0)))</f>
        <v>% reduction in energy use</v>
      </c>
      <c r="P1377" s="254" t="str">
        <f>IF(ISBLANK(INDEX('Policy Characteristics'!J:J,MATCH($C1377,'Policy Characteristics'!$C:$C,0))),"",INDEX('Policy Characteristics'!J:J,MATCH($C1377,'Policy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7" s="254" t="str">
        <f>IF(ISBLANK(INDEX('Policy Characteristics'!K:K,MATCH($C1377,'Policy Characteristics'!$C:$C,0))),"",INDEX('Policy Characteristics'!K:K,MATCH($C1377,'Policy Characteristics'!$C:$C,0)))</f>
        <v>industry-ag-main.html#eff-stds</v>
      </c>
      <c r="R1377" s="254" t="str">
        <f>IF(ISBLANK(INDEX('Policy Characteristics'!L:L,MATCH($C1377,'Policy Characteristics'!$C:$C,0))),"",INDEX('Policy Characteristics'!L:L,MATCH($C1377,'Policy Characteristics'!$C:$C,0)))</f>
        <v>industry-energy-efficiency-standards.html</v>
      </c>
    </row>
    <row r="1378" spans="1:18" s="4" customFormat="1">
      <c r="A1378" s="254" t="str">
        <f>IF(ISBLANK(INDEX('Policy Characteristics'!A:A,MATCH($C1378,'Policy Characteristics'!$C:$C,0))),"",INDEX('Policy Characteristics'!A:A,MATCH($C1378,'Policy Characteristics'!$C:$C,0)))</f>
        <v>Industry</v>
      </c>
      <c r="B1378" s="262" t="str">
        <f>IF(ISBLANK(INDEX('Policy Characteristics'!B:B,MATCH($C1378,'Policy Characteristics'!$C:$C,0))),"",INDEX('Policy Characteristics'!B:B,MATCH($C1378,'Policy Characteristics'!$C:$C,0)))</f>
        <v>Industry Energy Efficiency Standards</v>
      </c>
      <c r="C1378" s="254" t="str">
        <f t="shared" si="48"/>
        <v>Percentage Improvement in Eqpt Efficiency Standards above BAU</v>
      </c>
      <c r="D1378" s="6" t="s">
        <v>3071</v>
      </c>
      <c r="E1378" s="45" t="s">
        <v>2403</v>
      </c>
      <c r="F1378" t="s">
        <v>3034</v>
      </c>
      <c r="G1378" s="45" t="s">
        <v>2407</v>
      </c>
      <c r="H1378" s="43">
        <v>1062</v>
      </c>
      <c r="I1378" s="324" t="s">
        <v>43</v>
      </c>
      <c r="J1378" s="255" t="str">
        <f>IF(ISBLANK(INDEX('Policy Characteristics'!D:D,MATCH($C1378,'Policy Characteristics'!$C:$C,0))),"",INDEX('Policy Characteristics'!D:D,MATCH($C1378,'Policy Characteristics'!$C:$C,0)))</f>
        <v>Industry Energy Efficiency Standards</v>
      </c>
      <c r="K1378" s="254" t="str">
        <f>IF(ISBLANK(INDEX('Policy Characteristics'!E:E,MATCH($C1378,'Policy Characteristics'!$C:$C,0))),"",INDEX('Policy Characteristics'!E:E,MATCH($C1378,'Policy Characteristics'!$C:$C,0)))</f>
        <v>indst efficiency standards</v>
      </c>
      <c r="L1378" s="261">
        <f>IF(ISBLANK(INDEX('Policy Characteristics'!F:F,MATCH($C1378,'Policy Characteristics'!$C:$C,0))),"",INDEX('Policy Characteristics'!F:F,MATCH($C1378,'Policy Characteristics'!$C:$C,0)))</f>
        <v>0</v>
      </c>
      <c r="M1378" s="261">
        <f>IF(ISBLANK(INDEX('Policy Characteristics'!G:G,MATCH($C1378,'Policy Characteristics'!$C:$C,0))),"",INDEX('Policy Characteristics'!G:G,MATCH($C1378,'Policy Characteristics'!$C:$C,0)))</f>
        <v>0.25</v>
      </c>
      <c r="N1378" s="261">
        <f>IF(ISBLANK(INDEX('Policy Characteristics'!H:H,MATCH($C1378,'Policy Characteristics'!$C:$C,0))),"",INDEX('Policy Characteristics'!H:H,MATCH($C1378,'Policy Characteristics'!$C:$C,0)))</f>
        <v>0.01</v>
      </c>
      <c r="O1378" s="254" t="str">
        <f>IF(ISBLANK(INDEX('Policy Characteristics'!I:I,MATCH($C1378,'Policy Characteristics'!$C:$C,0))),"",INDEX('Policy Characteristics'!I:I,MATCH($C1378,'Policy Characteristics'!$C:$C,0)))</f>
        <v>% reduction in energy use</v>
      </c>
      <c r="P1378" s="254" t="str">
        <f>IF(ISBLANK(INDEX('Policy Characteristics'!J:J,MATCH($C1378,'Policy Characteristics'!$C:$C,0))),"",INDEX('Policy Characteristics'!J:J,MATCH($C1378,'Policy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8" s="254" t="str">
        <f>IF(ISBLANK(INDEX('Policy Characteristics'!K:K,MATCH($C1378,'Policy Characteristics'!$C:$C,0))),"",INDEX('Policy Characteristics'!K:K,MATCH($C1378,'Policy Characteristics'!$C:$C,0)))</f>
        <v>industry-ag-main.html#eff-stds</v>
      </c>
      <c r="R1378" s="254" t="str">
        <f>IF(ISBLANK(INDEX('Policy Characteristics'!L:L,MATCH($C1378,'Policy Characteristics'!$C:$C,0))),"",INDEX('Policy Characteristics'!L:L,MATCH($C1378,'Policy Characteristics'!$C:$C,0)))</f>
        <v>industry-energy-efficiency-standards.html</v>
      </c>
    </row>
    <row r="1379" spans="1:18" s="4" customFormat="1">
      <c r="A1379" s="254" t="str">
        <f>IF(ISBLANK(INDEX('Policy Characteristics'!A:A,MATCH($C1379,'Policy Characteristics'!$C:$C,0))),"",INDEX('Policy Characteristics'!A:A,MATCH($C1379,'Policy Characteristics'!$C:$C,0)))</f>
        <v>Industry</v>
      </c>
      <c r="B1379" s="262" t="str">
        <f>IF(ISBLANK(INDEX('Policy Characteristics'!B:B,MATCH($C1379,'Policy Characteristics'!$C:$C,0))),"",INDEX('Policy Characteristics'!B:B,MATCH($C1379,'Policy Characteristics'!$C:$C,0)))</f>
        <v>Industry Energy Efficiency Standards</v>
      </c>
      <c r="C1379" s="254" t="str">
        <f t="shared" si="48"/>
        <v>Percentage Improvement in Eqpt Efficiency Standards above BAU</v>
      </c>
      <c r="D1379" s="6" t="s">
        <v>3071</v>
      </c>
      <c r="E1379" s="45" t="s">
        <v>2404</v>
      </c>
      <c r="F1379" t="s">
        <v>3034</v>
      </c>
      <c r="G1379" s="45" t="s">
        <v>2410</v>
      </c>
      <c r="H1379" s="43">
        <v>1063</v>
      </c>
      <c r="I1379" s="324" t="s">
        <v>44</v>
      </c>
      <c r="J1379" s="255" t="str">
        <f>IF(ISBLANK(INDEX('Policy Characteristics'!D:D,MATCH($C1379,'Policy Characteristics'!$C:$C,0))),"",INDEX('Policy Characteristics'!D:D,MATCH($C1379,'Policy Characteristics'!$C:$C,0)))</f>
        <v>Industry Energy Efficiency Standards</v>
      </c>
      <c r="K1379" s="254" t="str">
        <f>IF(ISBLANK(INDEX('Policy Characteristics'!E:E,MATCH($C1379,'Policy Characteristics'!$C:$C,0))),"",INDEX('Policy Characteristics'!E:E,MATCH($C1379,'Policy Characteristics'!$C:$C,0)))</f>
        <v>indst efficiency standards</v>
      </c>
      <c r="L1379" s="261">
        <f>IF(ISBLANK(INDEX('Policy Characteristics'!F:F,MATCH($C1379,'Policy Characteristics'!$C:$C,0))),"",INDEX('Policy Characteristics'!F:F,MATCH($C1379,'Policy Characteristics'!$C:$C,0)))</f>
        <v>0</v>
      </c>
      <c r="M1379" s="261">
        <f>IF(ISBLANK(INDEX('Policy Characteristics'!G:G,MATCH($C1379,'Policy Characteristics'!$C:$C,0))),"",INDEX('Policy Characteristics'!G:G,MATCH($C1379,'Policy Characteristics'!$C:$C,0)))</f>
        <v>0.25</v>
      </c>
      <c r="N1379" s="261">
        <f>IF(ISBLANK(INDEX('Policy Characteristics'!H:H,MATCH($C1379,'Policy Characteristics'!$C:$C,0))),"",INDEX('Policy Characteristics'!H:H,MATCH($C1379,'Policy Characteristics'!$C:$C,0)))</f>
        <v>0.01</v>
      </c>
      <c r="O1379" s="254" t="str">
        <f>IF(ISBLANK(INDEX('Policy Characteristics'!I:I,MATCH($C1379,'Policy Characteristics'!$C:$C,0))),"",INDEX('Policy Characteristics'!I:I,MATCH($C1379,'Policy Characteristics'!$C:$C,0)))</f>
        <v>% reduction in energy use</v>
      </c>
      <c r="P1379" s="254" t="str">
        <f>IF(ISBLANK(INDEX('Policy Characteristics'!J:J,MATCH($C1379,'Policy Characteristics'!$C:$C,0))),"",INDEX('Policy Characteristics'!J:J,MATCH($C1379,'Policy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9" s="254" t="str">
        <f>IF(ISBLANK(INDEX('Policy Characteristics'!K:K,MATCH($C1379,'Policy Characteristics'!$C:$C,0))),"",INDEX('Policy Characteristics'!K:K,MATCH($C1379,'Policy Characteristics'!$C:$C,0)))</f>
        <v>industry-ag-main.html#eff-stds</v>
      </c>
      <c r="R1379" s="254" t="str">
        <f>IF(ISBLANK(INDEX('Policy Characteristics'!L:L,MATCH($C1379,'Policy Characteristics'!$C:$C,0))),"",INDEX('Policy Characteristics'!L:L,MATCH($C1379,'Policy Characteristics'!$C:$C,0)))</f>
        <v>industry-energy-efficiency-standards.html</v>
      </c>
    </row>
    <row r="1380" spans="1:18" s="4" customFormat="1">
      <c r="A1380" s="254" t="str">
        <f>IF(ISBLANK(INDEX('Policy Characteristics'!A:A,MATCH($C1380,'Policy Characteristics'!$C:$C,0))),"",INDEX('Policy Characteristics'!A:A,MATCH($C1380,'Policy Characteristics'!$C:$C,0)))</f>
        <v>Industry</v>
      </c>
      <c r="B1380" s="262" t="str">
        <f>IF(ISBLANK(INDEX('Policy Characteristics'!B:B,MATCH($C1380,'Policy Characteristics'!$C:$C,0))),"",INDEX('Policy Characteristics'!B:B,MATCH($C1380,'Policy Characteristics'!$C:$C,0)))</f>
        <v>Industry Energy Efficiency Standards</v>
      </c>
      <c r="C1380" s="254" t="str">
        <f t="shared" si="48"/>
        <v>Percentage Improvement in Eqpt Efficiency Standards above BAU</v>
      </c>
      <c r="D1380" s="6" t="s">
        <v>3071</v>
      </c>
      <c r="E1380" s="45" t="s">
        <v>2706</v>
      </c>
      <c r="F1380" t="s">
        <v>3034</v>
      </c>
      <c r="G1380" s="45" t="s">
        <v>2709</v>
      </c>
      <c r="H1380" s="43">
        <v>1064</v>
      </c>
      <c r="I1380" s="324" t="s">
        <v>44</v>
      </c>
      <c r="J1380" s="255" t="str">
        <f>IF(ISBLANK(INDEX('Policy Characteristics'!D:D,MATCH($C1380,'Policy Characteristics'!$C:$C,0))),"",INDEX('Policy Characteristics'!D:D,MATCH($C1380,'Policy Characteristics'!$C:$C,0)))</f>
        <v>Industry Energy Efficiency Standards</v>
      </c>
      <c r="K1380" s="254" t="str">
        <f>IF(ISBLANK(INDEX('Policy Characteristics'!E:E,MATCH($C1380,'Policy Characteristics'!$C:$C,0))),"",INDEX('Policy Characteristics'!E:E,MATCH($C1380,'Policy Characteristics'!$C:$C,0)))</f>
        <v>indst efficiency standards</v>
      </c>
      <c r="L1380" s="261">
        <f>IF(ISBLANK(INDEX('Policy Characteristics'!F:F,MATCH($C1380,'Policy Characteristics'!$C:$C,0))),"",INDEX('Policy Characteristics'!F:F,MATCH($C1380,'Policy Characteristics'!$C:$C,0)))</f>
        <v>0</v>
      </c>
      <c r="M1380" s="261">
        <f>IF(ISBLANK(INDEX('Policy Characteristics'!G:G,MATCH($C1380,'Policy Characteristics'!$C:$C,0))),"",INDEX('Policy Characteristics'!G:G,MATCH($C1380,'Policy Characteristics'!$C:$C,0)))</f>
        <v>0.25</v>
      </c>
      <c r="N1380" s="261">
        <f>IF(ISBLANK(INDEX('Policy Characteristics'!H:H,MATCH($C1380,'Policy Characteristics'!$C:$C,0))),"",INDEX('Policy Characteristics'!H:H,MATCH($C1380,'Policy Characteristics'!$C:$C,0)))</f>
        <v>0.01</v>
      </c>
      <c r="O1380" s="254" t="str">
        <f>IF(ISBLANK(INDEX('Policy Characteristics'!I:I,MATCH($C1380,'Policy Characteristics'!$C:$C,0))),"",INDEX('Policy Characteristics'!I:I,MATCH($C1380,'Policy Characteristics'!$C:$C,0)))</f>
        <v>% reduction in energy use</v>
      </c>
      <c r="P1380" s="254" t="str">
        <f>IF(ISBLANK(INDEX('Policy Characteristics'!J:J,MATCH($C1380,'Policy Characteristics'!$C:$C,0))),"",INDEX('Policy Characteristics'!J:J,MATCH($C1380,'Policy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0" s="254" t="str">
        <f>IF(ISBLANK(INDEX('Policy Characteristics'!K:K,MATCH($C1380,'Policy Characteristics'!$C:$C,0))),"",INDEX('Policy Characteristics'!K:K,MATCH($C1380,'Policy Characteristics'!$C:$C,0)))</f>
        <v>industry-ag-main.html#eff-stds</v>
      </c>
      <c r="R1380" s="254" t="str">
        <f>IF(ISBLANK(INDEX('Policy Characteristics'!L:L,MATCH($C1380,'Policy Characteristics'!$C:$C,0))),"",INDEX('Policy Characteristics'!L:L,MATCH($C1380,'Policy Characteristics'!$C:$C,0)))</f>
        <v>industry-energy-efficiency-standards.html</v>
      </c>
    </row>
    <row r="1381" spans="1:18" s="4" customFormat="1">
      <c r="A1381" s="254" t="str">
        <f>IF(ISBLANK(INDEX('Policy Characteristics'!A:A,MATCH($C1381,'Policy Characteristics'!$C:$C,0))),"",INDEX('Policy Characteristics'!A:A,MATCH($C1381,'Policy Characteristics'!$C:$C,0)))</f>
        <v>Industry</v>
      </c>
      <c r="B1381" s="262" t="str">
        <f>IF(ISBLANK(INDEX('Policy Characteristics'!B:B,MATCH($C1381,'Policy Characteristics'!$C:$C,0))),"",INDEX('Policy Characteristics'!B:B,MATCH($C1381,'Policy Characteristics'!$C:$C,0)))</f>
        <v>Industry Energy Efficiency Standards</v>
      </c>
      <c r="C1381" s="254" t="str">
        <f t="shared" si="48"/>
        <v>Percentage Improvement in Eqpt Efficiency Standards above BAU</v>
      </c>
      <c r="D1381" s="6" t="s">
        <v>3071</v>
      </c>
      <c r="E1381" s="45" t="s">
        <v>2707</v>
      </c>
      <c r="F1381" t="s">
        <v>3034</v>
      </c>
      <c r="G1381" s="45" t="s">
        <v>2711</v>
      </c>
      <c r="H1381" s="43">
        <v>1065</v>
      </c>
      <c r="I1381" s="324" t="s">
        <v>44</v>
      </c>
      <c r="J1381" s="255" t="str">
        <f>IF(ISBLANK(INDEX('Policy Characteristics'!D:D,MATCH($C1381,'Policy Characteristics'!$C:$C,0))),"",INDEX('Policy Characteristics'!D:D,MATCH($C1381,'Policy Characteristics'!$C:$C,0)))</f>
        <v>Industry Energy Efficiency Standards</v>
      </c>
      <c r="K1381" s="254" t="str">
        <f>IF(ISBLANK(INDEX('Policy Characteristics'!E:E,MATCH($C1381,'Policy Characteristics'!$C:$C,0))),"",INDEX('Policy Characteristics'!E:E,MATCH($C1381,'Policy Characteristics'!$C:$C,0)))</f>
        <v>indst efficiency standards</v>
      </c>
      <c r="L1381" s="261">
        <f>IF(ISBLANK(INDEX('Policy Characteristics'!F:F,MATCH($C1381,'Policy Characteristics'!$C:$C,0))),"",INDEX('Policy Characteristics'!F:F,MATCH($C1381,'Policy Characteristics'!$C:$C,0)))</f>
        <v>0</v>
      </c>
      <c r="M1381" s="261">
        <f>IF(ISBLANK(INDEX('Policy Characteristics'!G:G,MATCH($C1381,'Policy Characteristics'!$C:$C,0))),"",INDEX('Policy Characteristics'!G:G,MATCH($C1381,'Policy Characteristics'!$C:$C,0)))</f>
        <v>0.25</v>
      </c>
      <c r="N1381" s="261">
        <f>IF(ISBLANK(INDEX('Policy Characteristics'!H:H,MATCH($C1381,'Policy Characteristics'!$C:$C,0))),"",INDEX('Policy Characteristics'!H:H,MATCH($C1381,'Policy Characteristics'!$C:$C,0)))</f>
        <v>0.01</v>
      </c>
      <c r="O1381" s="254" t="str">
        <f>IF(ISBLANK(INDEX('Policy Characteristics'!I:I,MATCH($C1381,'Policy Characteristics'!$C:$C,0))),"",INDEX('Policy Characteristics'!I:I,MATCH($C1381,'Policy Characteristics'!$C:$C,0)))</f>
        <v>% reduction in energy use</v>
      </c>
      <c r="P1381" s="254" t="str">
        <f>IF(ISBLANK(INDEX('Policy Characteristics'!J:J,MATCH($C1381,'Policy Characteristics'!$C:$C,0))),"",INDEX('Policy Characteristics'!J:J,MATCH($C1381,'Policy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1" s="254" t="str">
        <f>IF(ISBLANK(INDEX('Policy Characteristics'!K:K,MATCH($C1381,'Policy Characteristics'!$C:$C,0))),"",INDEX('Policy Characteristics'!K:K,MATCH($C1381,'Policy Characteristics'!$C:$C,0)))</f>
        <v>industry-ag-main.html#eff-stds</v>
      </c>
      <c r="R1381" s="254" t="str">
        <f>IF(ISBLANK(INDEX('Policy Characteristics'!L:L,MATCH($C1381,'Policy Characteristics'!$C:$C,0))),"",INDEX('Policy Characteristics'!L:L,MATCH($C1381,'Policy Characteristics'!$C:$C,0)))</f>
        <v>industry-energy-efficiency-standards.html</v>
      </c>
    </row>
    <row r="1382" spans="1:18" s="4" customFormat="1">
      <c r="A1382" s="254" t="str">
        <f>IF(ISBLANK(INDEX('Policy Characteristics'!A:A,MATCH($C1382,'Policy Characteristics'!$C:$C,0))),"",INDEX('Policy Characteristics'!A:A,MATCH($C1382,'Policy Characteristics'!$C:$C,0)))</f>
        <v>Industry</v>
      </c>
      <c r="B1382" s="262" t="str">
        <f>IF(ISBLANK(INDEX('Policy Characteristics'!B:B,MATCH($C1382,'Policy Characteristics'!$C:$C,0))),"",INDEX('Policy Characteristics'!B:B,MATCH($C1382,'Policy Characteristics'!$C:$C,0)))</f>
        <v>Industry Energy Efficiency Standards</v>
      </c>
      <c r="C1382" s="254" t="str">
        <f t="shared" si="48"/>
        <v>Percentage Improvement in Eqpt Efficiency Standards above BAU</v>
      </c>
      <c r="D1382" s="6" t="s">
        <v>3071</v>
      </c>
      <c r="E1382" s="45" t="s">
        <v>2708</v>
      </c>
      <c r="F1382" t="s">
        <v>3034</v>
      </c>
      <c r="G1382" s="45" t="s">
        <v>2712</v>
      </c>
      <c r="H1382" s="43">
        <v>1066</v>
      </c>
      <c r="I1382" s="324" t="s">
        <v>43</v>
      </c>
      <c r="J1382" s="255" t="str">
        <f>IF(ISBLANK(INDEX('Policy Characteristics'!D:D,MATCH($C1382,'Policy Characteristics'!$C:$C,0))),"",INDEX('Policy Characteristics'!D:D,MATCH($C1382,'Policy Characteristics'!$C:$C,0)))</f>
        <v>Industry Energy Efficiency Standards</v>
      </c>
      <c r="K1382" s="254" t="str">
        <f>IF(ISBLANK(INDEX('Policy Characteristics'!E:E,MATCH($C1382,'Policy Characteristics'!$C:$C,0))),"",INDEX('Policy Characteristics'!E:E,MATCH($C1382,'Policy Characteristics'!$C:$C,0)))</f>
        <v>indst efficiency standards</v>
      </c>
      <c r="L1382" s="261">
        <f>IF(ISBLANK(INDEX('Policy Characteristics'!F:F,MATCH($C1382,'Policy Characteristics'!$C:$C,0))),"",INDEX('Policy Characteristics'!F:F,MATCH($C1382,'Policy Characteristics'!$C:$C,0)))</f>
        <v>0</v>
      </c>
      <c r="M1382" s="261">
        <f>IF(ISBLANK(INDEX('Policy Characteristics'!G:G,MATCH($C1382,'Policy Characteristics'!$C:$C,0))),"",INDEX('Policy Characteristics'!G:G,MATCH($C1382,'Policy Characteristics'!$C:$C,0)))</f>
        <v>0.25</v>
      </c>
      <c r="N1382" s="261">
        <f>IF(ISBLANK(INDEX('Policy Characteristics'!H:H,MATCH($C1382,'Policy Characteristics'!$C:$C,0))),"",INDEX('Policy Characteristics'!H:H,MATCH($C1382,'Policy Characteristics'!$C:$C,0)))</f>
        <v>0.01</v>
      </c>
      <c r="O1382" s="254" t="str">
        <f>IF(ISBLANK(INDEX('Policy Characteristics'!I:I,MATCH($C1382,'Policy Characteristics'!$C:$C,0))),"",INDEX('Policy Characteristics'!I:I,MATCH($C1382,'Policy Characteristics'!$C:$C,0)))</f>
        <v>% reduction in energy use</v>
      </c>
      <c r="P1382" s="254" t="str">
        <f>IF(ISBLANK(INDEX('Policy Characteristics'!J:J,MATCH($C1382,'Policy Characteristics'!$C:$C,0))),"",INDEX('Policy Characteristics'!J:J,MATCH($C1382,'Policy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2" s="254" t="str">
        <f>IF(ISBLANK(INDEX('Policy Characteristics'!K:K,MATCH($C1382,'Policy Characteristics'!$C:$C,0))),"",INDEX('Policy Characteristics'!K:K,MATCH($C1382,'Policy Characteristics'!$C:$C,0)))</f>
        <v>industry-ag-main.html#eff-stds</v>
      </c>
      <c r="R1382" s="254" t="str">
        <f>IF(ISBLANK(INDEX('Policy Characteristics'!L:L,MATCH($C1382,'Policy Characteristics'!$C:$C,0))),"",INDEX('Policy Characteristics'!L:L,MATCH($C1382,'Policy Characteristics'!$C:$C,0)))</f>
        <v>industry-energy-efficiency-standards.html</v>
      </c>
    </row>
    <row r="1383" spans="1:18" s="4" customFormat="1">
      <c r="A1383" s="254" t="str">
        <f>IF(ISBLANK(INDEX('Policy Characteristics'!A:A,MATCH($C1383,'Policy Characteristics'!$C:$C,0))),"",INDEX('Policy Characteristics'!A:A,MATCH($C1383,'Policy Characteristics'!$C:$C,0)))</f>
        <v>Industry</v>
      </c>
      <c r="B1383" s="262" t="str">
        <f>IF(ISBLANK(INDEX('Policy Characteristics'!B:B,MATCH($C1383,'Policy Characteristics'!$C:$C,0))),"",INDEX('Policy Characteristics'!B:B,MATCH($C1383,'Policy Characteristics'!$C:$C,0)))</f>
        <v>Industry Energy Efficiency Standards</v>
      </c>
      <c r="C1383" s="254" t="str">
        <f t="shared" si="48"/>
        <v>Percentage Improvement in Eqpt Efficiency Standards above BAU</v>
      </c>
      <c r="D1383" s="6" t="s">
        <v>3071</v>
      </c>
      <c r="E1383" s="45" t="s">
        <v>2705</v>
      </c>
      <c r="F1383" t="s">
        <v>3034</v>
      </c>
      <c r="G1383" s="45" t="s">
        <v>2710</v>
      </c>
      <c r="H1383" s="43">
        <v>1067</v>
      </c>
      <c r="I1383" s="324" t="s">
        <v>44</v>
      </c>
      <c r="J1383" s="255" t="str">
        <f>IF(ISBLANK(INDEX('Policy Characteristics'!D:D,MATCH($C1383,'Policy Characteristics'!$C:$C,0))),"",INDEX('Policy Characteristics'!D:D,MATCH($C1383,'Policy Characteristics'!$C:$C,0)))</f>
        <v>Industry Energy Efficiency Standards</v>
      </c>
      <c r="K1383" s="254" t="str">
        <f>IF(ISBLANK(INDEX('Policy Characteristics'!E:E,MATCH($C1383,'Policy Characteristics'!$C:$C,0))),"",INDEX('Policy Characteristics'!E:E,MATCH($C1383,'Policy Characteristics'!$C:$C,0)))</f>
        <v>indst efficiency standards</v>
      </c>
      <c r="L1383" s="261">
        <f>IF(ISBLANK(INDEX('Policy Characteristics'!F:F,MATCH($C1383,'Policy Characteristics'!$C:$C,0))),"",INDEX('Policy Characteristics'!F:F,MATCH($C1383,'Policy Characteristics'!$C:$C,0)))</f>
        <v>0</v>
      </c>
      <c r="M1383" s="261">
        <f>IF(ISBLANK(INDEX('Policy Characteristics'!G:G,MATCH($C1383,'Policy Characteristics'!$C:$C,0))),"",INDEX('Policy Characteristics'!G:G,MATCH($C1383,'Policy Characteristics'!$C:$C,0)))</f>
        <v>0.25</v>
      </c>
      <c r="N1383" s="261">
        <f>IF(ISBLANK(INDEX('Policy Characteristics'!H:H,MATCH($C1383,'Policy Characteristics'!$C:$C,0))),"",INDEX('Policy Characteristics'!H:H,MATCH($C1383,'Policy Characteristics'!$C:$C,0)))</f>
        <v>0.01</v>
      </c>
      <c r="O1383" s="254" t="str">
        <f>IF(ISBLANK(INDEX('Policy Characteristics'!I:I,MATCH($C1383,'Policy Characteristics'!$C:$C,0))),"",INDEX('Policy Characteristics'!I:I,MATCH($C1383,'Policy Characteristics'!$C:$C,0)))</f>
        <v>% reduction in energy use</v>
      </c>
      <c r="P1383" s="254" t="str">
        <f>IF(ISBLANK(INDEX('Policy Characteristics'!J:J,MATCH($C1383,'Policy Characteristics'!$C:$C,0))),"",INDEX('Policy Characteristics'!J:J,MATCH($C1383,'Policy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3" s="254" t="str">
        <f>IF(ISBLANK(INDEX('Policy Characteristics'!K:K,MATCH($C1383,'Policy Characteristics'!$C:$C,0))),"",INDEX('Policy Characteristics'!K:K,MATCH($C1383,'Policy Characteristics'!$C:$C,0)))</f>
        <v>industry-ag-main.html#eff-stds</v>
      </c>
      <c r="R1383" s="254" t="str">
        <f>IF(ISBLANK(INDEX('Policy Characteristics'!L:L,MATCH($C1383,'Policy Characteristics'!$C:$C,0))),"",INDEX('Policy Characteristics'!L:L,MATCH($C1383,'Policy Characteristics'!$C:$C,0)))</f>
        <v>industry-energy-efficiency-standards.html</v>
      </c>
    </row>
    <row r="1384" spans="1:18" s="4" customFormat="1">
      <c r="A1384" s="254" t="str">
        <f>IF(ISBLANK(INDEX('Policy Characteristics'!A:A,MATCH($C1384,'Policy Characteristics'!$C:$C,0))),"",INDEX('Policy Characteristics'!A:A,MATCH($C1384,'Policy Characteristics'!$C:$C,0)))</f>
        <v>Industry</v>
      </c>
      <c r="B1384" s="262" t="str">
        <f>IF(ISBLANK(INDEX('Policy Characteristics'!B:B,MATCH($C1384,'Policy Characteristics'!$C:$C,0))),"",INDEX('Policy Characteristics'!B:B,MATCH($C1384,'Policy Characteristics'!$C:$C,0)))</f>
        <v>Industry Energy Efficiency Standards</v>
      </c>
      <c r="C1384" s="254" t="str">
        <f t="shared" si="48"/>
        <v>Percentage Improvement in Eqpt Efficiency Standards above BAU</v>
      </c>
      <c r="D1384" s="6" t="s">
        <v>3072</v>
      </c>
      <c r="E1384" s="45" t="s">
        <v>2399</v>
      </c>
      <c r="F1384" t="s">
        <v>3035</v>
      </c>
      <c r="G1384" s="45" t="s">
        <v>2405</v>
      </c>
      <c r="H1384" s="43">
        <v>1068</v>
      </c>
      <c r="I1384" s="324" t="s">
        <v>43</v>
      </c>
      <c r="J1384" s="255" t="str">
        <f>IF(ISBLANK(INDEX('Policy Characteristics'!D:D,MATCH($C1384,'Policy Characteristics'!$C:$C,0))),"",INDEX('Policy Characteristics'!D:D,MATCH($C1384,'Policy Characteristics'!$C:$C,0)))</f>
        <v>Industry Energy Efficiency Standards</v>
      </c>
      <c r="K1384" s="254" t="str">
        <f>IF(ISBLANK(INDEX('Policy Characteristics'!E:E,MATCH($C1384,'Policy Characteristics'!$C:$C,0))),"",INDEX('Policy Characteristics'!E:E,MATCH($C1384,'Policy Characteristics'!$C:$C,0)))</f>
        <v>indst efficiency standards</v>
      </c>
      <c r="L1384" s="261">
        <f>IF(ISBLANK(INDEX('Policy Characteristics'!F:F,MATCH($C1384,'Policy Characteristics'!$C:$C,0))),"",INDEX('Policy Characteristics'!F:F,MATCH($C1384,'Policy Characteristics'!$C:$C,0)))</f>
        <v>0</v>
      </c>
      <c r="M1384" s="261">
        <f>IF(ISBLANK(INDEX('Policy Characteristics'!G:G,MATCH($C1384,'Policy Characteristics'!$C:$C,0))),"",INDEX('Policy Characteristics'!G:G,MATCH($C1384,'Policy Characteristics'!$C:$C,0)))</f>
        <v>0.25</v>
      </c>
      <c r="N1384" s="261">
        <f>IF(ISBLANK(INDEX('Policy Characteristics'!H:H,MATCH($C1384,'Policy Characteristics'!$C:$C,0))),"",INDEX('Policy Characteristics'!H:H,MATCH($C1384,'Policy Characteristics'!$C:$C,0)))</f>
        <v>0.01</v>
      </c>
      <c r="O1384" s="254" t="str">
        <f>IF(ISBLANK(INDEX('Policy Characteristics'!I:I,MATCH($C1384,'Policy Characteristics'!$C:$C,0))),"",INDEX('Policy Characteristics'!I:I,MATCH($C1384,'Policy Characteristics'!$C:$C,0)))</f>
        <v>% reduction in energy use</v>
      </c>
      <c r="P1384" s="254" t="str">
        <f>IF(ISBLANK(INDEX('Policy Characteristics'!J:J,MATCH($C1384,'Policy Characteristics'!$C:$C,0))),"",INDEX('Policy Characteristics'!J:J,MATCH($C1384,'Policy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4" s="254" t="str">
        <f>IF(ISBLANK(INDEX('Policy Characteristics'!K:K,MATCH($C1384,'Policy Characteristics'!$C:$C,0))),"",INDEX('Policy Characteristics'!K:K,MATCH($C1384,'Policy Characteristics'!$C:$C,0)))</f>
        <v>industry-ag-main.html#eff-stds</v>
      </c>
      <c r="R1384" s="254" t="str">
        <f>IF(ISBLANK(INDEX('Policy Characteristics'!L:L,MATCH($C1384,'Policy Characteristics'!$C:$C,0))),"",INDEX('Policy Characteristics'!L:L,MATCH($C1384,'Policy Characteristics'!$C:$C,0)))</f>
        <v>industry-energy-efficiency-standards.html</v>
      </c>
    </row>
    <row r="1385" spans="1:18" s="4" customFormat="1">
      <c r="A1385" s="254" t="str">
        <f>IF(ISBLANK(INDEX('Policy Characteristics'!A:A,MATCH($C1385,'Policy Characteristics'!$C:$C,0))),"",INDEX('Policy Characteristics'!A:A,MATCH($C1385,'Policy Characteristics'!$C:$C,0)))</f>
        <v>Industry</v>
      </c>
      <c r="B1385" s="262" t="str">
        <f>IF(ISBLANK(INDEX('Policy Characteristics'!B:B,MATCH($C1385,'Policy Characteristics'!$C:$C,0))),"",INDEX('Policy Characteristics'!B:B,MATCH($C1385,'Policy Characteristics'!$C:$C,0)))</f>
        <v>Industry Energy Efficiency Standards</v>
      </c>
      <c r="C1385" s="254" t="str">
        <f t="shared" si="48"/>
        <v>Percentage Improvement in Eqpt Efficiency Standards above BAU</v>
      </c>
      <c r="D1385" s="6" t="s">
        <v>3072</v>
      </c>
      <c r="E1385" s="45" t="s">
        <v>2400</v>
      </c>
      <c r="F1385" t="s">
        <v>3035</v>
      </c>
      <c r="G1385" s="45" t="s">
        <v>2408</v>
      </c>
      <c r="H1385" s="43">
        <v>1069</v>
      </c>
      <c r="I1385" s="324" t="s">
        <v>44</v>
      </c>
      <c r="J1385" s="255" t="str">
        <f>IF(ISBLANK(INDEX('Policy Characteristics'!D:D,MATCH($C1385,'Policy Characteristics'!$C:$C,0))),"",INDEX('Policy Characteristics'!D:D,MATCH($C1385,'Policy Characteristics'!$C:$C,0)))</f>
        <v>Industry Energy Efficiency Standards</v>
      </c>
      <c r="K1385" s="254" t="str">
        <f>IF(ISBLANK(INDEX('Policy Characteristics'!E:E,MATCH($C1385,'Policy Characteristics'!$C:$C,0))),"",INDEX('Policy Characteristics'!E:E,MATCH($C1385,'Policy Characteristics'!$C:$C,0)))</f>
        <v>indst efficiency standards</v>
      </c>
      <c r="L1385" s="261">
        <f>IF(ISBLANK(INDEX('Policy Characteristics'!F:F,MATCH($C1385,'Policy Characteristics'!$C:$C,0))),"",INDEX('Policy Characteristics'!F:F,MATCH($C1385,'Policy Characteristics'!$C:$C,0)))</f>
        <v>0</v>
      </c>
      <c r="M1385" s="261">
        <f>IF(ISBLANK(INDEX('Policy Characteristics'!G:G,MATCH($C1385,'Policy Characteristics'!$C:$C,0))),"",INDEX('Policy Characteristics'!G:G,MATCH($C1385,'Policy Characteristics'!$C:$C,0)))</f>
        <v>0.25</v>
      </c>
      <c r="N1385" s="261">
        <f>IF(ISBLANK(INDEX('Policy Characteristics'!H:H,MATCH($C1385,'Policy Characteristics'!$C:$C,0))),"",INDEX('Policy Characteristics'!H:H,MATCH($C1385,'Policy Characteristics'!$C:$C,0)))</f>
        <v>0.01</v>
      </c>
      <c r="O1385" s="254" t="str">
        <f>IF(ISBLANK(INDEX('Policy Characteristics'!I:I,MATCH($C1385,'Policy Characteristics'!$C:$C,0))),"",INDEX('Policy Characteristics'!I:I,MATCH($C1385,'Policy Characteristics'!$C:$C,0)))</f>
        <v>% reduction in energy use</v>
      </c>
      <c r="P1385" s="254" t="str">
        <f>IF(ISBLANK(INDEX('Policy Characteristics'!J:J,MATCH($C1385,'Policy Characteristics'!$C:$C,0))),"",INDEX('Policy Characteristics'!J:J,MATCH($C1385,'Policy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5" s="254" t="str">
        <f>IF(ISBLANK(INDEX('Policy Characteristics'!K:K,MATCH($C1385,'Policy Characteristics'!$C:$C,0))),"",INDEX('Policy Characteristics'!K:K,MATCH($C1385,'Policy Characteristics'!$C:$C,0)))</f>
        <v>industry-ag-main.html#eff-stds</v>
      </c>
      <c r="R1385" s="254" t="str">
        <f>IF(ISBLANK(INDEX('Policy Characteristics'!L:L,MATCH($C1385,'Policy Characteristics'!$C:$C,0))),"",INDEX('Policy Characteristics'!L:L,MATCH($C1385,'Policy Characteristics'!$C:$C,0)))</f>
        <v>industry-energy-efficiency-standards.html</v>
      </c>
    </row>
    <row r="1386" spans="1:18" s="4" customFormat="1">
      <c r="A1386" s="254" t="str">
        <f>IF(ISBLANK(INDEX('Policy Characteristics'!A:A,MATCH($C1386,'Policy Characteristics'!$C:$C,0))),"",INDEX('Policy Characteristics'!A:A,MATCH($C1386,'Policy Characteristics'!$C:$C,0)))</f>
        <v>Industry</v>
      </c>
      <c r="B1386" s="262" t="str">
        <f>IF(ISBLANK(INDEX('Policy Characteristics'!B:B,MATCH($C1386,'Policy Characteristics'!$C:$C,0))),"",INDEX('Policy Characteristics'!B:B,MATCH($C1386,'Policy Characteristics'!$C:$C,0)))</f>
        <v>Industry Energy Efficiency Standards</v>
      </c>
      <c r="C1386" s="254" t="str">
        <f t="shared" si="48"/>
        <v>Percentage Improvement in Eqpt Efficiency Standards above BAU</v>
      </c>
      <c r="D1386" s="6" t="s">
        <v>3072</v>
      </c>
      <c r="E1386" s="45" t="s">
        <v>2401</v>
      </c>
      <c r="F1386" t="s">
        <v>3035</v>
      </c>
      <c r="G1386" s="45" t="s">
        <v>2409</v>
      </c>
      <c r="H1386" s="43">
        <v>1070</v>
      </c>
      <c r="I1386" s="324" t="s">
        <v>43</v>
      </c>
      <c r="J1386" s="255" t="str">
        <f>IF(ISBLANK(INDEX('Policy Characteristics'!D:D,MATCH($C1386,'Policy Characteristics'!$C:$C,0))),"",INDEX('Policy Characteristics'!D:D,MATCH($C1386,'Policy Characteristics'!$C:$C,0)))</f>
        <v>Industry Energy Efficiency Standards</v>
      </c>
      <c r="K1386" s="254" t="str">
        <f>IF(ISBLANK(INDEX('Policy Characteristics'!E:E,MATCH($C1386,'Policy Characteristics'!$C:$C,0))),"",INDEX('Policy Characteristics'!E:E,MATCH($C1386,'Policy Characteristics'!$C:$C,0)))</f>
        <v>indst efficiency standards</v>
      </c>
      <c r="L1386" s="261">
        <f>IF(ISBLANK(INDEX('Policy Characteristics'!F:F,MATCH($C1386,'Policy Characteristics'!$C:$C,0))),"",INDEX('Policy Characteristics'!F:F,MATCH($C1386,'Policy Characteristics'!$C:$C,0)))</f>
        <v>0</v>
      </c>
      <c r="M1386" s="261">
        <f>IF(ISBLANK(INDEX('Policy Characteristics'!G:G,MATCH($C1386,'Policy Characteristics'!$C:$C,0))),"",INDEX('Policy Characteristics'!G:G,MATCH($C1386,'Policy Characteristics'!$C:$C,0)))</f>
        <v>0.25</v>
      </c>
      <c r="N1386" s="261">
        <f>IF(ISBLANK(INDEX('Policy Characteristics'!H:H,MATCH($C1386,'Policy Characteristics'!$C:$C,0))),"",INDEX('Policy Characteristics'!H:H,MATCH($C1386,'Policy Characteristics'!$C:$C,0)))</f>
        <v>0.01</v>
      </c>
      <c r="O1386" s="254" t="str">
        <f>IF(ISBLANK(INDEX('Policy Characteristics'!I:I,MATCH($C1386,'Policy Characteristics'!$C:$C,0))),"",INDEX('Policy Characteristics'!I:I,MATCH($C1386,'Policy Characteristics'!$C:$C,0)))</f>
        <v>% reduction in energy use</v>
      </c>
      <c r="P1386" s="254" t="str">
        <f>IF(ISBLANK(INDEX('Policy Characteristics'!J:J,MATCH($C1386,'Policy Characteristics'!$C:$C,0))),"",INDEX('Policy Characteristics'!J:J,MATCH($C1386,'Policy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6" s="254" t="str">
        <f>IF(ISBLANK(INDEX('Policy Characteristics'!K:K,MATCH($C1386,'Policy Characteristics'!$C:$C,0))),"",INDEX('Policy Characteristics'!K:K,MATCH($C1386,'Policy Characteristics'!$C:$C,0)))</f>
        <v>industry-ag-main.html#eff-stds</v>
      </c>
      <c r="R1386" s="254" t="str">
        <f>IF(ISBLANK(INDEX('Policy Characteristics'!L:L,MATCH($C1386,'Policy Characteristics'!$C:$C,0))),"",INDEX('Policy Characteristics'!L:L,MATCH($C1386,'Policy Characteristics'!$C:$C,0)))</f>
        <v>industry-energy-efficiency-standards.html</v>
      </c>
    </row>
    <row r="1387" spans="1:18" s="4" customFormat="1">
      <c r="A1387" s="254" t="str">
        <f>IF(ISBLANK(INDEX('Policy Characteristics'!A:A,MATCH($C1387,'Policy Characteristics'!$C:$C,0))),"",INDEX('Policy Characteristics'!A:A,MATCH($C1387,'Policy Characteristics'!$C:$C,0)))</f>
        <v>Industry</v>
      </c>
      <c r="B1387" s="262" t="str">
        <f>IF(ISBLANK(INDEX('Policy Characteristics'!B:B,MATCH($C1387,'Policy Characteristics'!$C:$C,0))),"",INDEX('Policy Characteristics'!B:B,MATCH($C1387,'Policy Characteristics'!$C:$C,0)))</f>
        <v>Industry Energy Efficiency Standards</v>
      </c>
      <c r="C1387" s="254" t="str">
        <f t="shared" si="48"/>
        <v>Percentage Improvement in Eqpt Efficiency Standards above BAU</v>
      </c>
      <c r="D1387" s="6" t="s">
        <v>3072</v>
      </c>
      <c r="E1387" s="45" t="s">
        <v>2402</v>
      </c>
      <c r="F1387" t="s">
        <v>3035</v>
      </c>
      <c r="G1387" s="45" t="s">
        <v>2406</v>
      </c>
      <c r="H1387" s="43">
        <v>1071</v>
      </c>
      <c r="I1387" s="324" t="s">
        <v>44</v>
      </c>
      <c r="J1387" s="255" t="str">
        <f>IF(ISBLANK(INDEX('Policy Characteristics'!D:D,MATCH($C1387,'Policy Characteristics'!$C:$C,0))),"",INDEX('Policy Characteristics'!D:D,MATCH($C1387,'Policy Characteristics'!$C:$C,0)))</f>
        <v>Industry Energy Efficiency Standards</v>
      </c>
      <c r="K1387" s="254" t="str">
        <f>IF(ISBLANK(INDEX('Policy Characteristics'!E:E,MATCH($C1387,'Policy Characteristics'!$C:$C,0))),"",INDEX('Policy Characteristics'!E:E,MATCH($C1387,'Policy Characteristics'!$C:$C,0)))</f>
        <v>indst efficiency standards</v>
      </c>
      <c r="L1387" s="261">
        <f>IF(ISBLANK(INDEX('Policy Characteristics'!F:F,MATCH($C1387,'Policy Characteristics'!$C:$C,0))),"",INDEX('Policy Characteristics'!F:F,MATCH($C1387,'Policy Characteristics'!$C:$C,0)))</f>
        <v>0</v>
      </c>
      <c r="M1387" s="261">
        <f>IF(ISBLANK(INDEX('Policy Characteristics'!G:G,MATCH($C1387,'Policy Characteristics'!$C:$C,0))),"",INDEX('Policy Characteristics'!G:G,MATCH($C1387,'Policy Characteristics'!$C:$C,0)))</f>
        <v>0.25</v>
      </c>
      <c r="N1387" s="261">
        <f>IF(ISBLANK(INDEX('Policy Characteristics'!H:H,MATCH($C1387,'Policy Characteristics'!$C:$C,0))),"",INDEX('Policy Characteristics'!H:H,MATCH($C1387,'Policy Characteristics'!$C:$C,0)))</f>
        <v>0.01</v>
      </c>
      <c r="O1387" s="254" t="str">
        <f>IF(ISBLANK(INDEX('Policy Characteristics'!I:I,MATCH($C1387,'Policy Characteristics'!$C:$C,0))),"",INDEX('Policy Characteristics'!I:I,MATCH($C1387,'Policy Characteristics'!$C:$C,0)))</f>
        <v>% reduction in energy use</v>
      </c>
      <c r="P1387" s="254" t="str">
        <f>IF(ISBLANK(INDEX('Policy Characteristics'!J:J,MATCH($C1387,'Policy Characteristics'!$C:$C,0))),"",INDEX('Policy Characteristics'!J:J,MATCH($C1387,'Policy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7" s="254" t="str">
        <f>IF(ISBLANK(INDEX('Policy Characteristics'!K:K,MATCH($C1387,'Policy Characteristics'!$C:$C,0))),"",INDEX('Policy Characteristics'!K:K,MATCH($C1387,'Policy Characteristics'!$C:$C,0)))</f>
        <v>industry-ag-main.html#eff-stds</v>
      </c>
      <c r="R1387" s="254" t="str">
        <f>IF(ISBLANK(INDEX('Policy Characteristics'!L:L,MATCH($C1387,'Policy Characteristics'!$C:$C,0))),"",INDEX('Policy Characteristics'!L:L,MATCH($C1387,'Policy Characteristics'!$C:$C,0)))</f>
        <v>industry-energy-efficiency-standards.html</v>
      </c>
    </row>
    <row r="1388" spans="1:18" s="4" customFormat="1">
      <c r="A1388" s="254" t="str">
        <f>IF(ISBLANK(INDEX('Policy Characteristics'!A:A,MATCH($C1388,'Policy Characteristics'!$C:$C,0))),"",INDEX('Policy Characteristics'!A:A,MATCH($C1388,'Policy Characteristics'!$C:$C,0)))</f>
        <v>Industry</v>
      </c>
      <c r="B1388" s="262" t="str">
        <f>IF(ISBLANK(INDEX('Policy Characteristics'!B:B,MATCH($C1388,'Policy Characteristics'!$C:$C,0))),"",INDEX('Policy Characteristics'!B:B,MATCH($C1388,'Policy Characteristics'!$C:$C,0)))</f>
        <v>Industry Energy Efficiency Standards</v>
      </c>
      <c r="C1388" s="254" t="str">
        <f t="shared" si="48"/>
        <v>Percentage Improvement in Eqpt Efficiency Standards above BAU</v>
      </c>
      <c r="D1388" s="6" t="s">
        <v>3072</v>
      </c>
      <c r="E1388" s="45" t="s">
        <v>2403</v>
      </c>
      <c r="F1388" t="s">
        <v>3035</v>
      </c>
      <c r="G1388" s="45" t="s">
        <v>2407</v>
      </c>
      <c r="H1388" s="43">
        <v>1072</v>
      </c>
      <c r="I1388" s="324" t="s">
        <v>43</v>
      </c>
      <c r="J1388" s="255" t="str">
        <f>IF(ISBLANK(INDEX('Policy Characteristics'!D:D,MATCH($C1388,'Policy Characteristics'!$C:$C,0))),"",INDEX('Policy Characteristics'!D:D,MATCH($C1388,'Policy Characteristics'!$C:$C,0)))</f>
        <v>Industry Energy Efficiency Standards</v>
      </c>
      <c r="K1388" s="254" t="str">
        <f>IF(ISBLANK(INDEX('Policy Characteristics'!E:E,MATCH($C1388,'Policy Characteristics'!$C:$C,0))),"",INDEX('Policy Characteristics'!E:E,MATCH($C1388,'Policy Characteristics'!$C:$C,0)))</f>
        <v>indst efficiency standards</v>
      </c>
      <c r="L1388" s="261">
        <f>IF(ISBLANK(INDEX('Policy Characteristics'!F:F,MATCH($C1388,'Policy Characteristics'!$C:$C,0))),"",INDEX('Policy Characteristics'!F:F,MATCH($C1388,'Policy Characteristics'!$C:$C,0)))</f>
        <v>0</v>
      </c>
      <c r="M1388" s="261">
        <f>IF(ISBLANK(INDEX('Policy Characteristics'!G:G,MATCH($C1388,'Policy Characteristics'!$C:$C,0))),"",INDEX('Policy Characteristics'!G:G,MATCH($C1388,'Policy Characteristics'!$C:$C,0)))</f>
        <v>0.25</v>
      </c>
      <c r="N1388" s="261">
        <f>IF(ISBLANK(INDEX('Policy Characteristics'!H:H,MATCH($C1388,'Policy Characteristics'!$C:$C,0))),"",INDEX('Policy Characteristics'!H:H,MATCH($C1388,'Policy Characteristics'!$C:$C,0)))</f>
        <v>0.01</v>
      </c>
      <c r="O1388" s="254" t="str">
        <f>IF(ISBLANK(INDEX('Policy Characteristics'!I:I,MATCH($C1388,'Policy Characteristics'!$C:$C,0))),"",INDEX('Policy Characteristics'!I:I,MATCH($C1388,'Policy Characteristics'!$C:$C,0)))</f>
        <v>% reduction in energy use</v>
      </c>
      <c r="P1388" s="254" t="str">
        <f>IF(ISBLANK(INDEX('Policy Characteristics'!J:J,MATCH($C1388,'Policy Characteristics'!$C:$C,0))),"",INDEX('Policy Characteristics'!J:J,MATCH($C1388,'Policy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8" s="254" t="str">
        <f>IF(ISBLANK(INDEX('Policy Characteristics'!K:K,MATCH($C1388,'Policy Characteristics'!$C:$C,0))),"",INDEX('Policy Characteristics'!K:K,MATCH($C1388,'Policy Characteristics'!$C:$C,0)))</f>
        <v>industry-ag-main.html#eff-stds</v>
      </c>
      <c r="R1388" s="254" t="str">
        <f>IF(ISBLANK(INDEX('Policy Characteristics'!L:L,MATCH($C1388,'Policy Characteristics'!$C:$C,0))),"",INDEX('Policy Characteristics'!L:L,MATCH($C1388,'Policy Characteristics'!$C:$C,0)))</f>
        <v>industry-energy-efficiency-standards.html</v>
      </c>
    </row>
    <row r="1389" spans="1:18" s="4" customFormat="1">
      <c r="A1389" s="254" t="str">
        <f>IF(ISBLANK(INDEX('Policy Characteristics'!A:A,MATCH($C1389,'Policy Characteristics'!$C:$C,0))),"",INDEX('Policy Characteristics'!A:A,MATCH($C1389,'Policy Characteristics'!$C:$C,0)))</f>
        <v>Industry</v>
      </c>
      <c r="B1389" s="262" t="str">
        <f>IF(ISBLANK(INDEX('Policy Characteristics'!B:B,MATCH($C1389,'Policy Characteristics'!$C:$C,0))),"",INDEX('Policy Characteristics'!B:B,MATCH($C1389,'Policy Characteristics'!$C:$C,0)))</f>
        <v>Industry Energy Efficiency Standards</v>
      </c>
      <c r="C1389" s="254" t="str">
        <f t="shared" si="48"/>
        <v>Percentage Improvement in Eqpt Efficiency Standards above BAU</v>
      </c>
      <c r="D1389" s="6" t="s">
        <v>3072</v>
      </c>
      <c r="E1389" s="45" t="s">
        <v>2404</v>
      </c>
      <c r="F1389" t="s">
        <v>3035</v>
      </c>
      <c r="G1389" s="45" t="s">
        <v>2410</v>
      </c>
      <c r="H1389" s="43">
        <v>1073</v>
      </c>
      <c r="I1389" s="324" t="s">
        <v>44</v>
      </c>
      <c r="J1389" s="255" t="str">
        <f>IF(ISBLANK(INDEX('Policy Characteristics'!D:D,MATCH($C1389,'Policy Characteristics'!$C:$C,0))),"",INDEX('Policy Characteristics'!D:D,MATCH($C1389,'Policy Characteristics'!$C:$C,0)))</f>
        <v>Industry Energy Efficiency Standards</v>
      </c>
      <c r="K1389" s="254" t="str">
        <f>IF(ISBLANK(INDEX('Policy Characteristics'!E:E,MATCH($C1389,'Policy Characteristics'!$C:$C,0))),"",INDEX('Policy Characteristics'!E:E,MATCH($C1389,'Policy Characteristics'!$C:$C,0)))</f>
        <v>indst efficiency standards</v>
      </c>
      <c r="L1389" s="261">
        <f>IF(ISBLANK(INDEX('Policy Characteristics'!F:F,MATCH($C1389,'Policy Characteristics'!$C:$C,0))),"",INDEX('Policy Characteristics'!F:F,MATCH($C1389,'Policy Characteristics'!$C:$C,0)))</f>
        <v>0</v>
      </c>
      <c r="M1389" s="261">
        <f>IF(ISBLANK(INDEX('Policy Characteristics'!G:G,MATCH($C1389,'Policy Characteristics'!$C:$C,0))),"",INDEX('Policy Characteristics'!G:G,MATCH($C1389,'Policy Characteristics'!$C:$C,0)))</f>
        <v>0.25</v>
      </c>
      <c r="N1389" s="261">
        <f>IF(ISBLANK(INDEX('Policy Characteristics'!H:H,MATCH($C1389,'Policy Characteristics'!$C:$C,0))),"",INDEX('Policy Characteristics'!H:H,MATCH($C1389,'Policy Characteristics'!$C:$C,0)))</f>
        <v>0.01</v>
      </c>
      <c r="O1389" s="254" t="str">
        <f>IF(ISBLANK(INDEX('Policy Characteristics'!I:I,MATCH($C1389,'Policy Characteristics'!$C:$C,0))),"",INDEX('Policy Characteristics'!I:I,MATCH($C1389,'Policy Characteristics'!$C:$C,0)))</f>
        <v>% reduction in energy use</v>
      </c>
      <c r="P1389" s="254" t="str">
        <f>IF(ISBLANK(INDEX('Policy Characteristics'!J:J,MATCH($C1389,'Policy Characteristics'!$C:$C,0))),"",INDEX('Policy Characteristics'!J:J,MATCH($C1389,'Policy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9" s="254" t="str">
        <f>IF(ISBLANK(INDEX('Policy Characteristics'!K:K,MATCH($C1389,'Policy Characteristics'!$C:$C,0))),"",INDEX('Policy Characteristics'!K:K,MATCH($C1389,'Policy Characteristics'!$C:$C,0)))</f>
        <v>industry-ag-main.html#eff-stds</v>
      </c>
      <c r="R1389" s="254" t="str">
        <f>IF(ISBLANK(INDEX('Policy Characteristics'!L:L,MATCH($C1389,'Policy Characteristics'!$C:$C,0))),"",INDEX('Policy Characteristics'!L:L,MATCH($C1389,'Policy Characteristics'!$C:$C,0)))</f>
        <v>industry-energy-efficiency-standards.html</v>
      </c>
    </row>
    <row r="1390" spans="1:18" s="4" customFormat="1">
      <c r="A1390" s="254" t="str">
        <f>IF(ISBLANK(INDEX('Policy Characteristics'!A:A,MATCH($C1390,'Policy Characteristics'!$C:$C,0))),"",INDEX('Policy Characteristics'!A:A,MATCH($C1390,'Policy Characteristics'!$C:$C,0)))</f>
        <v>Industry</v>
      </c>
      <c r="B1390" s="262" t="str">
        <f>IF(ISBLANK(INDEX('Policy Characteristics'!B:B,MATCH($C1390,'Policy Characteristics'!$C:$C,0))),"",INDEX('Policy Characteristics'!B:B,MATCH($C1390,'Policy Characteristics'!$C:$C,0)))</f>
        <v>Industry Energy Efficiency Standards</v>
      </c>
      <c r="C1390" s="254" t="str">
        <f t="shared" si="48"/>
        <v>Percentage Improvement in Eqpt Efficiency Standards above BAU</v>
      </c>
      <c r="D1390" s="6" t="s">
        <v>3072</v>
      </c>
      <c r="E1390" s="45" t="s">
        <v>2706</v>
      </c>
      <c r="F1390" t="s">
        <v>3035</v>
      </c>
      <c r="G1390" s="45" t="s">
        <v>2709</v>
      </c>
      <c r="H1390" s="43">
        <v>1074</v>
      </c>
      <c r="I1390" s="324" t="s">
        <v>44</v>
      </c>
      <c r="J1390" s="255" t="str">
        <f>IF(ISBLANK(INDEX('Policy Characteristics'!D:D,MATCH($C1390,'Policy Characteristics'!$C:$C,0))),"",INDEX('Policy Characteristics'!D:D,MATCH($C1390,'Policy Characteristics'!$C:$C,0)))</f>
        <v>Industry Energy Efficiency Standards</v>
      </c>
      <c r="K1390" s="254" t="str">
        <f>IF(ISBLANK(INDEX('Policy Characteristics'!E:E,MATCH($C1390,'Policy Characteristics'!$C:$C,0))),"",INDEX('Policy Characteristics'!E:E,MATCH($C1390,'Policy Characteristics'!$C:$C,0)))</f>
        <v>indst efficiency standards</v>
      </c>
      <c r="L1390" s="261">
        <f>IF(ISBLANK(INDEX('Policy Characteristics'!F:F,MATCH($C1390,'Policy Characteristics'!$C:$C,0))),"",INDEX('Policy Characteristics'!F:F,MATCH($C1390,'Policy Characteristics'!$C:$C,0)))</f>
        <v>0</v>
      </c>
      <c r="M1390" s="261">
        <f>IF(ISBLANK(INDEX('Policy Characteristics'!G:G,MATCH($C1390,'Policy Characteristics'!$C:$C,0))),"",INDEX('Policy Characteristics'!G:G,MATCH($C1390,'Policy Characteristics'!$C:$C,0)))</f>
        <v>0.25</v>
      </c>
      <c r="N1390" s="261">
        <f>IF(ISBLANK(INDEX('Policy Characteristics'!H:H,MATCH($C1390,'Policy Characteristics'!$C:$C,0))),"",INDEX('Policy Characteristics'!H:H,MATCH($C1390,'Policy Characteristics'!$C:$C,0)))</f>
        <v>0.01</v>
      </c>
      <c r="O1390" s="254" t="str">
        <f>IF(ISBLANK(INDEX('Policy Characteristics'!I:I,MATCH($C1390,'Policy Characteristics'!$C:$C,0))),"",INDEX('Policy Characteristics'!I:I,MATCH($C1390,'Policy Characteristics'!$C:$C,0)))</f>
        <v>% reduction in energy use</v>
      </c>
      <c r="P1390" s="254" t="str">
        <f>IF(ISBLANK(INDEX('Policy Characteristics'!J:J,MATCH($C1390,'Policy Characteristics'!$C:$C,0))),"",INDEX('Policy Characteristics'!J:J,MATCH($C1390,'Policy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0" s="254" t="str">
        <f>IF(ISBLANK(INDEX('Policy Characteristics'!K:K,MATCH($C1390,'Policy Characteristics'!$C:$C,0))),"",INDEX('Policy Characteristics'!K:K,MATCH($C1390,'Policy Characteristics'!$C:$C,0)))</f>
        <v>industry-ag-main.html#eff-stds</v>
      </c>
      <c r="R1390" s="254" t="str">
        <f>IF(ISBLANK(INDEX('Policy Characteristics'!L:L,MATCH($C1390,'Policy Characteristics'!$C:$C,0))),"",INDEX('Policy Characteristics'!L:L,MATCH($C1390,'Policy Characteristics'!$C:$C,0)))</f>
        <v>industry-energy-efficiency-standards.html</v>
      </c>
    </row>
    <row r="1391" spans="1:18" s="4" customFormat="1">
      <c r="A1391" s="254" t="str">
        <f>IF(ISBLANK(INDEX('Policy Characteristics'!A:A,MATCH($C1391,'Policy Characteristics'!$C:$C,0))),"",INDEX('Policy Characteristics'!A:A,MATCH($C1391,'Policy Characteristics'!$C:$C,0)))</f>
        <v>Industry</v>
      </c>
      <c r="B1391" s="262" t="str">
        <f>IF(ISBLANK(INDEX('Policy Characteristics'!B:B,MATCH($C1391,'Policy Characteristics'!$C:$C,0))),"",INDEX('Policy Characteristics'!B:B,MATCH($C1391,'Policy Characteristics'!$C:$C,0)))</f>
        <v>Industry Energy Efficiency Standards</v>
      </c>
      <c r="C1391" s="254" t="str">
        <f t="shared" si="48"/>
        <v>Percentage Improvement in Eqpt Efficiency Standards above BAU</v>
      </c>
      <c r="D1391" s="6" t="s">
        <v>3072</v>
      </c>
      <c r="E1391" s="45" t="s">
        <v>2707</v>
      </c>
      <c r="F1391" t="s">
        <v>3035</v>
      </c>
      <c r="G1391" s="45" t="s">
        <v>2711</v>
      </c>
      <c r="H1391" s="43">
        <v>1075</v>
      </c>
      <c r="I1391" s="324" t="s">
        <v>44</v>
      </c>
      <c r="J1391" s="255" t="str">
        <f>IF(ISBLANK(INDEX('Policy Characteristics'!D:D,MATCH($C1391,'Policy Characteristics'!$C:$C,0))),"",INDEX('Policy Characteristics'!D:D,MATCH($C1391,'Policy Characteristics'!$C:$C,0)))</f>
        <v>Industry Energy Efficiency Standards</v>
      </c>
      <c r="K1391" s="254" t="str">
        <f>IF(ISBLANK(INDEX('Policy Characteristics'!E:E,MATCH($C1391,'Policy Characteristics'!$C:$C,0))),"",INDEX('Policy Characteristics'!E:E,MATCH($C1391,'Policy Characteristics'!$C:$C,0)))</f>
        <v>indst efficiency standards</v>
      </c>
      <c r="L1391" s="261">
        <f>IF(ISBLANK(INDEX('Policy Characteristics'!F:F,MATCH($C1391,'Policy Characteristics'!$C:$C,0))),"",INDEX('Policy Characteristics'!F:F,MATCH($C1391,'Policy Characteristics'!$C:$C,0)))</f>
        <v>0</v>
      </c>
      <c r="M1391" s="261">
        <f>IF(ISBLANK(INDEX('Policy Characteristics'!G:G,MATCH($C1391,'Policy Characteristics'!$C:$C,0))),"",INDEX('Policy Characteristics'!G:G,MATCH($C1391,'Policy Characteristics'!$C:$C,0)))</f>
        <v>0.25</v>
      </c>
      <c r="N1391" s="261">
        <f>IF(ISBLANK(INDEX('Policy Characteristics'!H:H,MATCH($C1391,'Policy Characteristics'!$C:$C,0))),"",INDEX('Policy Characteristics'!H:H,MATCH($C1391,'Policy Characteristics'!$C:$C,0)))</f>
        <v>0.01</v>
      </c>
      <c r="O1391" s="254" t="str">
        <f>IF(ISBLANK(INDEX('Policy Characteristics'!I:I,MATCH($C1391,'Policy Characteristics'!$C:$C,0))),"",INDEX('Policy Characteristics'!I:I,MATCH($C1391,'Policy Characteristics'!$C:$C,0)))</f>
        <v>% reduction in energy use</v>
      </c>
      <c r="P1391" s="254" t="str">
        <f>IF(ISBLANK(INDEX('Policy Characteristics'!J:J,MATCH($C1391,'Policy Characteristics'!$C:$C,0))),"",INDEX('Policy Characteristics'!J:J,MATCH($C1391,'Policy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1" s="254" t="str">
        <f>IF(ISBLANK(INDEX('Policy Characteristics'!K:K,MATCH($C1391,'Policy Characteristics'!$C:$C,0))),"",INDEX('Policy Characteristics'!K:K,MATCH($C1391,'Policy Characteristics'!$C:$C,0)))</f>
        <v>industry-ag-main.html#eff-stds</v>
      </c>
      <c r="R1391" s="254" t="str">
        <f>IF(ISBLANK(INDEX('Policy Characteristics'!L:L,MATCH($C1391,'Policy Characteristics'!$C:$C,0))),"",INDEX('Policy Characteristics'!L:L,MATCH($C1391,'Policy Characteristics'!$C:$C,0)))</f>
        <v>industry-energy-efficiency-standards.html</v>
      </c>
    </row>
    <row r="1392" spans="1:18" s="4" customFormat="1">
      <c r="A1392" s="254" t="str">
        <f>IF(ISBLANK(INDEX('Policy Characteristics'!A:A,MATCH($C1392,'Policy Characteristics'!$C:$C,0))),"",INDEX('Policy Characteristics'!A:A,MATCH($C1392,'Policy Characteristics'!$C:$C,0)))</f>
        <v>Industry</v>
      </c>
      <c r="B1392" s="262" t="str">
        <f>IF(ISBLANK(INDEX('Policy Characteristics'!B:B,MATCH($C1392,'Policy Characteristics'!$C:$C,0))),"",INDEX('Policy Characteristics'!B:B,MATCH($C1392,'Policy Characteristics'!$C:$C,0)))</f>
        <v>Industry Energy Efficiency Standards</v>
      </c>
      <c r="C1392" s="254" t="str">
        <f t="shared" si="48"/>
        <v>Percentage Improvement in Eqpt Efficiency Standards above BAU</v>
      </c>
      <c r="D1392" s="6" t="s">
        <v>3072</v>
      </c>
      <c r="E1392" s="45" t="s">
        <v>2708</v>
      </c>
      <c r="F1392" t="s">
        <v>3035</v>
      </c>
      <c r="G1392" s="45" t="s">
        <v>2712</v>
      </c>
      <c r="H1392" s="43">
        <v>1076</v>
      </c>
      <c r="I1392" s="324" t="s">
        <v>43</v>
      </c>
      <c r="J1392" s="255" t="str">
        <f>IF(ISBLANK(INDEX('Policy Characteristics'!D:D,MATCH($C1392,'Policy Characteristics'!$C:$C,0))),"",INDEX('Policy Characteristics'!D:D,MATCH($C1392,'Policy Characteristics'!$C:$C,0)))</f>
        <v>Industry Energy Efficiency Standards</v>
      </c>
      <c r="K1392" s="254" t="str">
        <f>IF(ISBLANK(INDEX('Policy Characteristics'!E:E,MATCH($C1392,'Policy Characteristics'!$C:$C,0))),"",INDEX('Policy Characteristics'!E:E,MATCH($C1392,'Policy Characteristics'!$C:$C,0)))</f>
        <v>indst efficiency standards</v>
      </c>
      <c r="L1392" s="261">
        <f>IF(ISBLANK(INDEX('Policy Characteristics'!F:F,MATCH($C1392,'Policy Characteristics'!$C:$C,0))),"",INDEX('Policy Characteristics'!F:F,MATCH($C1392,'Policy Characteristics'!$C:$C,0)))</f>
        <v>0</v>
      </c>
      <c r="M1392" s="261">
        <f>IF(ISBLANK(INDEX('Policy Characteristics'!G:G,MATCH($C1392,'Policy Characteristics'!$C:$C,0))),"",INDEX('Policy Characteristics'!G:G,MATCH($C1392,'Policy Characteristics'!$C:$C,0)))</f>
        <v>0.25</v>
      </c>
      <c r="N1392" s="261">
        <f>IF(ISBLANK(INDEX('Policy Characteristics'!H:H,MATCH($C1392,'Policy Characteristics'!$C:$C,0))),"",INDEX('Policy Characteristics'!H:H,MATCH($C1392,'Policy Characteristics'!$C:$C,0)))</f>
        <v>0.01</v>
      </c>
      <c r="O1392" s="254" t="str">
        <f>IF(ISBLANK(INDEX('Policy Characteristics'!I:I,MATCH($C1392,'Policy Characteristics'!$C:$C,0))),"",INDEX('Policy Characteristics'!I:I,MATCH($C1392,'Policy Characteristics'!$C:$C,0)))</f>
        <v>% reduction in energy use</v>
      </c>
      <c r="P1392" s="254" t="str">
        <f>IF(ISBLANK(INDEX('Policy Characteristics'!J:J,MATCH($C1392,'Policy Characteristics'!$C:$C,0))),"",INDEX('Policy Characteristics'!J:J,MATCH($C1392,'Policy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2" s="254" t="str">
        <f>IF(ISBLANK(INDEX('Policy Characteristics'!K:K,MATCH($C1392,'Policy Characteristics'!$C:$C,0))),"",INDEX('Policy Characteristics'!K:K,MATCH($C1392,'Policy Characteristics'!$C:$C,0)))</f>
        <v>industry-ag-main.html#eff-stds</v>
      </c>
      <c r="R1392" s="254" t="str">
        <f>IF(ISBLANK(INDEX('Policy Characteristics'!L:L,MATCH($C1392,'Policy Characteristics'!$C:$C,0))),"",INDEX('Policy Characteristics'!L:L,MATCH($C1392,'Policy Characteristics'!$C:$C,0)))</f>
        <v>industry-energy-efficiency-standards.html</v>
      </c>
    </row>
    <row r="1393" spans="1:18" s="4" customFormat="1">
      <c r="A1393" s="254" t="str">
        <f>IF(ISBLANK(INDEX('Policy Characteristics'!A:A,MATCH($C1393,'Policy Characteristics'!$C:$C,0))),"",INDEX('Policy Characteristics'!A:A,MATCH($C1393,'Policy Characteristics'!$C:$C,0)))</f>
        <v>Industry</v>
      </c>
      <c r="B1393" s="262" t="str">
        <f>IF(ISBLANK(INDEX('Policy Characteristics'!B:B,MATCH($C1393,'Policy Characteristics'!$C:$C,0))),"",INDEX('Policy Characteristics'!B:B,MATCH($C1393,'Policy Characteristics'!$C:$C,0)))</f>
        <v>Industry Energy Efficiency Standards</v>
      </c>
      <c r="C1393" s="254" t="str">
        <f t="shared" si="48"/>
        <v>Percentage Improvement in Eqpt Efficiency Standards above BAU</v>
      </c>
      <c r="D1393" s="6" t="s">
        <v>3072</v>
      </c>
      <c r="E1393" s="45" t="s">
        <v>2705</v>
      </c>
      <c r="F1393" t="s">
        <v>3035</v>
      </c>
      <c r="G1393" s="45" t="s">
        <v>2710</v>
      </c>
      <c r="H1393" s="43">
        <v>1077</v>
      </c>
      <c r="I1393" s="324" t="s">
        <v>44</v>
      </c>
      <c r="J1393" s="255" t="str">
        <f>IF(ISBLANK(INDEX('Policy Characteristics'!D:D,MATCH($C1393,'Policy Characteristics'!$C:$C,0))),"",INDEX('Policy Characteristics'!D:D,MATCH($C1393,'Policy Characteristics'!$C:$C,0)))</f>
        <v>Industry Energy Efficiency Standards</v>
      </c>
      <c r="K1393" s="254" t="str">
        <f>IF(ISBLANK(INDEX('Policy Characteristics'!E:E,MATCH($C1393,'Policy Characteristics'!$C:$C,0))),"",INDEX('Policy Characteristics'!E:E,MATCH($C1393,'Policy Characteristics'!$C:$C,0)))</f>
        <v>indst efficiency standards</v>
      </c>
      <c r="L1393" s="261">
        <f>IF(ISBLANK(INDEX('Policy Characteristics'!F:F,MATCH($C1393,'Policy Characteristics'!$C:$C,0))),"",INDEX('Policy Characteristics'!F:F,MATCH($C1393,'Policy Characteristics'!$C:$C,0)))</f>
        <v>0</v>
      </c>
      <c r="M1393" s="261">
        <f>IF(ISBLANK(INDEX('Policy Characteristics'!G:G,MATCH($C1393,'Policy Characteristics'!$C:$C,0))),"",INDEX('Policy Characteristics'!G:G,MATCH($C1393,'Policy Characteristics'!$C:$C,0)))</f>
        <v>0.25</v>
      </c>
      <c r="N1393" s="261">
        <f>IF(ISBLANK(INDEX('Policy Characteristics'!H:H,MATCH($C1393,'Policy Characteristics'!$C:$C,0))),"",INDEX('Policy Characteristics'!H:H,MATCH($C1393,'Policy Characteristics'!$C:$C,0)))</f>
        <v>0.01</v>
      </c>
      <c r="O1393" s="254" t="str">
        <f>IF(ISBLANK(INDEX('Policy Characteristics'!I:I,MATCH($C1393,'Policy Characteristics'!$C:$C,0))),"",INDEX('Policy Characteristics'!I:I,MATCH($C1393,'Policy Characteristics'!$C:$C,0)))</f>
        <v>% reduction in energy use</v>
      </c>
      <c r="P1393" s="254" t="str">
        <f>IF(ISBLANK(INDEX('Policy Characteristics'!J:J,MATCH($C1393,'Policy Characteristics'!$C:$C,0))),"",INDEX('Policy Characteristics'!J:J,MATCH($C1393,'Policy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3" s="254" t="str">
        <f>IF(ISBLANK(INDEX('Policy Characteristics'!K:K,MATCH($C1393,'Policy Characteristics'!$C:$C,0))),"",INDEX('Policy Characteristics'!K:K,MATCH($C1393,'Policy Characteristics'!$C:$C,0)))</f>
        <v>industry-ag-main.html#eff-stds</v>
      </c>
      <c r="R1393" s="254" t="str">
        <f>IF(ISBLANK(INDEX('Policy Characteristics'!L:L,MATCH($C1393,'Policy Characteristics'!$C:$C,0))),"",INDEX('Policy Characteristics'!L:L,MATCH($C1393,'Policy Characteristics'!$C:$C,0)))</f>
        <v>industry-energy-efficiency-standards.html</v>
      </c>
    </row>
    <row r="1394" spans="1:18" s="4" customFormat="1">
      <c r="A1394" s="254" t="str">
        <f>IF(ISBLANK(INDEX('Policy Characteristics'!A:A,MATCH($C1394,'Policy Characteristics'!$C:$C,0))),"",INDEX('Policy Characteristics'!A:A,MATCH($C1394,'Policy Characteristics'!$C:$C,0)))</f>
        <v>Industry</v>
      </c>
      <c r="B1394" s="262" t="str">
        <f>IF(ISBLANK(INDEX('Policy Characteristics'!B:B,MATCH($C1394,'Policy Characteristics'!$C:$C,0))),"",INDEX('Policy Characteristics'!B:B,MATCH($C1394,'Policy Characteristics'!$C:$C,0)))</f>
        <v>Industry Energy Efficiency Standards</v>
      </c>
      <c r="C1394" s="254" t="str">
        <f t="shared" si="48"/>
        <v>Percentage Improvement in Eqpt Efficiency Standards above BAU</v>
      </c>
      <c r="D1394" s="6" t="s">
        <v>3073</v>
      </c>
      <c r="E1394" s="45" t="s">
        <v>2399</v>
      </c>
      <c r="F1394" t="s">
        <v>3036</v>
      </c>
      <c r="G1394" s="45" t="s">
        <v>2405</v>
      </c>
      <c r="H1394" s="43">
        <v>1078</v>
      </c>
      <c r="I1394" s="324" t="s">
        <v>43</v>
      </c>
      <c r="J1394" s="255" t="str">
        <f>IF(ISBLANK(INDEX('Policy Characteristics'!D:D,MATCH($C1394,'Policy Characteristics'!$C:$C,0))),"",INDEX('Policy Characteristics'!D:D,MATCH($C1394,'Policy Characteristics'!$C:$C,0)))</f>
        <v>Industry Energy Efficiency Standards</v>
      </c>
      <c r="K1394" s="254" t="str">
        <f>IF(ISBLANK(INDEX('Policy Characteristics'!E:E,MATCH($C1394,'Policy Characteristics'!$C:$C,0))),"",INDEX('Policy Characteristics'!E:E,MATCH($C1394,'Policy Characteristics'!$C:$C,0)))</f>
        <v>indst efficiency standards</v>
      </c>
      <c r="L1394" s="261">
        <f>IF(ISBLANK(INDEX('Policy Characteristics'!F:F,MATCH($C1394,'Policy Characteristics'!$C:$C,0))),"",INDEX('Policy Characteristics'!F:F,MATCH($C1394,'Policy Characteristics'!$C:$C,0)))</f>
        <v>0</v>
      </c>
      <c r="M1394" s="261">
        <f>IF(ISBLANK(INDEX('Policy Characteristics'!G:G,MATCH($C1394,'Policy Characteristics'!$C:$C,0))),"",INDEX('Policy Characteristics'!G:G,MATCH($C1394,'Policy Characteristics'!$C:$C,0)))</f>
        <v>0.25</v>
      </c>
      <c r="N1394" s="261">
        <f>IF(ISBLANK(INDEX('Policy Characteristics'!H:H,MATCH($C1394,'Policy Characteristics'!$C:$C,0))),"",INDEX('Policy Characteristics'!H:H,MATCH($C1394,'Policy Characteristics'!$C:$C,0)))</f>
        <v>0.01</v>
      </c>
      <c r="O1394" s="254" t="str">
        <f>IF(ISBLANK(INDEX('Policy Characteristics'!I:I,MATCH($C1394,'Policy Characteristics'!$C:$C,0))),"",INDEX('Policy Characteristics'!I:I,MATCH($C1394,'Policy Characteristics'!$C:$C,0)))</f>
        <v>% reduction in energy use</v>
      </c>
      <c r="P1394" s="254" t="str">
        <f>IF(ISBLANK(INDEX('Policy Characteristics'!J:J,MATCH($C1394,'Policy Characteristics'!$C:$C,0))),"",INDEX('Policy Characteristics'!J:J,MATCH($C1394,'Policy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4" s="254" t="str">
        <f>IF(ISBLANK(INDEX('Policy Characteristics'!K:K,MATCH($C1394,'Policy Characteristics'!$C:$C,0))),"",INDEX('Policy Characteristics'!K:K,MATCH($C1394,'Policy Characteristics'!$C:$C,0)))</f>
        <v>industry-ag-main.html#eff-stds</v>
      </c>
      <c r="R1394" s="254" t="str">
        <f>IF(ISBLANK(INDEX('Policy Characteristics'!L:L,MATCH($C1394,'Policy Characteristics'!$C:$C,0))),"",INDEX('Policy Characteristics'!L:L,MATCH($C1394,'Policy Characteristics'!$C:$C,0)))</f>
        <v>industry-energy-efficiency-standards.html</v>
      </c>
    </row>
    <row r="1395" spans="1:18" s="4" customFormat="1">
      <c r="A1395" s="254" t="str">
        <f>IF(ISBLANK(INDEX('Policy Characteristics'!A:A,MATCH($C1395,'Policy Characteristics'!$C:$C,0))),"",INDEX('Policy Characteristics'!A:A,MATCH($C1395,'Policy Characteristics'!$C:$C,0)))</f>
        <v>Industry</v>
      </c>
      <c r="B1395" s="262" t="str">
        <f>IF(ISBLANK(INDEX('Policy Characteristics'!B:B,MATCH($C1395,'Policy Characteristics'!$C:$C,0))),"",INDEX('Policy Characteristics'!B:B,MATCH($C1395,'Policy Characteristics'!$C:$C,0)))</f>
        <v>Industry Energy Efficiency Standards</v>
      </c>
      <c r="C1395" s="254" t="str">
        <f t="shared" si="48"/>
        <v>Percentage Improvement in Eqpt Efficiency Standards above BAU</v>
      </c>
      <c r="D1395" s="6" t="s">
        <v>3073</v>
      </c>
      <c r="E1395" s="45" t="s">
        <v>2400</v>
      </c>
      <c r="F1395" t="s">
        <v>3036</v>
      </c>
      <c r="G1395" s="45" t="s">
        <v>2408</v>
      </c>
      <c r="H1395" s="43">
        <v>1079</v>
      </c>
      <c r="I1395" s="324" t="s">
        <v>43</v>
      </c>
      <c r="J1395" s="255" t="str">
        <f>IF(ISBLANK(INDEX('Policy Characteristics'!D:D,MATCH($C1395,'Policy Characteristics'!$C:$C,0))),"",INDEX('Policy Characteristics'!D:D,MATCH($C1395,'Policy Characteristics'!$C:$C,0)))</f>
        <v>Industry Energy Efficiency Standards</v>
      </c>
      <c r="K1395" s="254" t="str">
        <f>IF(ISBLANK(INDEX('Policy Characteristics'!E:E,MATCH($C1395,'Policy Characteristics'!$C:$C,0))),"",INDEX('Policy Characteristics'!E:E,MATCH($C1395,'Policy Characteristics'!$C:$C,0)))</f>
        <v>indst efficiency standards</v>
      </c>
      <c r="L1395" s="261">
        <f>IF(ISBLANK(INDEX('Policy Characteristics'!F:F,MATCH($C1395,'Policy Characteristics'!$C:$C,0))),"",INDEX('Policy Characteristics'!F:F,MATCH($C1395,'Policy Characteristics'!$C:$C,0)))</f>
        <v>0</v>
      </c>
      <c r="M1395" s="261">
        <f>IF(ISBLANK(INDEX('Policy Characteristics'!G:G,MATCH($C1395,'Policy Characteristics'!$C:$C,0))),"",INDEX('Policy Characteristics'!G:G,MATCH($C1395,'Policy Characteristics'!$C:$C,0)))</f>
        <v>0.25</v>
      </c>
      <c r="N1395" s="261">
        <f>IF(ISBLANK(INDEX('Policy Characteristics'!H:H,MATCH($C1395,'Policy Characteristics'!$C:$C,0))),"",INDEX('Policy Characteristics'!H:H,MATCH($C1395,'Policy Characteristics'!$C:$C,0)))</f>
        <v>0.01</v>
      </c>
      <c r="O1395" s="254" t="str">
        <f>IF(ISBLANK(INDEX('Policy Characteristics'!I:I,MATCH($C1395,'Policy Characteristics'!$C:$C,0))),"",INDEX('Policy Characteristics'!I:I,MATCH($C1395,'Policy Characteristics'!$C:$C,0)))</f>
        <v>% reduction in energy use</v>
      </c>
      <c r="P1395" s="254" t="str">
        <f>IF(ISBLANK(INDEX('Policy Characteristics'!J:J,MATCH($C1395,'Policy Characteristics'!$C:$C,0))),"",INDEX('Policy Characteristics'!J:J,MATCH($C1395,'Policy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5" s="254" t="str">
        <f>IF(ISBLANK(INDEX('Policy Characteristics'!K:K,MATCH($C1395,'Policy Characteristics'!$C:$C,0))),"",INDEX('Policy Characteristics'!K:K,MATCH($C1395,'Policy Characteristics'!$C:$C,0)))</f>
        <v>industry-ag-main.html#eff-stds</v>
      </c>
      <c r="R1395" s="254" t="str">
        <f>IF(ISBLANK(INDEX('Policy Characteristics'!L:L,MATCH($C1395,'Policy Characteristics'!$C:$C,0))),"",INDEX('Policy Characteristics'!L:L,MATCH($C1395,'Policy Characteristics'!$C:$C,0)))</f>
        <v>industry-energy-efficiency-standards.html</v>
      </c>
    </row>
    <row r="1396" spans="1:18" s="4" customFormat="1">
      <c r="A1396" s="254" t="str">
        <f>IF(ISBLANK(INDEX('Policy Characteristics'!A:A,MATCH($C1396,'Policy Characteristics'!$C:$C,0))),"",INDEX('Policy Characteristics'!A:A,MATCH($C1396,'Policy Characteristics'!$C:$C,0)))</f>
        <v>Industry</v>
      </c>
      <c r="B1396" s="262" t="str">
        <f>IF(ISBLANK(INDEX('Policy Characteristics'!B:B,MATCH($C1396,'Policy Characteristics'!$C:$C,0))),"",INDEX('Policy Characteristics'!B:B,MATCH($C1396,'Policy Characteristics'!$C:$C,0)))</f>
        <v>Industry Energy Efficiency Standards</v>
      </c>
      <c r="C1396" s="254" t="str">
        <f t="shared" si="48"/>
        <v>Percentage Improvement in Eqpt Efficiency Standards above BAU</v>
      </c>
      <c r="D1396" s="6" t="s">
        <v>3073</v>
      </c>
      <c r="E1396" s="45" t="s">
        <v>2401</v>
      </c>
      <c r="F1396" t="s">
        <v>3036</v>
      </c>
      <c r="G1396" s="45" t="s">
        <v>2409</v>
      </c>
      <c r="H1396" s="43">
        <v>1080</v>
      </c>
      <c r="I1396" s="324" t="s">
        <v>43</v>
      </c>
      <c r="J1396" s="255" t="str">
        <f>IF(ISBLANK(INDEX('Policy Characteristics'!D:D,MATCH($C1396,'Policy Characteristics'!$C:$C,0))),"",INDEX('Policy Characteristics'!D:D,MATCH($C1396,'Policy Characteristics'!$C:$C,0)))</f>
        <v>Industry Energy Efficiency Standards</v>
      </c>
      <c r="K1396" s="254" t="str">
        <f>IF(ISBLANK(INDEX('Policy Characteristics'!E:E,MATCH($C1396,'Policy Characteristics'!$C:$C,0))),"",INDEX('Policy Characteristics'!E:E,MATCH($C1396,'Policy Characteristics'!$C:$C,0)))</f>
        <v>indst efficiency standards</v>
      </c>
      <c r="L1396" s="261">
        <f>IF(ISBLANK(INDEX('Policy Characteristics'!F:F,MATCH($C1396,'Policy Characteristics'!$C:$C,0))),"",INDEX('Policy Characteristics'!F:F,MATCH($C1396,'Policy Characteristics'!$C:$C,0)))</f>
        <v>0</v>
      </c>
      <c r="M1396" s="261">
        <f>IF(ISBLANK(INDEX('Policy Characteristics'!G:G,MATCH($C1396,'Policy Characteristics'!$C:$C,0))),"",INDEX('Policy Characteristics'!G:G,MATCH($C1396,'Policy Characteristics'!$C:$C,0)))</f>
        <v>0.25</v>
      </c>
      <c r="N1396" s="261">
        <f>IF(ISBLANK(INDEX('Policy Characteristics'!H:H,MATCH($C1396,'Policy Characteristics'!$C:$C,0))),"",INDEX('Policy Characteristics'!H:H,MATCH($C1396,'Policy Characteristics'!$C:$C,0)))</f>
        <v>0.01</v>
      </c>
      <c r="O1396" s="254" t="str">
        <f>IF(ISBLANK(INDEX('Policy Characteristics'!I:I,MATCH($C1396,'Policy Characteristics'!$C:$C,0))),"",INDEX('Policy Characteristics'!I:I,MATCH($C1396,'Policy Characteristics'!$C:$C,0)))</f>
        <v>% reduction in energy use</v>
      </c>
      <c r="P1396" s="254" t="str">
        <f>IF(ISBLANK(INDEX('Policy Characteristics'!J:J,MATCH($C1396,'Policy Characteristics'!$C:$C,0))),"",INDEX('Policy Characteristics'!J:J,MATCH($C1396,'Policy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6" s="254" t="str">
        <f>IF(ISBLANK(INDEX('Policy Characteristics'!K:K,MATCH($C1396,'Policy Characteristics'!$C:$C,0))),"",INDEX('Policy Characteristics'!K:K,MATCH($C1396,'Policy Characteristics'!$C:$C,0)))</f>
        <v>industry-ag-main.html#eff-stds</v>
      </c>
      <c r="R1396" s="254" t="str">
        <f>IF(ISBLANK(INDEX('Policy Characteristics'!L:L,MATCH($C1396,'Policy Characteristics'!$C:$C,0))),"",INDEX('Policy Characteristics'!L:L,MATCH($C1396,'Policy Characteristics'!$C:$C,0)))</f>
        <v>industry-energy-efficiency-standards.html</v>
      </c>
    </row>
    <row r="1397" spans="1:18" s="4" customFormat="1">
      <c r="A1397" s="254" t="str">
        <f>IF(ISBLANK(INDEX('Policy Characteristics'!A:A,MATCH($C1397,'Policy Characteristics'!$C:$C,0))),"",INDEX('Policy Characteristics'!A:A,MATCH($C1397,'Policy Characteristics'!$C:$C,0)))</f>
        <v>Industry</v>
      </c>
      <c r="B1397" s="262" t="str">
        <f>IF(ISBLANK(INDEX('Policy Characteristics'!B:B,MATCH($C1397,'Policy Characteristics'!$C:$C,0))),"",INDEX('Policy Characteristics'!B:B,MATCH($C1397,'Policy Characteristics'!$C:$C,0)))</f>
        <v>Industry Energy Efficiency Standards</v>
      </c>
      <c r="C1397" s="254" t="str">
        <f t="shared" si="48"/>
        <v>Percentage Improvement in Eqpt Efficiency Standards above BAU</v>
      </c>
      <c r="D1397" s="6" t="s">
        <v>3073</v>
      </c>
      <c r="E1397" s="45" t="s">
        <v>2402</v>
      </c>
      <c r="F1397" t="s">
        <v>3036</v>
      </c>
      <c r="G1397" s="45" t="s">
        <v>2406</v>
      </c>
      <c r="H1397" s="43">
        <v>1081</v>
      </c>
      <c r="I1397" s="324" t="s">
        <v>44</v>
      </c>
      <c r="J1397" s="255" t="str">
        <f>IF(ISBLANK(INDEX('Policy Characteristics'!D:D,MATCH($C1397,'Policy Characteristics'!$C:$C,0))),"",INDEX('Policy Characteristics'!D:D,MATCH($C1397,'Policy Characteristics'!$C:$C,0)))</f>
        <v>Industry Energy Efficiency Standards</v>
      </c>
      <c r="K1397" s="254" t="str">
        <f>IF(ISBLANK(INDEX('Policy Characteristics'!E:E,MATCH($C1397,'Policy Characteristics'!$C:$C,0))),"",INDEX('Policy Characteristics'!E:E,MATCH($C1397,'Policy Characteristics'!$C:$C,0)))</f>
        <v>indst efficiency standards</v>
      </c>
      <c r="L1397" s="261">
        <f>IF(ISBLANK(INDEX('Policy Characteristics'!F:F,MATCH($C1397,'Policy Characteristics'!$C:$C,0))),"",INDEX('Policy Characteristics'!F:F,MATCH($C1397,'Policy Characteristics'!$C:$C,0)))</f>
        <v>0</v>
      </c>
      <c r="M1397" s="261">
        <f>IF(ISBLANK(INDEX('Policy Characteristics'!G:G,MATCH($C1397,'Policy Characteristics'!$C:$C,0))),"",INDEX('Policy Characteristics'!G:G,MATCH($C1397,'Policy Characteristics'!$C:$C,0)))</f>
        <v>0.25</v>
      </c>
      <c r="N1397" s="261">
        <f>IF(ISBLANK(INDEX('Policy Characteristics'!H:H,MATCH($C1397,'Policy Characteristics'!$C:$C,0))),"",INDEX('Policy Characteristics'!H:H,MATCH($C1397,'Policy Characteristics'!$C:$C,0)))</f>
        <v>0.01</v>
      </c>
      <c r="O1397" s="254" t="str">
        <f>IF(ISBLANK(INDEX('Policy Characteristics'!I:I,MATCH($C1397,'Policy Characteristics'!$C:$C,0))),"",INDEX('Policy Characteristics'!I:I,MATCH($C1397,'Policy Characteristics'!$C:$C,0)))</f>
        <v>% reduction in energy use</v>
      </c>
      <c r="P1397" s="254" t="str">
        <f>IF(ISBLANK(INDEX('Policy Characteristics'!J:J,MATCH($C1397,'Policy Characteristics'!$C:$C,0))),"",INDEX('Policy Characteristics'!J:J,MATCH($C1397,'Policy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7" s="254" t="str">
        <f>IF(ISBLANK(INDEX('Policy Characteristics'!K:K,MATCH($C1397,'Policy Characteristics'!$C:$C,0))),"",INDEX('Policy Characteristics'!K:K,MATCH($C1397,'Policy Characteristics'!$C:$C,0)))</f>
        <v>industry-ag-main.html#eff-stds</v>
      </c>
      <c r="R1397" s="254" t="str">
        <f>IF(ISBLANK(INDEX('Policy Characteristics'!L:L,MATCH($C1397,'Policy Characteristics'!$C:$C,0))),"",INDEX('Policy Characteristics'!L:L,MATCH($C1397,'Policy Characteristics'!$C:$C,0)))</f>
        <v>industry-energy-efficiency-standards.html</v>
      </c>
    </row>
    <row r="1398" spans="1:18" s="4" customFormat="1">
      <c r="A1398" s="254" t="str">
        <f>IF(ISBLANK(INDEX('Policy Characteristics'!A:A,MATCH($C1398,'Policy Characteristics'!$C:$C,0))),"",INDEX('Policy Characteristics'!A:A,MATCH($C1398,'Policy Characteristics'!$C:$C,0)))</f>
        <v>Industry</v>
      </c>
      <c r="B1398" s="262" t="str">
        <f>IF(ISBLANK(INDEX('Policy Characteristics'!B:B,MATCH($C1398,'Policy Characteristics'!$C:$C,0))),"",INDEX('Policy Characteristics'!B:B,MATCH($C1398,'Policy Characteristics'!$C:$C,0)))</f>
        <v>Industry Energy Efficiency Standards</v>
      </c>
      <c r="C1398" s="254" t="str">
        <f t="shared" si="48"/>
        <v>Percentage Improvement in Eqpt Efficiency Standards above BAU</v>
      </c>
      <c r="D1398" s="6" t="s">
        <v>3073</v>
      </c>
      <c r="E1398" s="45" t="s">
        <v>2403</v>
      </c>
      <c r="F1398" t="s">
        <v>3036</v>
      </c>
      <c r="G1398" s="45" t="s">
        <v>2407</v>
      </c>
      <c r="H1398" s="43">
        <v>1082</v>
      </c>
      <c r="I1398" s="324" t="s">
        <v>43</v>
      </c>
      <c r="J1398" s="255" t="str">
        <f>IF(ISBLANK(INDEX('Policy Characteristics'!D:D,MATCH($C1398,'Policy Characteristics'!$C:$C,0))),"",INDEX('Policy Characteristics'!D:D,MATCH($C1398,'Policy Characteristics'!$C:$C,0)))</f>
        <v>Industry Energy Efficiency Standards</v>
      </c>
      <c r="K1398" s="254" t="str">
        <f>IF(ISBLANK(INDEX('Policy Characteristics'!E:E,MATCH($C1398,'Policy Characteristics'!$C:$C,0))),"",INDEX('Policy Characteristics'!E:E,MATCH($C1398,'Policy Characteristics'!$C:$C,0)))</f>
        <v>indst efficiency standards</v>
      </c>
      <c r="L1398" s="261">
        <f>IF(ISBLANK(INDEX('Policy Characteristics'!F:F,MATCH($C1398,'Policy Characteristics'!$C:$C,0))),"",INDEX('Policy Characteristics'!F:F,MATCH($C1398,'Policy Characteristics'!$C:$C,0)))</f>
        <v>0</v>
      </c>
      <c r="M1398" s="261">
        <f>IF(ISBLANK(INDEX('Policy Characteristics'!G:G,MATCH($C1398,'Policy Characteristics'!$C:$C,0))),"",INDEX('Policy Characteristics'!G:G,MATCH($C1398,'Policy Characteristics'!$C:$C,0)))</f>
        <v>0.25</v>
      </c>
      <c r="N1398" s="261">
        <f>IF(ISBLANK(INDEX('Policy Characteristics'!H:H,MATCH($C1398,'Policy Characteristics'!$C:$C,0))),"",INDEX('Policy Characteristics'!H:H,MATCH($C1398,'Policy Characteristics'!$C:$C,0)))</f>
        <v>0.01</v>
      </c>
      <c r="O1398" s="254" t="str">
        <f>IF(ISBLANK(INDEX('Policy Characteristics'!I:I,MATCH($C1398,'Policy Characteristics'!$C:$C,0))),"",INDEX('Policy Characteristics'!I:I,MATCH($C1398,'Policy Characteristics'!$C:$C,0)))</f>
        <v>% reduction in energy use</v>
      </c>
      <c r="P1398" s="254" t="str">
        <f>IF(ISBLANK(INDEX('Policy Characteristics'!J:J,MATCH($C1398,'Policy Characteristics'!$C:$C,0))),"",INDEX('Policy Characteristics'!J:J,MATCH($C1398,'Policy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8" s="254" t="str">
        <f>IF(ISBLANK(INDEX('Policy Characteristics'!K:K,MATCH($C1398,'Policy Characteristics'!$C:$C,0))),"",INDEX('Policy Characteristics'!K:K,MATCH($C1398,'Policy Characteristics'!$C:$C,0)))</f>
        <v>industry-ag-main.html#eff-stds</v>
      </c>
      <c r="R1398" s="254" t="str">
        <f>IF(ISBLANK(INDEX('Policy Characteristics'!L:L,MATCH($C1398,'Policy Characteristics'!$C:$C,0))),"",INDEX('Policy Characteristics'!L:L,MATCH($C1398,'Policy Characteristics'!$C:$C,0)))</f>
        <v>industry-energy-efficiency-standards.html</v>
      </c>
    </row>
    <row r="1399" spans="1:18" s="4" customFormat="1">
      <c r="A1399" s="254" t="str">
        <f>IF(ISBLANK(INDEX('Policy Characteristics'!A:A,MATCH($C1399,'Policy Characteristics'!$C:$C,0))),"",INDEX('Policy Characteristics'!A:A,MATCH($C1399,'Policy Characteristics'!$C:$C,0)))</f>
        <v>Industry</v>
      </c>
      <c r="B1399" s="262" t="str">
        <f>IF(ISBLANK(INDEX('Policy Characteristics'!B:B,MATCH($C1399,'Policy Characteristics'!$C:$C,0))),"",INDEX('Policy Characteristics'!B:B,MATCH($C1399,'Policy Characteristics'!$C:$C,0)))</f>
        <v>Industry Energy Efficiency Standards</v>
      </c>
      <c r="C1399" s="254" t="str">
        <f t="shared" si="48"/>
        <v>Percentage Improvement in Eqpt Efficiency Standards above BAU</v>
      </c>
      <c r="D1399" s="6" t="s">
        <v>3073</v>
      </c>
      <c r="E1399" s="45" t="s">
        <v>2404</v>
      </c>
      <c r="F1399" t="s">
        <v>3036</v>
      </c>
      <c r="G1399" s="45" t="s">
        <v>2410</v>
      </c>
      <c r="H1399" s="43">
        <v>1083</v>
      </c>
      <c r="I1399" s="324" t="s">
        <v>44</v>
      </c>
      <c r="J1399" s="255" t="str">
        <f>IF(ISBLANK(INDEX('Policy Characteristics'!D:D,MATCH($C1399,'Policy Characteristics'!$C:$C,0))),"",INDEX('Policy Characteristics'!D:D,MATCH($C1399,'Policy Characteristics'!$C:$C,0)))</f>
        <v>Industry Energy Efficiency Standards</v>
      </c>
      <c r="K1399" s="254" t="str">
        <f>IF(ISBLANK(INDEX('Policy Characteristics'!E:E,MATCH($C1399,'Policy Characteristics'!$C:$C,0))),"",INDEX('Policy Characteristics'!E:E,MATCH($C1399,'Policy Characteristics'!$C:$C,0)))</f>
        <v>indst efficiency standards</v>
      </c>
      <c r="L1399" s="261">
        <f>IF(ISBLANK(INDEX('Policy Characteristics'!F:F,MATCH($C1399,'Policy Characteristics'!$C:$C,0))),"",INDEX('Policy Characteristics'!F:F,MATCH($C1399,'Policy Characteristics'!$C:$C,0)))</f>
        <v>0</v>
      </c>
      <c r="M1399" s="261">
        <f>IF(ISBLANK(INDEX('Policy Characteristics'!G:G,MATCH($C1399,'Policy Characteristics'!$C:$C,0))),"",INDEX('Policy Characteristics'!G:G,MATCH($C1399,'Policy Characteristics'!$C:$C,0)))</f>
        <v>0.25</v>
      </c>
      <c r="N1399" s="261">
        <f>IF(ISBLANK(INDEX('Policy Characteristics'!H:H,MATCH($C1399,'Policy Characteristics'!$C:$C,0))),"",INDEX('Policy Characteristics'!H:H,MATCH($C1399,'Policy Characteristics'!$C:$C,0)))</f>
        <v>0.01</v>
      </c>
      <c r="O1399" s="254" t="str">
        <f>IF(ISBLANK(INDEX('Policy Characteristics'!I:I,MATCH($C1399,'Policy Characteristics'!$C:$C,0))),"",INDEX('Policy Characteristics'!I:I,MATCH($C1399,'Policy Characteristics'!$C:$C,0)))</f>
        <v>% reduction in energy use</v>
      </c>
      <c r="P1399" s="254" t="str">
        <f>IF(ISBLANK(INDEX('Policy Characteristics'!J:J,MATCH($C1399,'Policy Characteristics'!$C:$C,0))),"",INDEX('Policy Characteristics'!J:J,MATCH($C1399,'Policy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9" s="254" t="str">
        <f>IF(ISBLANK(INDEX('Policy Characteristics'!K:K,MATCH($C1399,'Policy Characteristics'!$C:$C,0))),"",INDEX('Policy Characteristics'!K:K,MATCH($C1399,'Policy Characteristics'!$C:$C,0)))</f>
        <v>industry-ag-main.html#eff-stds</v>
      </c>
      <c r="R1399" s="254" t="str">
        <f>IF(ISBLANK(INDEX('Policy Characteristics'!L:L,MATCH($C1399,'Policy Characteristics'!$C:$C,0))),"",INDEX('Policy Characteristics'!L:L,MATCH($C1399,'Policy Characteristics'!$C:$C,0)))</f>
        <v>industry-energy-efficiency-standards.html</v>
      </c>
    </row>
    <row r="1400" spans="1:18" s="4" customFormat="1">
      <c r="A1400" s="254" t="str">
        <f>IF(ISBLANK(INDEX('Policy Characteristics'!A:A,MATCH($C1400,'Policy Characteristics'!$C:$C,0))),"",INDEX('Policy Characteristics'!A:A,MATCH($C1400,'Policy Characteristics'!$C:$C,0)))</f>
        <v>Industry</v>
      </c>
      <c r="B1400" s="262" t="str">
        <f>IF(ISBLANK(INDEX('Policy Characteristics'!B:B,MATCH($C1400,'Policy Characteristics'!$C:$C,0))),"",INDEX('Policy Characteristics'!B:B,MATCH($C1400,'Policy Characteristics'!$C:$C,0)))</f>
        <v>Industry Energy Efficiency Standards</v>
      </c>
      <c r="C1400" s="254" t="str">
        <f t="shared" si="48"/>
        <v>Percentage Improvement in Eqpt Efficiency Standards above BAU</v>
      </c>
      <c r="D1400" s="6" t="s">
        <v>3073</v>
      </c>
      <c r="E1400" s="45" t="s">
        <v>2706</v>
      </c>
      <c r="F1400" t="s">
        <v>3036</v>
      </c>
      <c r="G1400" s="45" t="s">
        <v>2709</v>
      </c>
      <c r="H1400" s="43">
        <v>1084</v>
      </c>
      <c r="I1400" s="324" t="s">
        <v>44</v>
      </c>
      <c r="J1400" s="255" t="str">
        <f>IF(ISBLANK(INDEX('Policy Characteristics'!D:D,MATCH($C1400,'Policy Characteristics'!$C:$C,0))),"",INDEX('Policy Characteristics'!D:D,MATCH($C1400,'Policy Characteristics'!$C:$C,0)))</f>
        <v>Industry Energy Efficiency Standards</v>
      </c>
      <c r="K1400" s="254" t="str">
        <f>IF(ISBLANK(INDEX('Policy Characteristics'!E:E,MATCH($C1400,'Policy Characteristics'!$C:$C,0))),"",INDEX('Policy Characteristics'!E:E,MATCH($C1400,'Policy Characteristics'!$C:$C,0)))</f>
        <v>indst efficiency standards</v>
      </c>
      <c r="L1400" s="261">
        <f>IF(ISBLANK(INDEX('Policy Characteristics'!F:F,MATCH($C1400,'Policy Characteristics'!$C:$C,0))),"",INDEX('Policy Characteristics'!F:F,MATCH($C1400,'Policy Characteristics'!$C:$C,0)))</f>
        <v>0</v>
      </c>
      <c r="M1400" s="261">
        <f>IF(ISBLANK(INDEX('Policy Characteristics'!G:G,MATCH($C1400,'Policy Characteristics'!$C:$C,0))),"",INDEX('Policy Characteristics'!G:G,MATCH($C1400,'Policy Characteristics'!$C:$C,0)))</f>
        <v>0.25</v>
      </c>
      <c r="N1400" s="261">
        <f>IF(ISBLANK(INDEX('Policy Characteristics'!H:H,MATCH($C1400,'Policy Characteristics'!$C:$C,0))),"",INDEX('Policy Characteristics'!H:H,MATCH($C1400,'Policy Characteristics'!$C:$C,0)))</f>
        <v>0.01</v>
      </c>
      <c r="O1400" s="254" t="str">
        <f>IF(ISBLANK(INDEX('Policy Characteristics'!I:I,MATCH($C1400,'Policy Characteristics'!$C:$C,0))),"",INDEX('Policy Characteristics'!I:I,MATCH($C1400,'Policy Characteristics'!$C:$C,0)))</f>
        <v>% reduction in energy use</v>
      </c>
      <c r="P1400" s="254" t="str">
        <f>IF(ISBLANK(INDEX('Policy Characteristics'!J:J,MATCH($C1400,'Policy Characteristics'!$C:$C,0))),"",INDEX('Policy Characteristics'!J:J,MATCH($C1400,'Policy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0" s="254" t="str">
        <f>IF(ISBLANK(INDEX('Policy Characteristics'!K:K,MATCH($C1400,'Policy Characteristics'!$C:$C,0))),"",INDEX('Policy Characteristics'!K:K,MATCH($C1400,'Policy Characteristics'!$C:$C,0)))</f>
        <v>industry-ag-main.html#eff-stds</v>
      </c>
      <c r="R1400" s="254" t="str">
        <f>IF(ISBLANK(INDEX('Policy Characteristics'!L:L,MATCH($C1400,'Policy Characteristics'!$C:$C,0))),"",INDEX('Policy Characteristics'!L:L,MATCH($C1400,'Policy Characteristics'!$C:$C,0)))</f>
        <v>industry-energy-efficiency-standards.html</v>
      </c>
    </row>
    <row r="1401" spans="1:18" s="4" customFormat="1">
      <c r="A1401" s="254" t="str">
        <f>IF(ISBLANK(INDEX('Policy Characteristics'!A:A,MATCH($C1401,'Policy Characteristics'!$C:$C,0))),"",INDEX('Policy Characteristics'!A:A,MATCH($C1401,'Policy Characteristics'!$C:$C,0)))</f>
        <v>Industry</v>
      </c>
      <c r="B1401" s="262" t="str">
        <f>IF(ISBLANK(INDEX('Policy Characteristics'!B:B,MATCH($C1401,'Policy Characteristics'!$C:$C,0))),"",INDEX('Policy Characteristics'!B:B,MATCH($C1401,'Policy Characteristics'!$C:$C,0)))</f>
        <v>Industry Energy Efficiency Standards</v>
      </c>
      <c r="C1401" s="254" t="str">
        <f t="shared" si="48"/>
        <v>Percentage Improvement in Eqpt Efficiency Standards above BAU</v>
      </c>
      <c r="D1401" s="6" t="s">
        <v>3073</v>
      </c>
      <c r="E1401" s="45" t="s">
        <v>2707</v>
      </c>
      <c r="F1401" t="s">
        <v>3036</v>
      </c>
      <c r="G1401" s="45" t="s">
        <v>2711</v>
      </c>
      <c r="H1401" s="43">
        <v>1085</v>
      </c>
      <c r="I1401" s="324" t="s">
        <v>43</v>
      </c>
      <c r="J1401" s="255" t="str">
        <f>IF(ISBLANK(INDEX('Policy Characteristics'!D:D,MATCH($C1401,'Policy Characteristics'!$C:$C,0))),"",INDEX('Policy Characteristics'!D:D,MATCH($C1401,'Policy Characteristics'!$C:$C,0)))</f>
        <v>Industry Energy Efficiency Standards</v>
      </c>
      <c r="K1401" s="254" t="str">
        <f>IF(ISBLANK(INDEX('Policy Characteristics'!E:E,MATCH($C1401,'Policy Characteristics'!$C:$C,0))),"",INDEX('Policy Characteristics'!E:E,MATCH($C1401,'Policy Characteristics'!$C:$C,0)))</f>
        <v>indst efficiency standards</v>
      </c>
      <c r="L1401" s="261">
        <f>IF(ISBLANK(INDEX('Policy Characteristics'!F:F,MATCH($C1401,'Policy Characteristics'!$C:$C,0))),"",INDEX('Policy Characteristics'!F:F,MATCH($C1401,'Policy Characteristics'!$C:$C,0)))</f>
        <v>0</v>
      </c>
      <c r="M1401" s="261">
        <f>IF(ISBLANK(INDEX('Policy Characteristics'!G:G,MATCH($C1401,'Policy Characteristics'!$C:$C,0))),"",INDEX('Policy Characteristics'!G:G,MATCH($C1401,'Policy Characteristics'!$C:$C,0)))</f>
        <v>0.25</v>
      </c>
      <c r="N1401" s="261">
        <f>IF(ISBLANK(INDEX('Policy Characteristics'!H:H,MATCH($C1401,'Policy Characteristics'!$C:$C,0))),"",INDEX('Policy Characteristics'!H:H,MATCH($C1401,'Policy Characteristics'!$C:$C,0)))</f>
        <v>0.01</v>
      </c>
      <c r="O1401" s="254" t="str">
        <f>IF(ISBLANK(INDEX('Policy Characteristics'!I:I,MATCH($C1401,'Policy Characteristics'!$C:$C,0))),"",INDEX('Policy Characteristics'!I:I,MATCH($C1401,'Policy Characteristics'!$C:$C,0)))</f>
        <v>% reduction in energy use</v>
      </c>
      <c r="P1401" s="254" t="str">
        <f>IF(ISBLANK(INDEX('Policy Characteristics'!J:J,MATCH($C1401,'Policy Characteristics'!$C:$C,0))),"",INDEX('Policy Characteristics'!J:J,MATCH($C1401,'Policy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1" s="254" t="str">
        <f>IF(ISBLANK(INDEX('Policy Characteristics'!K:K,MATCH($C1401,'Policy Characteristics'!$C:$C,0))),"",INDEX('Policy Characteristics'!K:K,MATCH($C1401,'Policy Characteristics'!$C:$C,0)))</f>
        <v>industry-ag-main.html#eff-stds</v>
      </c>
      <c r="R1401" s="254" t="str">
        <f>IF(ISBLANK(INDEX('Policy Characteristics'!L:L,MATCH($C1401,'Policy Characteristics'!$C:$C,0))),"",INDEX('Policy Characteristics'!L:L,MATCH($C1401,'Policy Characteristics'!$C:$C,0)))</f>
        <v>industry-energy-efficiency-standards.html</v>
      </c>
    </row>
    <row r="1402" spans="1:18" s="4" customFormat="1">
      <c r="A1402" s="254" t="str">
        <f>IF(ISBLANK(INDEX('Policy Characteristics'!A:A,MATCH($C1402,'Policy Characteristics'!$C:$C,0))),"",INDEX('Policy Characteristics'!A:A,MATCH($C1402,'Policy Characteristics'!$C:$C,0)))</f>
        <v>Industry</v>
      </c>
      <c r="B1402" s="262" t="str">
        <f>IF(ISBLANK(INDEX('Policy Characteristics'!B:B,MATCH($C1402,'Policy Characteristics'!$C:$C,0))),"",INDEX('Policy Characteristics'!B:B,MATCH($C1402,'Policy Characteristics'!$C:$C,0)))</f>
        <v>Industry Energy Efficiency Standards</v>
      </c>
      <c r="C1402" s="254" t="str">
        <f t="shared" si="48"/>
        <v>Percentage Improvement in Eqpt Efficiency Standards above BAU</v>
      </c>
      <c r="D1402" s="6" t="s">
        <v>3073</v>
      </c>
      <c r="E1402" s="45" t="s">
        <v>2708</v>
      </c>
      <c r="F1402" t="s">
        <v>3036</v>
      </c>
      <c r="G1402" s="45" t="s">
        <v>2712</v>
      </c>
      <c r="H1402" s="43">
        <v>1086</v>
      </c>
      <c r="I1402" s="324" t="s">
        <v>43</v>
      </c>
      <c r="J1402" s="255" t="str">
        <f>IF(ISBLANK(INDEX('Policy Characteristics'!D:D,MATCH($C1402,'Policy Characteristics'!$C:$C,0))),"",INDEX('Policy Characteristics'!D:D,MATCH($C1402,'Policy Characteristics'!$C:$C,0)))</f>
        <v>Industry Energy Efficiency Standards</v>
      </c>
      <c r="K1402" s="254" t="str">
        <f>IF(ISBLANK(INDEX('Policy Characteristics'!E:E,MATCH($C1402,'Policy Characteristics'!$C:$C,0))),"",INDEX('Policy Characteristics'!E:E,MATCH($C1402,'Policy Characteristics'!$C:$C,0)))</f>
        <v>indst efficiency standards</v>
      </c>
      <c r="L1402" s="261">
        <f>IF(ISBLANK(INDEX('Policy Characteristics'!F:F,MATCH($C1402,'Policy Characteristics'!$C:$C,0))),"",INDEX('Policy Characteristics'!F:F,MATCH($C1402,'Policy Characteristics'!$C:$C,0)))</f>
        <v>0</v>
      </c>
      <c r="M1402" s="261">
        <f>IF(ISBLANK(INDEX('Policy Characteristics'!G:G,MATCH($C1402,'Policy Characteristics'!$C:$C,0))),"",INDEX('Policy Characteristics'!G:G,MATCH($C1402,'Policy Characteristics'!$C:$C,0)))</f>
        <v>0.25</v>
      </c>
      <c r="N1402" s="261">
        <f>IF(ISBLANK(INDEX('Policy Characteristics'!H:H,MATCH($C1402,'Policy Characteristics'!$C:$C,0))),"",INDEX('Policy Characteristics'!H:H,MATCH($C1402,'Policy Characteristics'!$C:$C,0)))</f>
        <v>0.01</v>
      </c>
      <c r="O1402" s="254" t="str">
        <f>IF(ISBLANK(INDEX('Policy Characteristics'!I:I,MATCH($C1402,'Policy Characteristics'!$C:$C,0))),"",INDEX('Policy Characteristics'!I:I,MATCH($C1402,'Policy Characteristics'!$C:$C,0)))</f>
        <v>% reduction in energy use</v>
      </c>
      <c r="P1402" s="254" t="str">
        <f>IF(ISBLANK(INDEX('Policy Characteristics'!J:J,MATCH($C1402,'Policy Characteristics'!$C:$C,0))),"",INDEX('Policy Characteristics'!J:J,MATCH($C1402,'Policy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2" s="254" t="str">
        <f>IF(ISBLANK(INDEX('Policy Characteristics'!K:K,MATCH($C1402,'Policy Characteristics'!$C:$C,0))),"",INDEX('Policy Characteristics'!K:K,MATCH($C1402,'Policy Characteristics'!$C:$C,0)))</f>
        <v>industry-ag-main.html#eff-stds</v>
      </c>
      <c r="R1402" s="254" t="str">
        <f>IF(ISBLANK(INDEX('Policy Characteristics'!L:L,MATCH($C1402,'Policy Characteristics'!$C:$C,0))),"",INDEX('Policy Characteristics'!L:L,MATCH($C1402,'Policy Characteristics'!$C:$C,0)))</f>
        <v>industry-energy-efficiency-standards.html</v>
      </c>
    </row>
    <row r="1403" spans="1:18" s="4" customFormat="1">
      <c r="A1403" s="254" t="str">
        <f>IF(ISBLANK(INDEX('Policy Characteristics'!A:A,MATCH($C1403,'Policy Characteristics'!$C:$C,0))),"",INDEX('Policy Characteristics'!A:A,MATCH($C1403,'Policy Characteristics'!$C:$C,0)))</f>
        <v>Industry</v>
      </c>
      <c r="B1403" s="262" t="str">
        <f>IF(ISBLANK(INDEX('Policy Characteristics'!B:B,MATCH($C1403,'Policy Characteristics'!$C:$C,0))),"",INDEX('Policy Characteristics'!B:B,MATCH($C1403,'Policy Characteristics'!$C:$C,0)))</f>
        <v>Industry Energy Efficiency Standards</v>
      </c>
      <c r="C1403" s="254" t="str">
        <f t="shared" ref="C1403:C1466" si="49">C$1274</f>
        <v>Percentage Improvement in Eqpt Efficiency Standards above BAU</v>
      </c>
      <c r="D1403" s="6" t="s">
        <v>3073</v>
      </c>
      <c r="E1403" s="45" t="s">
        <v>2705</v>
      </c>
      <c r="F1403" t="s">
        <v>3036</v>
      </c>
      <c r="G1403" s="45" t="s">
        <v>2710</v>
      </c>
      <c r="H1403" s="43">
        <v>1087</v>
      </c>
      <c r="I1403" s="324" t="s">
        <v>44</v>
      </c>
      <c r="J1403" s="255" t="str">
        <f>IF(ISBLANK(INDEX('Policy Characteristics'!D:D,MATCH($C1403,'Policy Characteristics'!$C:$C,0))),"",INDEX('Policy Characteristics'!D:D,MATCH($C1403,'Policy Characteristics'!$C:$C,0)))</f>
        <v>Industry Energy Efficiency Standards</v>
      </c>
      <c r="K1403" s="254" t="str">
        <f>IF(ISBLANK(INDEX('Policy Characteristics'!E:E,MATCH($C1403,'Policy Characteristics'!$C:$C,0))),"",INDEX('Policy Characteristics'!E:E,MATCH($C1403,'Policy Characteristics'!$C:$C,0)))</f>
        <v>indst efficiency standards</v>
      </c>
      <c r="L1403" s="261">
        <f>IF(ISBLANK(INDEX('Policy Characteristics'!F:F,MATCH($C1403,'Policy Characteristics'!$C:$C,0))),"",INDEX('Policy Characteristics'!F:F,MATCH($C1403,'Policy Characteristics'!$C:$C,0)))</f>
        <v>0</v>
      </c>
      <c r="M1403" s="261">
        <f>IF(ISBLANK(INDEX('Policy Characteristics'!G:G,MATCH($C1403,'Policy Characteristics'!$C:$C,0))),"",INDEX('Policy Characteristics'!G:G,MATCH($C1403,'Policy Characteristics'!$C:$C,0)))</f>
        <v>0.25</v>
      </c>
      <c r="N1403" s="261">
        <f>IF(ISBLANK(INDEX('Policy Characteristics'!H:H,MATCH($C1403,'Policy Characteristics'!$C:$C,0))),"",INDEX('Policy Characteristics'!H:H,MATCH($C1403,'Policy Characteristics'!$C:$C,0)))</f>
        <v>0.01</v>
      </c>
      <c r="O1403" s="254" t="str">
        <f>IF(ISBLANK(INDEX('Policy Characteristics'!I:I,MATCH($C1403,'Policy Characteristics'!$C:$C,0))),"",INDEX('Policy Characteristics'!I:I,MATCH($C1403,'Policy Characteristics'!$C:$C,0)))</f>
        <v>% reduction in energy use</v>
      </c>
      <c r="P1403" s="254" t="str">
        <f>IF(ISBLANK(INDEX('Policy Characteristics'!J:J,MATCH($C1403,'Policy Characteristics'!$C:$C,0))),"",INDEX('Policy Characteristics'!J:J,MATCH($C1403,'Policy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3" s="254" t="str">
        <f>IF(ISBLANK(INDEX('Policy Characteristics'!K:K,MATCH($C1403,'Policy Characteristics'!$C:$C,0))),"",INDEX('Policy Characteristics'!K:K,MATCH($C1403,'Policy Characteristics'!$C:$C,0)))</f>
        <v>industry-ag-main.html#eff-stds</v>
      </c>
      <c r="R1403" s="254" t="str">
        <f>IF(ISBLANK(INDEX('Policy Characteristics'!L:L,MATCH($C1403,'Policy Characteristics'!$C:$C,0))),"",INDEX('Policy Characteristics'!L:L,MATCH($C1403,'Policy Characteristics'!$C:$C,0)))</f>
        <v>industry-energy-efficiency-standards.html</v>
      </c>
    </row>
    <row r="1404" spans="1:18" s="4" customFormat="1">
      <c r="A1404" s="254" t="str">
        <f>IF(ISBLANK(INDEX('Policy Characteristics'!A:A,MATCH($C1404,'Policy Characteristics'!$C:$C,0))),"",INDEX('Policy Characteristics'!A:A,MATCH($C1404,'Policy Characteristics'!$C:$C,0)))</f>
        <v>Industry</v>
      </c>
      <c r="B1404" s="262" t="str">
        <f>IF(ISBLANK(INDEX('Policy Characteristics'!B:B,MATCH($C1404,'Policy Characteristics'!$C:$C,0))),"",INDEX('Policy Characteristics'!B:B,MATCH($C1404,'Policy Characteristics'!$C:$C,0)))</f>
        <v>Industry Energy Efficiency Standards</v>
      </c>
      <c r="C1404" s="254" t="str">
        <f t="shared" si="49"/>
        <v>Percentage Improvement in Eqpt Efficiency Standards above BAU</v>
      </c>
      <c r="D1404" s="6" t="s">
        <v>3074</v>
      </c>
      <c r="E1404" s="45" t="s">
        <v>2399</v>
      </c>
      <c r="F1404" t="s">
        <v>2580</v>
      </c>
      <c r="G1404" s="45" t="s">
        <v>2405</v>
      </c>
      <c r="H1404" s="43">
        <v>1088</v>
      </c>
      <c r="I1404" s="324" t="s">
        <v>43</v>
      </c>
      <c r="J1404" s="255" t="str">
        <f>IF(ISBLANK(INDEX('Policy Characteristics'!D:D,MATCH($C1404,'Policy Characteristics'!$C:$C,0))),"",INDEX('Policy Characteristics'!D:D,MATCH($C1404,'Policy Characteristics'!$C:$C,0)))</f>
        <v>Industry Energy Efficiency Standards</v>
      </c>
      <c r="K1404" s="254" t="str">
        <f>IF(ISBLANK(INDEX('Policy Characteristics'!E:E,MATCH($C1404,'Policy Characteristics'!$C:$C,0))),"",INDEX('Policy Characteristics'!E:E,MATCH($C1404,'Policy Characteristics'!$C:$C,0)))</f>
        <v>indst efficiency standards</v>
      </c>
      <c r="L1404" s="261">
        <f>IF(ISBLANK(INDEX('Policy Characteristics'!F:F,MATCH($C1404,'Policy Characteristics'!$C:$C,0))),"",INDEX('Policy Characteristics'!F:F,MATCH($C1404,'Policy Characteristics'!$C:$C,0)))</f>
        <v>0</v>
      </c>
      <c r="M1404" s="261">
        <f>IF(ISBLANK(INDEX('Policy Characteristics'!G:G,MATCH($C1404,'Policy Characteristics'!$C:$C,0))),"",INDEX('Policy Characteristics'!G:G,MATCH($C1404,'Policy Characteristics'!$C:$C,0)))</f>
        <v>0.25</v>
      </c>
      <c r="N1404" s="261">
        <f>IF(ISBLANK(INDEX('Policy Characteristics'!H:H,MATCH($C1404,'Policy Characteristics'!$C:$C,0))),"",INDEX('Policy Characteristics'!H:H,MATCH($C1404,'Policy Characteristics'!$C:$C,0)))</f>
        <v>0.01</v>
      </c>
      <c r="O1404" s="254" t="str">
        <f>IF(ISBLANK(INDEX('Policy Characteristics'!I:I,MATCH($C1404,'Policy Characteristics'!$C:$C,0))),"",INDEX('Policy Characteristics'!I:I,MATCH($C1404,'Policy Characteristics'!$C:$C,0)))</f>
        <v>% reduction in energy use</v>
      </c>
      <c r="P1404" s="254" t="str">
        <f>IF(ISBLANK(INDEX('Policy Characteristics'!J:J,MATCH($C1404,'Policy Characteristics'!$C:$C,0))),"",INDEX('Policy Characteristics'!J:J,MATCH($C1404,'Policy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4" s="254" t="str">
        <f>IF(ISBLANK(INDEX('Policy Characteristics'!K:K,MATCH($C1404,'Policy Characteristics'!$C:$C,0))),"",INDEX('Policy Characteristics'!K:K,MATCH($C1404,'Policy Characteristics'!$C:$C,0)))</f>
        <v>industry-ag-main.html#eff-stds</v>
      </c>
      <c r="R1404" s="254" t="str">
        <f>IF(ISBLANK(INDEX('Policy Characteristics'!L:L,MATCH($C1404,'Policy Characteristics'!$C:$C,0))),"",INDEX('Policy Characteristics'!L:L,MATCH($C1404,'Policy Characteristics'!$C:$C,0)))</f>
        <v>industry-energy-efficiency-standards.html</v>
      </c>
    </row>
    <row r="1405" spans="1:18" s="4" customFormat="1">
      <c r="A1405" s="254" t="str">
        <f>IF(ISBLANK(INDEX('Policy Characteristics'!A:A,MATCH($C1405,'Policy Characteristics'!$C:$C,0))),"",INDEX('Policy Characteristics'!A:A,MATCH($C1405,'Policy Characteristics'!$C:$C,0)))</f>
        <v>Industry</v>
      </c>
      <c r="B1405" s="262" t="str">
        <f>IF(ISBLANK(INDEX('Policy Characteristics'!B:B,MATCH($C1405,'Policy Characteristics'!$C:$C,0))),"",INDEX('Policy Characteristics'!B:B,MATCH($C1405,'Policy Characteristics'!$C:$C,0)))</f>
        <v>Industry Energy Efficiency Standards</v>
      </c>
      <c r="C1405" s="254" t="str">
        <f t="shared" si="49"/>
        <v>Percentage Improvement in Eqpt Efficiency Standards above BAU</v>
      </c>
      <c r="D1405" s="6" t="s">
        <v>3074</v>
      </c>
      <c r="E1405" s="45" t="s">
        <v>2400</v>
      </c>
      <c r="F1405" t="s">
        <v>2580</v>
      </c>
      <c r="G1405" s="45" t="s">
        <v>2408</v>
      </c>
      <c r="H1405" s="43">
        <v>1089</v>
      </c>
      <c r="I1405" s="324" t="s">
        <v>43</v>
      </c>
      <c r="J1405" s="255" t="str">
        <f>IF(ISBLANK(INDEX('Policy Characteristics'!D:D,MATCH($C1405,'Policy Characteristics'!$C:$C,0))),"",INDEX('Policy Characteristics'!D:D,MATCH($C1405,'Policy Characteristics'!$C:$C,0)))</f>
        <v>Industry Energy Efficiency Standards</v>
      </c>
      <c r="K1405" s="254" t="str">
        <f>IF(ISBLANK(INDEX('Policy Characteristics'!E:E,MATCH($C1405,'Policy Characteristics'!$C:$C,0))),"",INDEX('Policy Characteristics'!E:E,MATCH($C1405,'Policy Characteristics'!$C:$C,0)))</f>
        <v>indst efficiency standards</v>
      </c>
      <c r="L1405" s="261">
        <f>IF(ISBLANK(INDEX('Policy Characteristics'!F:F,MATCH($C1405,'Policy Characteristics'!$C:$C,0))),"",INDEX('Policy Characteristics'!F:F,MATCH($C1405,'Policy Characteristics'!$C:$C,0)))</f>
        <v>0</v>
      </c>
      <c r="M1405" s="261">
        <f>IF(ISBLANK(INDEX('Policy Characteristics'!G:G,MATCH($C1405,'Policy Characteristics'!$C:$C,0))),"",INDEX('Policy Characteristics'!G:G,MATCH($C1405,'Policy Characteristics'!$C:$C,0)))</f>
        <v>0.25</v>
      </c>
      <c r="N1405" s="261">
        <f>IF(ISBLANK(INDEX('Policy Characteristics'!H:H,MATCH($C1405,'Policy Characteristics'!$C:$C,0))),"",INDEX('Policy Characteristics'!H:H,MATCH($C1405,'Policy Characteristics'!$C:$C,0)))</f>
        <v>0.01</v>
      </c>
      <c r="O1405" s="254" t="str">
        <f>IF(ISBLANK(INDEX('Policy Characteristics'!I:I,MATCH($C1405,'Policy Characteristics'!$C:$C,0))),"",INDEX('Policy Characteristics'!I:I,MATCH($C1405,'Policy Characteristics'!$C:$C,0)))</f>
        <v>% reduction in energy use</v>
      </c>
      <c r="P1405" s="254" t="str">
        <f>IF(ISBLANK(INDEX('Policy Characteristics'!J:J,MATCH($C1405,'Policy Characteristics'!$C:$C,0))),"",INDEX('Policy Characteristics'!J:J,MATCH($C1405,'Policy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5" s="254" t="str">
        <f>IF(ISBLANK(INDEX('Policy Characteristics'!K:K,MATCH($C1405,'Policy Characteristics'!$C:$C,0))),"",INDEX('Policy Characteristics'!K:K,MATCH($C1405,'Policy Characteristics'!$C:$C,0)))</f>
        <v>industry-ag-main.html#eff-stds</v>
      </c>
      <c r="R1405" s="254" t="str">
        <f>IF(ISBLANK(INDEX('Policy Characteristics'!L:L,MATCH($C1405,'Policy Characteristics'!$C:$C,0))),"",INDEX('Policy Characteristics'!L:L,MATCH($C1405,'Policy Characteristics'!$C:$C,0)))</f>
        <v>industry-energy-efficiency-standards.html</v>
      </c>
    </row>
    <row r="1406" spans="1:18" s="4" customFormat="1">
      <c r="A1406" s="254" t="str">
        <f>IF(ISBLANK(INDEX('Policy Characteristics'!A:A,MATCH($C1406,'Policy Characteristics'!$C:$C,0))),"",INDEX('Policy Characteristics'!A:A,MATCH($C1406,'Policy Characteristics'!$C:$C,0)))</f>
        <v>Industry</v>
      </c>
      <c r="B1406" s="262" t="str">
        <f>IF(ISBLANK(INDEX('Policy Characteristics'!B:B,MATCH($C1406,'Policy Characteristics'!$C:$C,0))),"",INDEX('Policy Characteristics'!B:B,MATCH($C1406,'Policy Characteristics'!$C:$C,0)))</f>
        <v>Industry Energy Efficiency Standards</v>
      </c>
      <c r="C1406" s="254" t="str">
        <f t="shared" si="49"/>
        <v>Percentage Improvement in Eqpt Efficiency Standards above BAU</v>
      </c>
      <c r="D1406" s="6" t="s">
        <v>3074</v>
      </c>
      <c r="E1406" s="45" t="s">
        <v>2401</v>
      </c>
      <c r="F1406" t="s">
        <v>2580</v>
      </c>
      <c r="G1406" s="45" t="s">
        <v>2409</v>
      </c>
      <c r="H1406" s="43">
        <v>1090</v>
      </c>
      <c r="I1406" s="324" t="s">
        <v>43</v>
      </c>
      <c r="J1406" s="255" t="str">
        <f>IF(ISBLANK(INDEX('Policy Characteristics'!D:D,MATCH($C1406,'Policy Characteristics'!$C:$C,0))),"",INDEX('Policy Characteristics'!D:D,MATCH($C1406,'Policy Characteristics'!$C:$C,0)))</f>
        <v>Industry Energy Efficiency Standards</v>
      </c>
      <c r="K1406" s="254" t="str">
        <f>IF(ISBLANK(INDEX('Policy Characteristics'!E:E,MATCH($C1406,'Policy Characteristics'!$C:$C,0))),"",INDEX('Policy Characteristics'!E:E,MATCH($C1406,'Policy Characteristics'!$C:$C,0)))</f>
        <v>indst efficiency standards</v>
      </c>
      <c r="L1406" s="261">
        <f>IF(ISBLANK(INDEX('Policy Characteristics'!F:F,MATCH($C1406,'Policy Characteristics'!$C:$C,0))),"",INDEX('Policy Characteristics'!F:F,MATCH($C1406,'Policy Characteristics'!$C:$C,0)))</f>
        <v>0</v>
      </c>
      <c r="M1406" s="261">
        <f>IF(ISBLANK(INDEX('Policy Characteristics'!G:G,MATCH($C1406,'Policy Characteristics'!$C:$C,0))),"",INDEX('Policy Characteristics'!G:G,MATCH($C1406,'Policy Characteristics'!$C:$C,0)))</f>
        <v>0.25</v>
      </c>
      <c r="N1406" s="261">
        <f>IF(ISBLANK(INDEX('Policy Characteristics'!H:H,MATCH($C1406,'Policy Characteristics'!$C:$C,0))),"",INDEX('Policy Characteristics'!H:H,MATCH($C1406,'Policy Characteristics'!$C:$C,0)))</f>
        <v>0.01</v>
      </c>
      <c r="O1406" s="254" t="str">
        <f>IF(ISBLANK(INDEX('Policy Characteristics'!I:I,MATCH($C1406,'Policy Characteristics'!$C:$C,0))),"",INDEX('Policy Characteristics'!I:I,MATCH($C1406,'Policy Characteristics'!$C:$C,0)))</f>
        <v>% reduction in energy use</v>
      </c>
      <c r="P1406" s="254" t="str">
        <f>IF(ISBLANK(INDEX('Policy Characteristics'!J:J,MATCH($C1406,'Policy Characteristics'!$C:$C,0))),"",INDEX('Policy Characteristics'!J:J,MATCH($C1406,'Policy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6" s="254" t="str">
        <f>IF(ISBLANK(INDEX('Policy Characteristics'!K:K,MATCH($C1406,'Policy Characteristics'!$C:$C,0))),"",INDEX('Policy Characteristics'!K:K,MATCH($C1406,'Policy Characteristics'!$C:$C,0)))</f>
        <v>industry-ag-main.html#eff-stds</v>
      </c>
      <c r="R1406" s="254" t="str">
        <f>IF(ISBLANK(INDEX('Policy Characteristics'!L:L,MATCH($C1406,'Policy Characteristics'!$C:$C,0))),"",INDEX('Policy Characteristics'!L:L,MATCH($C1406,'Policy Characteristics'!$C:$C,0)))</f>
        <v>industry-energy-efficiency-standards.html</v>
      </c>
    </row>
    <row r="1407" spans="1:18" s="4" customFormat="1">
      <c r="A1407" s="254" t="str">
        <f>IF(ISBLANK(INDEX('Policy Characteristics'!A:A,MATCH($C1407,'Policy Characteristics'!$C:$C,0))),"",INDEX('Policy Characteristics'!A:A,MATCH($C1407,'Policy Characteristics'!$C:$C,0)))</f>
        <v>Industry</v>
      </c>
      <c r="B1407" s="262" t="str">
        <f>IF(ISBLANK(INDEX('Policy Characteristics'!B:B,MATCH($C1407,'Policy Characteristics'!$C:$C,0))),"",INDEX('Policy Characteristics'!B:B,MATCH($C1407,'Policy Characteristics'!$C:$C,0)))</f>
        <v>Industry Energy Efficiency Standards</v>
      </c>
      <c r="C1407" s="254" t="str">
        <f t="shared" si="49"/>
        <v>Percentage Improvement in Eqpt Efficiency Standards above BAU</v>
      </c>
      <c r="D1407" s="6" t="s">
        <v>3074</v>
      </c>
      <c r="E1407" s="45" t="s">
        <v>2402</v>
      </c>
      <c r="F1407" t="s">
        <v>2580</v>
      </c>
      <c r="G1407" s="45" t="s">
        <v>2406</v>
      </c>
      <c r="H1407" s="43">
        <v>1091</v>
      </c>
      <c r="I1407" s="324" t="s">
        <v>44</v>
      </c>
      <c r="J1407" s="255" t="str">
        <f>IF(ISBLANK(INDEX('Policy Characteristics'!D:D,MATCH($C1407,'Policy Characteristics'!$C:$C,0))),"",INDEX('Policy Characteristics'!D:D,MATCH($C1407,'Policy Characteristics'!$C:$C,0)))</f>
        <v>Industry Energy Efficiency Standards</v>
      </c>
      <c r="K1407" s="254" t="str">
        <f>IF(ISBLANK(INDEX('Policy Characteristics'!E:E,MATCH($C1407,'Policy Characteristics'!$C:$C,0))),"",INDEX('Policy Characteristics'!E:E,MATCH($C1407,'Policy Characteristics'!$C:$C,0)))</f>
        <v>indst efficiency standards</v>
      </c>
      <c r="L1407" s="261">
        <f>IF(ISBLANK(INDEX('Policy Characteristics'!F:F,MATCH($C1407,'Policy Characteristics'!$C:$C,0))),"",INDEX('Policy Characteristics'!F:F,MATCH($C1407,'Policy Characteristics'!$C:$C,0)))</f>
        <v>0</v>
      </c>
      <c r="M1407" s="261">
        <f>IF(ISBLANK(INDEX('Policy Characteristics'!G:G,MATCH($C1407,'Policy Characteristics'!$C:$C,0))),"",INDEX('Policy Characteristics'!G:G,MATCH($C1407,'Policy Characteristics'!$C:$C,0)))</f>
        <v>0.25</v>
      </c>
      <c r="N1407" s="261">
        <f>IF(ISBLANK(INDEX('Policy Characteristics'!H:H,MATCH($C1407,'Policy Characteristics'!$C:$C,0))),"",INDEX('Policy Characteristics'!H:H,MATCH($C1407,'Policy Characteristics'!$C:$C,0)))</f>
        <v>0.01</v>
      </c>
      <c r="O1407" s="254" t="str">
        <f>IF(ISBLANK(INDEX('Policy Characteristics'!I:I,MATCH($C1407,'Policy Characteristics'!$C:$C,0))),"",INDEX('Policy Characteristics'!I:I,MATCH($C1407,'Policy Characteristics'!$C:$C,0)))</f>
        <v>% reduction in energy use</v>
      </c>
      <c r="P1407" s="254" t="str">
        <f>IF(ISBLANK(INDEX('Policy Characteristics'!J:J,MATCH($C1407,'Policy Characteristics'!$C:$C,0))),"",INDEX('Policy Characteristics'!J:J,MATCH($C1407,'Policy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7" s="254" t="str">
        <f>IF(ISBLANK(INDEX('Policy Characteristics'!K:K,MATCH($C1407,'Policy Characteristics'!$C:$C,0))),"",INDEX('Policy Characteristics'!K:K,MATCH($C1407,'Policy Characteristics'!$C:$C,0)))</f>
        <v>industry-ag-main.html#eff-stds</v>
      </c>
      <c r="R1407" s="254" t="str">
        <f>IF(ISBLANK(INDEX('Policy Characteristics'!L:L,MATCH($C1407,'Policy Characteristics'!$C:$C,0))),"",INDEX('Policy Characteristics'!L:L,MATCH($C1407,'Policy Characteristics'!$C:$C,0)))</f>
        <v>industry-energy-efficiency-standards.html</v>
      </c>
    </row>
    <row r="1408" spans="1:18" s="4" customFormat="1">
      <c r="A1408" s="254" t="str">
        <f>IF(ISBLANK(INDEX('Policy Characteristics'!A:A,MATCH($C1408,'Policy Characteristics'!$C:$C,0))),"",INDEX('Policy Characteristics'!A:A,MATCH($C1408,'Policy Characteristics'!$C:$C,0)))</f>
        <v>Industry</v>
      </c>
      <c r="B1408" s="262" t="str">
        <f>IF(ISBLANK(INDEX('Policy Characteristics'!B:B,MATCH($C1408,'Policy Characteristics'!$C:$C,0))),"",INDEX('Policy Characteristics'!B:B,MATCH($C1408,'Policy Characteristics'!$C:$C,0)))</f>
        <v>Industry Energy Efficiency Standards</v>
      </c>
      <c r="C1408" s="254" t="str">
        <f t="shared" si="49"/>
        <v>Percentage Improvement in Eqpt Efficiency Standards above BAU</v>
      </c>
      <c r="D1408" s="6" t="s">
        <v>3074</v>
      </c>
      <c r="E1408" s="45" t="s">
        <v>2403</v>
      </c>
      <c r="F1408" t="s">
        <v>2580</v>
      </c>
      <c r="G1408" s="45" t="s">
        <v>2407</v>
      </c>
      <c r="H1408" s="43">
        <v>1092</v>
      </c>
      <c r="I1408" s="324" t="s">
        <v>43</v>
      </c>
      <c r="J1408" s="255" t="str">
        <f>IF(ISBLANK(INDEX('Policy Characteristics'!D:D,MATCH($C1408,'Policy Characteristics'!$C:$C,0))),"",INDEX('Policy Characteristics'!D:D,MATCH($C1408,'Policy Characteristics'!$C:$C,0)))</f>
        <v>Industry Energy Efficiency Standards</v>
      </c>
      <c r="K1408" s="254" t="str">
        <f>IF(ISBLANK(INDEX('Policy Characteristics'!E:E,MATCH($C1408,'Policy Characteristics'!$C:$C,0))),"",INDEX('Policy Characteristics'!E:E,MATCH($C1408,'Policy Characteristics'!$C:$C,0)))</f>
        <v>indst efficiency standards</v>
      </c>
      <c r="L1408" s="261">
        <f>IF(ISBLANK(INDEX('Policy Characteristics'!F:F,MATCH($C1408,'Policy Characteristics'!$C:$C,0))),"",INDEX('Policy Characteristics'!F:F,MATCH($C1408,'Policy Characteristics'!$C:$C,0)))</f>
        <v>0</v>
      </c>
      <c r="M1408" s="261">
        <f>IF(ISBLANK(INDEX('Policy Characteristics'!G:G,MATCH($C1408,'Policy Characteristics'!$C:$C,0))),"",INDEX('Policy Characteristics'!G:G,MATCH($C1408,'Policy Characteristics'!$C:$C,0)))</f>
        <v>0.25</v>
      </c>
      <c r="N1408" s="261">
        <f>IF(ISBLANK(INDEX('Policy Characteristics'!H:H,MATCH($C1408,'Policy Characteristics'!$C:$C,0))),"",INDEX('Policy Characteristics'!H:H,MATCH($C1408,'Policy Characteristics'!$C:$C,0)))</f>
        <v>0.01</v>
      </c>
      <c r="O1408" s="254" t="str">
        <f>IF(ISBLANK(INDEX('Policy Characteristics'!I:I,MATCH($C1408,'Policy Characteristics'!$C:$C,0))),"",INDEX('Policy Characteristics'!I:I,MATCH($C1408,'Policy Characteristics'!$C:$C,0)))</f>
        <v>% reduction in energy use</v>
      </c>
      <c r="P1408" s="254" t="str">
        <f>IF(ISBLANK(INDEX('Policy Characteristics'!J:J,MATCH($C1408,'Policy Characteristics'!$C:$C,0))),"",INDEX('Policy Characteristics'!J:J,MATCH($C1408,'Policy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8" s="254" t="str">
        <f>IF(ISBLANK(INDEX('Policy Characteristics'!K:K,MATCH($C1408,'Policy Characteristics'!$C:$C,0))),"",INDEX('Policy Characteristics'!K:K,MATCH($C1408,'Policy Characteristics'!$C:$C,0)))</f>
        <v>industry-ag-main.html#eff-stds</v>
      </c>
      <c r="R1408" s="254" t="str">
        <f>IF(ISBLANK(INDEX('Policy Characteristics'!L:L,MATCH($C1408,'Policy Characteristics'!$C:$C,0))),"",INDEX('Policy Characteristics'!L:L,MATCH($C1408,'Policy Characteristics'!$C:$C,0)))</f>
        <v>industry-energy-efficiency-standards.html</v>
      </c>
    </row>
    <row r="1409" spans="1:18" s="4" customFormat="1">
      <c r="A1409" s="254" t="str">
        <f>IF(ISBLANK(INDEX('Policy Characteristics'!A:A,MATCH($C1409,'Policy Characteristics'!$C:$C,0))),"",INDEX('Policy Characteristics'!A:A,MATCH($C1409,'Policy Characteristics'!$C:$C,0)))</f>
        <v>Industry</v>
      </c>
      <c r="B1409" s="262" t="str">
        <f>IF(ISBLANK(INDEX('Policy Characteristics'!B:B,MATCH($C1409,'Policy Characteristics'!$C:$C,0))),"",INDEX('Policy Characteristics'!B:B,MATCH($C1409,'Policy Characteristics'!$C:$C,0)))</f>
        <v>Industry Energy Efficiency Standards</v>
      </c>
      <c r="C1409" s="254" t="str">
        <f t="shared" si="49"/>
        <v>Percentage Improvement in Eqpt Efficiency Standards above BAU</v>
      </c>
      <c r="D1409" s="6" t="s">
        <v>3074</v>
      </c>
      <c r="E1409" s="45" t="s">
        <v>2404</v>
      </c>
      <c r="F1409" t="s">
        <v>2580</v>
      </c>
      <c r="G1409" s="45" t="s">
        <v>2410</v>
      </c>
      <c r="H1409" s="43">
        <v>1093</v>
      </c>
      <c r="I1409" s="324" t="s">
        <v>44</v>
      </c>
      <c r="J1409" s="255" t="str">
        <f>IF(ISBLANK(INDEX('Policy Characteristics'!D:D,MATCH($C1409,'Policy Characteristics'!$C:$C,0))),"",INDEX('Policy Characteristics'!D:D,MATCH($C1409,'Policy Characteristics'!$C:$C,0)))</f>
        <v>Industry Energy Efficiency Standards</v>
      </c>
      <c r="K1409" s="254" t="str">
        <f>IF(ISBLANK(INDEX('Policy Characteristics'!E:E,MATCH($C1409,'Policy Characteristics'!$C:$C,0))),"",INDEX('Policy Characteristics'!E:E,MATCH($C1409,'Policy Characteristics'!$C:$C,0)))</f>
        <v>indst efficiency standards</v>
      </c>
      <c r="L1409" s="261">
        <f>IF(ISBLANK(INDEX('Policy Characteristics'!F:F,MATCH($C1409,'Policy Characteristics'!$C:$C,0))),"",INDEX('Policy Characteristics'!F:F,MATCH($C1409,'Policy Characteristics'!$C:$C,0)))</f>
        <v>0</v>
      </c>
      <c r="M1409" s="261">
        <f>IF(ISBLANK(INDEX('Policy Characteristics'!G:G,MATCH($C1409,'Policy Characteristics'!$C:$C,0))),"",INDEX('Policy Characteristics'!G:G,MATCH($C1409,'Policy Characteristics'!$C:$C,0)))</f>
        <v>0.25</v>
      </c>
      <c r="N1409" s="261">
        <f>IF(ISBLANK(INDEX('Policy Characteristics'!H:H,MATCH($C1409,'Policy Characteristics'!$C:$C,0))),"",INDEX('Policy Characteristics'!H:H,MATCH($C1409,'Policy Characteristics'!$C:$C,0)))</f>
        <v>0.01</v>
      </c>
      <c r="O1409" s="254" t="str">
        <f>IF(ISBLANK(INDEX('Policy Characteristics'!I:I,MATCH($C1409,'Policy Characteristics'!$C:$C,0))),"",INDEX('Policy Characteristics'!I:I,MATCH($C1409,'Policy Characteristics'!$C:$C,0)))</f>
        <v>% reduction in energy use</v>
      </c>
      <c r="P1409" s="254" t="str">
        <f>IF(ISBLANK(INDEX('Policy Characteristics'!J:J,MATCH($C1409,'Policy Characteristics'!$C:$C,0))),"",INDEX('Policy Characteristics'!J:J,MATCH($C1409,'Policy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9" s="254" t="str">
        <f>IF(ISBLANK(INDEX('Policy Characteristics'!K:K,MATCH($C1409,'Policy Characteristics'!$C:$C,0))),"",INDEX('Policy Characteristics'!K:K,MATCH($C1409,'Policy Characteristics'!$C:$C,0)))</f>
        <v>industry-ag-main.html#eff-stds</v>
      </c>
      <c r="R1409" s="254" t="str">
        <f>IF(ISBLANK(INDEX('Policy Characteristics'!L:L,MATCH($C1409,'Policy Characteristics'!$C:$C,0))),"",INDEX('Policy Characteristics'!L:L,MATCH($C1409,'Policy Characteristics'!$C:$C,0)))</f>
        <v>industry-energy-efficiency-standards.html</v>
      </c>
    </row>
    <row r="1410" spans="1:18" s="4" customFormat="1">
      <c r="A1410" s="254" t="str">
        <f>IF(ISBLANK(INDEX('Policy Characteristics'!A:A,MATCH($C1410,'Policy Characteristics'!$C:$C,0))),"",INDEX('Policy Characteristics'!A:A,MATCH($C1410,'Policy Characteristics'!$C:$C,0)))</f>
        <v>Industry</v>
      </c>
      <c r="B1410" s="262" t="str">
        <f>IF(ISBLANK(INDEX('Policy Characteristics'!B:B,MATCH($C1410,'Policy Characteristics'!$C:$C,0))),"",INDEX('Policy Characteristics'!B:B,MATCH($C1410,'Policy Characteristics'!$C:$C,0)))</f>
        <v>Industry Energy Efficiency Standards</v>
      </c>
      <c r="C1410" s="254" t="str">
        <f t="shared" si="49"/>
        <v>Percentage Improvement in Eqpt Efficiency Standards above BAU</v>
      </c>
      <c r="D1410" s="6" t="s">
        <v>3074</v>
      </c>
      <c r="E1410" s="45" t="s">
        <v>2706</v>
      </c>
      <c r="F1410" t="s">
        <v>2580</v>
      </c>
      <c r="G1410" s="45" t="s">
        <v>2709</v>
      </c>
      <c r="H1410" s="43">
        <v>1094</v>
      </c>
      <c r="I1410" s="324" t="s">
        <v>44</v>
      </c>
      <c r="J1410" s="255" t="str">
        <f>IF(ISBLANK(INDEX('Policy Characteristics'!D:D,MATCH($C1410,'Policy Characteristics'!$C:$C,0))),"",INDEX('Policy Characteristics'!D:D,MATCH($C1410,'Policy Characteristics'!$C:$C,0)))</f>
        <v>Industry Energy Efficiency Standards</v>
      </c>
      <c r="K1410" s="254" t="str">
        <f>IF(ISBLANK(INDEX('Policy Characteristics'!E:E,MATCH($C1410,'Policy Characteristics'!$C:$C,0))),"",INDEX('Policy Characteristics'!E:E,MATCH($C1410,'Policy Characteristics'!$C:$C,0)))</f>
        <v>indst efficiency standards</v>
      </c>
      <c r="L1410" s="261">
        <f>IF(ISBLANK(INDEX('Policy Characteristics'!F:F,MATCH($C1410,'Policy Characteristics'!$C:$C,0))),"",INDEX('Policy Characteristics'!F:F,MATCH($C1410,'Policy Characteristics'!$C:$C,0)))</f>
        <v>0</v>
      </c>
      <c r="M1410" s="261">
        <f>IF(ISBLANK(INDEX('Policy Characteristics'!G:G,MATCH($C1410,'Policy Characteristics'!$C:$C,0))),"",INDEX('Policy Characteristics'!G:G,MATCH($C1410,'Policy Characteristics'!$C:$C,0)))</f>
        <v>0.25</v>
      </c>
      <c r="N1410" s="261">
        <f>IF(ISBLANK(INDEX('Policy Characteristics'!H:H,MATCH($C1410,'Policy Characteristics'!$C:$C,0))),"",INDEX('Policy Characteristics'!H:H,MATCH($C1410,'Policy Characteristics'!$C:$C,0)))</f>
        <v>0.01</v>
      </c>
      <c r="O1410" s="254" t="str">
        <f>IF(ISBLANK(INDEX('Policy Characteristics'!I:I,MATCH($C1410,'Policy Characteristics'!$C:$C,0))),"",INDEX('Policy Characteristics'!I:I,MATCH($C1410,'Policy Characteristics'!$C:$C,0)))</f>
        <v>% reduction in energy use</v>
      </c>
      <c r="P1410" s="254" t="str">
        <f>IF(ISBLANK(INDEX('Policy Characteristics'!J:J,MATCH($C1410,'Policy Characteristics'!$C:$C,0))),"",INDEX('Policy Characteristics'!J:J,MATCH($C1410,'Policy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0" s="254" t="str">
        <f>IF(ISBLANK(INDEX('Policy Characteristics'!K:K,MATCH($C1410,'Policy Characteristics'!$C:$C,0))),"",INDEX('Policy Characteristics'!K:K,MATCH($C1410,'Policy Characteristics'!$C:$C,0)))</f>
        <v>industry-ag-main.html#eff-stds</v>
      </c>
      <c r="R1410" s="254" t="str">
        <f>IF(ISBLANK(INDEX('Policy Characteristics'!L:L,MATCH($C1410,'Policy Characteristics'!$C:$C,0))),"",INDEX('Policy Characteristics'!L:L,MATCH($C1410,'Policy Characteristics'!$C:$C,0)))</f>
        <v>industry-energy-efficiency-standards.html</v>
      </c>
    </row>
    <row r="1411" spans="1:18" s="4" customFormat="1">
      <c r="A1411" s="254" t="str">
        <f>IF(ISBLANK(INDEX('Policy Characteristics'!A:A,MATCH($C1411,'Policy Characteristics'!$C:$C,0))),"",INDEX('Policy Characteristics'!A:A,MATCH($C1411,'Policy Characteristics'!$C:$C,0)))</f>
        <v>Industry</v>
      </c>
      <c r="B1411" s="262" t="str">
        <f>IF(ISBLANK(INDEX('Policy Characteristics'!B:B,MATCH($C1411,'Policy Characteristics'!$C:$C,0))),"",INDEX('Policy Characteristics'!B:B,MATCH($C1411,'Policy Characteristics'!$C:$C,0)))</f>
        <v>Industry Energy Efficiency Standards</v>
      </c>
      <c r="C1411" s="254" t="str">
        <f t="shared" si="49"/>
        <v>Percentage Improvement in Eqpt Efficiency Standards above BAU</v>
      </c>
      <c r="D1411" s="6" t="s">
        <v>3074</v>
      </c>
      <c r="E1411" s="45" t="s">
        <v>2707</v>
      </c>
      <c r="F1411" t="s">
        <v>2580</v>
      </c>
      <c r="G1411" s="45" t="s">
        <v>2711</v>
      </c>
      <c r="H1411" s="43">
        <v>1095</v>
      </c>
      <c r="I1411" s="324" t="s">
        <v>43</v>
      </c>
      <c r="J1411" s="255" t="str">
        <f>IF(ISBLANK(INDEX('Policy Characteristics'!D:D,MATCH($C1411,'Policy Characteristics'!$C:$C,0))),"",INDEX('Policy Characteristics'!D:D,MATCH($C1411,'Policy Characteristics'!$C:$C,0)))</f>
        <v>Industry Energy Efficiency Standards</v>
      </c>
      <c r="K1411" s="254" t="str">
        <f>IF(ISBLANK(INDEX('Policy Characteristics'!E:E,MATCH($C1411,'Policy Characteristics'!$C:$C,0))),"",INDEX('Policy Characteristics'!E:E,MATCH($C1411,'Policy Characteristics'!$C:$C,0)))</f>
        <v>indst efficiency standards</v>
      </c>
      <c r="L1411" s="261">
        <f>IF(ISBLANK(INDEX('Policy Characteristics'!F:F,MATCH($C1411,'Policy Characteristics'!$C:$C,0))),"",INDEX('Policy Characteristics'!F:F,MATCH($C1411,'Policy Characteristics'!$C:$C,0)))</f>
        <v>0</v>
      </c>
      <c r="M1411" s="261">
        <f>IF(ISBLANK(INDEX('Policy Characteristics'!G:G,MATCH($C1411,'Policy Characteristics'!$C:$C,0))),"",INDEX('Policy Characteristics'!G:G,MATCH($C1411,'Policy Characteristics'!$C:$C,0)))</f>
        <v>0.25</v>
      </c>
      <c r="N1411" s="261">
        <f>IF(ISBLANK(INDEX('Policy Characteristics'!H:H,MATCH($C1411,'Policy Characteristics'!$C:$C,0))),"",INDEX('Policy Characteristics'!H:H,MATCH($C1411,'Policy Characteristics'!$C:$C,0)))</f>
        <v>0.01</v>
      </c>
      <c r="O1411" s="254" t="str">
        <f>IF(ISBLANK(INDEX('Policy Characteristics'!I:I,MATCH($C1411,'Policy Characteristics'!$C:$C,0))),"",INDEX('Policy Characteristics'!I:I,MATCH($C1411,'Policy Characteristics'!$C:$C,0)))</f>
        <v>% reduction in energy use</v>
      </c>
      <c r="P1411" s="254" t="str">
        <f>IF(ISBLANK(INDEX('Policy Characteristics'!J:J,MATCH($C1411,'Policy Characteristics'!$C:$C,0))),"",INDEX('Policy Characteristics'!J:J,MATCH($C1411,'Policy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1" s="254" t="str">
        <f>IF(ISBLANK(INDEX('Policy Characteristics'!K:K,MATCH($C1411,'Policy Characteristics'!$C:$C,0))),"",INDEX('Policy Characteristics'!K:K,MATCH($C1411,'Policy Characteristics'!$C:$C,0)))</f>
        <v>industry-ag-main.html#eff-stds</v>
      </c>
      <c r="R1411" s="254" t="str">
        <f>IF(ISBLANK(INDEX('Policy Characteristics'!L:L,MATCH($C1411,'Policy Characteristics'!$C:$C,0))),"",INDEX('Policy Characteristics'!L:L,MATCH($C1411,'Policy Characteristics'!$C:$C,0)))</f>
        <v>industry-energy-efficiency-standards.html</v>
      </c>
    </row>
    <row r="1412" spans="1:18" s="4" customFormat="1">
      <c r="A1412" s="254" t="str">
        <f>IF(ISBLANK(INDEX('Policy Characteristics'!A:A,MATCH($C1412,'Policy Characteristics'!$C:$C,0))),"",INDEX('Policy Characteristics'!A:A,MATCH($C1412,'Policy Characteristics'!$C:$C,0)))</f>
        <v>Industry</v>
      </c>
      <c r="B1412" s="262" t="str">
        <f>IF(ISBLANK(INDEX('Policy Characteristics'!B:B,MATCH($C1412,'Policy Characteristics'!$C:$C,0))),"",INDEX('Policy Characteristics'!B:B,MATCH($C1412,'Policy Characteristics'!$C:$C,0)))</f>
        <v>Industry Energy Efficiency Standards</v>
      </c>
      <c r="C1412" s="254" t="str">
        <f t="shared" si="49"/>
        <v>Percentage Improvement in Eqpt Efficiency Standards above BAU</v>
      </c>
      <c r="D1412" s="6" t="s">
        <v>3074</v>
      </c>
      <c r="E1412" s="45" t="s">
        <v>2708</v>
      </c>
      <c r="F1412" t="s">
        <v>2580</v>
      </c>
      <c r="G1412" s="45" t="s">
        <v>2712</v>
      </c>
      <c r="H1412" s="43">
        <v>1096</v>
      </c>
      <c r="I1412" s="324" t="s">
        <v>43</v>
      </c>
      <c r="J1412" s="255" t="str">
        <f>IF(ISBLANK(INDEX('Policy Characteristics'!D:D,MATCH($C1412,'Policy Characteristics'!$C:$C,0))),"",INDEX('Policy Characteristics'!D:D,MATCH($C1412,'Policy Characteristics'!$C:$C,0)))</f>
        <v>Industry Energy Efficiency Standards</v>
      </c>
      <c r="K1412" s="254" t="str">
        <f>IF(ISBLANK(INDEX('Policy Characteristics'!E:E,MATCH($C1412,'Policy Characteristics'!$C:$C,0))),"",INDEX('Policy Characteristics'!E:E,MATCH($C1412,'Policy Characteristics'!$C:$C,0)))</f>
        <v>indst efficiency standards</v>
      </c>
      <c r="L1412" s="261">
        <f>IF(ISBLANK(INDEX('Policy Characteristics'!F:F,MATCH($C1412,'Policy Characteristics'!$C:$C,0))),"",INDEX('Policy Characteristics'!F:F,MATCH($C1412,'Policy Characteristics'!$C:$C,0)))</f>
        <v>0</v>
      </c>
      <c r="M1412" s="261">
        <f>IF(ISBLANK(INDEX('Policy Characteristics'!G:G,MATCH($C1412,'Policy Characteristics'!$C:$C,0))),"",INDEX('Policy Characteristics'!G:G,MATCH($C1412,'Policy Characteristics'!$C:$C,0)))</f>
        <v>0.25</v>
      </c>
      <c r="N1412" s="261">
        <f>IF(ISBLANK(INDEX('Policy Characteristics'!H:H,MATCH($C1412,'Policy Characteristics'!$C:$C,0))),"",INDEX('Policy Characteristics'!H:H,MATCH($C1412,'Policy Characteristics'!$C:$C,0)))</f>
        <v>0.01</v>
      </c>
      <c r="O1412" s="254" t="str">
        <f>IF(ISBLANK(INDEX('Policy Characteristics'!I:I,MATCH($C1412,'Policy Characteristics'!$C:$C,0))),"",INDEX('Policy Characteristics'!I:I,MATCH($C1412,'Policy Characteristics'!$C:$C,0)))</f>
        <v>% reduction in energy use</v>
      </c>
      <c r="P1412" s="254" t="str">
        <f>IF(ISBLANK(INDEX('Policy Characteristics'!J:J,MATCH($C1412,'Policy Characteristics'!$C:$C,0))),"",INDEX('Policy Characteristics'!J:J,MATCH($C1412,'Policy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2" s="254" t="str">
        <f>IF(ISBLANK(INDEX('Policy Characteristics'!K:K,MATCH($C1412,'Policy Characteristics'!$C:$C,0))),"",INDEX('Policy Characteristics'!K:K,MATCH($C1412,'Policy Characteristics'!$C:$C,0)))</f>
        <v>industry-ag-main.html#eff-stds</v>
      </c>
      <c r="R1412" s="254" t="str">
        <f>IF(ISBLANK(INDEX('Policy Characteristics'!L:L,MATCH($C1412,'Policy Characteristics'!$C:$C,0))),"",INDEX('Policy Characteristics'!L:L,MATCH($C1412,'Policy Characteristics'!$C:$C,0)))</f>
        <v>industry-energy-efficiency-standards.html</v>
      </c>
    </row>
    <row r="1413" spans="1:18" s="4" customFormat="1">
      <c r="A1413" s="254" t="str">
        <f>IF(ISBLANK(INDEX('Policy Characteristics'!A:A,MATCH($C1413,'Policy Characteristics'!$C:$C,0))),"",INDEX('Policy Characteristics'!A:A,MATCH($C1413,'Policy Characteristics'!$C:$C,0)))</f>
        <v>Industry</v>
      </c>
      <c r="B1413" s="262" t="str">
        <f>IF(ISBLANK(INDEX('Policy Characteristics'!B:B,MATCH($C1413,'Policy Characteristics'!$C:$C,0))),"",INDEX('Policy Characteristics'!B:B,MATCH($C1413,'Policy Characteristics'!$C:$C,0)))</f>
        <v>Industry Energy Efficiency Standards</v>
      </c>
      <c r="C1413" s="254" t="str">
        <f t="shared" si="49"/>
        <v>Percentage Improvement in Eqpt Efficiency Standards above BAU</v>
      </c>
      <c r="D1413" s="6" t="s">
        <v>3074</v>
      </c>
      <c r="E1413" s="45" t="s">
        <v>2705</v>
      </c>
      <c r="F1413" t="s">
        <v>2580</v>
      </c>
      <c r="G1413" s="45" t="s">
        <v>2710</v>
      </c>
      <c r="H1413" s="43">
        <v>1097</v>
      </c>
      <c r="I1413" s="324" t="s">
        <v>44</v>
      </c>
      <c r="J1413" s="255" t="str">
        <f>IF(ISBLANK(INDEX('Policy Characteristics'!D:D,MATCH($C1413,'Policy Characteristics'!$C:$C,0))),"",INDEX('Policy Characteristics'!D:D,MATCH($C1413,'Policy Characteristics'!$C:$C,0)))</f>
        <v>Industry Energy Efficiency Standards</v>
      </c>
      <c r="K1413" s="254" t="str">
        <f>IF(ISBLANK(INDEX('Policy Characteristics'!E:E,MATCH($C1413,'Policy Characteristics'!$C:$C,0))),"",INDEX('Policy Characteristics'!E:E,MATCH($C1413,'Policy Characteristics'!$C:$C,0)))</f>
        <v>indst efficiency standards</v>
      </c>
      <c r="L1413" s="261">
        <f>IF(ISBLANK(INDEX('Policy Characteristics'!F:F,MATCH($C1413,'Policy Characteristics'!$C:$C,0))),"",INDEX('Policy Characteristics'!F:F,MATCH($C1413,'Policy Characteristics'!$C:$C,0)))</f>
        <v>0</v>
      </c>
      <c r="M1413" s="261">
        <f>IF(ISBLANK(INDEX('Policy Characteristics'!G:G,MATCH($C1413,'Policy Characteristics'!$C:$C,0))),"",INDEX('Policy Characteristics'!G:G,MATCH($C1413,'Policy Characteristics'!$C:$C,0)))</f>
        <v>0.25</v>
      </c>
      <c r="N1413" s="261">
        <f>IF(ISBLANK(INDEX('Policy Characteristics'!H:H,MATCH($C1413,'Policy Characteristics'!$C:$C,0))),"",INDEX('Policy Characteristics'!H:H,MATCH($C1413,'Policy Characteristics'!$C:$C,0)))</f>
        <v>0.01</v>
      </c>
      <c r="O1413" s="254" t="str">
        <f>IF(ISBLANK(INDEX('Policy Characteristics'!I:I,MATCH($C1413,'Policy Characteristics'!$C:$C,0))),"",INDEX('Policy Characteristics'!I:I,MATCH($C1413,'Policy Characteristics'!$C:$C,0)))</f>
        <v>% reduction in energy use</v>
      </c>
      <c r="P1413" s="254" t="str">
        <f>IF(ISBLANK(INDEX('Policy Characteristics'!J:J,MATCH($C1413,'Policy Characteristics'!$C:$C,0))),"",INDEX('Policy Characteristics'!J:J,MATCH($C1413,'Policy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3" s="254" t="str">
        <f>IF(ISBLANK(INDEX('Policy Characteristics'!K:K,MATCH($C1413,'Policy Characteristics'!$C:$C,0))),"",INDEX('Policy Characteristics'!K:K,MATCH($C1413,'Policy Characteristics'!$C:$C,0)))</f>
        <v>industry-ag-main.html#eff-stds</v>
      </c>
      <c r="R1413" s="254" t="str">
        <f>IF(ISBLANK(INDEX('Policy Characteristics'!L:L,MATCH($C1413,'Policy Characteristics'!$C:$C,0))),"",INDEX('Policy Characteristics'!L:L,MATCH($C1413,'Policy Characteristics'!$C:$C,0)))</f>
        <v>industry-energy-efficiency-standards.html</v>
      </c>
    </row>
    <row r="1414" spans="1:18" s="4" customFormat="1">
      <c r="A1414" s="254" t="str">
        <f>IF(ISBLANK(INDEX('Policy Characteristics'!A:A,MATCH($C1414,'Policy Characteristics'!$C:$C,0))),"",INDEX('Policy Characteristics'!A:A,MATCH($C1414,'Policy Characteristics'!$C:$C,0)))</f>
        <v>Industry</v>
      </c>
      <c r="B1414" s="262" t="str">
        <f>IF(ISBLANK(INDEX('Policy Characteristics'!B:B,MATCH($C1414,'Policy Characteristics'!$C:$C,0))),"",INDEX('Policy Characteristics'!B:B,MATCH($C1414,'Policy Characteristics'!$C:$C,0)))</f>
        <v>Industry Energy Efficiency Standards</v>
      </c>
      <c r="C1414" s="254" t="str">
        <f t="shared" si="49"/>
        <v>Percentage Improvement in Eqpt Efficiency Standards above BAU</v>
      </c>
      <c r="D1414" s="6" t="s">
        <v>3075</v>
      </c>
      <c r="E1414" s="45" t="s">
        <v>2399</v>
      </c>
      <c r="F1414" t="s">
        <v>3037</v>
      </c>
      <c r="G1414" s="45" t="s">
        <v>2405</v>
      </c>
      <c r="H1414" s="43">
        <v>1098</v>
      </c>
      <c r="I1414" s="324" t="s">
        <v>43</v>
      </c>
      <c r="J1414" s="255" t="str">
        <f>IF(ISBLANK(INDEX('Policy Characteristics'!D:D,MATCH($C1414,'Policy Characteristics'!$C:$C,0))),"",INDEX('Policy Characteristics'!D:D,MATCH($C1414,'Policy Characteristics'!$C:$C,0)))</f>
        <v>Industry Energy Efficiency Standards</v>
      </c>
      <c r="K1414" s="254" t="str">
        <f>IF(ISBLANK(INDEX('Policy Characteristics'!E:E,MATCH($C1414,'Policy Characteristics'!$C:$C,0))),"",INDEX('Policy Characteristics'!E:E,MATCH($C1414,'Policy Characteristics'!$C:$C,0)))</f>
        <v>indst efficiency standards</v>
      </c>
      <c r="L1414" s="261">
        <f>IF(ISBLANK(INDEX('Policy Characteristics'!F:F,MATCH($C1414,'Policy Characteristics'!$C:$C,0))),"",INDEX('Policy Characteristics'!F:F,MATCH($C1414,'Policy Characteristics'!$C:$C,0)))</f>
        <v>0</v>
      </c>
      <c r="M1414" s="261">
        <f>IF(ISBLANK(INDEX('Policy Characteristics'!G:G,MATCH($C1414,'Policy Characteristics'!$C:$C,0))),"",INDEX('Policy Characteristics'!G:G,MATCH($C1414,'Policy Characteristics'!$C:$C,0)))</f>
        <v>0.25</v>
      </c>
      <c r="N1414" s="261">
        <f>IF(ISBLANK(INDEX('Policy Characteristics'!H:H,MATCH($C1414,'Policy Characteristics'!$C:$C,0))),"",INDEX('Policy Characteristics'!H:H,MATCH($C1414,'Policy Characteristics'!$C:$C,0)))</f>
        <v>0.01</v>
      </c>
      <c r="O1414" s="254" t="str">
        <f>IF(ISBLANK(INDEX('Policy Characteristics'!I:I,MATCH($C1414,'Policy Characteristics'!$C:$C,0))),"",INDEX('Policy Characteristics'!I:I,MATCH($C1414,'Policy Characteristics'!$C:$C,0)))</f>
        <v>% reduction in energy use</v>
      </c>
      <c r="P1414" s="254" t="str">
        <f>IF(ISBLANK(INDEX('Policy Characteristics'!J:J,MATCH($C1414,'Policy Characteristics'!$C:$C,0))),"",INDEX('Policy Characteristics'!J:J,MATCH($C1414,'Policy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4" s="254" t="str">
        <f>IF(ISBLANK(INDEX('Policy Characteristics'!K:K,MATCH($C1414,'Policy Characteristics'!$C:$C,0))),"",INDEX('Policy Characteristics'!K:K,MATCH($C1414,'Policy Characteristics'!$C:$C,0)))</f>
        <v>industry-ag-main.html#eff-stds</v>
      </c>
      <c r="R1414" s="254" t="str">
        <f>IF(ISBLANK(INDEX('Policy Characteristics'!L:L,MATCH($C1414,'Policy Characteristics'!$C:$C,0))),"",INDEX('Policy Characteristics'!L:L,MATCH($C1414,'Policy Characteristics'!$C:$C,0)))</f>
        <v>industry-energy-efficiency-standards.html</v>
      </c>
    </row>
    <row r="1415" spans="1:18" s="4" customFormat="1">
      <c r="A1415" s="254" t="str">
        <f>IF(ISBLANK(INDEX('Policy Characteristics'!A:A,MATCH($C1415,'Policy Characteristics'!$C:$C,0))),"",INDEX('Policy Characteristics'!A:A,MATCH($C1415,'Policy Characteristics'!$C:$C,0)))</f>
        <v>Industry</v>
      </c>
      <c r="B1415" s="262" t="str">
        <f>IF(ISBLANK(INDEX('Policy Characteristics'!B:B,MATCH($C1415,'Policy Characteristics'!$C:$C,0))),"",INDEX('Policy Characteristics'!B:B,MATCH($C1415,'Policy Characteristics'!$C:$C,0)))</f>
        <v>Industry Energy Efficiency Standards</v>
      </c>
      <c r="C1415" s="254" t="str">
        <f t="shared" si="49"/>
        <v>Percentage Improvement in Eqpt Efficiency Standards above BAU</v>
      </c>
      <c r="D1415" s="6" t="s">
        <v>3075</v>
      </c>
      <c r="E1415" s="45" t="s">
        <v>2400</v>
      </c>
      <c r="F1415" t="s">
        <v>3037</v>
      </c>
      <c r="G1415" s="45" t="s">
        <v>2408</v>
      </c>
      <c r="H1415" s="43">
        <v>1099</v>
      </c>
      <c r="I1415" s="324" t="s">
        <v>43</v>
      </c>
      <c r="J1415" s="255" t="str">
        <f>IF(ISBLANK(INDEX('Policy Characteristics'!D:D,MATCH($C1415,'Policy Characteristics'!$C:$C,0))),"",INDEX('Policy Characteristics'!D:D,MATCH($C1415,'Policy Characteristics'!$C:$C,0)))</f>
        <v>Industry Energy Efficiency Standards</v>
      </c>
      <c r="K1415" s="254" t="str">
        <f>IF(ISBLANK(INDEX('Policy Characteristics'!E:E,MATCH($C1415,'Policy Characteristics'!$C:$C,0))),"",INDEX('Policy Characteristics'!E:E,MATCH($C1415,'Policy Characteristics'!$C:$C,0)))</f>
        <v>indst efficiency standards</v>
      </c>
      <c r="L1415" s="261">
        <f>IF(ISBLANK(INDEX('Policy Characteristics'!F:F,MATCH($C1415,'Policy Characteristics'!$C:$C,0))),"",INDEX('Policy Characteristics'!F:F,MATCH($C1415,'Policy Characteristics'!$C:$C,0)))</f>
        <v>0</v>
      </c>
      <c r="M1415" s="261">
        <f>IF(ISBLANK(INDEX('Policy Characteristics'!G:G,MATCH($C1415,'Policy Characteristics'!$C:$C,0))),"",INDEX('Policy Characteristics'!G:G,MATCH($C1415,'Policy Characteristics'!$C:$C,0)))</f>
        <v>0.25</v>
      </c>
      <c r="N1415" s="261">
        <f>IF(ISBLANK(INDEX('Policy Characteristics'!H:H,MATCH($C1415,'Policy Characteristics'!$C:$C,0))),"",INDEX('Policy Characteristics'!H:H,MATCH($C1415,'Policy Characteristics'!$C:$C,0)))</f>
        <v>0.01</v>
      </c>
      <c r="O1415" s="254" t="str">
        <f>IF(ISBLANK(INDEX('Policy Characteristics'!I:I,MATCH($C1415,'Policy Characteristics'!$C:$C,0))),"",INDEX('Policy Characteristics'!I:I,MATCH($C1415,'Policy Characteristics'!$C:$C,0)))</f>
        <v>% reduction in energy use</v>
      </c>
      <c r="P1415" s="254" t="str">
        <f>IF(ISBLANK(INDEX('Policy Characteristics'!J:J,MATCH($C1415,'Policy Characteristics'!$C:$C,0))),"",INDEX('Policy Characteristics'!J:J,MATCH($C1415,'Policy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5" s="254" t="str">
        <f>IF(ISBLANK(INDEX('Policy Characteristics'!K:K,MATCH($C1415,'Policy Characteristics'!$C:$C,0))),"",INDEX('Policy Characteristics'!K:K,MATCH($C1415,'Policy Characteristics'!$C:$C,0)))</f>
        <v>industry-ag-main.html#eff-stds</v>
      </c>
      <c r="R1415" s="254" t="str">
        <f>IF(ISBLANK(INDEX('Policy Characteristics'!L:L,MATCH($C1415,'Policy Characteristics'!$C:$C,0))),"",INDEX('Policy Characteristics'!L:L,MATCH($C1415,'Policy Characteristics'!$C:$C,0)))</f>
        <v>industry-energy-efficiency-standards.html</v>
      </c>
    </row>
    <row r="1416" spans="1:18" s="4" customFormat="1">
      <c r="A1416" s="254" t="str">
        <f>IF(ISBLANK(INDEX('Policy Characteristics'!A:A,MATCH($C1416,'Policy Characteristics'!$C:$C,0))),"",INDEX('Policy Characteristics'!A:A,MATCH($C1416,'Policy Characteristics'!$C:$C,0)))</f>
        <v>Industry</v>
      </c>
      <c r="B1416" s="262" t="str">
        <f>IF(ISBLANK(INDEX('Policy Characteristics'!B:B,MATCH($C1416,'Policy Characteristics'!$C:$C,0))),"",INDEX('Policy Characteristics'!B:B,MATCH($C1416,'Policy Characteristics'!$C:$C,0)))</f>
        <v>Industry Energy Efficiency Standards</v>
      </c>
      <c r="C1416" s="254" t="str">
        <f t="shared" si="49"/>
        <v>Percentage Improvement in Eqpt Efficiency Standards above BAU</v>
      </c>
      <c r="D1416" s="6" t="s">
        <v>3075</v>
      </c>
      <c r="E1416" s="45" t="s">
        <v>2401</v>
      </c>
      <c r="F1416" t="s">
        <v>3037</v>
      </c>
      <c r="G1416" s="45" t="s">
        <v>2409</v>
      </c>
      <c r="H1416" s="43">
        <v>1100</v>
      </c>
      <c r="I1416" s="324" t="s">
        <v>43</v>
      </c>
      <c r="J1416" s="255" t="str">
        <f>IF(ISBLANK(INDEX('Policy Characteristics'!D:D,MATCH($C1416,'Policy Characteristics'!$C:$C,0))),"",INDEX('Policy Characteristics'!D:D,MATCH($C1416,'Policy Characteristics'!$C:$C,0)))</f>
        <v>Industry Energy Efficiency Standards</v>
      </c>
      <c r="K1416" s="254" t="str">
        <f>IF(ISBLANK(INDEX('Policy Characteristics'!E:E,MATCH($C1416,'Policy Characteristics'!$C:$C,0))),"",INDEX('Policy Characteristics'!E:E,MATCH($C1416,'Policy Characteristics'!$C:$C,0)))</f>
        <v>indst efficiency standards</v>
      </c>
      <c r="L1416" s="261">
        <f>IF(ISBLANK(INDEX('Policy Characteristics'!F:F,MATCH($C1416,'Policy Characteristics'!$C:$C,0))),"",INDEX('Policy Characteristics'!F:F,MATCH($C1416,'Policy Characteristics'!$C:$C,0)))</f>
        <v>0</v>
      </c>
      <c r="M1416" s="261">
        <f>IF(ISBLANK(INDEX('Policy Characteristics'!G:G,MATCH($C1416,'Policy Characteristics'!$C:$C,0))),"",INDEX('Policy Characteristics'!G:G,MATCH($C1416,'Policy Characteristics'!$C:$C,0)))</f>
        <v>0.25</v>
      </c>
      <c r="N1416" s="261">
        <f>IF(ISBLANK(INDEX('Policy Characteristics'!H:H,MATCH($C1416,'Policy Characteristics'!$C:$C,0))),"",INDEX('Policy Characteristics'!H:H,MATCH($C1416,'Policy Characteristics'!$C:$C,0)))</f>
        <v>0.01</v>
      </c>
      <c r="O1416" s="254" t="str">
        <f>IF(ISBLANK(INDEX('Policy Characteristics'!I:I,MATCH($C1416,'Policy Characteristics'!$C:$C,0))),"",INDEX('Policy Characteristics'!I:I,MATCH($C1416,'Policy Characteristics'!$C:$C,0)))</f>
        <v>% reduction in energy use</v>
      </c>
      <c r="P1416" s="254" t="str">
        <f>IF(ISBLANK(INDEX('Policy Characteristics'!J:J,MATCH($C1416,'Policy Characteristics'!$C:$C,0))),"",INDEX('Policy Characteristics'!J:J,MATCH($C1416,'Policy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6" s="254" t="str">
        <f>IF(ISBLANK(INDEX('Policy Characteristics'!K:K,MATCH($C1416,'Policy Characteristics'!$C:$C,0))),"",INDEX('Policy Characteristics'!K:K,MATCH($C1416,'Policy Characteristics'!$C:$C,0)))</f>
        <v>industry-ag-main.html#eff-stds</v>
      </c>
      <c r="R1416" s="254" t="str">
        <f>IF(ISBLANK(INDEX('Policy Characteristics'!L:L,MATCH($C1416,'Policy Characteristics'!$C:$C,0))),"",INDEX('Policy Characteristics'!L:L,MATCH($C1416,'Policy Characteristics'!$C:$C,0)))</f>
        <v>industry-energy-efficiency-standards.html</v>
      </c>
    </row>
    <row r="1417" spans="1:18" s="4" customFormat="1">
      <c r="A1417" s="254" t="str">
        <f>IF(ISBLANK(INDEX('Policy Characteristics'!A:A,MATCH($C1417,'Policy Characteristics'!$C:$C,0))),"",INDEX('Policy Characteristics'!A:A,MATCH($C1417,'Policy Characteristics'!$C:$C,0)))</f>
        <v>Industry</v>
      </c>
      <c r="B1417" s="262" t="str">
        <f>IF(ISBLANK(INDEX('Policy Characteristics'!B:B,MATCH($C1417,'Policy Characteristics'!$C:$C,0))),"",INDEX('Policy Characteristics'!B:B,MATCH($C1417,'Policy Characteristics'!$C:$C,0)))</f>
        <v>Industry Energy Efficiency Standards</v>
      </c>
      <c r="C1417" s="254" t="str">
        <f t="shared" si="49"/>
        <v>Percentage Improvement in Eqpt Efficiency Standards above BAU</v>
      </c>
      <c r="D1417" s="6" t="s">
        <v>3075</v>
      </c>
      <c r="E1417" s="45" t="s">
        <v>2402</v>
      </c>
      <c r="F1417" t="s">
        <v>3037</v>
      </c>
      <c r="G1417" s="45" t="s">
        <v>2406</v>
      </c>
      <c r="H1417" s="43">
        <v>1101</v>
      </c>
      <c r="I1417" s="324" t="s">
        <v>44</v>
      </c>
      <c r="J1417" s="255" t="str">
        <f>IF(ISBLANK(INDEX('Policy Characteristics'!D:D,MATCH($C1417,'Policy Characteristics'!$C:$C,0))),"",INDEX('Policy Characteristics'!D:D,MATCH($C1417,'Policy Characteristics'!$C:$C,0)))</f>
        <v>Industry Energy Efficiency Standards</v>
      </c>
      <c r="K1417" s="254" t="str">
        <f>IF(ISBLANK(INDEX('Policy Characteristics'!E:E,MATCH($C1417,'Policy Characteristics'!$C:$C,0))),"",INDEX('Policy Characteristics'!E:E,MATCH($C1417,'Policy Characteristics'!$C:$C,0)))</f>
        <v>indst efficiency standards</v>
      </c>
      <c r="L1417" s="261">
        <f>IF(ISBLANK(INDEX('Policy Characteristics'!F:F,MATCH($C1417,'Policy Characteristics'!$C:$C,0))),"",INDEX('Policy Characteristics'!F:F,MATCH($C1417,'Policy Characteristics'!$C:$C,0)))</f>
        <v>0</v>
      </c>
      <c r="M1417" s="261">
        <f>IF(ISBLANK(INDEX('Policy Characteristics'!G:G,MATCH($C1417,'Policy Characteristics'!$C:$C,0))),"",INDEX('Policy Characteristics'!G:G,MATCH($C1417,'Policy Characteristics'!$C:$C,0)))</f>
        <v>0.25</v>
      </c>
      <c r="N1417" s="261">
        <f>IF(ISBLANK(INDEX('Policy Characteristics'!H:H,MATCH($C1417,'Policy Characteristics'!$C:$C,0))),"",INDEX('Policy Characteristics'!H:H,MATCH($C1417,'Policy Characteristics'!$C:$C,0)))</f>
        <v>0.01</v>
      </c>
      <c r="O1417" s="254" t="str">
        <f>IF(ISBLANK(INDEX('Policy Characteristics'!I:I,MATCH($C1417,'Policy Characteristics'!$C:$C,0))),"",INDEX('Policy Characteristics'!I:I,MATCH($C1417,'Policy Characteristics'!$C:$C,0)))</f>
        <v>% reduction in energy use</v>
      </c>
      <c r="P1417" s="254" t="str">
        <f>IF(ISBLANK(INDEX('Policy Characteristics'!J:J,MATCH($C1417,'Policy Characteristics'!$C:$C,0))),"",INDEX('Policy Characteristics'!J:J,MATCH($C1417,'Policy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7" s="254" t="str">
        <f>IF(ISBLANK(INDEX('Policy Characteristics'!K:K,MATCH($C1417,'Policy Characteristics'!$C:$C,0))),"",INDEX('Policy Characteristics'!K:K,MATCH($C1417,'Policy Characteristics'!$C:$C,0)))</f>
        <v>industry-ag-main.html#eff-stds</v>
      </c>
      <c r="R1417" s="254" t="str">
        <f>IF(ISBLANK(INDEX('Policy Characteristics'!L:L,MATCH($C1417,'Policy Characteristics'!$C:$C,0))),"",INDEX('Policy Characteristics'!L:L,MATCH($C1417,'Policy Characteristics'!$C:$C,0)))</f>
        <v>industry-energy-efficiency-standards.html</v>
      </c>
    </row>
    <row r="1418" spans="1:18" s="4" customFormat="1">
      <c r="A1418" s="254" t="str">
        <f>IF(ISBLANK(INDEX('Policy Characteristics'!A:A,MATCH($C1418,'Policy Characteristics'!$C:$C,0))),"",INDEX('Policy Characteristics'!A:A,MATCH($C1418,'Policy Characteristics'!$C:$C,0)))</f>
        <v>Industry</v>
      </c>
      <c r="B1418" s="262" t="str">
        <f>IF(ISBLANK(INDEX('Policy Characteristics'!B:B,MATCH($C1418,'Policy Characteristics'!$C:$C,0))),"",INDEX('Policy Characteristics'!B:B,MATCH($C1418,'Policy Characteristics'!$C:$C,0)))</f>
        <v>Industry Energy Efficiency Standards</v>
      </c>
      <c r="C1418" s="254" t="str">
        <f t="shared" si="49"/>
        <v>Percentage Improvement in Eqpt Efficiency Standards above BAU</v>
      </c>
      <c r="D1418" s="6" t="s">
        <v>3075</v>
      </c>
      <c r="E1418" s="45" t="s">
        <v>2403</v>
      </c>
      <c r="F1418" t="s">
        <v>3037</v>
      </c>
      <c r="G1418" s="45" t="s">
        <v>2407</v>
      </c>
      <c r="H1418" s="43">
        <v>1102</v>
      </c>
      <c r="I1418" s="324" t="s">
        <v>43</v>
      </c>
      <c r="J1418" s="255" t="str">
        <f>IF(ISBLANK(INDEX('Policy Characteristics'!D:D,MATCH($C1418,'Policy Characteristics'!$C:$C,0))),"",INDEX('Policy Characteristics'!D:D,MATCH($C1418,'Policy Characteristics'!$C:$C,0)))</f>
        <v>Industry Energy Efficiency Standards</v>
      </c>
      <c r="K1418" s="254" t="str">
        <f>IF(ISBLANK(INDEX('Policy Characteristics'!E:E,MATCH($C1418,'Policy Characteristics'!$C:$C,0))),"",INDEX('Policy Characteristics'!E:E,MATCH($C1418,'Policy Characteristics'!$C:$C,0)))</f>
        <v>indst efficiency standards</v>
      </c>
      <c r="L1418" s="261">
        <f>IF(ISBLANK(INDEX('Policy Characteristics'!F:F,MATCH($C1418,'Policy Characteristics'!$C:$C,0))),"",INDEX('Policy Characteristics'!F:F,MATCH($C1418,'Policy Characteristics'!$C:$C,0)))</f>
        <v>0</v>
      </c>
      <c r="M1418" s="261">
        <f>IF(ISBLANK(INDEX('Policy Characteristics'!G:G,MATCH($C1418,'Policy Characteristics'!$C:$C,0))),"",INDEX('Policy Characteristics'!G:G,MATCH($C1418,'Policy Characteristics'!$C:$C,0)))</f>
        <v>0.25</v>
      </c>
      <c r="N1418" s="261">
        <f>IF(ISBLANK(INDEX('Policy Characteristics'!H:H,MATCH($C1418,'Policy Characteristics'!$C:$C,0))),"",INDEX('Policy Characteristics'!H:H,MATCH($C1418,'Policy Characteristics'!$C:$C,0)))</f>
        <v>0.01</v>
      </c>
      <c r="O1418" s="254" t="str">
        <f>IF(ISBLANK(INDEX('Policy Characteristics'!I:I,MATCH($C1418,'Policy Characteristics'!$C:$C,0))),"",INDEX('Policy Characteristics'!I:I,MATCH($C1418,'Policy Characteristics'!$C:$C,0)))</f>
        <v>% reduction in energy use</v>
      </c>
      <c r="P1418" s="254" t="str">
        <f>IF(ISBLANK(INDEX('Policy Characteristics'!J:J,MATCH($C1418,'Policy Characteristics'!$C:$C,0))),"",INDEX('Policy Characteristics'!J:J,MATCH($C1418,'Policy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8" s="254" t="str">
        <f>IF(ISBLANK(INDEX('Policy Characteristics'!K:K,MATCH($C1418,'Policy Characteristics'!$C:$C,0))),"",INDEX('Policy Characteristics'!K:K,MATCH($C1418,'Policy Characteristics'!$C:$C,0)))</f>
        <v>industry-ag-main.html#eff-stds</v>
      </c>
      <c r="R1418" s="254" t="str">
        <f>IF(ISBLANK(INDEX('Policy Characteristics'!L:L,MATCH($C1418,'Policy Characteristics'!$C:$C,0))),"",INDEX('Policy Characteristics'!L:L,MATCH($C1418,'Policy Characteristics'!$C:$C,0)))</f>
        <v>industry-energy-efficiency-standards.html</v>
      </c>
    </row>
    <row r="1419" spans="1:18" s="4" customFormat="1">
      <c r="A1419" s="254" t="str">
        <f>IF(ISBLANK(INDEX('Policy Characteristics'!A:A,MATCH($C1419,'Policy Characteristics'!$C:$C,0))),"",INDEX('Policy Characteristics'!A:A,MATCH($C1419,'Policy Characteristics'!$C:$C,0)))</f>
        <v>Industry</v>
      </c>
      <c r="B1419" s="262" t="str">
        <f>IF(ISBLANK(INDEX('Policy Characteristics'!B:B,MATCH($C1419,'Policy Characteristics'!$C:$C,0))),"",INDEX('Policy Characteristics'!B:B,MATCH($C1419,'Policy Characteristics'!$C:$C,0)))</f>
        <v>Industry Energy Efficiency Standards</v>
      </c>
      <c r="C1419" s="254" t="str">
        <f t="shared" si="49"/>
        <v>Percentage Improvement in Eqpt Efficiency Standards above BAU</v>
      </c>
      <c r="D1419" s="6" t="s">
        <v>3075</v>
      </c>
      <c r="E1419" s="45" t="s">
        <v>2404</v>
      </c>
      <c r="F1419" t="s">
        <v>3037</v>
      </c>
      <c r="G1419" s="45" t="s">
        <v>2410</v>
      </c>
      <c r="H1419" s="43">
        <v>1103</v>
      </c>
      <c r="I1419" s="324" t="s">
        <v>44</v>
      </c>
      <c r="J1419" s="255" t="str">
        <f>IF(ISBLANK(INDEX('Policy Characteristics'!D:D,MATCH($C1419,'Policy Characteristics'!$C:$C,0))),"",INDEX('Policy Characteristics'!D:D,MATCH($C1419,'Policy Characteristics'!$C:$C,0)))</f>
        <v>Industry Energy Efficiency Standards</v>
      </c>
      <c r="K1419" s="254" t="str">
        <f>IF(ISBLANK(INDEX('Policy Characteristics'!E:E,MATCH($C1419,'Policy Characteristics'!$C:$C,0))),"",INDEX('Policy Characteristics'!E:E,MATCH($C1419,'Policy Characteristics'!$C:$C,0)))</f>
        <v>indst efficiency standards</v>
      </c>
      <c r="L1419" s="261">
        <f>IF(ISBLANK(INDEX('Policy Characteristics'!F:F,MATCH($C1419,'Policy Characteristics'!$C:$C,0))),"",INDEX('Policy Characteristics'!F:F,MATCH($C1419,'Policy Characteristics'!$C:$C,0)))</f>
        <v>0</v>
      </c>
      <c r="M1419" s="261">
        <f>IF(ISBLANK(INDEX('Policy Characteristics'!G:G,MATCH($C1419,'Policy Characteristics'!$C:$C,0))),"",INDEX('Policy Characteristics'!G:G,MATCH($C1419,'Policy Characteristics'!$C:$C,0)))</f>
        <v>0.25</v>
      </c>
      <c r="N1419" s="261">
        <f>IF(ISBLANK(INDEX('Policy Characteristics'!H:H,MATCH($C1419,'Policy Characteristics'!$C:$C,0))),"",INDEX('Policy Characteristics'!H:H,MATCH($C1419,'Policy Characteristics'!$C:$C,0)))</f>
        <v>0.01</v>
      </c>
      <c r="O1419" s="254" t="str">
        <f>IF(ISBLANK(INDEX('Policy Characteristics'!I:I,MATCH($C1419,'Policy Characteristics'!$C:$C,0))),"",INDEX('Policy Characteristics'!I:I,MATCH($C1419,'Policy Characteristics'!$C:$C,0)))</f>
        <v>% reduction in energy use</v>
      </c>
      <c r="P1419" s="254" t="str">
        <f>IF(ISBLANK(INDEX('Policy Characteristics'!J:J,MATCH($C1419,'Policy Characteristics'!$C:$C,0))),"",INDEX('Policy Characteristics'!J:J,MATCH($C1419,'Policy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9" s="254" t="str">
        <f>IF(ISBLANK(INDEX('Policy Characteristics'!K:K,MATCH($C1419,'Policy Characteristics'!$C:$C,0))),"",INDEX('Policy Characteristics'!K:K,MATCH($C1419,'Policy Characteristics'!$C:$C,0)))</f>
        <v>industry-ag-main.html#eff-stds</v>
      </c>
      <c r="R1419" s="254" t="str">
        <f>IF(ISBLANK(INDEX('Policy Characteristics'!L:L,MATCH($C1419,'Policy Characteristics'!$C:$C,0))),"",INDEX('Policy Characteristics'!L:L,MATCH($C1419,'Policy Characteristics'!$C:$C,0)))</f>
        <v>industry-energy-efficiency-standards.html</v>
      </c>
    </row>
    <row r="1420" spans="1:18" s="4" customFormat="1">
      <c r="A1420" s="254" t="str">
        <f>IF(ISBLANK(INDEX('Policy Characteristics'!A:A,MATCH($C1420,'Policy Characteristics'!$C:$C,0))),"",INDEX('Policy Characteristics'!A:A,MATCH($C1420,'Policy Characteristics'!$C:$C,0)))</f>
        <v>Industry</v>
      </c>
      <c r="B1420" s="262" t="str">
        <f>IF(ISBLANK(INDEX('Policy Characteristics'!B:B,MATCH($C1420,'Policy Characteristics'!$C:$C,0))),"",INDEX('Policy Characteristics'!B:B,MATCH($C1420,'Policy Characteristics'!$C:$C,0)))</f>
        <v>Industry Energy Efficiency Standards</v>
      </c>
      <c r="C1420" s="254" t="str">
        <f t="shared" si="49"/>
        <v>Percentage Improvement in Eqpt Efficiency Standards above BAU</v>
      </c>
      <c r="D1420" s="6" t="s">
        <v>3075</v>
      </c>
      <c r="E1420" s="45" t="s">
        <v>2706</v>
      </c>
      <c r="F1420" t="s">
        <v>3037</v>
      </c>
      <c r="G1420" s="45" t="s">
        <v>2709</v>
      </c>
      <c r="H1420" s="43">
        <v>1104</v>
      </c>
      <c r="I1420" s="324" t="s">
        <v>44</v>
      </c>
      <c r="J1420" s="255" t="str">
        <f>IF(ISBLANK(INDEX('Policy Characteristics'!D:D,MATCH($C1420,'Policy Characteristics'!$C:$C,0))),"",INDEX('Policy Characteristics'!D:D,MATCH($C1420,'Policy Characteristics'!$C:$C,0)))</f>
        <v>Industry Energy Efficiency Standards</v>
      </c>
      <c r="K1420" s="254" t="str">
        <f>IF(ISBLANK(INDEX('Policy Characteristics'!E:E,MATCH($C1420,'Policy Characteristics'!$C:$C,0))),"",INDEX('Policy Characteristics'!E:E,MATCH($C1420,'Policy Characteristics'!$C:$C,0)))</f>
        <v>indst efficiency standards</v>
      </c>
      <c r="L1420" s="261">
        <f>IF(ISBLANK(INDEX('Policy Characteristics'!F:F,MATCH($C1420,'Policy Characteristics'!$C:$C,0))),"",INDEX('Policy Characteristics'!F:F,MATCH($C1420,'Policy Characteristics'!$C:$C,0)))</f>
        <v>0</v>
      </c>
      <c r="M1420" s="261">
        <f>IF(ISBLANK(INDEX('Policy Characteristics'!G:G,MATCH($C1420,'Policy Characteristics'!$C:$C,0))),"",INDEX('Policy Characteristics'!G:G,MATCH($C1420,'Policy Characteristics'!$C:$C,0)))</f>
        <v>0.25</v>
      </c>
      <c r="N1420" s="261">
        <f>IF(ISBLANK(INDEX('Policy Characteristics'!H:H,MATCH($C1420,'Policy Characteristics'!$C:$C,0))),"",INDEX('Policy Characteristics'!H:H,MATCH($C1420,'Policy Characteristics'!$C:$C,0)))</f>
        <v>0.01</v>
      </c>
      <c r="O1420" s="254" t="str">
        <f>IF(ISBLANK(INDEX('Policy Characteristics'!I:I,MATCH($C1420,'Policy Characteristics'!$C:$C,0))),"",INDEX('Policy Characteristics'!I:I,MATCH($C1420,'Policy Characteristics'!$C:$C,0)))</f>
        <v>% reduction in energy use</v>
      </c>
      <c r="P1420" s="254" t="str">
        <f>IF(ISBLANK(INDEX('Policy Characteristics'!J:J,MATCH($C1420,'Policy Characteristics'!$C:$C,0))),"",INDEX('Policy Characteristics'!J:J,MATCH($C1420,'Policy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0" s="254" t="str">
        <f>IF(ISBLANK(INDEX('Policy Characteristics'!K:K,MATCH($C1420,'Policy Characteristics'!$C:$C,0))),"",INDEX('Policy Characteristics'!K:K,MATCH($C1420,'Policy Characteristics'!$C:$C,0)))</f>
        <v>industry-ag-main.html#eff-stds</v>
      </c>
      <c r="R1420" s="254" t="str">
        <f>IF(ISBLANK(INDEX('Policy Characteristics'!L:L,MATCH($C1420,'Policy Characteristics'!$C:$C,0))),"",INDEX('Policy Characteristics'!L:L,MATCH($C1420,'Policy Characteristics'!$C:$C,0)))</f>
        <v>industry-energy-efficiency-standards.html</v>
      </c>
    </row>
    <row r="1421" spans="1:18" s="4" customFormat="1">
      <c r="A1421" s="254" t="str">
        <f>IF(ISBLANK(INDEX('Policy Characteristics'!A:A,MATCH($C1421,'Policy Characteristics'!$C:$C,0))),"",INDEX('Policy Characteristics'!A:A,MATCH($C1421,'Policy Characteristics'!$C:$C,0)))</f>
        <v>Industry</v>
      </c>
      <c r="B1421" s="262" t="str">
        <f>IF(ISBLANK(INDEX('Policy Characteristics'!B:B,MATCH($C1421,'Policy Characteristics'!$C:$C,0))),"",INDEX('Policy Characteristics'!B:B,MATCH($C1421,'Policy Characteristics'!$C:$C,0)))</f>
        <v>Industry Energy Efficiency Standards</v>
      </c>
      <c r="C1421" s="254" t="str">
        <f t="shared" si="49"/>
        <v>Percentage Improvement in Eqpt Efficiency Standards above BAU</v>
      </c>
      <c r="D1421" s="6" t="s">
        <v>3075</v>
      </c>
      <c r="E1421" s="45" t="s">
        <v>2707</v>
      </c>
      <c r="F1421" t="s">
        <v>3037</v>
      </c>
      <c r="G1421" s="45" t="s">
        <v>2711</v>
      </c>
      <c r="H1421" s="43">
        <v>1105</v>
      </c>
      <c r="I1421" s="324" t="s">
        <v>43</v>
      </c>
      <c r="J1421" s="255" t="str">
        <f>IF(ISBLANK(INDEX('Policy Characteristics'!D:D,MATCH($C1421,'Policy Characteristics'!$C:$C,0))),"",INDEX('Policy Characteristics'!D:D,MATCH($C1421,'Policy Characteristics'!$C:$C,0)))</f>
        <v>Industry Energy Efficiency Standards</v>
      </c>
      <c r="K1421" s="254" t="str">
        <f>IF(ISBLANK(INDEX('Policy Characteristics'!E:E,MATCH($C1421,'Policy Characteristics'!$C:$C,0))),"",INDEX('Policy Characteristics'!E:E,MATCH($C1421,'Policy Characteristics'!$C:$C,0)))</f>
        <v>indst efficiency standards</v>
      </c>
      <c r="L1421" s="261">
        <f>IF(ISBLANK(INDEX('Policy Characteristics'!F:F,MATCH($C1421,'Policy Characteristics'!$C:$C,0))),"",INDEX('Policy Characteristics'!F:F,MATCH($C1421,'Policy Characteristics'!$C:$C,0)))</f>
        <v>0</v>
      </c>
      <c r="M1421" s="261">
        <f>IF(ISBLANK(INDEX('Policy Characteristics'!G:G,MATCH($C1421,'Policy Characteristics'!$C:$C,0))),"",INDEX('Policy Characteristics'!G:G,MATCH($C1421,'Policy Characteristics'!$C:$C,0)))</f>
        <v>0.25</v>
      </c>
      <c r="N1421" s="261">
        <f>IF(ISBLANK(INDEX('Policy Characteristics'!H:H,MATCH($C1421,'Policy Characteristics'!$C:$C,0))),"",INDEX('Policy Characteristics'!H:H,MATCH($C1421,'Policy Characteristics'!$C:$C,0)))</f>
        <v>0.01</v>
      </c>
      <c r="O1421" s="254" t="str">
        <f>IF(ISBLANK(INDEX('Policy Characteristics'!I:I,MATCH($C1421,'Policy Characteristics'!$C:$C,0))),"",INDEX('Policy Characteristics'!I:I,MATCH($C1421,'Policy Characteristics'!$C:$C,0)))</f>
        <v>% reduction in energy use</v>
      </c>
      <c r="P1421" s="254" t="str">
        <f>IF(ISBLANK(INDEX('Policy Characteristics'!J:J,MATCH($C1421,'Policy Characteristics'!$C:$C,0))),"",INDEX('Policy Characteristics'!J:J,MATCH($C1421,'Policy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1" s="254" t="str">
        <f>IF(ISBLANK(INDEX('Policy Characteristics'!K:K,MATCH($C1421,'Policy Characteristics'!$C:$C,0))),"",INDEX('Policy Characteristics'!K:K,MATCH($C1421,'Policy Characteristics'!$C:$C,0)))</f>
        <v>industry-ag-main.html#eff-stds</v>
      </c>
      <c r="R1421" s="254" t="str">
        <f>IF(ISBLANK(INDEX('Policy Characteristics'!L:L,MATCH($C1421,'Policy Characteristics'!$C:$C,0))),"",INDEX('Policy Characteristics'!L:L,MATCH($C1421,'Policy Characteristics'!$C:$C,0)))</f>
        <v>industry-energy-efficiency-standards.html</v>
      </c>
    </row>
    <row r="1422" spans="1:18" s="4" customFormat="1">
      <c r="A1422" s="254" t="str">
        <f>IF(ISBLANK(INDEX('Policy Characteristics'!A:A,MATCH($C1422,'Policy Characteristics'!$C:$C,0))),"",INDEX('Policy Characteristics'!A:A,MATCH($C1422,'Policy Characteristics'!$C:$C,0)))</f>
        <v>Industry</v>
      </c>
      <c r="B1422" s="262" t="str">
        <f>IF(ISBLANK(INDEX('Policy Characteristics'!B:B,MATCH($C1422,'Policy Characteristics'!$C:$C,0))),"",INDEX('Policy Characteristics'!B:B,MATCH($C1422,'Policy Characteristics'!$C:$C,0)))</f>
        <v>Industry Energy Efficiency Standards</v>
      </c>
      <c r="C1422" s="254" t="str">
        <f t="shared" si="49"/>
        <v>Percentage Improvement in Eqpt Efficiency Standards above BAU</v>
      </c>
      <c r="D1422" s="6" t="s">
        <v>3075</v>
      </c>
      <c r="E1422" s="45" t="s">
        <v>2708</v>
      </c>
      <c r="F1422" t="s">
        <v>3037</v>
      </c>
      <c r="G1422" s="45" t="s">
        <v>2712</v>
      </c>
      <c r="H1422" s="43">
        <v>1106</v>
      </c>
      <c r="I1422" s="324" t="s">
        <v>43</v>
      </c>
      <c r="J1422" s="255" t="str">
        <f>IF(ISBLANK(INDEX('Policy Characteristics'!D:D,MATCH($C1422,'Policy Characteristics'!$C:$C,0))),"",INDEX('Policy Characteristics'!D:D,MATCH($C1422,'Policy Characteristics'!$C:$C,0)))</f>
        <v>Industry Energy Efficiency Standards</v>
      </c>
      <c r="K1422" s="254" t="str">
        <f>IF(ISBLANK(INDEX('Policy Characteristics'!E:E,MATCH($C1422,'Policy Characteristics'!$C:$C,0))),"",INDEX('Policy Characteristics'!E:E,MATCH($C1422,'Policy Characteristics'!$C:$C,0)))</f>
        <v>indst efficiency standards</v>
      </c>
      <c r="L1422" s="261">
        <f>IF(ISBLANK(INDEX('Policy Characteristics'!F:F,MATCH($C1422,'Policy Characteristics'!$C:$C,0))),"",INDEX('Policy Characteristics'!F:F,MATCH($C1422,'Policy Characteristics'!$C:$C,0)))</f>
        <v>0</v>
      </c>
      <c r="M1422" s="261">
        <f>IF(ISBLANK(INDEX('Policy Characteristics'!G:G,MATCH($C1422,'Policy Characteristics'!$C:$C,0))),"",INDEX('Policy Characteristics'!G:G,MATCH($C1422,'Policy Characteristics'!$C:$C,0)))</f>
        <v>0.25</v>
      </c>
      <c r="N1422" s="261">
        <f>IF(ISBLANK(INDEX('Policy Characteristics'!H:H,MATCH($C1422,'Policy Characteristics'!$C:$C,0))),"",INDEX('Policy Characteristics'!H:H,MATCH($C1422,'Policy Characteristics'!$C:$C,0)))</f>
        <v>0.01</v>
      </c>
      <c r="O1422" s="254" t="str">
        <f>IF(ISBLANK(INDEX('Policy Characteristics'!I:I,MATCH($C1422,'Policy Characteristics'!$C:$C,0))),"",INDEX('Policy Characteristics'!I:I,MATCH($C1422,'Policy Characteristics'!$C:$C,0)))</f>
        <v>% reduction in energy use</v>
      </c>
      <c r="P1422" s="254" t="str">
        <f>IF(ISBLANK(INDEX('Policy Characteristics'!J:J,MATCH($C1422,'Policy Characteristics'!$C:$C,0))),"",INDEX('Policy Characteristics'!J:J,MATCH($C1422,'Policy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2" s="254" t="str">
        <f>IF(ISBLANK(INDEX('Policy Characteristics'!K:K,MATCH($C1422,'Policy Characteristics'!$C:$C,0))),"",INDEX('Policy Characteristics'!K:K,MATCH($C1422,'Policy Characteristics'!$C:$C,0)))</f>
        <v>industry-ag-main.html#eff-stds</v>
      </c>
      <c r="R1422" s="254" t="str">
        <f>IF(ISBLANK(INDEX('Policy Characteristics'!L:L,MATCH($C1422,'Policy Characteristics'!$C:$C,0))),"",INDEX('Policy Characteristics'!L:L,MATCH($C1422,'Policy Characteristics'!$C:$C,0)))</f>
        <v>industry-energy-efficiency-standards.html</v>
      </c>
    </row>
    <row r="1423" spans="1:18" s="4" customFormat="1">
      <c r="A1423" s="254" t="str">
        <f>IF(ISBLANK(INDEX('Policy Characteristics'!A:A,MATCH($C1423,'Policy Characteristics'!$C:$C,0))),"",INDEX('Policy Characteristics'!A:A,MATCH($C1423,'Policy Characteristics'!$C:$C,0)))</f>
        <v>Industry</v>
      </c>
      <c r="B1423" s="262" t="str">
        <f>IF(ISBLANK(INDEX('Policy Characteristics'!B:B,MATCH($C1423,'Policy Characteristics'!$C:$C,0))),"",INDEX('Policy Characteristics'!B:B,MATCH($C1423,'Policy Characteristics'!$C:$C,0)))</f>
        <v>Industry Energy Efficiency Standards</v>
      </c>
      <c r="C1423" s="254" t="str">
        <f t="shared" si="49"/>
        <v>Percentage Improvement in Eqpt Efficiency Standards above BAU</v>
      </c>
      <c r="D1423" s="6" t="s">
        <v>3075</v>
      </c>
      <c r="E1423" s="45" t="s">
        <v>2705</v>
      </c>
      <c r="F1423" t="s">
        <v>3037</v>
      </c>
      <c r="G1423" s="45" t="s">
        <v>2710</v>
      </c>
      <c r="H1423" s="43">
        <v>1107</v>
      </c>
      <c r="I1423" s="324" t="s">
        <v>44</v>
      </c>
      <c r="J1423" s="255" t="str">
        <f>IF(ISBLANK(INDEX('Policy Characteristics'!D:D,MATCH($C1423,'Policy Characteristics'!$C:$C,0))),"",INDEX('Policy Characteristics'!D:D,MATCH($C1423,'Policy Characteristics'!$C:$C,0)))</f>
        <v>Industry Energy Efficiency Standards</v>
      </c>
      <c r="K1423" s="254" t="str">
        <f>IF(ISBLANK(INDEX('Policy Characteristics'!E:E,MATCH($C1423,'Policy Characteristics'!$C:$C,0))),"",INDEX('Policy Characteristics'!E:E,MATCH($C1423,'Policy Characteristics'!$C:$C,0)))</f>
        <v>indst efficiency standards</v>
      </c>
      <c r="L1423" s="261">
        <f>IF(ISBLANK(INDEX('Policy Characteristics'!F:F,MATCH($C1423,'Policy Characteristics'!$C:$C,0))),"",INDEX('Policy Characteristics'!F:F,MATCH($C1423,'Policy Characteristics'!$C:$C,0)))</f>
        <v>0</v>
      </c>
      <c r="M1423" s="261">
        <f>IF(ISBLANK(INDEX('Policy Characteristics'!G:G,MATCH($C1423,'Policy Characteristics'!$C:$C,0))),"",INDEX('Policy Characteristics'!G:G,MATCH($C1423,'Policy Characteristics'!$C:$C,0)))</f>
        <v>0.25</v>
      </c>
      <c r="N1423" s="261">
        <f>IF(ISBLANK(INDEX('Policy Characteristics'!H:H,MATCH($C1423,'Policy Characteristics'!$C:$C,0))),"",INDEX('Policy Characteristics'!H:H,MATCH($C1423,'Policy Characteristics'!$C:$C,0)))</f>
        <v>0.01</v>
      </c>
      <c r="O1423" s="254" t="str">
        <f>IF(ISBLANK(INDEX('Policy Characteristics'!I:I,MATCH($C1423,'Policy Characteristics'!$C:$C,0))),"",INDEX('Policy Characteristics'!I:I,MATCH($C1423,'Policy Characteristics'!$C:$C,0)))</f>
        <v>% reduction in energy use</v>
      </c>
      <c r="P1423" s="254" t="str">
        <f>IF(ISBLANK(INDEX('Policy Characteristics'!J:J,MATCH($C1423,'Policy Characteristics'!$C:$C,0))),"",INDEX('Policy Characteristics'!J:J,MATCH($C1423,'Policy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3" s="254" t="str">
        <f>IF(ISBLANK(INDEX('Policy Characteristics'!K:K,MATCH($C1423,'Policy Characteristics'!$C:$C,0))),"",INDEX('Policy Characteristics'!K:K,MATCH($C1423,'Policy Characteristics'!$C:$C,0)))</f>
        <v>industry-ag-main.html#eff-stds</v>
      </c>
      <c r="R1423" s="254" t="str">
        <f>IF(ISBLANK(INDEX('Policy Characteristics'!L:L,MATCH($C1423,'Policy Characteristics'!$C:$C,0))),"",INDEX('Policy Characteristics'!L:L,MATCH($C1423,'Policy Characteristics'!$C:$C,0)))</f>
        <v>industry-energy-efficiency-standards.html</v>
      </c>
    </row>
    <row r="1424" spans="1:18" s="4" customFormat="1">
      <c r="A1424" s="254" t="str">
        <f>IF(ISBLANK(INDEX('Policy Characteristics'!A:A,MATCH($C1424,'Policy Characteristics'!$C:$C,0))),"",INDEX('Policy Characteristics'!A:A,MATCH($C1424,'Policy Characteristics'!$C:$C,0)))</f>
        <v>Industry</v>
      </c>
      <c r="B1424" s="262" t="str">
        <f>IF(ISBLANK(INDEX('Policy Characteristics'!B:B,MATCH($C1424,'Policy Characteristics'!$C:$C,0))),"",INDEX('Policy Characteristics'!B:B,MATCH($C1424,'Policy Characteristics'!$C:$C,0)))</f>
        <v>Industry Energy Efficiency Standards</v>
      </c>
      <c r="C1424" s="254" t="str">
        <f t="shared" si="49"/>
        <v>Percentage Improvement in Eqpt Efficiency Standards above BAU</v>
      </c>
      <c r="D1424" s="6" t="s">
        <v>3076</v>
      </c>
      <c r="E1424" s="45" t="s">
        <v>2399</v>
      </c>
      <c r="F1424" t="s">
        <v>3038</v>
      </c>
      <c r="G1424" s="45" t="s">
        <v>2405</v>
      </c>
      <c r="H1424" s="43">
        <v>1108</v>
      </c>
      <c r="I1424" s="324" t="s">
        <v>43</v>
      </c>
      <c r="J1424" s="255" t="str">
        <f>IF(ISBLANK(INDEX('Policy Characteristics'!D:D,MATCH($C1424,'Policy Characteristics'!$C:$C,0))),"",INDEX('Policy Characteristics'!D:D,MATCH($C1424,'Policy Characteristics'!$C:$C,0)))</f>
        <v>Industry Energy Efficiency Standards</v>
      </c>
      <c r="K1424" s="254" t="str">
        <f>IF(ISBLANK(INDEX('Policy Characteristics'!E:E,MATCH($C1424,'Policy Characteristics'!$C:$C,0))),"",INDEX('Policy Characteristics'!E:E,MATCH($C1424,'Policy Characteristics'!$C:$C,0)))</f>
        <v>indst efficiency standards</v>
      </c>
      <c r="L1424" s="261">
        <f>IF(ISBLANK(INDEX('Policy Characteristics'!F:F,MATCH($C1424,'Policy Characteristics'!$C:$C,0))),"",INDEX('Policy Characteristics'!F:F,MATCH($C1424,'Policy Characteristics'!$C:$C,0)))</f>
        <v>0</v>
      </c>
      <c r="M1424" s="261">
        <f>IF(ISBLANK(INDEX('Policy Characteristics'!G:G,MATCH($C1424,'Policy Characteristics'!$C:$C,0))),"",INDEX('Policy Characteristics'!G:G,MATCH($C1424,'Policy Characteristics'!$C:$C,0)))</f>
        <v>0.25</v>
      </c>
      <c r="N1424" s="261">
        <f>IF(ISBLANK(INDEX('Policy Characteristics'!H:H,MATCH($C1424,'Policy Characteristics'!$C:$C,0))),"",INDEX('Policy Characteristics'!H:H,MATCH($C1424,'Policy Characteristics'!$C:$C,0)))</f>
        <v>0.01</v>
      </c>
      <c r="O1424" s="254" t="str">
        <f>IF(ISBLANK(INDEX('Policy Characteristics'!I:I,MATCH($C1424,'Policy Characteristics'!$C:$C,0))),"",INDEX('Policy Characteristics'!I:I,MATCH($C1424,'Policy Characteristics'!$C:$C,0)))</f>
        <v>% reduction in energy use</v>
      </c>
      <c r="P1424" s="254" t="str">
        <f>IF(ISBLANK(INDEX('Policy Characteristics'!J:J,MATCH($C1424,'Policy Characteristics'!$C:$C,0))),"",INDEX('Policy Characteristics'!J:J,MATCH($C1424,'Policy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4" s="254" t="str">
        <f>IF(ISBLANK(INDEX('Policy Characteristics'!K:K,MATCH($C1424,'Policy Characteristics'!$C:$C,0))),"",INDEX('Policy Characteristics'!K:K,MATCH($C1424,'Policy Characteristics'!$C:$C,0)))</f>
        <v>industry-ag-main.html#eff-stds</v>
      </c>
      <c r="R1424" s="254" t="str">
        <f>IF(ISBLANK(INDEX('Policy Characteristics'!L:L,MATCH($C1424,'Policy Characteristics'!$C:$C,0))),"",INDEX('Policy Characteristics'!L:L,MATCH($C1424,'Policy Characteristics'!$C:$C,0)))</f>
        <v>industry-energy-efficiency-standards.html</v>
      </c>
    </row>
    <row r="1425" spans="1:18" s="4" customFormat="1">
      <c r="A1425" s="254" t="str">
        <f>IF(ISBLANK(INDEX('Policy Characteristics'!A:A,MATCH($C1425,'Policy Characteristics'!$C:$C,0))),"",INDEX('Policy Characteristics'!A:A,MATCH($C1425,'Policy Characteristics'!$C:$C,0)))</f>
        <v>Industry</v>
      </c>
      <c r="B1425" s="262" t="str">
        <f>IF(ISBLANK(INDEX('Policy Characteristics'!B:B,MATCH($C1425,'Policy Characteristics'!$C:$C,0))),"",INDEX('Policy Characteristics'!B:B,MATCH($C1425,'Policy Characteristics'!$C:$C,0)))</f>
        <v>Industry Energy Efficiency Standards</v>
      </c>
      <c r="C1425" s="254" t="str">
        <f t="shared" si="49"/>
        <v>Percentage Improvement in Eqpt Efficiency Standards above BAU</v>
      </c>
      <c r="D1425" s="6" t="s">
        <v>3076</v>
      </c>
      <c r="E1425" s="45" t="s">
        <v>2400</v>
      </c>
      <c r="F1425" t="s">
        <v>3038</v>
      </c>
      <c r="G1425" s="45" t="s">
        <v>2408</v>
      </c>
      <c r="H1425" s="43">
        <v>1109</v>
      </c>
      <c r="I1425" s="324" t="s">
        <v>44</v>
      </c>
      <c r="J1425" s="255" t="str">
        <f>IF(ISBLANK(INDEX('Policy Characteristics'!D:D,MATCH($C1425,'Policy Characteristics'!$C:$C,0))),"",INDEX('Policy Characteristics'!D:D,MATCH($C1425,'Policy Characteristics'!$C:$C,0)))</f>
        <v>Industry Energy Efficiency Standards</v>
      </c>
      <c r="K1425" s="254" t="str">
        <f>IF(ISBLANK(INDEX('Policy Characteristics'!E:E,MATCH($C1425,'Policy Characteristics'!$C:$C,0))),"",INDEX('Policy Characteristics'!E:E,MATCH($C1425,'Policy Characteristics'!$C:$C,0)))</f>
        <v>indst efficiency standards</v>
      </c>
      <c r="L1425" s="261">
        <f>IF(ISBLANK(INDEX('Policy Characteristics'!F:F,MATCH($C1425,'Policy Characteristics'!$C:$C,0))),"",INDEX('Policy Characteristics'!F:F,MATCH($C1425,'Policy Characteristics'!$C:$C,0)))</f>
        <v>0</v>
      </c>
      <c r="M1425" s="261">
        <f>IF(ISBLANK(INDEX('Policy Characteristics'!G:G,MATCH($C1425,'Policy Characteristics'!$C:$C,0))),"",INDEX('Policy Characteristics'!G:G,MATCH($C1425,'Policy Characteristics'!$C:$C,0)))</f>
        <v>0.25</v>
      </c>
      <c r="N1425" s="261">
        <f>IF(ISBLANK(INDEX('Policy Characteristics'!H:H,MATCH($C1425,'Policy Characteristics'!$C:$C,0))),"",INDEX('Policy Characteristics'!H:H,MATCH($C1425,'Policy Characteristics'!$C:$C,0)))</f>
        <v>0.01</v>
      </c>
      <c r="O1425" s="254" t="str">
        <f>IF(ISBLANK(INDEX('Policy Characteristics'!I:I,MATCH($C1425,'Policy Characteristics'!$C:$C,0))),"",INDEX('Policy Characteristics'!I:I,MATCH($C1425,'Policy Characteristics'!$C:$C,0)))</f>
        <v>% reduction in energy use</v>
      </c>
      <c r="P1425" s="254" t="str">
        <f>IF(ISBLANK(INDEX('Policy Characteristics'!J:J,MATCH($C1425,'Policy Characteristics'!$C:$C,0))),"",INDEX('Policy Characteristics'!J:J,MATCH($C1425,'Policy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5" s="254" t="str">
        <f>IF(ISBLANK(INDEX('Policy Characteristics'!K:K,MATCH($C1425,'Policy Characteristics'!$C:$C,0))),"",INDEX('Policy Characteristics'!K:K,MATCH($C1425,'Policy Characteristics'!$C:$C,0)))</f>
        <v>industry-ag-main.html#eff-stds</v>
      </c>
      <c r="R1425" s="254" t="str">
        <f>IF(ISBLANK(INDEX('Policy Characteristics'!L:L,MATCH($C1425,'Policy Characteristics'!$C:$C,0))),"",INDEX('Policy Characteristics'!L:L,MATCH($C1425,'Policy Characteristics'!$C:$C,0)))</f>
        <v>industry-energy-efficiency-standards.html</v>
      </c>
    </row>
    <row r="1426" spans="1:18" s="4" customFormat="1">
      <c r="A1426" s="254" t="str">
        <f>IF(ISBLANK(INDEX('Policy Characteristics'!A:A,MATCH($C1426,'Policy Characteristics'!$C:$C,0))),"",INDEX('Policy Characteristics'!A:A,MATCH($C1426,'Policy Characteristics'!$C:$C,0)))</f>
        <v>Industry</v>
      </c>
      <c r="B1426" s="262" t="str">
        <f>IF(ISBLANK(INDEX('Policy Characteristics'!B:B,MATCH($C1426,'Policy Characteristics'!$C:$C,0))),"",INDEX('Policy Characteristics'!B:B,MATCH($C1426,'Policy Characteristics'!$C:$C,0)))</f>
        <v>Industry Energy Efficiency Standards</v>
      </c>
      <c r="C1426" s="254" t="str">
        <f t="shared" si="49"/>
        <v>Percentage Improvement in Eqpt Efficiency Standards above BAU</v>
      </c>
      <c r="D1426" s="6" t="s">
        <v>3076</v>
      </c>
      <c r="E1426" s="45" t="s">
        <v>2401</v>
      </c>
      <c r="F1426" t="s">
        <v>3038</v>
      </c>
      <c r="G1426" s="45" t="s">
        <v>2409</v>
      </c>
      <c r="H1426" s="43">
        <v>1110</v>
      </c>
      <c r="I1426" s="324" t="s">
        <v>43</v>
      </c>
      <c r="J1426" s="255" t="str">
        <f>IF(ISBLANK(INDEX('Policy Characteristics'!D:D,MATCH($C1426,'Policy Characteristics'!$C:$C,0))),"",INDEX('Policy Characteristics'!D:D,MATCH($C1426,'Policy Characteristics'!$C:$C,0)))</f>
        <v>Industry Energy Efficiency Standards</v>
      </c>
      <c r="K1426" s="254" t="str">
        <f>IF(ISBLANK(INDEX('Policy Characteristics'!E:E,MATCH($C1426,'Policy Characteristics'!$C:$C,0))),"",INDEX('Policy Characteristics'!E:E,MATCH($C1426,'Policy Characteristics'!$C:$C,0)))</f>
        <v>indst efficiency standards</v>
      </c>
      <c r="L1426" s="261">
        <f>IF(ISBLANK(INDEX('Policy Characteristics'!F:F,MATCH($C1426,'Policy Characteristics'!$C:$C,0))),"",INDEX('Policy Characteristics'!F:F,MATCH($C1426,'Policy Characteristics'!$C:$C,0)))</f>
        <v>0</v>
      </c>
      <c r="M1426" s="261">
        <f>IF(ISBLANK(INDEX('Policy Characteristics'!G:G,MATCH($C1426,'Policy Characteristics'!$C:$C,0))),"",INDEX('Policy Characteristics'!G:G,MATCH($C1426,'Policy Characteristics'!$C:$C,0)))</f>
        <v>0.25</v>
      </c>
      <c r="N1426" s="261">
        <f>IF(ISBLANK(INDEX('Policy Characteristics'!H:H,MATCH($C1426,'Policy Characteristics'!$C:$C,0))),"",INDEX('Policy Characteristics'!H:H,MATCH($C1426,'Policy Characteristics'!$C:$C,0)))</f>
        <v>0.01</v>
      </c>
      <c r="O1426" s="254" t="str">
        <f>IF(ISBLANK(INDEX('Policy Characteristics'!I:I,MATCH($C1426,'Policy Characteristics'!$C:$C,0))),"",INDEX('Policy Characteristics'!I:I,MATCH($C1426,'Policy Characteristics'!$C:$C,0)))</f>
        <v>% reduction in energy use</v>
      </c>
      <c r="P1426" s="254" t="str">
        <f>IF(ISBLANK(INDEX('Policy Characteristics'!J:J,MATCH($C1426,'Policy Characteristics'!$C:$C,0))),"",INDEX('Policy Characteristics'!J:J,MATCH($C1426,'Policy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6" s="254" t="str">
        <f>IF(ISBLANK(INDEX('Policy Characteristics'!K:K,MATCH($C1426,'Policy Characteristics'!$C:$C,0))),"",INDEX('Policy Characteristics'!K:K,MATCH($C1426,'Policy Characteristics'!$C:$C,0)))</f>
        <v>industry-ag-main.html#eff-stds</v>
      </c>
      <c r="R1426" s="254" t="str">
        <f>IF(ISBLANK(INDEX('Policy Characteristics'!L:L,MATCH($C1426,'Policy Characteristics'!$C:$C,0))),"",INDEX('Policy Characteristics'!L:L,MATCH($C1426,'Policy Characteristics'!$C:$C,0)))</f>
        <v>industry-energy-efficiency-standards.html</v>
      </c>
    </row>
    <row r="1427" spans="1:18" s="4" customFormat="1">
      <c r="A1427" s="254" t="str">
        <f>IF(ISBLANK(INDEX('Policy Characteristics'!A:A,MATCH($C1427,'Policy Characteristics'!$C:$C,0))),"",INDEX('Policy Characteristics'!A:A,MATCH($C1427,'Policy Characteristics'!$C:$C,0)))</f>
        <v>Industry</v>
      </c>
      <c r="B1427" s="262" t="str">
        <f>IF(ISBLANK(INDEX('Policy Characteristics'!B:B,MATCH($C1427,'Policy Characteristics'!$C:$C,0))),"",INDEX('Policy Characteristics'!B:B,MATCH($C1427,'Policy Characteristics'!$C:$C,0)))</f>
        <v>Industry Energy Efficiency Standards</v>
      </c>
      <c r="C1427" s="254" t="str">
        <f t="shared" si="49"/>
        <v>Percentage Improvement in Eqpt Efficiency Standards above BAU</v>
      </c>
      <c r="D1427" s="6" t="s">
        <v>3076</v>
      </c>
      <c r="E1427" s="45" t="s">
        <v>2402</v>
      </c>
      <c r="F1427" t="s">
        <v>3038</v>
      </c>
      <c r="G1427" s="45" t="s">
        <v>2406</v>
      </c>
      <c r="H1427" s="43">
        <v>1111</v>
      </c>
      <c r="I1427" s="324" t="s">
        <v>44</v>
      </c>
      <c r="J1427" s="255" t="str">
        <f>IF(ISBLANK(INDEX('Policy Characteristics'!D:D,MATCH($C1427,'Policy Characteristics'!$C:$C,0))),"",INDEX('Policy Characteristics'!D:D,MATCH($C1427,'Policy Characteristics'!$C:$C,0)))</f>
        <v>Industry Energy Efficiency Standards</v>
      </c>
      <c r="K1427" s="254" t="str">
        <f>IF(ISBLANK(INDEX('Policy Characteristics'!E:E,MATCH($C1427,'Policy Characteristics'!$C:$C,0))),"",INDEX('Policy Characteristics'!E:E,MATCH($C1427,'Policy Characteristics'!$C:$C,0)))</f>
        <v>indst efficiency standards</v>
      </c>
      <c r="L1427" s="261">
        <f>IF(ISBLANK(INDEX('Policy Characteristics'!F:F,MATCH($C1427,'Policy Characteristics'!$C:$C,0))),"",INDEX('Policy Characteristics'!F:F,MATCH($C1427,'Policy Characteristics'!$C:$C,0)))</f>
        <v>0</v>
      </c>
      <c r="M1427" s="261">
        <f>IF(ISBLANK(INDEX('Policy Characteristics'!G:G,MATCH($C1427,'Policy Characteristics'!$C:$C,0))),"",INDEX('Policy Characteristics'!G:G,MATCH($C1427,'Policy Characteristics'!$C:$C,0)))</f>
        <v>0.25</v>
      </c>
      <c r="N1427" s="261">
        <f>IF(ISBLANK(INDEX('Policy Characteristics'!H:H,MATCH($C1427,'Policy Characteristics'!$C:$C,0))),"",INDEX('Policy Characteristics'!H:H,MATCH($C1427,'Policy Characteristics'!$C:$C,0)))</f>
        <v>0.01</v>
      </c>
      <c r="O1427" s="254" t="str">
        <f>IF(ISBLANK(INDEX('Policy Characteristics'!I:I,MATCH($C1427,'Policy Characteristics'!$C:$C,0))),"",INDEX('Policy Characteristics'!I:I,MATCH($C1427,'Policy Characteristics'!$C:$C,0)))</f>
        <v>% reduction in energy use</v>
      </c>
      <c r="P1427" s="254" t="str">
        <f>IF(ISBLANK(INDEX('Policy Characteristics'!J:J,MATCH($C1427,'Policy Characteristics'!$C:$C,0))),"",INDEX('Policy Characteristics'!J:J,MATCH($C1427,'Policy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7" s="254" t="str">
        <f>IF(ISBLANK(INDEX('Policy Characteristics'!K:K,MATCH($C1427,'Policy Characteristics'!$C:$C,0))),"",INDEX('Policy Characteristics'!K:K,MATCH($C1427,'Policy Characteristics'!$C:$C,0)))</f>
        <v>industry-ag-main.html#eff-stds</v>
      </c>
      <c r="R1427" s="254" t="str">
        <f>IF(ISBLANK(INDEX('Policy Characteristics'!L:L,MATCH($C1427,'Policy Characteristics'!$C:$C,0))),"",INDEX('Policy Characteristics'!L:L,MATCH($C1427,'Policy Characteristics'!$C:$C,0)))</f>
        <v>industry-energy-efficiency-standards.html</v>
      </c>
    </row>
    <row r="1428" spans="1:18" s="4" customFormat="1">
      <c r="A1428" s="254" t="str">
        <f>IF(ISBLANK(INDEX('Policy Characteristics'!A:A,MATCH($C1428,'Policy Characteristics'!$C:$C,0))),"",INDEX('Policy Characteristics'!A:A,MATCH($C1428,'Policy Characteristics'!$C:$C,0)))</f>
        <v>Industry</v>
      </c>
      <c r="B1428" s="262" t="str">
        <f>IF(ISBLANK(INDEX('Policy Characteristics'!B:B,MATCH($C1428,'Policy Characteristics'!$C:$C,0))),"",INDEX('Policy Characteristics'!B:B,MATCH($C1428,'Policy Characteristics'!$C:$C,0)))</f>
        <v>Industry Energy Efficiency Standards</v>
      </c>
      <c r="C1428" s="254" t="str">
        <f t="shared" si="49"/>
        <v>Percentage Improvement in Eqpt Efficiency Standards above BAU</v>
      </c>
      <c r="D1428" s="6" t="s">
        <v>3076</v>
      </c>
      <c r="E1428" s="45" t="s">
        <v>2403</v>
      </c>
      <c r="F1428" t="s">
        <v>3038</v>
      </c>
      <c r="G1428" s="45" t="s">
        <v>2407</v>
      </c>
      <c r="H1428" s="43">
        <v>1112</v>
      </c>
      <c r="I1428" s="324" t="s">
        <v>43</v>
      </c>
      <c r="J1428" s="255" t="str">
        <f>IF(ISBLANK(INDEX('Policy Characteristics'!D:D,MATCH($C1428,'Policy Characteristics'!$C:$C,0))),"",INDEX('Policy Characteristics'!D:D,MATCH($C1428,'Policy Characteristics'!$C:$C,0)))</f>
        <v>Industry Energy Efficiency Standards</v>
      </c>
      <c r="K1428" s="254" t="str">
        <f>IF(ISBLANK(INDEX('Policy Characteristics'!E:E,MATCH($C1428,'Policy Characteristics'!$C:$C,0))),"",INDEX('Policy Characteristics'!E:E,MATCH($C1428,'Policy Characteristics'!$C:$C,0)))</f>
        <v>indst efficiency standards</v>
      </c>
      <c r="L1428" s="261">
        <f>IF(ISBLANK(INDEX('Policy Characteristics'!F:F,MATCH($C1428,'Policy Characteristics'!$C:$C,0))),"",INDEX('Policy Characteristics'!F:F,MATCH($C1428,'Policy Characteristics'!$C:$C,0)))</f>
        <v>0</v>
      </c>
      <c r="M1428" s="261">
        <f>IF(ISBLANK(INDEX('Policy Characteristics'!G:G,MATCH($C1428,'Policy Characteristics'!$C:$C,0))),"",INDEX('Policy Characteristics'!G:G,MATCH($C1428,'Policy Characteristics'!$C:$C,0)))</f>
        <v>0.25</v>
      </c>
      <c r="N1428" s="261">
        <f>IF(ISBLANK(INDEX('Policy Characteristics'!H:H,MATCH($C1428,'Policy Characteristics'!$C:$C,0))),"",INDEX('Policy Characteristics'!H:H,MATCH($C1428,'Policy Characteristics'!$C:$C,0)))</f>
        <v>0.01</v>
      </c>
      <c r="O1428" s="254" t="str">
        <f>IF(ISBLANK(INDEX('Policy Characteristics'!I:I,MATCH($C1428,'Policy Characteristics'!$C:$C,0))),"",INDEX('Policy Characteristics'!I:I,MATCH($C1428,'Policy Characteristics'!$C:$C,0)))</f>
        <v>% reduction in energy use</v>
      </c>
      <c r="P1428" s="254" t="str">
        <f>IF(ISBLANK(INDEX('Policy Characteristics'!J:J,MATCH($C1428,'Policy Characteristics'!$C:$C,0))),"",INDEX('Policy Characteristics'!J:J,MATCH($C1428,'Policy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8" s="254" t="str">
        <f>IF(ISBLANK(INDEX('Policy Characteristics'!K:K,MATCH($C1428,'Policy Characteristics'!$C:$C,0))),"",INDEX('Policy Characteristics'!K:K,MATCH($C1428,'Policy Characteristics'!$C:$C,0)))</f>
        <v>industry-ag-main.html#eff-stds</v>
      </c>
      <c r="R1428" s="254" t="str">
        <f>IF(ISBLANK(INDEX('Policy Characteristics'!L:L,MATCH($C1428,'Policy Characteristics'!$C:$C,0))),"",INDEX('Policy Characteristics'!L:L,MATCH($C1428,'Policy Characteristics'!$C:$C,0)))</f>
        <v>industry-energy-efficiency-standards.html</v>
      </c>
    </row>
    <row r="1429" spans="1:18" s="4" customFormat="1">
      <c r="A1429" s="254" t="str">
        <f>IF(ISBLANK(INDEX('Policy Characteristics'!A:A,MATCH($C1429,'Policy Characteristics'!$C:$C,0))),"",INDEX('Policy Characteristics'!A:A,MATCH($C1429,'Policy Characteristics'!$C:$C,0)))</f>
        <v>Industry</v>
      </c>
      <c r="B1429" s="262" t="str">
        <f>IF(ISBLANK(INDEX('Policy Characteristics'!B:B,MATCH($C1429,'Policy Characteristics'!$C:$C,0))),"",INDEX('Policy Characteristics'!B:B,MATCH($C1429,'Policy Characteristics'!$C:$C,0)))</f>
        <v>Industry Energy Efficiency Standards</v>
      </c>
      <c r="C1429" s="254" t="str">
        <f t="shared" si="49"/>
        <v>Percentage Improvement in Eqpt Efficiency Standards above BAU</v>
      </c>
      <c r="D1429" s="6" t="s">
        <v>3076</v>
      </c>
      <c r="E1429" s="45" t="s">
        <v>2404</v>
      </c>
      <c r="F1429" t="s">
        <v>3038</v>
      </c>
      <c r="G1429" s="45" t="s">
        <v>2410</v>
      </c>
      <c r="H1429" s="43">
        <v>1113</v>
      </c>
      <c r="I1429" s="324" t="s">
        <v>44</v>
      </c>
      <c r="J1429" s="255" t="str">
        <f>IF(ISBLANK(INDEX('Policy Characteristics'!D:D,MATCH($C1429,'Policy Characteristics'!$C:$C,0))),"",INDEX('Policy Characteristics'!D:D,MATCH($C1429,'Policy Characteristics'!$C:$C,0)))</f>
        <v>Industry Energy Efficiency Standards</v>
      </c>
      <c r="K1429" s="254" t="str">
        <f>IF(ISBLANK(INDEX('Policy Characteristics'!E:E,MATCH($C1429,'Policy Characteristics'!$C:$C,0))),"",INDEX('Policy Characteristics'!E:E,MATCH($C1429,'Policy Characteristics'!$C:$C,0)))</f>
        <v>indst efficiency standards</v>
      </c>
      <c r="L1429" s="261">
        <f>IF(ISBLANK(INDEX('Policy Characteristics'!F:F,MATCH($C1429,'Policy Characteristics'!$C:$C,0))),"",INDEX('Policy Characteristics'!F:F,MATCH($C1429,'Policy Characteristics'!$C:$C,0)))</f>
        <v>0</v>
      </c>
      <c r="M1429" s="261">
        <f>IF(ISBLANK(INDEX('Policy Characteristics'!G:G,MATCH($C1429,'Policy Characteristics'!$C:$C,0))),"",INDEX('Policy Characteristics'!G:G,MATCH($C1429,'Policy Characteristics'!$C:$C,0)))</f>
        <v>0.25</v>
      </c>
      <c r="N1429" s="261">
        <f>IF(ISBLANK(INDEX('Policy Characteristics'!H:H,MATCH($C1429,'Policy Characteristics'!$C:$C,0))),"",INDEX('Policy Characteristics'!H:H,MATCH($C1429,'Policy Characteristics'!$C:$C,0)))</f>
        <v>0.01</v>
      </c>
      <c r="O1429" s="254" t="str">
        <f>IF(ISBLANK(INDEX('Policy Characteristics'!I:I,MATCH($C1429,'Policy Characteristics'!$C:$C,0))),"",INDEX('Policy Characteristics'!I:I,MATCH($C1429,'Policy Characteristics'!$C:$C,0)))</f>
        <v>% reduction in energy use</v>
      </c>
      <c r="P1429" s="254" t="str">
        <f>IF(ISBLANK(INDEX('Policy Characteristics'!J:J,MATCH($C1429,'Policy Characteristics'!$C:$C,0))),"",INDEX('Policy Characteristics'!J:J,MATCH($C1429,'Policy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9" s="254" t="str">
        <f>IF(ISBLANK(INDEX('Policy Characteristics'!K:K,MATCH($C1429,'Policy Characteristics'!$C:$C,0))),"",INDEX('Policy Characteristics'!K:K,MATCH($C1429,'Policy Characteristics'!$C:$C,0)))</f>
        <v>industry-ag-main.html#eff-stds</v>
      </c>
      <c r="R1429" s="254" t="str">
        <f>IF(ISBLANK(INDEX('Policy Characteristics'!L:L,MATCH($C1429,'Policy Characteristics'!$C:$C,0))),"",INDEX('Policy Characteristics'!L:L,MATCH($C1429,'Policy Characteristics'!$C:$C,0)))</f>
        <v>industry-energy-efficiency-standards.html</v>
      </c>
    </row>
    <row r="1430" spans="1:18" s="4" customFormat="1">
      <c r="A1430" s="254" t="str">
        <f>IF(ISBLANK(INDEX('Policy Characteristics'!A:A,MATCH($C1430,'Policy Characteristics'!$C:$C,0))),"",INDEX('Policy Characteristics'!A:A,MATCH($C1430,'Policy Characteristics'!$C:$C,0)))</f>
        <v>Industry</v>
      </c>
      <c r="B1430" s="262" t="str">
        <f>IF(ISBLANK(INDEX('Policy Characteristics'!B:B,MATCH($C1430,'Policy Characteristics'!$C:$C,0))),"",INDEX('Policy Characteristics'!B:B,MATCH($C1430,'Policy Characteristics'!$C:$C,0)))</f>
        <v>Industry Energy Efficiency Standards</v>
      </c>
      <c r="C1430" s="254" t="str">
        <f t="shared" si="49"/>
        <v>Percentage Improvement in Eqpt Efficiency Standards above BAU</v>
      </c>
      <c r="D1430" s="6" t="s">
        <v>3076</v>
      </c>
      <c r="E1430" s="45" t="s">
        <v>2706</v>
      </c>
      <c r="F1430" t="s">
        <v>3038</v>
      </c>
      <c r="G1430" s="45" t="s">
        <v>2709</v>
      </c>
      <c r="H1430" s="43">
        <v>1114</v>
      </c>
      <c r="I1430" s="324" t="s">
        <v>44</v>
      </c>
      <c r="J1430" s="255" t="str">
        <f>IF(ISBLANK(INDEX('Policy Characteristics'!D:D,MATCH($C1430,'Policy Characteristics'!$C:$C,0))),"",INDEX('Policy Characteristics'!D:D,MATCH($C1430,'Policy Characteristics'!$C:$C,0)))</f>
        <v>Industry Energy Efficiency Standards</v>
      </c>
      <c r="K1430" s="254" t="str">
        <f>IF(ISBLANK(INDEX('Policy Characteristics'!E:E,MATCH($C1430,'Policy Characteristics'!$C:$C,0))),"",INDEX('Policy Characteristics'!E:E,MATCH($C1430,'Policy Characteristics'!$C:$C,0)))</f>
        <v>indst efficiency standards</v>
      </c>
      <c r="L1430" s="261">
        <f>IF(ISBLANK(INDEX('Policy Characteristics'!F:F,MATCH($C1430,'Policy Characteristics'!$C:$C,0))),"",INDEX('Policy Characteristics'!F:F,MATCH($C1430,'Policy Characteristics'!$C:$C,0)))</f>
        <v>0</v>
      </c>
      <c r="M1430" s="261">
        <f>IF(ISBLANK(INDEX('Policy Characteristics'!G:G,MATCH($C1430,'Policy Characteristics'!$C:$C,0))),"",INDEX('Policy Characteristics'!G:G,MATCH($C1430,'Policy Characteristics'!$C:$C,0)))</f>
        <v>0.25</v>
      </c>
      <c r="N1430" s="261">
        <f>IF(ISBLANK(INDEX('Policy Characteristics'!H:H,MATCH($C1430,'Policy Characteristics'!$C:$C,0))),"",INDEX('Policy Characteristics'!H:H,MATCH($C1430,'Policy Characteristics'!$C:$C,0)))</f>
        <v>0.01</v>
      </c>
      <c r="O1430" s="254" t="str">
        <f>IF(ISBLANK(INDEX('Policy Characteristics'!I:I,MATCH($C1430,'Policy Characteristics'!$C:$C,0))),"",INDEX('Policy Characteristics'!I:I,MATCH($C1430,'Policy Characteristics'!$C:$C,0)))</f>
        <v>% reduction in energy use</v>
      </c>
      <c r="P1430" s="254" t="str">
        <f>IF(ISBLANK(INDEX('Policy Characteristics'!J:J,MATCH($C1430,'Policy Characteristics'!$C:$C,0))),"",INDEX('Policy Characteristics'!J:J,MATCH($C1430,'Policy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0" s="254" t="str">
        <f>IF(ISBLANK(INDEX('Policy Characteristics'!K:K,MATCH($C1430,'Policy Characteristics'!$C:$C,0))),"",INDEX('Policy Characteristics'!K:K,MATCH($C1430,'Policy Characteristics'!$C:$C,0)))</f>
        <v>industry-ag-main.html#eff-stds</v>
      </c>
      <c r="R1430" s="254" t="str">
        <f>IF(ISBLANK(INDEX('Policy Characteristics'!L:L,MATCH($C1430,'Policy Characteristics'!$C:$C,0))),"",INDEX('Policy Characteristics'!L:L,MATCH($C1430,'Policy Characteristics'!$C:$C,0)))</f>
        <v>industry-energy-efficiency-standards.html</v>
      </c>
    </row>
    <row r="1431" spans="1:18" s="4" customFormat="1">
      <c r="A1431" s="254" t="str">
        <f>IF(ISBLANK(INDEX('Policy Characteristics'!A:A,MATCH($C1431,'Policy Characteristics'!$C:$C,0))),"",INDEX('Policy Characteristics'!A:A,MATCH($C1431,'Policy Characteristics'!$C:$C,0)))</f>
        <v>Industry</v>
      </c>
      <c r="B1431" s="262" t="str">
        <f>IF(ISBLANK(INDEX('Policy Characteristics'!B:B,MATCH($C1431,'Policy Characteristics'!$C:$C,0))),"",INDEX('Policy Characteristics'!B:B,MATCH($C1431,'Policy Characteristics'!$C:$C,0)))</f>
        <v>Industry Energy Efficiency Standards</v>
      </c>
      <c r="C1431" s="254" t="str">
        <f t="shared" si="49"/>
        <v>Percentage Improvement in Eqpt Efficiency Standards above BAU</v>
      </c>
      <c r="D1431" s="6" t="s">
        <v>3076</v>
      </c>
      <c r="E1431" s="45" t="s">
        <v>2707</v>
      </c>
      <c r="F1431" t="s">
        <v>3038</v>
      </c>
      <c r="G1431" s="45" t="s">
        <v>2711</v>
      </c>
      <c r="H1431" s="43">
        <v>1115</v>
      </c>
      <c r="I1431" s="324" t="s">
        <v>44</v>
      </c>
      <c r="J1431" s="255" t="str">
        <f>IF(ISBLANK(INDEX('Policy Characteristics'!D:D,MATCH($C1431,'Policy Characteristics'!$C:$C,0))),"",INDEX('Policy Characteristics'!D:D,MATCH($C1431,'Policy Characteristics'!$C:$C,0)))</f>
        <v>Industry Energy Efficiency Standards</v>
      </c>
      <c r="K1431" s="254" t="str">
        <f>IF(ISBLANK(INDEX('Policy Characteristics'!E:E,MATCH($C1431,'Policy Characteristics'!$C:$C,0))),"",INDEX('Policy Characteristics'!E:E,MATCH($C1431,'Policy Characteristics'!$C:$C,0)))</f>
        <v>indst efficiency standards</v>
      </c>
      <c r="L1431" s="261">
        <f>IF(ISBLANK(INDEX('Policy Characteristics'!F:F,MATCH($C1431,'Policy Characteristics'!$C:$C,0))),"",INDEX('Policy Characteristics'!F:F,MATCH($C1431,'Policy Characteristics'!$C:$C,0)))</f>
        <v>0</v>
      </c>
      <c r="M1431" s="261">
        <f>IF(ISBLANK(INDEX('Policy Characteristics'!G:G,MATCH($C1431,'Policy Characteristics'!$C:$C,0))),"",INDEX('Policy Characteristics'!G:G,MATCH($C1431,'Policy Characteristics'!$C:$C,0)))</f>
        <v>0.25</v>
      </c>
      <c r="N1431" s="261">
        <f>IF(ISBLANK(INDEX('Policy Characteristics'!H:H,MATCH($C1431,'Policy Characteristics'!$C:$C,0))),"",INDEX('Policy Characteristics'!H:H,MATCH($C1431,'Policy Characteristics'!$C:$C,0)))</f>
        <v>0.01</v>
      </c>
      <c r="O1431" s="254" t="str">
        <f>IF(ISBLANK(INDEX('Policy Characteristics'!I:I,MATCH($C1431,'Policy Characteristics'!$C:$C,0))),"",INDEX('Policy Characteristics'!I:I,MATCH($C1431,'Policy Characteristics'!$C:$C,0)))</f>
        <v>% reduction in energy use</v>
      </c>
      <c r="P1431" s="254" t="str">
        <f>IF(ISBLANK(INDEX('Policy Characteristics'!J:J,MATCH($C1431,'Policy Characteristics'!$C:$C,0))),"",INDEX('Policy Characteristics'!J:J,MATCH($C1431,'Policy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1" s="254" t="str">
        <f>IF(ISBLANK(INDEX('Policy Characteristics'!K:K,MATCH($C1431,'Policy Characteristics'!$C:$C,0))),"",INDEX('Policy Characteristics'!K:K,MATCH($C1431,'Policy Characteristics'!$C:$C,0)))</f>
        <v>industry-ag-main.html#eff-stds</v>
      </c>
      <c r="R1431" s="254" t="str">
        <f>IF(ISBLANK(INDEX('Policy Characteristics'!L:L,MATCH($C1431,'Policy Characteristics'!$C:$C,0))),"",INDEX('Policy Characteristics'!L:L,MATCH($C1431,'Policy Characteristics'!$C:$C,0)))</f>
        <v>industry-energy-efficiency-standards.html</v>
      </c>
    </row>
    <row r="1432" spans="1:18" s="4" customFormat="1">
      <c r="A1432" s="254" t="str">
        <f>IF(ISBLANK(INDEX('Policy Characteristics'!A:A,MATCH($C1432,'Policy Characteristics'!$C:$C,0))),"",INDEX('Policy Characteristics'!A:A,MATCH($C1432,'Policy Characteristics'!$C:$C,0)))</f>
        <v>Industry</v>
      </c>
      <c r="B1432" s="262" t="str">
        <f>IF(ISBLANK(INDEX('Policy Characteristics'!B:B,MATCH($C1432,'Policy Characteristics'!$C:$C,0))),"",INDEX('Policy Characteristics'!B:B,MATCH($C1432,'Policy Characteristics'!$C:$C,0)))</f>
        <v>Industry Energy Efficiency Standards</v>
      </c>
      <c r="C1432" s="254" t="str">
        <f t="shared" si="49"/>
        <v>Percentage Improvement in Eqpt Efficiency Standards above BAU</v>
      </c>
      <c r="D1432" s="6" t="s">
        <v>3076</v>
      </c>
      <c r="E1432" s="45" t="s">
        <v>2708</v>
      </c>
      <c r="F1432" t="s">
        <v>3038</v>
      </c>
      <c r="G1432" s="45" t="s">
        <v>2712</v>
      </c>
      <c r="H1432" s="43">
        <v>1116</v>
      </c>
      <c r="I1432" s="324" t="s">
        <v>43</v>
      </c>
      <c r="J1432" s="255" t="str">
        <f>IF(ISBLANK(INDEX('Policy Characteristics'!D:D,MATCH($C1432,'Policy Characteristics'!$C:$C,0))),"",INDEX('Policy Characteristics'!D:D,MATCH($C1432,'Policy Characteristics'!$C:$C,0)))</f>
        <v>Industry Energy Efficiency Standards</v>
      </c>
      <c r="K1432" s="254" t="str">
        <f>IF(ISBLANK(INDEX('Policy Characteristics'!E:E,MATCH($C1432,'Policy Characteristics'!$C:$C,0))),"",INDEX('Policy Characteristics'!E:E,MATCH($C1432,'Policy Characteristics'!$C:$C,0)))</f>
        <v>indst efficiency standards</v>
      </c>
      <c r="L1432" s="261">
        <f>IF(ISBLANK(INDEX('Policy Characteristics'!F:F,MATCH($C1432,'Policy Characteristics'!$C:$C,0))),"",INDEX('Policy Characteristics'!F:F,MATCH($C1432,'Policy Characteristics'!$C:$C,0)))</f>
        <v>0</v>
      </c>
      <c r="M1432" s="261">
        <f>IF(ISBLANK(INDEX('Policy Characteristics'!G:G,MATCH($C1432,'Policy Characteristics'!$C:$C,0))),"",INDEX('Policy Characteristics'!G:G,MATCH($C1432,'Policy Characteristics'!$C:$C,0)))</f>
        <v>0.25</v>
      </c>
      <c r="N1432" s="261">
        <f>IF(ISBLANK(INDEX('Policy Characteristics'!H:H,MATCH($C1432,'Policy Characteristics'!$C:$C,0))),"",INDEX('Policy Characteristics'!H:H,MATCH($C1432,'Policy Characteristics'!$C:$C,0)))</f>
        <v>0.01</v>
      </c>
      <c r="O1432" s="254" t="str">
        <f>IF(ISBLANK(INDEX('Policy Characteristics'!I:I,MATCH($C1432,'Policy Characteristics'!$C:$C,0))),"",INDEX('Policy Characteristics'!I:I,MATCH($C1432,'Policy Characteristics'!$C:$C,0)))</f>
        <v>% reduction in energy use</v>
      </c>
      <c r="P1432" s="254" t="str">
        <f>IF(ISBLANK(INDEX('Policy Characteristics'!J:J,MATCH($C1432,'Policy Characteristics'!$C:$C,0))),"",INDEX('Policy Characteristics'!J:J,MATCH($C1432,'Policy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2" s="254" t="str">
        <f>IF(ISBLANK(INDEX('Policy Characteristics'!K:K,MATCH($C1432,'Policy Characteristics'!$C:$C,0))),"",INDEX('Policy Characteristics'!K:K,MATCH($C1432,'Policy Characteristics'!$C:$C,0)))</f>
        <v>industry-ag-main.html#eff-stds</v>
      </c>
      <c r="R1432" s="254" t="str">
        <f>IF(ISBLANK(INDEX('Policy Characteristics'!L:L,MATCH($C1432,'Policy Characteristics'!$C:$C,0))),"",INDEX('Policy Characteristics'!L:L,MATCH($C1432,'Policy Characteristics'!$C:$C,0)))</f>
        <v>industry-energy-efficiency-standards.html</v>
      </c>
    </row>
    <row r="1433" spans="1:18" s="4" customFormat="1">
      <c r="A1433" s="254" t="str">
        <f>IF(ISBLANK(INDEX('Policy Characteristics'!A:A,MATCH($C1433,'Policy Characteristics'!$C:$C,0))),"",INDEX('Policy Characteristics'!A:A,MATCH($C1433,'Policy Characteristics'!$C:$C,0)))</f>
        <v>Industry</v>
      </c>
      <c r="B1433" s="262" t="str">
        <f>IF(ISBLANK(INDEX('Policy Characteristics'!B:B,MATCH($C1433,'Policy Characteristics'!$C:$C,0))),"",INDEX('Policy Characteristics'!B:B,MATCH($C1433,'Policy Characteristics'!$C:$C,0)))</f>
        <v>Industry Energy Efficiency Standards</v>
      </c>
      <c r="C1433" s="254" t="str">
        <f t="shared" si="49"/>
        <v>Percentage Improvement in Eqpt Efficiency Standards above BAU</v>
      </c>
      <c r="D1433" s="6" t="s">
        <v>3076</v>
      </c>
      <c r="E1433" s="45" t="s">
        <v>2705</v>
      </c>
      <c r="F1433" t="s">
        <v>3038</v>
      </c>
      <c r="G1433" s="45" t="s">
        <v>2710</v>
      </c>
      <c r="H1433" s="43">
        <v>1117</v>
      </c>
      <c r="I1433" s="324" t="s">
        <v>44</v>
      </c>
      <c r="J1433" s="255" t="str">
        <f>IF(ISBLANK(INDEX('Policy Characteristics'!D:D,MATCH($C1433,'Policy Characteristics'!$C:$C,0))),"",INDEX('Policy Characteristics'!D:D,MATCH($C1433,'Policy Characteristics'!$C:$C,0)))</f>
        <v>Industry Energy Efficiency Standards</v>
      </c>
      <c r="K1433" s="254" t="str">
        <f>IF(ISBLANK(INDEX('Policy Characteristics'!E:E,MATCH($C1433,'Policy Characteristics'!$C:$C,0))),"",INDEX('Policy Characteristics'!E:E,MATCH($C1433,'Policy Characteristics'!$C:$C,0)))</f>
        <v>indst efficiency standards</v>
      </c>
      <c r="L1433" s="261">
        <f>IF(ISBLANK(INDEX('Policy Characteristics'!F:F,MATCH($C1433,'Policy Characteristics'!$C:$C,0))),"",INDEX('Policy Characteristics'!F:F,MATCH($C1433,'Policy Characteristics'!$C:$C,0)))</f>
        <v>0</v>
      </c>
      <c r="M1433" s="261">
        <f>IF(ISBLANK(INDEX('Policy Characteristics'!G:G,MATCH($C1433,'Policy Characteristics'!$C:$C,0))),"",INDEX('Policy Characteristics'!G:G,MATCH($C1433,'Policy Characteristics'!$C:$C,0)))</f>
        <v>0.25</v>
      </c>
      <c r="N1433" s="261">
        <f>IF(ISBLANK(INDEX('Policy Characteristics'!H:H,MATCH($C1433,'Policy Characteristics'!$C:$C,0))),"",INDEX('Policy Characteristics'!H:H,MATCH($C1433,'Policy Characteristics'!$C:$C,0)))</f>
        <v>0.01</v>
      </c>
      <c r="O1433" s="254" t="str">
        <f>IF(ISBLANK(INDEX('Policy Characteristics'!I:I,MATCH($C1433,'Policy Characteristics'!$C:$C,0))),"",INDEX('Policy Characteristics'!I:I,MATCH($C1433,'Policy Characteristics'!$C:$C,0)))</f>
        <v>% reduction in energy use</v>
      </c>
      <c r="P1433" s="254" t="str">
        <f>IF(ISBLANK(INDEX('Policy Characteristics'!J:J,MATCH($C1433,'Policy Characteristics'!$C:$C,0))),"",INDEX('Policy Characteristics'!J:J,MATCH($C1433,'Policy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3" s="254" t="str">
        <f>IF(ISBLANK(INDEX('Policy Characteristics'!K:K,MATCH($C1433,'Policy Characteristics'!$C:$C,0))),"",INDEX('Policy Characteristics'!K:K,MATCH($C1433,'Policy Characteristics'!$C:$C,0)))</f>
        <v>industry-ag-main.html#eff-stds</v>
      </c>
      <c r="R1433" s="254" t="str">
        <f>IF(ISBLANK(INDEX('Policy Characteristics'!L:L,MATCH($C1433,'Policy Characteristics'!$C:$C,0))),"",INDEX('Policy Characteristics'!L:L,MATCH($C1433,'Policy Characteristics'!$C:$C,0)))</f>
        <v>industry-energy-efficiency-standards.html</v>
      </c>
    </row>
    <row r="1434" spans="1:18" s="4" customFormat="1">
      <c r="A1434" s="254" t="str">
        <f>IF(ISBLANK(INDEX('Policy Characteristics'!A:A,MATCH($C1434,'Policy Characteristics'!$C:$C,0))),"",INDEX('Policy Characteristics'!A:A,MATCH($C1434,'Policy Characteristics'!$C:$C,0)))</f>
        <v>Industry</v>
      </c>
      <c r="B1434" s="262" t="str">
        <f>IF(ISBLANK(INDEX('Policy Characteristics'!B:B,MATCH($C1434,'Policy Characteristics'!$C:$C,0))),"",INDEX('Policy Characteristics'!B:B,MATCH($C1434,'Policy Characteristics'!$C:$C,0)))</f>
        <v>Industry Energy Efficiency Standards</v>
      </c>
      <c r="C1434" s="254" t="str">
        <f t="shared" si="49"/>
        <v>Percentage Improvement in Eqpt Efficiency Standards above BAU</v>
      </c>
      <c r="D1434" s="6" t="s">
        <v>3077</v>
      </c>
      <c r="E1434" s="45" t="s">
        <v>2399</v>
      </c>
      <c r="F1434" t="s">
        <v>3039</v>
      </c>
      <c r="G1434" s="45" t="s">
        <v>2405</v>
      </c>
      <c r="H1434" s="43">
        <v>1118</v>
      </c>
      <c r="I1434" s="324" t="s">
        <v>43</v>
      </c>
      <c r="J1434" s="255" t="str">
        <f>IF(ISBLANK(INDEX('Policy Characteristics'!D:D,MATCH($C1434,'Policy Characteristics'!$C:$C,0))),"",INDEX('Policy Characteristics'!D:D,MATCH($C1434,'Policy Characteristics'!$C:$C,0)))</f>
        <v>Industry Energy Efficiency Standards</v>
      </c>
      <c r="K1434" s="254" t="str">
        <f>IF(ISBLANK(INDEX('Policy Characteristics'!E:E,MATCH($C1434,'Policy Characteristics'!$C:$C,0))),"",INDEX('Policy Characteristics'!E:E,MATCH($C1434,'Policy Characteristics'!$C:$C,0)))</f>
        <v>indst efficiency standards</v>
      </c>
      <c r="L1434" s="261">
        <f>IF(ISBLANK(INDEX('Policy Characteristics'!F:F,MATCH($C1434,'Policy Characteristics'!$C:$C,0))),"",INDEX('Policy Characteristics'!F:F,MATCH($C1434,'Policy Characteristics'!$C:$C,0)))</f>
        <v>0</v>
      </c>
      <c r="M1434" s="261">
        <f>IF(ISBLANK(INDEX('Policy Characteristics'!G:G,MATCH($C1434,'Policy Characteristics'!$C:$C,0))),"",INDEX('Policy Characteristics'!G:G,MATCH($C1434,'Policy Characteristics'!$C:$C,0)))</f>
        <v>0.25</v>
      </c>
      <c r="N1434" s="261">
        <f>IF(ISBLANK(INDEX('Policy Characteristics'!H:H,MATCH($C1434,'Policy Characteristics'!$C:$C,0))),"",INDEX('Policy Characteristics'!H:H,MATCH($C1434,'Policy Characteristics'!$C:$C,0)))</f>
        <v>0.01</v>
      </c>
      <c r="O1434" s="254" t="str">
        <f>IF(ISBLANK(INDEX('Policy Characteristics'!I:I,MATCH($C1434,'Policy Characteristics'!$C:$C,0))),"",INDEX('Policy Characteristics'!I:I,MATCH($C1434,'Policy Characteristics'!$C:$C,0)))</f>
        <v>% reduction in energy use</v>
      </c>
      <c r="P1434" s="254" t="str">
        <f>IF(ISBLANK(INDEX('Policy Characteristics'!J:J,MATCH($C1434,'Policy Characteristics'!$C:$C,0))),"",INDEX('Policy Characteristics'!J:J,MATCH($C1434,'Policy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4" s="254" t="str">
        <f>IF(ISBLANK(INDEX('Policy Characteristics'!K:K,MATCH($C1434,'Policy Characteristics'!$C:$C,0))),"",INDEX('Policy Characteristics'!K:K,MATCH($C1434,'Policy Characteristics'!$C:$C,0)))</f>
        <v>industry-ag-main.html#eff-stds</v>
      </c>
      <c r="R1434" s="254" t="str">
        <f>IF(ISBLANK(INDEX('Policy Characteristics'!L:L,MATCH($C1434,'Policy Characteristics'!$C:$C,0))),"",INDEX('Policy Characteristics'!L:L,MATCH($C1434,'Policy Characteristics'!$C:$C,0)))</f>
        <v>industry-energy-efficiency-standards.html</v>
      </c>
    </row>
    <row r="1435" spans="1:18" s="4" customFormat="1">
      <c r="A1435" s="254" t="str">
        <f>IF(ISBLANK(INDEX('Policy Characteristics'!A:A,MATCH($C1435,'Policy Characteristics'!$C:$C,0))),"",INDEX('Policy Characteristics'!A:A,MATCH($C1435,'Policy Characteristics'!$C:$C,0)))</f>
        <v>Industry</v>
      </c>
      <c r="B1435" s="262" t="str">
        <f>IF(ISBLANK(INDEX('Policy Characteristics'!B:B,MATCH($C1435,'Policy Characteristics'!$C:$C,0))),"",INDEX('Policy Characteristics'!B:B,MATCH($C1435,'Policy Characteristics'!$C:$C,0)))</f>
        <v>Industry Energy Efficiency Standards</v>
      </c>
      <c r="C1435" s="254" t="str">
        <f t="shared" si="49"/>
        <v>Percentage Improvement in Eqpt Efficiency Standards above BAU</v>
      </c>
      <c r="D1435" s="6" t="s">
        <v>3077</v>
      </c>
      <c r="E1435" s="45" t="s">
        <v>2400</v>
      </c>
      <c r="F1435" t="s">
        <v>3039</v>
      </c>
      <c r="G1435" s="45" t="s">
        <v>2408</v>
      </c>
      <c r="H1435" s="43">
        <v>1119</v>
      </c>
      <c r="I1435" s="324" t="s">
        <v>44</v>
      </c>
      <c r="J1435" s="255" t="str">
        <f>IF(ISBLANK(INDEX('Policy Characteristics'!D:D,MATCH($C1435,'Policy Characteristics'!$C:$C,0))),"",INDEX('Policy Characteristics'!D:D,MATCH($C1435,'Policy Characteristics'!$C:$C,0)))</f>
        <v>Industry Energy Efficiency Standards</v>
      </c>
      <c r="K1435" s="254" t="str">
        <f>IF(ISBLANK(INDEX('Policy Characteristics'!E:E,MATCH($C1435,'Policy Characteristics'!$C:$C,0))),"",INDEX('Policy Characteristics'!E:E,MATCH($C1435,'Policy Characteristics'!$C:$C,0)))</f>
        <v>indst efficiency standards</v>
      </c>
      <c r="L1435" s="261">
        <f>IF(ISBLANK(INDEX('Policy Characteristics'!F:F,MATCH($C1435,'Policy Characteristics'!$C:$C,0))),"",INDEX('Policy Characteristics'!F:F,MATCH($C1435,'Policy Characteristics'!$C:$C,0)))</f>
        <v>0</v>
      </c>
      <c r="M1435" s="261">
        <f>IF(ISBLANK(INDEX('Policy Characteristics'!G:G,MATCH($C1435,'Policy Characteristics'!$C:$C,0))),"",INDEX('Policy Characteristics'!G:G,MATCH($C1435,'Policy Characteristics'!$C:$C,0)))</f>
        <v>0.25</v>
      </c>
      <c r="N1435" s="261">
        <f>IF(ISBLANK(INDEX('Policy Characteristics'!H:H,MATCH($C1435,'Policy Characteristics'!$C:$C,0))),"",INDEX('Policy Characteristics'!H:H,MATCH($C1435,'Policy Characteristics'!$C:$C,0)))</f>
        <v>0.01</v>
      </c>
      <c r="O1435" s="254" t="str">
        <f>IF(ISBLANK(INDEX('Policy Characteristics'!I:I,MATCH($C1435,'Policy Characteristics'!$C:$C,0))),"",INDEX('Policy Characteristics'!I:I,MATCH($C1435,'Policy Characteristics'!$C:$C,0)))</f>
        <v>% reduction in energy use</v>
      </c>
      <c r="P1435" s="254" t="str">
        <f>IF(ISBLANK(INDEX('Policy Characteristics'!J:J,MATCH($C1435,'Policy Characteristics'!$C:$C,0))),"",INDEX('Policy Characteristics'!J:J,MATCH($C1435,'Policy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5" s="254" t="str">
        <f>IF(ISBLANK(INDEX('Policy Characteristics'!K:K,MATCH($C1435,'Policy Characteristics'!$C:$C,0))),"",INDEX('Policy Characteristics'!K:K,MATCH($C1435,'Policy Characteristics'!$C:$C,0)))</f>
        <v>industry-ag-main.html#eff-stds</v>
      </c>
      <c r="R1435" s="254" t="str">
        <f>IF(ISBLANK(INDEX('Policy Characteristics'!L:L,MATCH($C1435,'Policy Characteristics'!$C:$C,0))),"",INDEX('Policy Characteristics'!L:L,MATCH($C1435,'Policy Characteristics'!$C:$C,0)))</f>
        <v>industry-energy-efficiency-standards.html</v>
      </c>
    </row>
    <row r="1436" spans="1:18" s="4" customFormat="1">
      <c r="A1436" s="254" t="str">
        <f>IF(ISBLANK(INDEX('Policy Characteristics'!A:A,MATCH($C1436,'Policy Characteristics'!$C:$C,0))),"",INDEX('Policy Characteristics'!A:A,MATCH($C1436,'Policy Characteristics'!$C:$C,0)))</f>
        <v>Industry</v>
      </c>
      <c r="B1436" s="262" t="str">
        <f>IF(ISBLANK(INDEX('Policy Characteristics'!B:B,MATCH($C1436,'Policy Characteristics'!$C:$C,0))),"",INDEX('Policy Characteristics'!B:B,MATCH($C1436,'Policy Characteristics'!$C:$C,0)))</f>
        <v>Industry Energy Efficiency Standards</v>
      </c>
      <c r="C1436" s="254" t="str">
        <f t="shared" si="49"/>
        <v>Percentage Improvement in Eqpt Efficiency Standards above BAU</v>
      </c>
      <c r="D1436" s="6" t="s">
        <v>3077</v>
      </c>
      <c r="E1436" s="45" t="s">
        <v>2401</v>
      </c>
      <c r="F1436" t="s">
        <v>3039</v>
      </c>
      <c r="G1436" s="45" t="s">
        <v>2409</v>
      </c>
      <c r="H1436" s="43">
        <v>1120</v>
      </c>
      <c r="I1436" s="324" t="s">
        <v>43</v>
      </c>
      <c r="J1436" s="255" t="str">
        <f>IF(ISBLANK(INDEX('Policy Characteristics'!D:D,MATCH($C1436,'Policy Characteristics'!$C:$C,0))),"",INDEX('Policy Characteristics'!D:D,MATCH($C1436,'Policy Characteristics'!$C:$C,0)))</f>
        <v>Industry Energy Efficiency Standards</v>
      </c>
      <c r="K1436" s="254" t="str">
        <f>IF(ISBLANK(INDEX('Policy Characteristics'!E:E,MATCH($C1436,'Policy Characteristics'!$C:$C,0))),"",INDEX('Policy Characteristics'!E:E,MATCH($C1436,'Policy Characteristics'!$C:$C,0)))</f>
        <v>indst efficiency standards</v>
      </c>
      <c r="L1436" s="261">
        <f>IF(ISBLANK(INDEX('Policy Characteristics'!F:F,MATCH($C1436,'Policy Characteristics'!$C:$C,0))),"",INDEX('Policy Characteristics'!F:F,MATCH($C1436,'Policy Characteristics'!$C:$C,0)))</f>
        <v>0</v>
      </c>
      <c r="M1436" s="261">
        <f>IF(ISBLANK(INDEX('Policy Characteristics'!G:G,MATCH($C1436,'Policy Characteristics'!$C:$C,0))),"",INDEX('Policy Characteristics'!G:G,MATCH($C1436,'Policy Characteristics'!$C:$C,0)))</f>
        <v>0.25</v>
      </c>
      <c r="N1436" s="261">
        <f>IF(ISBLANK(INDEX('Policy Characteristics'!H:H,MATCH($C1436,'Policy Characteristics'!$C:$C,0))),"",INDEX('Policy Characteristics'!H:H,MATCH($C1436,'Policy Characteristics'!$C:$C,0)))</f>
        <v>0.01</v>
      </c>
      <c r="O1436" s="254" t="str">
        <f>IF(ISBLANK(INDEX('Policy Characteristics'!I:I,MATCH($C1436,'Policy Characteristics'!$C:$C,0))),"",INDEX('Policy Characteristics'!I:I,MATCH($C1436,'Policy Characteristics'!$C:$C,0)))</f>
        <v>% reduction in energy use</v>
      </c>
      <c r="P1436" s="254" t="str">
        <f>IF(ISBLANK(INDEX('Policy Characteristics'!J:J,MATCH($C1436,'Policy Characteristics'!$C:$C,0))),"",INDEX('Policy Characteristics'!J:J,MATCH($C1436,'Policy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6" s="254" t="str">
        <f>IF(ISBLANK(INDEX('Policy Characteristics'!K:K,MATCH($C1436,'Policy Characteristics'!$C:$C,0))),"",INDEX('Policy Characteristics'!K:K,MATCH($C1436,'Policy Characteristics'!$C:$C,0)))</f>
        <v>industry-ag-main.html#eff-stds</v>
      </c>
      <c r="R1436" s="254" t="str">
        <f>IF(ISBLANK(INDEX('Policy Characteristics'!L:L,MATCH($C1436,'Policy Characteristics'!$C:$C,0))),"",INDEX('Policy Characteristics'!L:L,MATCH($C1436,'Policy Characteristics'!$C:$C,0)))</f>
        <v>industry-energy-efficiency-standards.html</v>
      </c>
    </row>
    <row r="1437" spans="1:18" s="4" customFormat="1">
      <c r="A1437" s="254" t="str">
        <f>IF(ISBLANK(INDEX('Policy Characteristics'!A:A,MATCH($C1437,'Policy Characteristics'!$C:$C,0))),"",INDEX('Policy Characteristics'!A:A,MATCH($C1437,'Policy Characteristics'!$C:$C,0)))</f>
        <v>Industry</v>
      </c>
      <c r="B1437" s="262" t="str">
        <f>IF(ISBLANK(INDEX('Policy Characteristics'!B:B,MATCH($C1437,'Policy Characteristics'!$C:$C,0))),"",INDEX('Policy Characteristics'!B:B,MATCH($C1437,'Policy Characteristics'!$C:$C,0)))</f>
        <v>Industry Energy Efficiency Standards</v>
      </c>
      <c r="C1437" s="254" t="str">
        <f t="shared" si="49"/>
        <v>Percentage Improvement in Eqpt Efficiency Standards above BAU</v>
      </c>
      <c r="D1437" s="6" t="s">
        <v>3077</v>
      </c>
      <c r="E1437" s="45" t="s">
        <v>2402</v>
      </c>
      <c r="F1437" t="s">
        <v>3039</v>
      </c>
      <c r="G1437" s="45" t="s">
        <v>2406</v>
      </c>
      <c r="H1437" s="43">
        <v>1121</v>
      </c>
      <c r="I1437" s="324" t="s">
        <v>44</v>
      </c>
      <c r="J1437" s="255" t="str">
        <f>IF(ISBLANK(INDEX('Policy Characteristics'!D:D,MATCH($C1437,'Policy Characteristics'!$C:$C,0))),"",INDEX('Policy Characteristics'!D:D,MATCH($C1437,'Policy Characteristics'!$C:$C,0)))</f>
        <v>Industry Energy Efficiency Standards</v>
      </c>
      <c r="K1437" s="254" t="str">
        <f>IF(ISBLANK(INDEX('Policy Characteristics'!E:E,MATCH($C1437,'Policy Characteristics'!$C:$C,0))),"",INDEX('Policy Characteristics'!E:E,MATCH($C1437,'Policy Characteristics'!$C:$C,0)))</f>
        <v>indst efficiency standards</v>
      </c>
      <c r="L1437" s="261">
        <f>IF(ISBLANK(INDEX('Policy Characteristics'!F:F,MATCH($C1437,'Policy Characteristics'!$C:$C,0))),"",INDEX('Policy Characteristics'!F:F,MATCH($C1437,'Policy Characteristics'!$C:$C,0)))</f>
        <v>0</v>
      </c>
      <c r="M1437" s="261">
        <f>IF(ISBLANK(INDEX('Policy Characteristics'!G:G,MATCH($C1437,'Policy Characteristics'!$C:$C,0))),"",INDEX('Policy Characteristics'!G:G,MATCH($C1437,'Policy Characteristics'!$C:$C,0)))</f>
        <v>0.25</v>
      </c>
      <c r="N1437" s="261">
        <f>IF(ISBLANK(INDEX('Policy Characteristics'!H:H,MATCH($C1437,'Policy Characteristics'!$C:$C,0))),"",INDEX('Policy Characteristics'!H:H,MATCH($C1437,'Policy Characteristics'!$C:$C,0)))</f>
        <v>0.01</v>
      </c>
      <c r="O1437" s="254" t="str">
        <f>IF(ISBLANK(INDEX('Policy Characteristics'!I:I,MATCH($C1437,'Policy Characteristics'!$C:$C,0))),"",INDEX('Policy Characteristics'!I:I,MATCH($C1437,'Policy Characteristics'!$C:$C,0)))</f>
        <v>% reduction in energy use</v>
      </c>
      <c r="P1437" s="254" t="str">
        <f>IF(ISBLANK(INDEX('Policy Characteristics'!J:J,MATCH($C1437,'Policy Characteristics'!$C:$C,0))),"",INDEX('Policy Characteristics'!J:J,MATCH($C1437,'Policy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7" s="254" t="str">
        <f>IF(ISBLANK(INDEX('Policy Characteristics'!K:K,MATCH($C1437,'Policy Characteristics'!$C:$C,0))),"",INDEX('Policy Characteristics'!K:K,MATCH($C1437,'Policy Characteristics'!$C:$C,0)))</f>
        <v>industry-ag-main.html#eff-stds</v>
      </c>
      <c r="R1437" s="254" t="str">
        <f>IF(ISBLANK(INDEX('Policy Characteristics'!L:L,MATCH($C1437,'Policy Characteristics'!$C:$C,0))),"",INDEX('Policy Characteristics'!L:L,MATCH($C1437,'Policy Characteristics'!$C:$C,0)))</f>
        <v>industry-energy-efficiency-standards.html</v>
      </c>
    </row>
    <row r="1438" spans="1:18" s="4" customFormat="1">
      <c r="A1438" s="254" t="str">
        <f>IF(ISBLANK(INDEX('Policy Characteristics'!A:A,MATCH($C1438,'Policy Characteristics'!$C:$C,0))),"",INDEX('Policy Characteristics'!A:A,MATCH($C1438,'Policy Characteristics'!$C:$C,0)))</f>
        <v>Industry</v>
      </c>
      <c r="B1438" s="262" t="str">
        <f>IF(ISBLANK(INDEX('Policy Characteristics'!B:B,MATCH($C1438,'Policy Characteristics'!$C:$C,0))),"",INDEX('Policy Characteristics'!B:B,MATCH($C1438,'Policy Characteristics'!$C:$C,0)))</f>
        <v>Industry Energy Efficiency Standards</v>
      </c>
      <c r="C1438" s="254" t="str">
        <f t="shared" si="49"/>
        <v>Percentage Improvement in Eqpt Efficiency Standards above BAU</v>
      </c>
      <c r="D1438" s="6" t="s">
        <v>3077</v>
      </c>
      <c r="E1438" s="45" t="s">
        <v>2403</v>
      </c>
      <c r="F1438" t="s">
        <v>3039</v>
      </c>
      <c r="G1438" s="45" t="s">
        <v>2407</v>
      </c>
      <c r="H1438" s="43">
        <v>1122</v>
      </c>
      <c r="I1438" s="324" t="s">
        <v>43</v>
      </c>
      <c r="J1438" s="255" t="str">
        <f>IF(ISBLANK(INDEX('Policy Characteristics'!D:D,MATCH($C1438,'Policy Characteristics'!$C:$C,0))),"",INDEX('Policy Characteristics'!D:D,MATCH($C1438,'Policy Characteristics'!$C:$C,0)))</f>
        <v>Industry Energy Efficiency Standards</v>
      </c>
      <c r="K1438" s="254" t="str">
        <f>IF(ISBLANK(INDEX('Policy Characteristics'!E:E,MATCH($C1438,'Policy Characteristics'!$C:$C,0))),"",INDEX('Policy Characteristics'!E:E,MATCH($C1438,'Policy Characteristics'!$C:$C,0)))</f>
        <v>indst efficiency standards</v>
      </c>
      <c r="L1438" s="261">
        <f>IF(ISBLANK(INDEX('Policy Characteristics'!F:F,MATCH($C1438,'Policy Characteristics'!$C:$C,0))),"",INDEX('Policy Characteristics'!F:F,MATCH($C1438,'Policy Characteristics'!$C:$C,0)))</f>
        <v>0</v>
      </c>
      <c r="M1438" s="261">
        <f>IF(ISBLANK(INDEX('Policy Characteristics'!G:G,MATCH($C1438,'Policy Characteristics'!$C:$C,0))),"",INDEX('Policy Characteristics'!G:G,MATCH($C1438,'Policy Characteristics'!$C:$C,0)))</f>
        <v>0.25</v>
      </c>
      <c r="N1438" s="261">
        <f>IF(ISBLANK(INDEX('Policy Characteristics'!H:H,MATCH($C1438,'Policy Characteristics'!$C:$C,0))),"",INDEX('Policy Characteristics'!H:H,MATCH($C1438,'Policy Characteristics'!$C:$C,0)))</f>
        <v>0.01</v>
      </c>
      <c r="O1438" s="254" t="str">
        <f>IF(ISBLANK(INDEX('Policy Characteristics'!I:I,MATCH($C1438,'Policy Characteristics'!$C:$C,0))),"",INDEX('Policy Characteristics'!I:I,MATCH($C1438,'Policy Characteristics'!$C:$C,0)))</f>
        <v>% reduction in energy use</v>
      </c>
      <c r="P1438" s="254" t="str">
        <f>IF(ISBLANK(INDEX('Policy Characteristics'!J:J,MATCH($C1438,'Policy Characteristics'!$C:$C,0))),"",INDEX('Policy Characteristics'!J:J,MATCH($C1438,'Policy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8" s="254" t="str">
        <f>IF(ISBLANK(INDEX('Policy Characteristics'!K:K,MATCH($C1438,'Policy Characteristics'!$C:$C,0))),"",INDEX('Policy Characteristics'!K:K,MATCH($C1438,'Policy Characteristics'!$C:$C,0)))</f>
        <v>industry-ag-main.html#eff-stds</v>
      </c>
      <c r="R1438" s="254" t="str">
        <f>IF(ISBLANK(INDEX('Policy Characteristics'!L:L,MATCH($C1438,'Policy Characteristics'!$C:$C,0))),"",INDEX('Policy Characteristics'!L:L,MATCH($C1438,'Policy Characteristics'!$C:$C,0)))</f>
        <v>industry-energy-efficiency-standards.html</v>
      </c>
    </row>
    <row r="1439" spans="1:18" s="4" customFormat="1">
      <c r="A1439" s="254" t="str">
        <f>IF(ISBLANK(INDEX('Policy Characteristics'!A:A,MATCH($C1439,'Policy Characteristics'!$C:$C,0))),"",INDEX('Policy Characteristics'!A:A,MATCH($C1439,'Policy Characteristics'!$C:$C,0)))</f>
        <v>Industry</v>
      </c>
      <c r="B1439" s="262" t="str">
        <f>IF(ISBLANK(INDEX('Policy Characteristics'!B:B,MATCH($C1439,'Policy Characteristics'!$C:$C,0))),"",INDEX('Policy Characteristics'!B:B,MATCH($C1439,'Policy Characteristics'!$C:$C,0)))</f>
        <v>Industry Energy Efficiency Standards</v>
      </c>
      <c r="C1439" s="254" t="str">
        <f t="shared" si="49"/>
        <v>Percentage Improvement in Eqpt Efficiency Standards above BAU</v>
      </c>
      <c r="D1439" s="6" t="s">
        <v>3077</v>
      </c>
      <c r="E1439" s="45" t="s">
        <v>2404</v>
      </c>
      <c r="F1439" t="s">
        <v>3039</v>
      </c>
      <c r="G1439" s="45" t="s">
        <v>2410</v>
      </c>
      <c r="H1439" s="43">
        <v>1123</v>
      </c>
      <c r="I1439" s="324" t="s">
        <v>44</v>
      </c>
      <c r="J1439" s="255" t="str">
        <f>IF(ISBLANK(INDEX('Policy Characteristics'!D:D,MATCH($C1439,'Policy Characteristics'!$C:$C,0))),"",INDEX('Policy Characteristics'!D:D,MATCH($C1439,'Policy Characteristics'!$C:$C,0)))</f>
        <v>Industry Energy Efficiency Standards</v>
      </c>
      <c r="K1439" s="254" t="str">
        <f>IF(ISBLANK(INDEX('Policy Characteristics'!E:E,MATCH($C1439,'Policy Characteristics'!$C:$C,0))),"",INDEX('Policy Characteristics'!E:E,MATCH($C1439,'Policy Characteristics'!$C:$C,0)))</f>
        <v>indst efficiency standards</v>
      </c>
      <c r="L1439" s="261">
        <f>IF(ISBLANK(INDEX('Policy Characteristics'!F:F,MATCH($C1439,'Policy Characteristics'!$C:$C,0))),"",INDEX('Policy Characteristics'!F:F,MATCH($C1439,'Policy Characteristics'!$C:$C,0)))</f>
        <v>0</v>
      </c>
      <c r="M1439" s="261">
        <f>IF(ISBLANK(INDEX('Policy Characteristics'!G:G,MATCH($C1439,'Policy Characteristics'!$C:$C,0))),"",INDEX('Policy Characteristics'!G:G,MATCH($C1439,'Policy Characteristics'!$C:$C,0)))</f>
        <v>0.25</v>
      </c>
      <c r="N1439" s="261">
        <f>IF(ISBLANK(INDEX('Policy Characteristics'!H:H,MATCH($C1439,'Policy Characteristics'!$C:$C,0))),"",INDEX('Policy Characteristics'!H:H,MATCH($C1439,'Policy Characteristics'!$C:$C,0)))</f>
        <v>0.01</v>
      </c>
      <c r="O1439" s="254" t="str">
        <f>IF(ISBLANK(INDEX('Policy Characteristics'!I:I,MATCH($C1439,'Policy Characteristics'!$C:$C,0))),"",INDEX('Policy Characteristics'!I:I,MATCH($C1439,'Policy Characteristics'!$C:$C,0)))</f>
        <v>% reduction in energy use</v>
      </c>
      <c r="P1439" s="254" t="str">
        <f>IF(ISBLANK(INDEX('Policy Characteristics'!J:J,MATCH($C1439,'Policy Characteristics'!$C:$C,0))),"",INDEX('Policy Characteristics'!J:J,MATCH($C1439,'Policy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9" s="254" t="str">
        <f>IF(ISBLANK(INDEX('Policy Characteristics'!K:K,MATCH($C1439,'Policy Characteristics'!$C:$C,0))),"",INDEX('Policy Characteristics'!K:K,MATCH($C1439,'Policy Characteristics'!$C:$C,0)))</f>
        <v>industry-ag-main.html#eff-stds</v>
      </c>
      <c r="R1439" s="254" t="str">
        <f>IF(ISBLANK(INDEX('Policy Characteristics'!L:L,MATCH($C1439,'Policy Characteristics'!$C:$C,0))),"",INDEX('Policy Characteristics'!L:L,MATCH($C1439,'Policy Characteristics'!$C:$C,0)))</f>
        <v>industry-energy-efficiency-standards.html</v>
      </c>
    </row>
    <row r="1440" spans="1:18" s="4" customFormat="1">
      <c r="A1440" s="254" t="str">
        <f>IF(ISBLANK(INDEX('Policy Characteristics'!A:A,MATCH($C1440,'Policy Characteristics'!$C:$C,0))),"",INDEX('Policy Characteristics'!A:A,MATCH($C1440,'Policy Characteristics'!$C:$C,0)))</f>
        <v>Industry</v>
      </c>
      <c r="B1440" s="262" t="str">
        <f>IF(ISBLANK(INDEX('Policy Characteristics'!B:B,MATCH($C1440,'Policy Characteristics'!$C:$C,0))),"",INDEX('Policy Characteristics'!B:B,MATCH($C1440,'Policy Characteristics'!$C:$C,0)))</f>
        <v>Industry Energy Efficiency Standards</v>
      </c>
      <c r="C1440" s="254" t="str">
        <f t="shared" si="49"/>
        <v>Percentage Improvement in Eqpt Efficiency Standards above BAU</v>
      </c>
      <c r="D1440" s="6" t="s">
        <v>3077</v>
      </c>
      <c r="E1440" s="45" t="s">
        <v>2706</v>
      </c>
      <c r="F1440" t="s">
        <v>3039</v>
      </c>
      <c r="G1440" s="45" t="s">
        <v>2709</v>
      </c>
      <c r="H1440" s="43">
        <v>1124</v>
      </c>
      <c r="I1440" s="324" t="s">
        <v>44</v>
      </c>
      <c r="J1440" s="255" t="str">
        <f>IF(ISBLANK(INDEX('Policy Characteristics'!D:D,MATCH($C1440,'Policy Characteristics'!$C:$C,0))),"",INDEX('Policy Characteristics'!D:D,MATCH($C1440,'Policy Characteristics'!$C:$C,0)))</f>
        <v>Industry Energy Efficiency Standards</v>
      </c>
      <c r="K1440" s="254" t="str">
        <f>IF(ISBLANK(INDEX('Policy Characteristics'!E:E,MATCH($C1440,'Policy Characteristics'!$C:$C,0))),"",INDEX('Policy Characteristics'!E:E,MATCH($C1440,'Policy Characteristics'!$C:$C,0)))</f>
        <v>indst efficiency standards</v>
      </c>
      <c r="L1440" s="261">
        <f>IF(ISBLANK(INDEX('Policy Characteristics'!F:F,MATCH($C1440,'Policy Characteristics'!$C:$C,0))),"",INDEX('Policy Characteristics'!F:F,MATCH($C1440,'Policy Characteristics'!$C:$C,0)))</f>
        <v>0</v>
      </c>
      <c r="M1440" s="261">
        <f>IF(ISBLANK(INDEX('Policy Characteristics'!G:G,MATCH($C1440,'Policy Characteristics'!$C:$C,0))),"",INDEX('Policy Characteristics'!G:G,MATCH($C1440,'Policy Characteristics'!$C:$C,0)))</f>
        <v>0.25</v>
      </c>
      <c r="N1440" s="261">
        <f>IF(ISBLANK(INDEX('Policy Characteristics'!H:H,MATCH($C1440,'Policy Characteristics'!$C:$C,0))),"",INDEX('Policy Characteristics'!H:H,MATCH($C1440,'Policy Characteristics'!$C:$C,0)))</f>
        <v>0.01</v>
      </c>
      <c r="O1440" s="254" t="str">
        <f>IF(ISBLANK(INDEX('Policy Characteristics'!I:I,MATCH($C1440,'Policy Characteristics'!$C:$C,0))),"",INDEX('Policy Characteristics'!I:I,MATCH($C1440,'Policy Characteristics'!$C:$C,0)))</f>
        <v>% reduction in energy use</v>
      </c>
      <c r="P1440" s="254" t="str">
        <f>IF(ISBLANK(INDEX('Policy Characteristics'!J:J,MATCH($C1440,'Policy Characteristics'!$C:$C,0))),"",INDEX('Policy Characteristics'!J:J,MATCH($C1440,'Policy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0" s="254" t="str">
        <f>IF(ISBLANK(INDEX('Policy Characteristics'!K:K,MATCH($C1440,'Policy Characteristics'!$C:$C,0))),"",INDEX('Policy Characteristics'!K:K,MATCH($C1440,'Policy Characteristics'!$C:$C,0)))</f>
        <v>industry-ag-main.html#eff-stds</v>
      </c>
      <c r="R1440" s="254" t="str">
        <f>IF(ISBLANK(INDEX('Policy Characteristics'!L:L,MATCH($C1440,'Policy Characteristics'!$C:$C,0))),"",INDEX('Policy Characteristics'!L:L,MATCH($C1440,'Policy Characteristics'!$C:$C,0)))</f>
        <v>industry-energy-efficiency-standards.html</v>
      </c>
    </row>
    <row r="1441" spans="1:18" s="4" customFormat="1">
      <c r="A1441" s="254" t="str">
        <f>IF(ISBLANK(INDEX('Policy Characteristics'!A:A,MATCH($C1441,'Policy Characteristics'!$C:$C,0))),"",INDEX('Policy Characteristics'!A:A,MATCH($C1441,'Policy Characteristics'!$C:$C,0)))</f>
        <v>Industry</v>
      </c>
      <c r="B1441" s="262" t="str">
        <f>IF(ISBLANK(INDEX('Policy Characteristics'!B:B,MATCH($C1441,'Policy Characteristics'!$C:$C,0))),"",INDEX('Policy Characteristics'!B:B,MATCH($C1441,'Policy Characteristics'!$C:$C,0)))</f>
        <v>Industry Energy Efficiency Standards</v>
      </c>
      <c r="C1441" s="254" t="str">
        <f t="shared" si="49"/>
        <v>Percentage Improvement in Eqpt Efficiency Standards above BAU</v>
      </c>
      <c r="D1441" s="6" t="s">
        <v>3077</v>
      </c>
      <c r="E1441" s="45" t="s">
        <v>2707</v>
      </c>
      <c r="F1441" t="s">
        <v>3039</v>
      </c>
      <c r="G1441" s="45" t="s">
        <v>2711</v>
      </c>
      <c r="H1441" s="43">
        <v>1125</v>
      </c>
      <c r="I1441" s="324" t="s">
        <v>44</v>
      </c>
      <c r="J1441" s="255" t="str">
        <f>IF(ISBLANK(INDEX('Policy Characteristics'!D:D,MATCH($C1441,'Policy Characteristics'!$C:$C,0))),"",INDEX('Policy Characteristics'!D:D,MATCH($C1441,'Policy Characteristics'!$C:$C,0)))</f>
        <v>Industry Energy Efficiency Standards</v>
      </c>
      <c r="K1441" s="254" t="str">
        <f>IF(ISBLANK(INDEX('Policy Characteristics'!E:E,MATCH($C1441,'Policy Characteristics'!$C:$C,0))),"",INDEX('Policy Characteristics'!E:E,MATCH($C1441,'Policy Characteristics'!$C:$C,0)))</f>
        <v>indst efficiency standards</v>
      </c>
      <c r="L1441" s="261">
        <f>IF(ISBLANK(INDEX('Policy Characteristics'!F:F,MATCH($C1441,'Policy Characteristics'!$C:$C,0))),"",INDEX('Policy Characteristics'!F:F,MATCH($C1441,'Policy Characteristics'!$C:$C,0)))</f>
        <v>0</v>
      </c>
      <c r="M1441" s="261">
        <f>IF(ISBLANK(INDEX('Policy Characteristics'!G:G,MATCH($C1441,'Policy Characteristics'!$C:$C,0))),"",INDEX('Policy Characteristics'!G:G,MATCH($C1441,'Policy Characteristics'!$C:$C,0)))</f>
        <v>0.25</v>
      </c>
      <c r="N1441" s="261">
        <f>IF(ISBLANK(INDEX('Policy Characteristics'!H:H,MATCH($C1441,'Policy Characteristics'!$C:$C,0))),"",INDEX('Policy Characteristics'!H:H,MATCH($C1441,'Policy Characteristics'!$C:$C,0)))</f>
        <v>0.01</v>
      </c>
      <c r="O1441" s="254" t="str">
        <f>IF(ISBLANK(INDEX('Policy Characteristics'!I:I,MATCH($C1441,'Policy Characteristics'!$C:$C,0))),"",INDEX('Policy Characteristics'!I:I,MATCH($C1441,'Policy Characteristics'!$C:$C,0)))</f>
        <v>% reduction in energy use</v>
      </c>
      <c r="P1441" s="254" t="str">
        <f>IF(ISBLANK(INDEX('Policy Characteristics'!J:J,MATCH($C1441,'Policy Characteristics'!$C:$C,0))),"",INDEX('Policy Characteristics'!J:J,MATCH($C1441,'Policy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1" s="254" t="str">
        <f>IF(ISBLANK(INDEX('Policy Characteristics'!K:K,MATCH($C1441,'Policy Characteristics'!$C:$C,0))),"",INDEX('Policy Characteristics'!K:K,MATCH($C1441,'Policy Characteristics'!$C:$C,0)))</f>
        <v>industry-ag-main.html#eff-stds</v>
      </c>
      <c r="R1441" s="254" t="str">
        <f>IF(ISBLANK(INDEX('Policy Characteristics'!L:L,MATCH($C1441,'Policy Characteristics'!$C:$C,0))),"",INDEX('Policy Characteristics'!L:L,MATCH($C1441,'Policy Characteristics'!$C:$C,0)))</f>
        <v>industry-energy-efficiency-standards.html</v>
      </c>
    </row>
    <row r="1442" spans="1:18" s="4" customFormat="1">
      <c r="A1442" s="254" t="str">
        <f>IF(ISBLANK(INDEX('Policy Characteristics'!A:A,MATCH($C1442,'Policy Characteristics'!$C:$C,0))),"",INDEX('Policy Characteristics'!A:A,MATCH($C1442,'Policy Characteristics'!$C:$C,0)))</f>
        <v>Industry</v>
      </c>
      <c r="B1442" s="262" t="str">
        <f>IF(ISBLANK(INDEX('Policy Characteristics'!B:B,MATCH($C1442,'Policy Characteristics'!$C:$C,0))),"",INDEX('Policy Characteristics'!B:B,MATCH($C1442,'Policy Characteristics'!$C:$C,0)))</f>
        <v>Industry Energy Efficiency Standards</v>
      </c>
      <c r="C1442" s="254" t="str">
        <f t="shared" si="49"/>
        <v>Percentage Improvement in Eqpt Efficiency Standards above BAU</v>
      </c>
      <c r="D1442" s="6" t="s">
        <v>3077</v>
      </c>
      <c r="E1442" s="45" t="s">
        <v>2708</v>
      </c>
      <c r="F1442" t="s">
        <v>3039</v>
      </c>
      <c r="G1442" s="45" t="s">
        <v>2712</v>
      </c>
      <c r="H1442" s="43">
        <v>1126</v>
      </c>
      <c r="I1442" s="324" t="s">
        <v>43</v>
      </c>
      <c r="J1442" s="255" t="str">
        <f>IF(ISBLANK(INDEX('Policy Characteristics'!D:D,MATCH($C1442,'Policy Characteristics'!$C:$C,0))),"",INDEX('Policy Characteristics'!D:D,MATCH($C1442,'Policy Characteristics'!$C:$C,0)))</f>
        <v>Industry Energy Efficiency Standards</v>
      </c>
      <c r="K1442" s="254" t="str">
        <f>IF(ISBLANK(INDEX('Policy Characteristics'!E:E,MATCH($C1442,'Policy Characteristics'!$C:$C,0))),"",INDEX('Policy Characteristics'!E:E,MATCH($C1442,'Policy Characteristics'!$C:$C,0)))</f>
        <v>indst efficiency standards</v>
      </c>
      <c r="L1442" s="261">
        <f>IF(ISBLANK(INDEX('Policy Characteristics'!F:F,MATCH($C1442,'Policy Characteristics'!$C:$C,0))),"",INDEX('Policy Characteristics'!F:F,MATCH($C1442,'Policy Characteristics'!$C:$C,0)))</f>
        <v>0</v>
      </c>
      <c r="M1442" s="261">
        <f>IF(ISBLANK(INDEX('Policy Characteristics'!G:G,MATCH($C1442,'Policy Characteristics'!$C:$C,0))),"",INDEX('Policy Characteristics'!G:G,MATCH($C1442,'Policy Characteristics'!$C:$C,0)))</f>
        <v>0.25</v>
      </c>
      <c r="N1442" s="261">
        <f>IF(ISBLANK(INDEX('Policy Characteristics'!H:H,MATCH($C1442,'Policy Characteristics'!$C:$C,0))),"",INDEX('Policy Characteristics'!H:H,MATCH($C1442,'Policy Characteristics'!$C:$C,0)))</f>
        <v>0.01</v>
      </c>
      <c r="O1442" s="254" t="str">
        <f>IF(ISBLANK(INDEX('Policy Characteristics'!I:I,MATCH($C1442,'Policy Characteristics'!$C:$C,0))),"",INDEX('Policy Characteristics'!I:I,MATCH($C1442,'Policy Characteristics'!$C:$C,0)))</f>
        <v>% reduction in energy use</v>
      </c>
      <c r="P1442" s="254" t="str">
        <f>IF(ISBLANK(INDEX('Policy Characteristics'!J:J,MATCH($C1442,'Policy Characteristics'!$C:$C,0))),"",INDEX('Policy Characteristics'!J:J,MATCH($C1442,'Policy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2" s="254" t="str">
        <f>IF(ISBLANK(INDEX('Policy Characteristics'!K:K,MATCH($C1442,'Policy Characteristics'!$C:$C,0))),"",INDEX('Policy Characteristics'!K:K,MATCH($C1442,'Policy Characteristics'!$C:$C,0)))</f>
        <v>industry-ag-main.html#eff-stds</v>
      </c>
      <c r="R1442" s="254" t="str">
        <f>IF(ISBLANK(INDEX('Policy Characteristics'!L:L,MATCH($C1442,'Policy Characteristics'!$C:$C,0))),"",INDEX('Policy Characteristics'!L:L,MATCH($C1442,'Policy Characteristics'!$C:$C,0)))</f>
        <v>industry-energy-efficiency-standards.html</v>
      </c>
    </row>
    <row r="1443" spans="1:18" s="4" customFormat="1">
      <c r="A1443" s="254" t="str">
        <f>IF(ISBLANK(INDEX('Policy Characteristics'!A:A,MATCH($C1443,'Policy Characteristics'!$C:$C,0))),"",INDEX('Policy Characteristics'!A:A,MATCH($C1443,'Policy Characteristics'!$C:$C,0)))</f>
        <v>Industry</v>
      </c>
      <c r="B1443" s="262" t="str">
        <f>IF(ISBLANK(INDEX('Policy Characteristics'!B:B,MATCH($C1443,'Policy Characteristics'!$C:$C,0))),"",INDEX('Policy Characteristics'!B:B,MATCH($C1443,'Policy Characteristics'!$C:$C,0)))</f>
        <v>Industry Energy Efficiency Standards</v>
      </c>
      <c r="C1443" s="254" t="str">
        <f t="shared" si="49"/>
        <v>Percentage Improvement in Eqpt Efficiency Standards above BAU</v>
      </c>
      <c r="D1443" s="6" t="s">
        <v>3077</v>
      </c>
      <c r="E1443" s="45" t="s">
        <v>2705</v>
      </c>
      <c r="F1443" t="s">
        <v>3039</v>
      </c>
      <c r="G1443" s="45" t="s">
        <v>2710</v>
      </c>
      <c r="H1443" s="43">
        <v>1127</v>
      </c>
      <c r="I1443" s="324" t="s">
        <v>44</v>
      </c>
      <c r="J1443" s="255" t="str">
        <f>IF(ISBLANK(INDEX('Policy Characteristics'!D:D,MATCH($C1443,'Policy Characteristics'!$C:$C,0))),"",INDEX('Policy Characteristics'!D:D,MATCH($C1443,'Policy Characteristics'!$C:$C,0)))</f>
        <v>Industry Energy Efficiency Standards</v>
      </c>
      <c r="K1443" s="254" t="str">
        <f>IF(ISBLANK(INDEX('Policy Characteristics'!E:E,MATCH($C1443,'Policy Characteristics'!$C:$C,0))),"",INDEX('Policy Characteristics'!E:E,MATCH($C1443,'Policy Characteristics'!$C:$C,0)))</f>
        <v>indst efficiency standards</v>
      </c>
      <c r="L1443" s="261">
        <f>IF(ISBLANK(INDEX('Policy Characteristics'!F:F,MATCH($C1443,'Policy Characteristics'!$C:$C,0))),"",INDEX('Policy Characteristics'!F:F,MATCH($C1443,'Policy Characteristics'!$C:$C,0)))</f>
        <v>0</v>
      </c>
      <c r="M1443" s="261">
        <f>IF(ISBLANK(INDEX('Policy Characteristics'!G:G,MATCH($C1443,'Policy Characteristics'!$C:$C,0))),"",INDEX('Policy Characteristics'!G:G,MATCH($C1443,'Policy Characteristics'!$C:$C,0)))</f>
        <v>0.25</v>
      </c>
      <c r="N1443" s="261">
        <f>IF(ISBLANK(INDEX('Policy Characteristics'!H:H,MATCH($C1443,'Policy Characteristics'!$C:$C,0))),"",INDEX('Policy Characteristics'!H:H,MATCH($C1443,'Policy Characteristics'!$C:$C,0)))</f>
        <v>0.01</v>
      </c>
      <c r="O1443" s="254" t="str">
        <f>IF(ISBLANK(INDEX('Policy Characteristics'!I:I,MATCH($C1443,'Policy Characteristics'!$C:$C,0))),"",INDEX('Policy Characteristics'!I:I,MATCH($C1443,'Policy Characteristics'!$C:$C,0)))</f>
        <v>% reduction in energy use</v>
      </c>
      <c r="P1443" s="254" t="str">
        <f>IF(ISBLANK(INDEX('Policy Characteristics'!J:J,MATCH($C1443,'Policy Characteristics'!$C:$C,0))),"",INDEX('Policy Characteristics'!J:J,MATCH($C1443,'Policy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3" s="254" t="str">
        <f>IF(ISBLANK(INDEX('Policy Characteristics'!K:K,MATCH($C1443,'Policy Characteristics'!$C:$C,0))),"",INDEX('Policy Characteristics'!K:K,MATCH($C1443,'Policy Characteristics'!$C:$C,0)))</f>
        <v>industry-ag-main.html#eff-stds</v>
      </c>
      <c r="R1443" s="254" t="str">
        <f>IF(ISBLANK(INDEX('Policy Characteristics'!L:L,MATCH($C1443,'Policy Characteristics'!$C:$C,0))),"",INDEX('Policy Characteristics'!L:L,MATCH($C1443,'Policy Characteristics'!$C:$C,0)))</f>
        <v>industry-energy-efficiency-standards.html</v>
      </c>
    </row>
    <row r="1444" spans="1:18" s="4" customFormat="1">
      <c r="A1444" s="254" t="str">
        <f>IF(ISBLANK(INDEX('Policy Characteristics'!A:A,MATCH($C1444,'Policy Characteristics'!$C:$C,0))),"",INDEX('Policy Characteristics'!A:A,MATCH($C1444,'Policy Characteristics'!$C:$C,0)))</f>
        <v>Industry</v>
      </c>
      <c r="B1444" s="262" t="str">
        <f>IF(ISBLANK(INDEX('Policy Characteristics'!B:B,MATCH($C1444,'Policy Characteristics'!$C:$C,0))),"",INDEX('Policy Characteristics'!B:B,MATCH($C1444,'Policy Characteristics'!$C:$C,0)))</f>
        <v>Industry Energy Efficiency Standards</v>
      </c>
      <c r="C1444" s="254" t="str">
        <f t="shared" si="49"/>
        <v>Percentage Improvement in Eqpt Efficiency Standards above BAU</v>
      </c>
      <c r="D1444" s="6" t="s">
        <v>3078</v>
      </c>
      <c r="E1444" s="45" t="s">
        <v>2399</v>
      </c>
      <c r="F1444" t="s">
        <v>3040</v>
      </c>
      <c r="G1444" s="45" t="s">
        <v>2405</v>
      </c>
      <c r="H1444" s="43">
        <v>1128</v>
      </c>
      <c r="I1444" s="324" t="s">
        <v>43</v>
      </c>
      <c r="J1444" s="255" t="str">
        <f>IF(ISBLANK(INDEX('Policy Characteristics'!D:D,MATCH($C1444,'Policy Characteristics'!$C:$C,0))),"",INDEX('Policy Characteristics'!D:D,MATCH($C1444,'Policy Characteristics'!$C:$C,0)))</f>
        <v>Industry Energy Efficiency Standards</v>
      </c>
      <c r="K1444" s="254" t="str">
        <f>IF(ISBLANK(INDEX('Policy Characteristics'!E:E,MATCH($C1444,'Policy Characteristics'!$C:$C,0))),"",INDEX('Policy Characteristics'!E:E,MATCH($C1444,'Policy Characteristics'!$C:$C,0)))</f>
        <v>indst efficiency standards</v>
      </c>
      <c r="L1444" s="261">
        <f>IF(ISBLANK(INDEX('Policy Characteristics'!F:F,MATCH($C1444,'Policy Characteristics'!$C:$C,0))),"",INDEX('Policy Characteristics'!F:F,MATCH($C1444,'Policy Characteristics'!$C:$C,0)))</f>
        <v>0</v>
      </c>
      <c r="M1444" s="261">
        <f>IF(ISBLANK(INDEX('Policy Characteristics'!G:G,MATCH($C1444,'Policy Characteristics'!$C:$C,0))),"",INDEX('Policy Characteristics'!G:G,MATCH($C1444,'Policy Characteristics'!$C:$C,0)))</f>
        <v>0.25</v>
      </c>
      <c r="N1444" s="261">
        <f>IF(ISBLANK(INDEX('Policy Characteristics'!H:H,MATCH($C1444,'Policy Characteristics'!$C:$C,0))),"",INDEX('Policy Characteristics'!H:H,MATCH($C1444,'Policy Characteristics'!$C:$C,0)))</f>
        <v>0.01</v>
      </c>
      <c r="O1444" s="254" t="str">
        <f>IF(ISBLANK(INDEX('Policy Characteristics'!I:I,MATCH($C1444,'Policy Characteristics'!$C:$C,0))),"",INDEX('Policy Characteristics'!I:I,MATCH($C1444,'Policy Characteristics'!$C:$C,0)))</f>
        <v>% reduction in energy use</v>
      </c>
      <c r="P1444" s="254" t="str">
        <f>IF(ISBLANK(INDEX('Policy Characteristics'!J:J,MATCH($C1444,'Policy Characteristics'!$C:$C,0))),"",INDEX('Policy Characteristics'!J:J,MATCH($C1444,'Policy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4" s="254" t="str">
        <f>IF(ISBLANK(INDEX('Policy Characteristics'!K:K,MATCH($C1444,'Policy Characteristics'!$C:$C,0))),"",INDEX('Policy Characteristics'!K:K,MATCH($C1444,'Policy Characteristics'!$C:$C,0)))</f>
        <v>industry-ag-main.html#eff-stds</v>
      </c>
      <c r="R1444" s="254" t="str">
        <f>IF(ISBLANK(INDEX('Policy Characteristics'!L:L,MATCH($C1444,'Policy Characteristics'!$C:$C,0))),"",INDEX('Policy Characteristics'!L:L,MATCH($C1444,'Policy Characteristics'!$C:$C,0)))</f>
        <v>industry-energy-efficiency-standards.html</v>
      </c>
    </row>
    <row r="1445" spans="1:18" s="4" customFormat="1">
      <c r="A1445" s="254" t="str">
        <f>IF(ISBLANK(INDEX('Policy Characteristics'!A:A,MATCH($C1445,'Policy Characteristics'!$C:$C,0))),"",INDEX('Policy Characteristics'!A:A,MATCH($C1445,'Policy Characteristics'!$C:$C,0)))</f>
        <v>Industry</v>
      </c>
      <c r="B1445" s="262" t="str">
        <f>IF(ISBLANK(INDEX('Policy Characteristics'!B:B,MATCH($C1445,'Policy Characteristics'!$C:$C,0))),"",INDEX('Policy Characteristics'!B:B,MATCH($C1445,'Policy Characteristics'!$C:$C,0)))</f>
        <v>Industry Energy Efficiency Standards</v>
      </c>
      <c r="C1445" s="254" t="str">
        <f t="shared" si="49"/>
        <v>Percentage Improvement in Eqpt Efficiency Standards above BAU</v>
      </c>
      <c r="D1445" s="6" t="s">
        <v>3078</v>
      </c>
      <c r="E1445" s="45" t="s">
        <v>2400</v>
      </c>
      <c r="F1445" t="s">
        <v>3040</v>
      </c>
      <c r="G1445" s="45" t="s">
        <v>2408</v>
      </c>
      <c r="H1445" s="43">
        <v>1129</v>
      </c>
      <c r="I1445" s="324" t="s">
        <v>44</v>
      </c>
      <c r="J1445" s="255" t="str">
        <f>IF(ISBLANK(INDEX('Policy Characteristics'!D:D,MATCH($C1445,'Policy Characteristics'!$C:$C,0))),"",INDEX('Policy Characteristics'!D:D,MATCH($C1445,'Policy Characteristics'!$C:$C,0)))</f>
        <v>Industry Energy Efficiency Standards</v>
      </c>
      <c r="K1445" s="254" t="str">
        <f>IF(ISBLANK(INDEX('Policy Characteristics'!E:E,MATCH($C1445,'Policy Characteristics'!$C:$C,0))),"",INDEX('Policy Characteristics'!E:E,MATCH($C1445,'Policy Characteristics'!$C:$C,0)))</f>
        <v>indst efficiency standards</v>
      </c>
      <c r="L1445" s="261">
        <f>IF(ISBLANK(INDEX('Policy Characteristics'!F:F,MATCH($C1445,'Policy Characteristics'!$C:$C,0))),"",INDEX('Policy Characteristics'!F:F,MATCH($C1445,'Policy Characteristics'!$C:$C,0)))</f>
        <v>0</v>
      </c>
      <c r="M1445" s="261">
        <f>IF(ISBLANK(INDEX('Policy Characteristics'!G:G,MATCH($C1445,'Policy Characteristics'!$C:$C,0))),"",INDEX('Policy Characteristics'!G:G,MATCH($C1445,'Policy Characteristics'!$C:$C,0)))</f>
        <v>0.25</v>
      </c>
      <c r="N1445" s="261">
        <f>IF(ISBLANK(INDEX('Policy Characteristics'!H:H,MATCH($C1445,'Policy Characteristics'!$C:$C,0))),"",INDEX('Policy Characteristics'!H:H,MATCH($C1445,'Policy Characteristics'!$C:$C,0)))</f>
        <v>0.01</v>
      </c>
      <c r="O1445" s="254" t="str">
        <f>IF(ISBLANK(INDEX('Policy Characteristics'!I:I,MATCH($C1445,'Policy Characteristics'!$C:$C,0))),"",INDEX('Policy Characteristics'!I:I,MATCH($C1445,'Policy Characteristics'!$C:$C,0)))</f>
        <v>% reduction in energy use</v>
      </c>
      <c r="P1445" s="254" t="str">
        <f>IF(ISBLANK(INDEX('Policy Characteristics'!J:J,MATCH($C1445,'Policy Characteristics'!$C:$C,0))),"",INDEX('Policy Characteristics'!J:J,MATCH($C1445,'Policy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5" s="254" t="str">
        <f>IF(ISBLANK(INDEX('Policy Characteristics'!K:K,MATCH($C1445,'Policy Characteristics'!$C:$C,0))),"",INDEX('Policy Characteristics'!K:K,MATCH($C1445,'Policy Characteristics'!$C:$C,0)))</f>
        <v>industry-ag-main.html#eff-stds</v>
      </c>
      <c r="R1445" s="254" t="str">
        <f>IF(ISBLANK(INDEX('Policy Characteristics'!L:L,MATCH($C1445,'Policy Characteristics'!$C:$C,0))),"",INDEX('Policy Characteristics'!L:L,MATCH($C1445,'Policy Characteristics'!$C:$C,0)))</f>
        <v>industry-energy-efficiency-standards.html</v>
      </c>
    </row>
    <row r="1446" spans="1:18" s="4" customFormat="1">
      <c r="A1446" s="254" t="str">
        <f>IF(ISBLANK(INDEX('Policy Characteristics'!A:A,MATCH($C1446,'Policy Characteristics'!$C:$C,0))),"",INDEX('Policy Characteristics'!A:A,MATCH($C1446,'Policy Characteristics'!$C:$C,0)))</f>
        <v>Industry</v>
      </c>
      <c r="B1446" s="262" t="str">
        <f>IF(ISBLANK(INDEX('Policy Characteristics'!B:B,MATCH($C1446,'Policy Characteristics'!$C:$C,0))),"",INDEX('Policy Characteristics'!B:B,MATCH($C1446,'Policy Characteristics'!$C:$C,0)))</f>
        <v>Industry Energy Efficiency Standards</v>
      </c>
      <c r="C1446" s="254" t="str">
        <f t="shared" si="49"/>
        <v>Percentage Improvement in Eqpt Efficiency Standards above BAU</v>
      </c>
      <c r="D1446" s="6" t="s">
        <v>3078</v>
      </c>
      <c r="E1446" s="45" t="s">
        <v>2401</v>
      </c>
      <c r="F1446" t="s">
        <v>3040</v>
      </c>
      <c r="G1446" s="45" t="s">
        <v>2409</v>
      </c>
      <c r="H1446" s="43">
        <v>1130</v>
      </c>
      <c r="I1446" s="324" t="s">
        <v>43</v>
      </c>
      <c r="J1446" s="255" t="str">
        <f>IF(ISBLANK(INDEX('Policy Characteristics'!D:D,MATCH($C1446,'Policy Characteristics'!$C:$C,0))),"",INDEX('Policy Characteristics'!D:D,MATCH($C1446,'Policy Characteristics'!$C:$C,0)))</f>
        <v>Industry Energy Efficiency Standards</v>
      </c>
      <c r="K1446" s="254" t="str">
        <f>IF(ISBLANK(INDEX('Policy Characteristics'!E:E,MATCH($C1446,'Policy Characteristics'!$C:$C,0))),"",INDEX('Policy Characteristics'!E:E,MATCH($C1446,'Policy Characteristics'!$C:$C,0)))</f>
        <v>indst efficiency standards</v>
      </c>
      <c r="L1446" s="261">
        <f>IF(ISBLANK(INDEX('Policy Characteristics'!F:F,MATCH($C1446,'Policy Characteristics'!$C:$C,0))),"",INDEX('Policy Characteristics'!F:F,MATCH($C1446,'Policy Characteristics'!$C:$C,0)))</f>
        <v>0</v>
      </c>
      <c r="M1446" s="261">
        <f>IF(ISBLANK(INDEX('Policy Characteristics'!G:G,MATCH($C1446,'Policy Characteristics'!$C:$C,0))),"",INDEX('Policy Characteristics'!G:G,MATCH($C1446,'Policy Characteristics'!$C:$C,0)))</f>
        <v>0.25</v>
      </c>
      <c r="N1446" s="261">
        <f>IF(ISBLANK(INDEX('Policy Characteristics'!H:H,MATCH($C1446,'Policy Characteristics'!$C:$C,0))),"",INDEX('Policy Characteristics'!H:H,MATCH($C1446,'Policy Characteristics'!$C:$C,0)))</f>
        <v>0.01</v>
      </c>
      <c r="O1446" s="254" t="str">
        <f>IF(ISBLANK(INDEX('Policy Characteristics'!I:I,MATCH($C1446,'Policy Characteristics'!$C:$C,0))),"",INDEX('Policy Characteristics'!I:I,MATCH($C1446,'Policy Characteristics'!$C:$C,0)))</f>
        <v>% reduction in energy use</v>
      </c>
      <c r="P1446" s="254" t="str">
        <f>IF(ISBLANK(INDEX('Policy Characteristics'!J:J,MATCH($C1446,'Policy Characteristics'!$C:$C,0))),"",INDEX('Policy Characteristics'!J:J,MATCH($C1446,'Policy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6" s="254" t="str">
        <f>IF(ISBLANK(INDEX('Policy Characteristics'!K:K,MATCH($C1446,'Policy Characteristics'!$C:$C,0))),"",INDEX('Policy Characteristics'!K:K,MATCH($C1446,'Policy Characteristics'!$C:$C,0)))</f>
        <v>industry-ag-main.html#eff-stds</v>
      </c>
      <c r="R1446" s="254" t="str">
        <f>IF(ISBLANK(INDEX('Policy Characteristics'!L:L,MATCH($C1446,'Policy Characteristics'!$C:$C,0))),"",INDEX('Policy Characteristics'!L:L,MATCH($C1446,'Policy Characteristics'!$C:$C,0)))</f>
        <v>industry-energy-efficiency-standards.html</v>
      </c>
    </row>
    <row r="1447" spans="1:18" s="4" customFormat="1">
      <c r="A1447" s="254" t="str">
        <f>IF(ISBLANK(INDEX('Policy Characteristics'!A:A,MATCH($C1447,'Policy Characteristics'!$C:$C,0))),"",INDEX('Policy Characteristics'!A:A,MATCH($C1447,'Policy Characteristics'!$C:$C,0)))</f>
        <v>Industry</v>
      </c>
      <c r="B1447" s="262" t="str">
        <f>IF(ISBLANK(INDEX('Policy Characteristics'!B:B,MATCH($C1447,'Policy Characteristics'!$C:$C,0))),"",INDEX('Policy Characteristics'!B:B,MATCH($C1447,'Policy Characteristics'!$C:$C,0)))</f>
        <v>Industry Energy Efficiency Standards</v>
      </c>
      <c r="C1447" s="254" t="str">
        <f t="shared" si="49"/>
        <v>Percentage Improvement in Eqpt Efficiency Standards above BAU</v>
      </c>
      <c r="D1447" s="6" t="s">
        <v>3078</v>
      </c>
      <c r="E1447" s="45" t="s">
        <v>2402</v>
      </c>
      <c r="F1447" t="s">
        <v>3040</v>
      </c>
      <c r="G1447" s="45" t="s">
        <v>2406</v>
      </c>
      <c r="H1447" s="43">
        <v>1131</v>
      </c>
      <c r="I1447" s="324" t="s">
        <v>44</v>
      </c>
      <c r="J1447" s="255" t="str">
        <f>IF(ISBLANK(INDEX('Policy Characteristics'!D:D,MATCH($C1447,'Policy Characteristics'!$C:$C,0))),"",INDEX('Policy Characteristics'!D:D,MATCH($C1447,'Policy Characteristics'!$C:$C,0)))</f>
        <v>Industry Energy Efficiency Standards</v>
      </c>
      <c r="K1447" s="254" t="str">
        <f>IF(ISBLANK(INDEX('Policy Characteristics'!E:E,MATCH($C1447,'Policy Characteristics'!$C:$C,0))),"",INDEX('Policy Characteristics'!E:E,MATCH($C1447,'Policy Characteristics'!$C:$C,0)))</f>
        <v>indst efficiency standards</v>
      </c>
      <c r="L1447" s="261">
        <f>IF(ISBLANK(INDEX('Policy Characteristics'!F:F,MATCH($C1447,'Policy Characteristics'!$C:$C,0))),"",INDEX('Policy Characteristics'!F:F,MATCH($C1447,'Policy Characteristics'!$C:$C,0)))</f>
        <v>0</v>
      </c>
      <c r="M1447" s="261">
        <f>IF(ISBLANK(INDEX('Policy Characteristics'!G:G,MATCH($C1447,'Policy Characteristics'!$C:$C,0))),"",INDEX('Policy Characteristics'!G:G,MATCH($C1447,'Policy Characteristics'!$C:$C,0)))</f>
        <v>0.25</v>
      </c>
      <c r="N1447" s="261">
        <f>IF(ISBLANK(INDEX('Policy Characteristics'!H:H,MATCH($C1447,'Policy Characteristics'!$C:$C,0))),"",INDEX('Policy Characteristics'!H:H,MATCH($C1447,'Policy Characteristics'!$C:$C,0)))</f>
        <v>0.01</v>
      </c>
      <c r="O1447" s="254" t="str">
        <f>IF(ISBLANK(INDEX('Policy Characteristics'!I:I,MATCH($C1447,'Policy Characteristics'!$C:$C,0))),"",INDEX('Policy Characteristics'!I:I,MATCH($C1447,'Policy Characteristics'!$C:$C,0)))</f>
        <v>% reduction in energy use</v>
      </c>
      <c r="P1447" s="254" t="str">
        <f>IF(ISBLANK(INDEX('Policy Characteristics'!J:J,MATCH($C1447,'Policy Characteristics'!$C:$C,0))),"",INDEX('Policy Characteristics'!J:J,MATCH($C1447,'Policy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7" s="254" t="str">
        <f>IF(ISBLANK(INDEX('Policy Characteristics'!K:K,MATCH($C1447,'Policy Characteristics'!$C:$C,0))),"",INDEX('Policy Characteristics'!K:K,MATCH($C1447,'Policy Characteristics'!$C:$C,0)))</f>
        <v>industry-ag-main.html#eff-stds</v>
      </c>
      <c r="R1447" s="254" t="str">
        <f>IF(ISBLANK(INDEX('Policy Characteristics'!L:L,MATCH($C1447,'Policy Characteristics'!$C:$C,0))),"",INDEX('Policy Characteristics'!L:L,MATCH($C1447,'Policy Characteristics'!$C:$C,0)))</f>
        <v>industry-energy-efficiency-standards.html</v>
      </c>
    </row>
    <row r="1448" spans="1:18" s="4" customFormat="1">
      <c r="A1448" s="254" t="str">
        <f>IF(ISBLANK(INDEX('Policy Characteristics'!A:A,MATCH($C1448,'Policy Characteristics'!$C:$C,0))),"",INDEX('Policy Characteristics'!A:A,MATCH($C1448,'Policy Characteristics'!$C:$C,0)))</f>
        <v>Industry</v>
      </c>
      <c r="B1448" s="262" t="str">
        <f>IF(ISBLANK(INDEX('Policy Characteristics'!B:B,MATCH($C1448,'Policy Characteristics'!$C:$C,0))),"",INDEX('Policy Characteristics'!B:B,MATCH($C1448,'Policy Characteristics'!$C:$C,0)))</f>
        <v>Industry Energy Efficiency Standards</v>
      </c>
      <c r="C1448" s="254" t="str">
        <f t="shared" si="49"/>
        <v>Percentage Improvement in Eqpt Efficiency Standards above BAU</v>
      </c>
      <c r="D1448" s="6" t="s">
        <v>3078</v>
      </c>
      <c r="E1448" s="45" t="s">
        <v>2403</v>
      </c>
      <c r="F1448" t="s">
        <v>3040</v>
      </c>
      <c r="G1448" s="45" t="s">
        <v>2407</v>
      </c>
      <c r="H1448" s="43">
        <v>1132</v>
      </c>
      <c r="I1448" s="324" t="s">
        <v>43</v>
      </c>
      <c r="J1448" s="255" t="str">
        <f>IF(ISBLANK(INDEX('Policy Characteristics'!D:D,MATCH($C1448,'Policy Characteristics'!$C:$C,0))),"",INDEX('Policy Characteristics'!D:D,MATCH($C1448,'Policy Characteristics'!$C:$C,0)))</f>
        <v>Industry Energy Efficiency Standards</v>
      </c>
      <c r="K1448" s="254" t="str">
        <f>IF(ISBLANK(INDEX('Policy Characteristics'!E:E,MATCH($C1448,'Policy Characteristics'!$C:$C,0))),"",INDEX('Policy Characteristics'!E:E,MATCH($C1448,'Policy Characteristics'!$C:$C,0)))</f>
        <v>indst efficiency standards</v>
      </c>
      <c r="L1448" s="261">
        <f>IF(ISBLANK(INDEX('Policy Characteristics'!F:F,MATCH($C1448,'Policy Characteristics'!$C:$C,0))),"",INDEX('Policy Characteristics'!F:F,MATCH($C1448,'Policy Characteristics'!$C:$C,0)))</f>
        <v>0</v>
      </c>
      <c r="M1448" s="261">
        <f>IF(ISBLANK(INDEX('Policy Characteristics'!G:G,MATCH($C1448,'Policy Characteristics'!$C:$C,0))),"",INDEX('Policy Characteristics'!G:G,MATCH($C1448,'Policy Characteristics'!$C:$C,0)))</f>
        <v>0.25</v>
      </c>
      <c r="N1448" s="261">
        <f>IF(ISBLANK(INDEX('Policy Characteristics'!H:H,MATCH($C1448,'Policy Characteristics'!$C:$C,0))),"",INDEX('Policy Characteristics'!H:H,MATCH($C1448,'Policy Characteristics'!$C:$C,0)))</f>
        <v>0.01</v>
      </c>
      <c r="O1448" s="254" t="str">
        <f>IF(ISBLANK(INDEX('Policy Characteristics'!I:I,MATCH($C1448,'Policy Characteristics'!$C:$C,0))),"",INDEX('Policy Characteristics'!I:I,MATCH($C1448,'Policy Characteristics'!$C:$C,0)))</f>
        <v>% reduction in energy use</v>
      </c>
      <c r="P1448" s="254" t="str">
        <f>IF(ISBLANK(INDEX('Policy Characteristics'!J:J,MATCH($C1448,'Policy Characteristics'!$C:$C,0))),"",INDEX('Policy Characteristics'!J:J,MATCH($C1448,'Policy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8" s="254" t="str">
        <f>IF(ISBLANK(INDEX('Policy Characteristics'!K:K,MATCH($C1448,'Policy Characteristics'!$C:$C,0))),"",INDEX('Policy Characteristics'!K:K,MATCH($C1448,'Policy Characteristics'!$C:$C,0)))</f>
        <v>industry-ag-main.html#eff-stds</v>
      </c>
      <c r="R1448" s="254" t="str">
        <f>IF(ISBLANK(INDEX('Policy Characteristics'!L:L,MATCH($C1448,'Policy Characteristics'!$C:$C,0))),"",INDEX('Policy Characteristics'!L:L,MATCH($C1448,'Policy Characteristics'!$C:$C,0)))</f>
        <v>industry-energy-efficiency-standards.html</v>
      </c>
    </row>
    <row r="1449" spans="1:18" s="4" customFormat="1">
      <c r="A1449" s="254" t="str">
        <f>IF(ISBLANK(INDEX('Policy Characteristics'!A:A,MATCH($C1449,'Policy Characteristics'!$C:$C,0))),"",INDEX('Policy Characteristics'!A:A,MATCH($C1449,'Policy Characteristics'!$C:$C,0)))</f>
        <v>Industry</v>
      </c>
      <c r="B1449" s="262" t="str">
        <f>IF(ISBLANK(INDEX('Policy Characteristics'!B:B,MATCH($C1449,'Policy Characteristics'!$C:$C,0))),"",INDEX('Policy Characteristics'!B:B,MATCH($C1449,'Policy Characteristics'!$C:$C,0)))</f>
        <v>Industry Energy Efficiency Standards</v>
      </c>
      <c r="C1449" s="254" t="str">
        <f t="shared" si="49"/>
        <v>Percentage Improvement in Eqpt Efficiency Standards above BAU</v>
      </c>
      <c r="D1449" s="6" t="s">
        <v>3078</v>
      </c>
      <c r="E1449" s="45" t="s">
        <v>2404</v>
      </c>
      <c r="F1449" t="s">
        <v>3040</v>
      </c>
      <c r="G1449" s="45" t="s">
        <v>2410</v>
      </c>
      <c r="H1449" s="43">
        <v>1133</v>
      </c>
      <c r="I1449" s="324" t="s">
        <v>44</v>
      </c>
      <c r="J1449" s="255" t="str">
        <f>IF(ISBLANK(INDEX('Policy Characteristics'!D:D,MATCH($C1449,'Policy Characteristics'!$C:$C,0))),"",INDEX('Policy Characteristics'!D:D,MATCH($C1449,'Policy Characteristics'!$C:$C,0)))</f>
        <v>Industry Energy Efficiency Standards</v>
      </c>
      <c r="K1449" s="254" t="str">
        <f>IF(ISBLANK(INDEX('Policy Characteristics'!E:E,MATCH($C1449,'Policy Characteristics'!$C:$C,0))),"",INDEX('Policy Characteristics'!E:E,MATCH($C1449,'Policy Characteristics'!$C:$C,0)))</f>
        <v>indst efficiency standards</v>
      </c>
      <c r="L1449" s="261">
        <f>IF(ISBLANK(INDEX('Policy Characteristics'!F:F,MATCH($C1449,'Policy Characteristics'!$C:$C,0))),"",INDEX('Policy Characteristics'!F:F,MATCH($C1449,'Policy Characteristics'!$C:$C,0)))</f>
        <v>0</v>
      </c>
      <c r="M1449" s="261">
        <f>IF(ISBLANK(INDEX('Policy Characteristics'!G:G,MATCH($C1449,'Policy Characteristics'!$C:$C,0))),"",INDEX('Policy Characteristics'!G:G,MATCH($C1449,'Policy Characteristics'!$C:$C,0)))</f>
        <v>0.25</v>
      </c>
      <c r="N1449" s="261">
        <f>IF(ISBLANK(INDEX('Policy Characteristics'!H:H,MATCH($C1449,'Policy Characteristics'!$C:$C,0))),"",INDEX('Policy Characteristics'!H:H,MATCH($C1449,'Policy Characteristics'!$C:$C,0)))</f>
        <v>0.01</v>
      </c>
      <c r="O1449" s="254" t="str">
        <f>IF(ISBLANK(INDEX('Policy Characteristics'!I:I,MATCH($C1449,'Policy Characteristics'!$C:$C,0))),"",INDEX('Policy Characteristics'!I:I,MATCH($C1449,'Policy Characteristics'!$C:$C,0)))</f>
        <v>% reduction in energy use</v>
      </c>
      <c r="P1449" s="254" t="str">
        <f>IF(ISBLANK(INDEX('Policy Characteristics'!J:J,MATCH($C1449,'Policy Characteristics'!$C:$C,0))),"",INDEX('Policy Characteristics'!J:J,MATCH($C1449,'Policy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9" s="254" t="str">
        <f>IF(ISBLANK(INDEX('Policy Characteristics'!K:K,MATCH($C1449,'Policy Characteristics'!$C:$C,0))),"",INDEX('Policy Characteristics'!K:K,MATCH($C1449,'Policy Characteristics'!$C:$C,0)))</f>
        <v>industry-ag-main.html#eff-stds</v>
      </c>
      <c r="R1449" s="254" t="str">
        <f>IF(ISBLANK(INDEX('Policy Characteristics'!L:L,MATCH($C1449,'Policy Characteristics'!$C:$C,0))),"",INDEX('Policy Characteristics'!L:L,MATCH($C1449,'Policy Characteristics'!$C:$C,0)))</f>
        <v>industry-energy-efficiency-standards.html</v>
      </c>
    </row>
    <row r="1450" spans="1:18" s="4" customFormat="1">
      <c r="A1450" s="254" t="str">
        <f>IF(ISBLANK(INDEX('Policy Characteristics'!A:A,MATCH($C1450,'Policy Characteristics'!$C:$C,0))),"",INDEX('Policy Characteristics'!A:A,MATCH($C1450,'Policy Characteristics'!$C:$C,0)))</f>
        <v>Industry</v>
      </c>
      <c r="B1450" s="262" t="str">
        <f>IF(ISBLANK(INDEX('Policy Characteristics'!B:B,MATCH($C1450,'Policy Characteristics'!$C:$C,0))),"",INDEX('Policy Characteristics'!B:B,MATCH($C1450,'Policy Characteristics'!$C:$C,0)))</f>
        <v>Industry Energy Efficiency Standards</v>
      </c>
      <c r="C1450" s="254" t="str">
        <f t="shared" si="49"/>
        <v>Percentage Improvement in Eqpt Efficiency Standards above BAU</v>
      </c>
      <c r="D1450" s="6" t="s">
        <v>3078</v>
      </c>
      <c r="E1450" s="45" t="s">
        <v>2706</v>
      </c>
      <c r="F1450" t="s">
        <v>3040</v>
      </c>
      <c r="G1450" s="45" t="s">
        <v>2709</v>
      </c>
      <c r="H1450" s="43">
        <v>1134</v>
      </c>
      <c r="I1450" s="324" t="s">
        <v>44</v>
      </c>
      <c r="J1450" s="255" t="str">
        <f>IF(ISBLANK(INDEX('Policy Characteristics'!D:D,MATCH($C1450,'Policy Characteristics'!$C:$C,0))),"",INDEX('Policy Characteristics'!D:D,MATCH($C1450,'Policy Characteristics'!$C:$C,0)))</f>
        <v>Industry Energy Efficiency Standards</v>
      </c>
      <c r="K1450" s="254" t="str">
        <f>IF(ISBLANK(INDEX('Policy Characteristics'!E:E,MATCH($C1450,'Policy Characteristics'!$C:$C,0))),"",INDEX('Policy Characteristics'!E:E,MATCH($C1450,'Policy Characteristics'!$C:$C,0)))</f>
        <v>indst efficiency standards</v>
      </c>
      <c r="L1450" s="261">
        <f>IF(ISBLANK(INDEX('Policy Characteristics'!F:F,MATCH($C1450,'Policy Characteristics'!$C:$C,0))),"",INDEX('Policy Characteristics'!F:F,MATCH($C1450,'Policy Characteristics'!$C:$C,0)))</f>
        <v>0</v>
      </c>
      <c r="M1450" s="261">
        <f>IF(ISBLANK(INDEX('Policy Characteristics'!G:G,MATCH($C1450,'Policy Characteristics'!$C:$C,0))),"",INDEX('Policy Characteristics'!G:G,MATCH($C1450,'Policy Characteristics'!$C:$C,0)))</f>
        <v>0.25</v>
      </c>
      <c r="N1450" s="261">
        <f>IF(ISBLANK(INDEX('Policy Characteristics'!H:H,MATCH($C1450,'Policy Characteristics'!$C:$C,0))),"",INDEX('Policy Characteristics'!H:H,MATCH($C1450,'Policy Characteristics'!$C:$C,0)))</f>
        <v>0.01</v>
      </c>
      <c r="O1450" s="254" t="str">
        <f>IF(ISBLANK(INDEX('Policy Characteristics'!I:I,MATCH($C1450,'Policy Characteristics'!$C:$C,0))),"",INDEX('Policy Characteristics'!I:I,MATCH($C1450,'Policy Characteristics'!$C:$C,0)))</f>
        <v>% reduction in energy use</v>
      </c>
      <c r="P1450" s="254" t="str">
        <f>IF(ISBLANK(INDEX('Policy Characteristics'!J:J,MATCH($C1450,'Policy Characteristics'!$C:$C,0))),"",INDEX('Policy Characteristics'!J:J,MATCH($C1450,'Policy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0" s="254" t="str">
        <f>IF(ISBLANK(INDEX('Policy Characteristics'!K:K,MATCH($C1450,'Policy Characteristics'!$C:$C,0))),"",INDEX('Policy Characteristics'!K:K,MATCH($C1450,'Policy Characteristics'!$C:$C,0)))</f>
        <v>industry-ag-main.html#eff-stds</v>
      </c>
      <c r="R1450" s="254" t="str">
        <f>IF(ISBLANK(INDEX('Policy Characteristics'!L:L,MATCH($C1450,'Policy Characteristics'!$C:$C,0))),"",INDEX('Policy Characteristics'!L:L,MATCH($C1450,'Policy Characteristics'!$C:$C,0)))</f>
        <v>industry-energy-efficiency-standards.html</v>
      </c>
    </row>
    <row r="1451" spans="1:18" s="4" customFormat="1">
      <c r="A1451" s="254" t="str">
        <f>IF(ISBLANK(INDEX('Policy Characteristics'!A:A,MATCH($C1451,'Policy Characteristics'!$C:$C,0))),"",INDEX('Policy Characteristics'!A:A,MATCH($C1451,'Policy Characteristics'!$C:$C,0)))</f>
        <v>Industry</v>
      </c>
      <c r="B1451" s="262" t="str">
        <f>IF(ISBLANK(INDEX('Policy Characteristics'!B:B,MATCH($C1451,'Policy Characteristics'!$C:$C,0))),"",INDEX('Policy Characteristics'!B:B,MATCH($C1451,'Policy Characteristics'!$C:$C,0)))</f>
        <v>Industry Energy Efficiency Standards</v>
      </c>
      <c r="C1451" s="254" t="str">
        <f t="shared" si="49"/>
        <v>Percentage Improvement in Eqpt Efficiency Standards above BAU</v>
      </c>
      <c r="D1451" s="6" t="s">
        <v>3078</v>
      </c>
      <c r="E1451" s="45" t="s">
        <v>2707</v>
      </c>
      <c r="F1451" t="s">
        <v>3040</v>
      </c>
      <c r="G1451" s="45" t="s">
        <v>2711</v>
      </c>
      <c r="H1451" s="43">
        <v>1135</v>
      </c>
      <c r="I1451" s="324" t="s">
        <v>44</v>
      </c>
      <c r="J1451" s="255" t="str">
        <f>IF(ISBLANK(INDEX('Policy Characteristics'!D:D,MATCH($C1451,'Policy Characteristics'!$C:$C,0))),"",INDEX('Policy Characteristics'!D:D,MATCH($C1451,'Policy Characteristics'!$C:$C,0)))</f>
        <v>Industry Energy Efficiency Standards</v>
      </c>
      <c r="K1451" s="254" t="str">
        <f>IF(ISBLANK(INDEX('Policy Characteristics'!E:E,MATCH($C1451,'Policy Characteristics'!$C:$C,0))),"",INDEX('Policy Characteristics'!E:E,MATCH($C1451,'Policy Characteristics'!$C:$C,0)))</f>
        <v>indst efficiency standards</v>
      </c>
      <c r="L1451" s="261">
        <f>IF(ISBLANK(INDEX('Policy Characteristics'!F:F,MATCH($C1451,'Policy Characteristics'!$C:$C,0))),"",INDEX('Policy Characteristics'!F:F,MATCH($C1451,'Policy Characteristics'!$C:$C,0)))</f>
        <v>0</v>
      </c>
      <c r="M1451" s="261">
        <f>IF(ISBLANK(INDEX('Policy Characteristics'!G:G,MATCH($C1451,'Policy Characteristics'!$C:$C,0))),"",INDEX('Policy Characteristics'!G:G,MATCH($C1451,'Policy Characteristics'!$C:$C,0)))</f>
        <v>0.25</v>
      </c>
      <c r="N1451" s="261">
        <f>IF(ISBLANK(INDEX('Policy Characteristics'!H:H,MATCH($C1451,'Policy Characteristics'!$C:$C,0))),"",INDEX('Policy Characteristics'!H:H,MATCH($C1451,'Policy Characteristics'!$C:$C,0)))</f>
        <v>0.01</v>
      </c>
      <c r="O1451" s="254" t="str">
        <f>IF(ISBLANK(INDEX('Policy Characteristics'!I:I,MATCH($C1451,'Policy Characteristics'!$C:$C,0))),"",INDEX('Policy Characteristics'!I:I,MATCH($C1451,'Policy Characteristics'!$C:$C,0)))</f>
        <v>% reduction in energy use</v>
      </c>
      <c r="P1451" s="254" t="str">
        <f>IF(ISBLANK(INDEX('Policy Characteristics'!J:J,MATCH($C1451,'Policy Characteristics'!$C:$C,0))),"",INDEX('Policy Characteristics'!J:J,MATCH($C1451,'Policy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1" s="254" t="str">
        <f>IF(ISBLANK(INDEX('Policy Characteristics'!K:K,MATCH($C1451,'Policy Characteristics'!$C:$C,0))),"",INDEX('Policy Characteristics'!K:K,MATCH($C1451,'Policy Characteristics'!$C:$C,0)))</f>
        <v>industry-ag-main.html#eff-stds</v>
      </c>
      <c r="R1451" s="254" t="str">
        <f>IF(ISBLANK(INDEX('Policy Characteristics'!L:L,MATCH($C1451,'Policy Characteristics'!$C:$C,0))),"",INDEX('Policy Characteristics'!L:L,MATCH($C1451,'Policy Characteristics'!$C:$C,0)))</f>
        <v>industry-energy-efficiency-standards.html</v>
      </c>
    </row>
    <row r="1452" spans="1:18" s="4" customFormat="1">
      <c r="A1452" s="254" t="str">
        <f>IF(ISBLANK(INDEX('Policy Characteristics'!A:A,MATCH($C1452,'Policy Characteristics'!$C:$C,0))),"",INDEX('Policy Characteristics'!A:A,MATCH($C1452,'Policy Characteristics'!$C:$C,0)))</f>
        <v>Industry</v>
      </c>
      <c r="B1452" s="262" t="str">
        <f>IF(ISBLANK(INDEX('Policy Characteristics'!B:B,MATCH($C1452,'Policy Characteristics'!$C:$C,0))),"",INDEX('Policy Characteristics'!B:B,MATCH($C1452,'Policy Characteristics'!$C:$C,0)))</f>
        <v>Industry Energy Efficiency Standards</v>
      </c>
      <c r="C1452" s="254" t="str">
        <f t="shared" si="49"/>
        <v>Percentage Improvement in Eqpt Efficiency Standards above BAU</v>
      </c>
      <c r="D1452" s="6" t="s">
        <v>3078</v>
      </c>
      <c r="E1452" s="45" t="s">
        <v>2708</v>
      </c>
      <c r="F1452" t="s">
        <v>3040</v>
      </c>
      <c r="G1452" s="45" t="s">
        <v>2712</v>
      </c>
      <c r="H1452" s="43">
        <v>1136</v>
      </c>
      <c r="I1452" s="324" t="s">
        <v>43</v>
      </c>
      <c r="J1452" s="255" t="str">
        <f>IF(ISBLANK(INDEX('Policy Characteristics'!D:D,MATCH($C1452,'Policy Characteristics'!$C:$C,0))),"",INDEX('Policy Characteristics'!D:D,MATCH($C1452,'Policy Characteristics'!$C:$C,0)))</f>
        <v>Industry Energy Efficiency Standards</v>
      </c>
      <c r="K1452" s="254" t="str">
        <f>IF(ISBLANK(INDEX('Policy Characteristics'!E:E,MATCH($C1452,'Policy Characteristics'!$C:$C,0))),"",INDEX('Policy Characteristics'!E:E,MATCH($C1452,'Policy Characteristics'!$C:$C,0)))</f>
        <v>indst efficiency standards</v>
      </c>
      <c r="L1452" s="261">
        <f>IF(ISBLANK(INDEX('Policy Characteristics'!F:F,MATCH($C1452,'Policy Characteristics'!$C:$C,0))),"",INDEX('Policy Characteristics'!F:F,MATCH($C1452,'Policy Characteristics'!$C:$C,0)))</f>
        <v>0</v>
      </c>
      <c r="M1452" s="261">
        <f>IF(ISBLANK(INDEX('Policy Characteristics'!G:G,MATCH($C1452,'Policy Characteristics'!$C:$C,0))),"",INDEX('Policy Characteristics'!G:G,MATCH($C1452,'Policy Characteristics'!$C:$C,0)))</f>
        <v>0.25</v>
      </c>
      <c r="N1452" s="261">
        <f>IF(ISBLANK(INDEX('Policy Characteristics'!H:H,MATCH($C1452,'Policy Characteristics'!$C:$C,0))),"",INDEX('Policy Characteristics'!H:H,MATCH($C1452,'Policy Characteristics'!$C:$C,0)))</f>
        <v>0.01</v>
      </c>
      <c r="O1452" s="254" t="str">
        <f>IF(ISBLANK(INDEX('Policy Characteristics'!I:I,MATCH($C1452,'Policy Characteristics'!$C:$C,0))),"",INDEX('Policy Characteristics'!I:I,MATCH($C1452,'Policy Characteristics'!$C:$C,0)))</f>
        <v>% reduction in energy use</v>
      </c>
      <c r="P1452" s="254" t="str">
        <f>IF(ISBLANK(INDEX('Policy Characteristics'!J:J,MATCH($C1452,'Policy Characteristics'!$C:$C,0))),"",INDEX('Policy Characteristics'!J:J,MATCH($C1452,'Policy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2" s="254" t="str">
        <f>IF(ISBLANK(INDEX('Policy Characteristics'!K:K,MATCH($C1452,'Policy Characteristics'!$C:$C,0))),"",INDEX('Policy Characteristics'!K:K,MATCH($C1452,'Policy Characteristics'!$C:$C,0)))</f>
        <v>industry-ag-main.html#eff-stds</v>
      </c>
      <c r="R1452" s="254" t="str">
        <f>IF(ISBLANK(INDEX('Policy Characteristics'!L:L,MATCH($C1452,'Policy Characteristics'!$C:$C,0))),"",INDEX('Policy Characteristics'!L:L,MATCH($C1452,'Policy Characteristics'!$C:$C,0)))</f>
        <v>industry-energy-efficiency-standards.html</v>
      </c>
    </row>
    <row r="1453" spans="1:18" s="4" customFormat="1">
      <c r="A1453" s="254" t="str">
        <f>IF(ISBLANK(INDEX('Policy Characteristics'!A:A,MATCH($C1453,'Policy Characteristics'!$C:$C,0))),"",INDEX('Policy Characteristics'!A:A,MATCH($C1453,'Policy Characteristics'!$C:$C,0)))</f>
        <v>Industry</v>
      </c>
      <c r="B1453" s="262" t="str">
        <f>IF(ISBLANK(INDEX('Policy Characteristics'!B:B,MATCH($C1453,'Policy Characteristics'!$C:$C,0))),"",INDEX('Policy Characteristics'!B:B,MATCH($C1453,'Policy Characteristics'!$C:$C,0)))</f>
        <v>Industry Energy Efficiency Standards</v>
      </c>
      <c r="C1453" s="254" t="str">
        <f t="shared" si="49"/>
        <v>Percentage Improvement in Eqpt Efficiency Standards above BAU</v>
      </c>
      <c r="D1453" s="6" t="s">
        <v>3078</v>
      </c>
      <c r="E1453" s="45" t="s">
        <v>2705</v>
      </c>
      <c r="F1453" t="s">
        <v>3040</v>
      </c>
      <c r="G1453" s="45" t="s">
        <v>2710</v>
      </c>
      <c r="H1453" s="43">
        <v>1137</v>
      </c>
      <c r="I1453" s="324" t="s">
        <v>44</v>
      </c>
      <c r="J1453" s="255" t="str">
        <f>IF(ISBLANK(INDEX('Policy Characteristics'!D:D,MATCH($C1453,'Policy Characteristics'!$C:$C,0))),"",INDEX('Policy Characteristics'!D:D,MATCH($C1453,'Policy Characteristics'!$C:$C,0)))</f>
        <v>Industry Energy Efficiency Standards</v>
      </c>
      <c r="K1453" s="254" t="str">
        <f>IF(ISBLANK(INDEX('Policy Characteristics'!E:E,MATCH($C1453,'Policy Characteristics'!$C:$C,0))),"",INDEX('Policy Characteristics'!E:E,MATCH($C1453,'Policy Characteristics'!$C:$C,0)))</f>
        <v>indst efficiency standards</v>
      </c>
      <c r="L1453" s="261">
        <f>IF(ISBLANK(INDEX('Policy Characteristics'!F:F,MATCH($C1453,'Policy Characteristics'!$C:$C,0))),"",INDEX('Policy Characteristics'!F:F,MATCH($C1453,'Policy Characteristics'!$C:$C,0)))</f>
        <v>0</v>
      </c>
      <c r="M1453" s="261">
        <f>IF(ISBLANK(INDEX('Policy Characteristics'!G:G,MATCH($C1453,'Policy Characteristics'!$C:$C,0))),"",INDEX('Policy Characteristics'!G:G,MATCH($C1453,'Policy Characteristics'!$C:$C,0)))</f>
        <v>0.25</v>
      </c>
      <c r="N1453" s="261">
        <f>IF(ISBLANK(INDEX('Policy Characteristics'!H:H,MATCH($C1453,'Policy Characteristics'!$C:$C,0))),"",INDEX('Policy Characteristics'!H:H,MATCH($C1453,'Policy Characteristics'!$C:$C,0)))</f>
        <v>0.01</v>
      </c>
      <c r="O1453" s="254" t="str">
        <f>IF(ISBLANK(INDEX('Policy Characteristics'!I:I,MATCH($C1453,'Policy Characteristics'!$C:$C,0))),"",INDEX('Policy Characteristics'!I:I,MATCH($C1453,'Policy Characteristics'!$C:$C,0)))</f>
        <v>% reduction in energy use</v>
      </c>
      <c r="P1453" s="254" t="str">
        <f>IF(ISBLANK(INDEX('Policy Characteristics'!J:J,MATCH($C1453,'Policy Characteristics'!$C:$C,0))),"",INDEX('Policy Characteristics'!J:J,MATCH($C1453,'Policy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3" s="254" t="str">
        <f>IF(ISBLANK(INDEX('Policy Characteristics'!K:K,MATCH($C1453,'Policy Characteristics'!$C:$C,0))),"",INDEX('Policy Characteristics'!K:K,MATCH($C1453,'Policy Characteristics'!$C:$C,0)))</f>
        <v>industry-ag-main.html#eff-stds</v>
      </c>
      <c r="R1453" s="254" t="str">
        <f>IF(ISBLANK(INDEX('Policy Characteristics'!L:L,MATCH($C1453,'Policy Characteristics'!$C:$C,0))),"",INDEX('Policy Characteristics'!L:L,MATCH($C1453,'Policy Characteristics'!$C:$C,0)))</f>
        <v>industry-energy-efficiency-standards.html</v>
      </c>
    </row>
    <row r="1454" spans="1:18" s="4" customFormat="1">
      <c r="A1454" s="254" t="str">
        <f>IF(ISBLANK(INDEX('Policy Characteristics'!A:A,MATCH($C1454,'Policy Characteristics'!$C:$C,0))),"",INDEX('Policy Characteristics'!A:A,MATCH($C1454,'Policy Characteristics'!$C:$C,0)))</f>
        <v>Industry</v>
      </c>
      <c r="B1454" s="262" t="str">
        <f>IF(ISBLANK(INDEX('Policy Characteristics'!B:B,MATCH($C1454,'Policy Characteristics'!$C:$C,0))),"",INDEX('Policy Characteristics'!B:B,MATCH($C1454,'Policy Characteristics'!$C:$C,0)))</f>
        <v>Industry Energy Efficiency Standards</v>
      </c>
      <c r="C1454" s="254" t="str">
        <f t="shared" si="49"/>
        <v>Percentage Improvement in Eqpt Efficiency Standards above BAU</v>
      </c>
      <c r="D1454" s="6" t="s">
        <v>3079</v>
      </c>
      <c r="E1454" s="45" t="s">
        <v>2399</v>
      </c>
      <c r="F1454" t="s">
        <v>3041</v>
      </c>
      <c r="G1454" s="45" t="s">
        <v>2405</v>
      </c>
      <c r="H1454" s="43">
        <v>1138</v>
      </c>
      <c r="I1454" s="324" t="s">
        <v>43</v>
      </c>
      <c r="J1454" s="255" t="str">
        <f>IF(ISBLANK(INDEX('Policy Characteristics'!D:D,MATCH($C1454,'Policy Characteristics'!$C:$C,0))),"",INDEX('Policy Characteristics'!D:D,MATCH($C1454,'Policy Characteristics'!$C:$C,0)))</f>
        <v>Industry Energy Efficiency Standards</v>
      </c>
      <c r="K1454" s="254" t="str">
        <f>IF(ISBLANK(INDEX('Policy Characteristics'!E:E,MATCH($C1454,'Policy Characteristics'!$C:$C,0))),"",INDEX('Policy Characteristics'!E:E,MATCH($C1454,'Policy Characteristics'!$C:$C,0)))</f>
        <v>indst efficiency standards</v>
      </c>
      <c r="L1454" s="261">
        <f>IF(ISBLANK(INDEX('Policy Characteristics'!F:F,MATCH($C1454,'Policy Characteristics'!$C:$C,0))),"",INDEX('Policy Characteristics'!F:F,MATCH($C1454,'Policy Characteristics'!$C:$C,0)))</f>
        <v>0</v>
      </c>
      <c r="M1454" s="261">
        <f>IF(ISBLANK(INDEX('Policy Characteristics'!G:G,MATCH($C1454,'Policy Characteristics'!$C:$C,0))),"",INDEX('Policy Characteristics'!G:G,MATCH($C1454,'Policy Characteristics'!$C:$C,0)))</f>
        <v>0.25</v>
      </c>
      <c r="N1454" s="261">
        <f>IF(ISBLANK(INDEX('Policy Characteristics'!H:H,MATCH($C1454,'Policy Characteristics'!$C:$C,0))),"",INDEX('Policy Characteristics'!H:H,MATCH($C1454,'Policy Characteristics'!$C:$C,0)))</f>
        <v>0.01</v>
      </c>
      <c r="O1454" s="254" t="str">
        <f>IF(ISBLANK(INDEX('Policy Characteristics'!I:I,MATCH($C1454,'Policy Characteristics'!$C:$C,0))),"",INDEX('Policy Characteristics'!I:I,MATCH($C1454,'Policy Characteristics'!$C:$C,0)))</f>
        <v>% reduction in energy use</v>
      </c>
      <c r="P1454" s="254" t="str">
        <f>IF(ISBLANK(INDEX('Policy Characteristics'!J:J,MATCH($C1454,'Policy Characteristics'!$C:$C,0))),"",INDEX('Policy Characteristics'!J:J,MATCH($C1454,'Policy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4" s="254" t="str">
        <f>IF(ISBLANK(INDEX('Policy Characteristics'!K:K,MATCH($C1454,'Policy Characteristics'!$C:$C,0))),"",INDEX('Policy Characteristics'!K:K,MATCH($C1454,'Policy Characteristics'!$C:$C,0)))</f>
        <v>industry-ag-main.html#eff-stds</v>
      </c>
      <c r="R1454" s="254" t="str">
        <f>IF(ISBLANK(INDEX('Policy Characteristics'!L:L,MATCH($C1454,'Policy Characteristics'!$C:$C,0))),"",INDEX('Policy Characteristics'!L:L,MATCH($C1454,'Policy Characteristics'!$C:$C,0)))</f>
        <v>industry-energy-efficiency-standards.html</v>
      </c>
    </row>
    <row r="1455" spans="1:18" s="4" customFormat="1">
      <c r="A1455" s="254" t="str">
        <f>IF(ISBLANK(INDEX('Policy Characteristics'!A:A,MATCH($C1455,'Policy Characteristics'!$C:$C,0))),"",INDEX('Policy Characteristics'!A:A,MATCH($C1455,'Policy Characteristics'!$C:$C,0)))</f>
        <v>Industry</v>
      </c>
      <c r="B1455" s="262" t="str">
        <f>IF(ISBLANK(INDEX('Policy Characteristics'!B:B,MATCH($C1455,'Policy Characteristics'!$C:$C,0))),"",INDEX('Policy Characteristics'!B:B,MATCH($C1455,'Policy Characteristics'!$C:$C,0)))</f>
        <v>Industry Energy Efficiency Standards</v>
      </c>
      <c r="C1455" s="254" t="str">
        <f t="shared" si="49"/>
        <v>Percentage Improvement in Eqpt Efficiency Standards above BAU</v>
      </c>
      <c r="D1455" s="6" t="s">
        <v>3079</v>
      </c>
      <c r="E1455" s="45" t="s">
        <v>2400</v>
      </c>
      <c r="F1455" t="s">
        <v>3041</v>
      </c>
      <c r="G1455" s="45" t="s">
        <v>2408</v>
      </c>
      <c r="H1455" s="43">
        <v>1139</v>
      </c>
      <c r="I1455" s="324" t="s">
        <v>43</v>
      </c>
      <c r="J1455" s="255" t="str">
        <f>IF(ISBLANK(INDEX('Policy Characteristics'!D:D,MATCH($C1455,'Policy Characteristics'!$C:$C,0))),"",INDEX('Policy Characteristics'!D:D,MATCH($C1455,'Policy Characteristics'!$C:$C,0)))</f>
        <v>Industry Energy Efficiency Standards</v>
      </c>
      <c r="K1455" s="254" t="str">
        <f>IF(ISBLANK(INDEX('Policy Characteristics'!E:E,MATCH($C1455,'Policy Characteristics'!$C:$C,0))),"",INDEX('Policy Characteristics'!E:E,MATCH($C1455,'Policy Characteristics'!$C:$C,0)))</f>
        <v>indst efficiency standards</v>
      </c>
      <c r="L1455" s="261">
        <f>IF(ISBLANK(INDEX('Policy Characteristics'!F:F,MATCH($C1455,'Policy Characteristics'!$C:$C,0))),"",INDEX('Policy Characteristics'!F:F,MATCH($C1455,'Policy Characteristics'!$C:$C,0)))</f>
        <v>0</v>
      </c>
      <c r="M1455" s="261">
        <f>IF(ISBLANK(INDEX('Policy Characteristics'!G:G,MATCH($C1455,'Policy Characteristics'!$C:$C,0))),"",INDEX('Policy Characteristics'!G:G,MATCH($C1455,'Policy Characteristics'!$C:$C,0)))</f>
        <v>0.25</v>
      </c>
      <c r="N1455" s="261">
        <f>IF(ISBLANK(INDEX('Policy Characteristics'!H:H,MATCH($C1455,'Policy Characteristics'!$C:$C,0))),"",INDEX('Policy Characteristics'!H:H,MATCH($C1455,'Policy Characteristics'!$C:$C,0)))</f>
        <v>0.01</v>
      </c>
      <c r="O1455" s="254" t="str">
        <f>IF(ISBLANK(INDEX('Policy Characteristics'!I:I,MATCH($C1455,'Policy Characteristics'!$C:$C,0))),"",INDEX('Policy Characteristics'!I:I,MATCH($C1455,'Policy Characteristics'!$C:$C,0)))</f>
        <v>% reduction in energy use</v>
      </c>
      <c r="P1455" s="254" t="str">
        <f>IF(ISBLANK(INDEX('Policy Characteristics'!J:J,MATCH($C1455,'Policy Characteristics'!$C:$C,0))),"",INDEX('Policy Characteristics'!J:J,MATCH($C1455,'Policy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5" s="254" t="str">
        <f>IF(ISBLANK(INDEX('Policy Characteristics'!K:K,MATCH($C1455,'Policy Characteristics'!$C:$C,0))),"",INDEX('Policy Characteristics'!K:K,MATCH($C1455,'Policy Characteristics'!$C:$C,0)))</f>
        <v>industry-ag-main.html#eff-stds</v>
      </c>
      <c r="R1455" s="254" t="str">
        <f>IF(ISBLANK(INDEX('Policy Characteristics'!L:L,MATCH($C1455,'Policy Characteristics'!$C:$C,0))),"",INDEX('Policy Characteristics'!L:L,MATCH($C1455,'Policy Characteristics'!$C:$C,0)))</f>
        <v>industry-energy-efficiency-standards.html</v>
      </c>
    </row>
    <row r="1456" spans="1:18" s="4" customFormat="1">
      <c r="A1456" s="254" t="str">
        <f>IF(ISBLANK(INDEX('Policy Characteristics'!A:A,MATCH($C1456,'Policy Characteristics'!$C:$C,0))),"",INDEX('Policy Characteristics'!A:A,MATCH($C1456,'Policy Characteristics'!$C:$C,0)))</f>
        <v>Industry</v>
      </c>
      <c r="B1456" s="262" t="str">
        <f>IF(ISBLANK(INDEX('Policy Characteristics'!B:B,MATCH($C1456,'Policy Characteristics'!$C:$C,0))),"",INDEX('Policy Characteristics'!B:B,MATCH($C1456,'Policy Characteristics'!$C:$C,0)))</f>
        <v>Industry Energy Efficiency Standards</v>
      </c>
      <c r="C1456" s="254" t="str">
        <f t="shared" si="49"/>
        <v>Percentage Improvement in Eqpt Efficiency Standards above BAU</v>
      </c>
      <c r="D1456" s="6" t="s">
        <v>3079</v>
      </c>
      <c r="E1456" s="45" t="s">
        <v>2401</v>
      </c>
      <c r="F1456" t="s">
        <v>3041</v>
      </c>
      <c r="G1456" s="45" t="s">
        <v>2409</v>
      </c>
      <c r="H1456" s="43">
        <v>1140</v>
      </c>
      <c r="I1456" s="324" t="s">
        <v>43</v>
      </c>
      <c r="J1456" s="255" t="str">
        <f>IF(ISBLANK(INDEX('Policy Characteristics'!D:D,MATCH($C1456,'Policy Characteristics'!$C:$C,0))),"",INDEX('Policy Characteristics'!D:D,MATCH($C1456,'Policy Characteristics'!$C:$C,0)))</f>
        <v>Industry Energy Efficiency Standards</v>
      </c>
      <c r="K1456" s="254" t="str">
        <f>IF(ISBLANK(INDEX('Policy Characteristics'!E:E,MATCH($C1456,'Policy Characteristics'!$C:$C,0))),"",INDEX('Policy Characteristics'!E:E,MATCH($C1456,'Policy Characteristics'!$C:$C,0)))</f>
        <v>indst efficiency standards</v>
      </c>
      <c r="L1456" s="261">
        <f>IF(ISBLANK(INDEX('Policy Characteristics'!F:F,MATCH($C1456,'Policy Characteristics'!$C:$C,0))),"",INDEX('Policy Characteristics'!F:F,MATCH($C1456,'Policy Characteristics'!$C:$C,0)))</f>
        <v>0</v>
      </c>
      <c r="M1456" s="261">
        <f>IF(ISBLANK(INDEX('Policy Characteristics'!G:G,MATCH($C1456,'Policy Characteristics'!$C:$C,0))),"",INDEX('Policy Characteristics'!G:G,MATCH($C1456,'Policy Characteristics'!$C:$C,0)))</f>
        <v>0.25</v>
      </c>
      <c r="N1456" s="261">
        <f>IF(ISBLANK(INDEX('Policy Characteristics'!H:H,MATCH($C1456,'Policy Characteristics'!$C:$C,0))),"",INDEX('Policy Characteristics'!H:H,MATCH($C1456,'Policy Characteristics'!$C:$C,0)))</f>
        <v>0.01</v>
      </c>
      <c r="O1456" s="254" t="str">
        <f>IF(ISBLANK(INDEX('Policy Characteristics'!I:I,MATCH($C1456,'Policy Characteristics'!$C:$C,0))),"",INDEX('Policy Characteristics'!I:I,MATCH($C1456,'Policy Characteristics'!$C:$C,0)))</f>
        <v>% reduction in energy use</v>
      </c>
      <c r="P1456" s="254" t="str">
        <f>IF(ISBLANK(INDEX('Policy Characteristics'!J:J,MATCH($C1456,'Policy Characteristics'!$C:$C,0))),"",INDEX('Policy Characteristics'!J:J,MATCH($C1456,'Policy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6" s="254" t="str">
        <f>IF(ISBLANK(INDEX('Policy Characteristics'!K:K,MATCH($C1456,'Policy Characteristics'!$C:$C,0))),"",INDEX('Policy Characteristics'!K:K,MATCH($C1456,'Policy Characteristics'!$C:$C,0)))</f>
        <v>industry-ag-main.html#eff-stds</v>
      </c>
      <c r="R1456" s="254" t="str">
        <f>IF(ISBLANK(INDEX('Policy Characteristics'!L:L,MATCH($C1456,'Policy Characteristics'!$C:$C,0))),"",INDEX('Policy Characteristics'!L:L,MATCH($C1456,'Policy Characteristics'!$C:$C,0)))</f>
        <v>industry-energy-efficiency-standards.html</v>
      </c>
    </row>
    <row r="1457" spans="1:18" s="4" customFormat="1">
      <c r="A1457" s="254" t="str">
        <f>IF(ISBLANK(INDEX('Policy Characteristics'!A:A,MATCH($C1457,'Policy Characteristics'!$C:$C,0))),"",INDEX('Policy Characteristics'!A:A,MATCH($C1457,'Policy Characteristics'!$C:$C,0)))</f>
        <v>Industry</v>
      </c>
      <c r="B1457" s="262" t="str">
        <f>IF(ISBLANK(INDEX('Policy Characteristics'!B:B,MATCH($C1457,'Policy Characteristics'!$C:$C,0))),"",INDEX('Policy Characteristics'!B:B,MATCH($C1457,'Policy Characteristics'!$C:$C,0)))</f>
        <v>Industry Energy Efficiency Standards</v>
      </c>
      <c r="C1457" s="254" t="str">
        <f t="shared" si="49"/>
        <v>Percentage Improvement in Eqpt Efficiency Standards above BAU</v>
      </c>
      <c r="D1457" s="6" t="s">
        <v>3079</v>
      </c>
      <c r="E1457" s="45" t="s">
        <v>2402</v>
      </c>
      <c r="F1457" t="s">
        <v>3041</v>
      </c>
      <c r="G1457" s="45" t="s">
        <v>2406</v>
      </c>
      <c r="H1457" s="43">
        <v>1141</v>
      </c>
      <c r="I1457" s="324" t="s">
        <v>44</v>
      </c>
      <c r="J1457" s="255" t="str">
        <f>IF(ISBLANK(INDEX('Policy Characteristics'!D:D,MATCH($C1457,'Policy Characteristics'!$C:$C,0))),"",INDEX('Policy Characteristics'!D:D,MATCH($C1457,'Policy Characteristics'!$C:$C,0)))</f>
        <v>Industry Energy Efficiency Standards</v>
      </c>
      <c r="K1457" s="254" t="str">
        <f>IF(ISBLANK(INDEX('Policy Characteristics'!E:E,MATCH($C1457,'Policy Characteristics'!$C:$C,0))),"",INDEX('Policy Characteristics'!E:E,MATCH($C1457,'Policy Characteristics'!$C:$C,0)))</f>
        <v>indst efficiency standards</v>
      </c>
      <c r="L1457" s="261">
        <f>IF(ISBLANK(INDEX('Policy Characteristics'!F:F,MATCH($C1457,'Policy Characteristics'!$C:$C,0))),"",INDEX('Policy Characteristics'!F:F,MATCH($C1457,'Policy Characteristics'!$C:$C,0)))</f>
        <v>0</v>
      </c>
      <c r="M1457" s="261">
        <f>IF(ISBLANK(INDEX('Policy Characteristics'!G:G,MATCH($C1457,'Policy Characteristics'!$C:$C,0))),"",INDEX('Policy Characteristics'!G:G,MATCH($C1457,'Policy Characteristics'!$C:$C,0)))</f>
        <v>0.25</v>
      </c>
      <c r="N1457" s="261">
        <f>IF(ISBLANK(INDEX('Policy Characteristics'!H:H,MATCH($C1457,'Policy Characteristics'!$C:$C,0))),"",INDEX('Policy Characteristics'!H:H,MATCH($C1457,'Policy Characteristics'!$C:$C,0)))</f>
        <v>0.01</v>
      </c>
      <c r="O1457" s="254" t="str">
        <f>IF(ISBLANK(INDEX('Policy Characteristics'!I:I,MATCH($C1457,'Policy Characteristics'!$C:$C,0))),"",INDEX('Policy Characteristics'!I:I,MATCH($C1457,'Policy Characteristics'!$C:$C,0)))</f>
        <v>% reduction in energy use</v>
      </c>
      <c r="P1457" s="254" t="str">
        <f>IF(ISBLANK(INDEX('Policy Characteristics'!J:J,MATCH($C1457,'Policy Characteristics'!$C:$C,0))),"",INDEX('Policy Characteristics'!J:J,MATCH($C1457,'Policy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7" s="254" t="str">
        <f>IF(ISBLANK(INDEX('Policy Characteristics'!K:K,MATCH($C1457,'Policy Characteristics'!$C:$C,0))),"",INDEX('Policy Characteristics'!K:K,MATCH($C1457,'Policy Characteristics'!$C:$C,0)))</f>
        <v>industry-ag-main.html#eff-stds</v>
      </c>
      <c r="R1457" s="254" t="str">
        <f>IF(ISBLANK(INDEX('Policy Characteristics'!L:L,MATCH($C1457,'Policy Characteristics'!$C:$C,0))),"",INDEX('Policy Characteristics'!L:L,MATCH($C1457,'Policy Characteristics'!$C:$C,0)))</f>
        <v>industry-energy-efficiency-standards.html</v>
      </c>
    </row>
    <row r="1458" spans="1:18" s="4" customFormat="1">
      <c r="A1458" s="254" t="str">
        <f>IF(ISBLANK(INDEX('Policy Characteristics'!A:A,MATCH($C1458,'Policy Characteristics'!$C:$C,0))),"",INDEX('Policy Characteristics'!A:A,MATCH($C1458,'Policy Characteristics'!$C:$C,0)))</f>
        <v>Industry</v>
      </c>
      <c r="B1458" s="262" t="str">
        <f>IF(ISBLANK(INDEX('Policy Characteristics'!B:B,MATCH($C1458,'Policy Characteristics'!$C:$C,0))),"",INDEX('Policy Characteristics'!B:B,MATCH($C1458,'Policy Characteristics'!$C:$C,0)))</f>
        <v>Industry Energy Efficiency Standards</v>
      </c>
      <c r="C1458" s="254" t="str">
        <f t="shared" si="49"/>
        <v>Percentage Improvement in Eqpt Efficiency Standards above BAU</v>
      </c>
      <c r="D1458" s="6" t="s">
        <v>3079</v>
      </c>
      <c r="E1458" s="45" t="s">
        <v>2403</v>
      </c>
      <c r="F1458" t="s">
        <v>3041</v>
      </c>
      <c r="G1458" s="45" t="s">
        <v>2407</v>
      </c>
      <c r="H1458" s="43">
        <v>1142</v>
      </c>
      <c r="I1458" s="324" t="s">
        <v>43</v>
      </c>
      <c r="J1458" s="255" t="str">
        <f>IF(ISBLANK(INDEX('Policy Characteristics'!D:D,MATCH($C1458,'Policy Characteristics'!$C:$C,0))),"",INDEX('Policy Characteristics'!D:D,MATCH($C1458,'Policy Characteristics'!$C:$C,0)))</f>
        <v>Industry Energy Efficiency Standards</v>
      </c>
      <c r="K1458" s="254" t="str">
        <f>IF(ISBLANK(INDEX('Policy Characteristics'!E:E,MATCH($C1458,'Policy Characteristics'!$C:$C,0))),"",INDEX('Policy Characteristics'!E:E,MATCH($C1458,'Policy Characteristics'!$C:$C,0)))</f>
        <v>indst efficiency standards</v>
      </c>
      <c r="L1458" s="261">
        <f>IF(ISBLANK(INDEX('Policy Characteristics'!F:F,MATCH($C1458,'Policy Characteristics'!$C:$C,0))),"",INDEX('Policy Characteristics'!F:F,MATCH($C1458,'Policy Characteristics'!$C:$C,0)))</f>
        <v>0</v>
      </c>
      <c r="M1458" s="261">
        <f>IF(ISBLANK(INDEX('Policy Characteristics'!G:G,MATCH($C1458,'Policy Characteristics'!$C:$C,0))),"",INDEX('Policy Characteristics'!G:G,MATCH($C1458,'Policy Characteristics'!$C:$C,0)))</f>
        <v>0.25</v>
      </c>
      <c r="N1458" s="261">
        <f>IF(ISBLANK(INDEX('Policy Characteristics'!H:H,MATCH($C1458,'Policy Characteristics'!$C:$C,0))),"",INDEX('Policy Characteristics'!H:H,MATCH($C1458,'Policy Characteristics'!$C:$C,0)))</f>
        <v>0.01</v>
      </c>
      <c r="O1458" s="254" t="str">
        <f>IF(ISBLANK(INDEX('Policy Characteristics'!I:I,MATCH($C1458,'Policy Characteristics'!$C:$C,0))),"",INDEX('Policy Characteristics'!I:I,MATCH($C1458,'Policy Characteristics'!$C:$C,0)))</f>
        <v>% reduction in energy use</v>
      </c>
      <c r="P1458" s="254" t="str">
        <f>IF(ISBLANK(INDEX('Policy Characteristics'!J:J,MATCH($C1458,'Policy Characteristics'!$C:$C,0))),"",INDEX('Policy Characteristics'!J:J,MATCH($C1458,'Policy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8" s="254" t="str">
        <f>IF(ISBLANK(INDEX('Policy Characteristics'!K:K,MATCH($C1458,'Policy Characteristics'!$C:$C,0))),"",INDEX('Policy Characteristics'!K:K,MATCH($C1458,'Policy Characteristics'!$C:$C,0)))</f>
        <v>industry-ag-main.html#eff-stds</v>
      </c>
      <c r="R1458" s="254" t="str">
        <f>IF(ISBLANK(INDEX('Policy Characteristics'!L:L,MATCH($C1458,'Policy Characteristics'!$C:$C,0))),"",INDEX('Policy Characteristics'!L:L,MATCH($C1458,'Policy Characteristics'!$C:$C,0)))</f>
        <v>industry-energy-efficiency-standards.html</v>
      </c>
    </row>
    <row r="1459" spans="1:18" s="4" customFormat="1">
      <c r="A1459" s="254" t="str">
        <f>IF(ISBLANK(INDEX('Policy Characteristics'!A:A,MATCH($C1459,'Policy Characteristics'!$C:$C,0))),"",INDEX('Policy Characteristics'!A:A,MATCH($C1459,'Policy Characteristics'!$C:$C,0)))</f>
        <v>Industry</v>
      </c>
      <c r="B1459" s="262" t="str">
        <f>IF(ISBLANK(INDEX('Policy Characteristics'!B:B,MATCH($C1459,'Policy Characteristics'!$C:$C,0))),"",INDEX('Policy Characteristics'!B:B,MATCH($C1459,'Policy Characteristics'!$C:$C,0)))</f>
        <v>Industry Energy Efficiency Standards</v>
      </c>
      <c r="C1459" s="254" t="str">
        <f t="shared" si="49"/>
        <v>Percentage Improvement in Eqpt Efficiency Standards above BAU</v>
      </c>
      <c r="D1459" s="6" t="s">
        <v>3079</v>
      </c>
      <c r="E1459" s="45" t="s">
        <v>2404</v>
      </c>
      <c r="F1459" t="s">
        <v>3041</v>
      </c>
      <c r="G1459" s="45" t="s">
        <v>2410</v>
      </c>
      <c r="H1459" s="43">
        <v>1143</v>
      </c>
      <c r="I1459" s="324" t="s">
        <v>44</v>
      </c>
      <c r="J1459" s="255" t="str">
        <f>IF(ISBLANK(INDEX('Policy Characteristics'!D:D,MATCH($C1459,'Policy Characteristics'!$C:$C,0))),"",INDEX('Policy Characteristics'!D:D,MATCH($C1459,'Policy Characteristics'!$C:$C,0)))</f>
        <v>Industry Energy Efficiency Standards</v>
      </c>
      <c r="K1459" s="254" t="str">
        <f>IF(ISBLANK(INDEX('Policy Characteristics'!E:E,MATCH($C1459,'Policy Characteristics'!$C:$C,0))),"",INDEX('Policy Characteristics'!E:E,MATCH($C1459,'Policy Characteristics'!$C:$C,0)))</f>
        <v>indst efficiency standards</v>
      </c>
      <c r="L1459" s="261">
        <f>IF(ISBLANK(INDEX('Policy Characteristics'!F:F,MATCH($C1459,'Policy Characteristics'!$C:$C,0))),"",INDEX('Policy Characteristics'!F:F,MATCH($C1459,'Policy Characteristics'!$C:$C,0)))</f>
        <v>0</v>
      </c>
      <c r="M1459" s="261">
        <f>IF(ISBLANK(INDEX('Policy Characteristics'!G:G,MATCH($C1459,'Policy Characteristics'!$C:$C,0))),"",INDEX('Policy Characteristics'!G:G,MATCH($C1459,'Policy Characteristics'!$C:$C,0)))</f>
        <v>0.25</v>
      </c>
      <c r="N1459" s="261">
        <f>IF(ISBLANK(INDEX('Policy Characteristics'!H:H,MATCH($C1459,'Policy Characteristics'!$C:$C,0))),"",INDEX('Policy Characteristics'!H:H,MATCH($C1459,'Policy Characteristics'!$C:$C,0)))</f>
        <v>0.01</v>
      </c>
      <c r="O1459" s="254" t="str">
        <f>IF(ISBLANK(INDEX('Policy Characteristics'!I:I,MATCH($C1459,'Policy Characteristics'!$C:$C,0))),"",INDEX('Policy Characteristics'!I:I,MATCH($C1459,'Policy Characteristics'!$C:$C,0)))</f>
        <v>% reduction in energy use</v>
      </c>
      <c r="P1459" s="254" t="str">
        <f>IF(ISBLANK(INDEX('Policy Characteristics'!J:J,MATCH($C1459,'Policy Characteristics'!$C:$C,0))),"",INDEX('Policy Characteristics'!J:J,MATCH($C1459,'Policy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9" s="254" t="str">
        <f>IF(ISBLANK(INDEX('Policy Characteristics'!K:K,MATCH($C1459,'Policy Characteristics'!$C:$C,0))),"",INDEX('Policy Characteristics'!K:K,MATCH($C1459,'Policy Characteristics'!$C:$C,0)))</f>
        <v>industry-ag-main.html#eff-stds</v>
      </c>
      <c r="R1459" s="254" t="str">
        <f>IF(ISBLANK(INDEX('Policy Characteristics'!L:L,MATCH($C1459,'Policy Characteristics'!$C:$C,0))),"",INDEX('Policy Characteristics'!L:L,MATCH($C1459,'Policy Characteristics'!$C:$C,0)))</f>
        <v>industry-energy-efficiency-standards.html</v>
      </c>
    </row>
    <row r="1460" spans="1:18" s="4" customFormat="1">
      <c r="A1460" s="254" t="str">
        <f>IF(ISBLANK(INDEX('Policy Characteristics'!A:A,MATCH($C1460,'Policy Characteristics'!$C:$C,0))),"",INDEX('Policy Characteristics'!A:A,MATCH($C1460,'Policy Characteristics'!$C:$C,0)))</f>
        <v>Industry</v>
      </c>
      <c r="B1460" s="262" t="str">
        <f>IF(ISBLANK(INDEX('Policy Characteristics'!B:B,MATCH($C1460,'Policy Characteristics'!$C:$C,0))),"",INDEX('Policy Characteristics'!B:B,MATCH($C1460,'Policy Characteristics'!$C:$C,0)))</f>
        <v>Industry Energy Efficiency Standards</v>
      </c>
      <c r="C1460" s="254" t="str">
        <f t="shared" si="49"/>
        <v>Percentage Improvement in Eqpt Efficiency Standards above BAU</v>
      </c>
      <c r="D1460" s="6" t="s">
        <v>3079</v>
      </c>
      <c r="E1460" s="45" t="s">
        <v>2706</v>
      </c>
      <c r="F1460" t="s">
        <v>3041</v>
      </c>
      <c r="G1460" s="45" t="s">
        <v>2709</v>
      </c>
      <c r="H1460" s="43">
        <v>1144</v>
      </c>
      <c r="I1460" s="324" t="s">
        <v>44</v>
      </c>
      <c r="J1460" s="255" t="str">
        <f>IF(ISBLANK(INDEX('Policy Characteristics'!D:D,MATCH($C1460,'Policy Characteristics'!$C:$C,0))),"",INDEX('Policy Characteristics'!D:D,MATCH($C1460,'Policy Characteristics'!$C:$C,0)))</f>
        <v>Industry Energy Efficiency Standards</v>
      </c>
      <c r="K1460" s="254" t="str">
        <f>IF(ISBLANK(INDEX('Policy Characteristics'!E:E,MATCH($C1460,'Policy Characteristics'!$C:$C,0))),"",INDEX('Policy Characteristics'!E:E,MATCH($C1460,'Policy Characteristics'!$C:$C,0)))</f>
        <v>indst efficiency standards</v>
      </c>
      <c r="L1460" s="261">
        <f>IF(ISBLANK(INDEX('Policy Characteristics'!F:F,MATCH($C1460,'Policy Characteristics'!$C:$C,0))),"",INDEX('Policy Characteristics'!F:F,MATCH($C1460,'Policy Characteristics'!$C:$C,0)))</f>
        <v>0</v>
      </c>
      <c r="M1460" s="261">
        <f>IF(ISBLANK(INDEX('Policy Characteristics'!G:G,MATCH($C1460,'Policy Characteristics'!$C:$C,0))),"",INDEX('Policy Characteristics'!G:G,MATCH($C1460,'Policy Characteristics'!$C:$C,0)))</f>
        <v>0.25</v>
      </c>
      <c r="N1460" s="261">
        <f>IF(ISBLANK(INDEX('Policy Characteristics'!H:H,MATCH($C1460,'Policy Characteristics'!$C:$C,0))),"",INDEX('Policy Characteristics'!H:H,MATCH($C1460,'Policy Characteristics'!$C:$C,0)))</f>
        <v>0.01</v>
      </c>
      <c r="O1460" s="254" t="str">
        <f>IF(ISBLANK(INDEX('Policy Characteristics'!I:I,MATCH($C1460,'Policy Characteristics'!$C:$C,0))),"",INDEX('Policy Characteristics'!I:I,MATCH($C1460,'Policy Characteristics'!$C:$C,0)))</f>
        <v>% reduction in energy use</v>
      </c>
      <c r="P1460" s="254" t="str">
        <f>IF(ISBLANK(INDEX('Policy Characteristics'!J:J,MATCH($C1460,'Policy Characteristics'!$C:$C,0))),"",INDEX('Policy Characteristics'!J:J,MATCH($C1460,'Policy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0" s="254" t="str">
        <f>IF(ISBLANK(INDEX('Policy Characteristics'!K:K,MATCH($C1460,'Policy Characteristics'!$C:$C,0))),"",INDEX('Policy Characteristics'!K:K,MATCH($C1460,'Policy Characteristics'!$C:$C,0)))</f>
        <v>industry-ag-main.html#eff-stds</v>
      </c>
      <c r="R1460" s="254" t="str">
        <f>IF(ISBLANK(INDEX('Policy Characteristics'!L:L,MATCH($C1460,'Policy Characteristics'!$C:$C,0))),"",INDEX('Policy Characteristics'!L:L,MATCH($C1460,'Policy Characteristics'!$C:$C,0)))</f>
        <v>industry-energy-efficiency-standards.html</v>
      </c>
    </row>
    <row r="1461" spans="1:18" s="4" customFormat="1">
      <c r="A1461" s="254" t="str">
        <f>IF(ISBLANK(INDEX('Policy Characteristics'!A:A,MATCH($C1461,'Policy Characteristics'!$C:$C,0))),"",INDEX('Policy Characteristics'!A:A,MATCH($C1461,'Policy Characteristics'!$C:$C,0)))</f>
        <v>Industry</v>
      </c>
      <c r="B1461" s="262" t="str">
        <f>IF(ISBLANK(INDEX('Policy Characteristics'!B:B,MATCH($C1461,'Policy Characteristics'!$C:$C,0))),"",INDEX('Policy Characteristics'!B:B,MATCH($C1461,'Policy Characteristics'!$C:$C,0)))</f>
        <v>Industry Energy Efficiency Standards</v>
      </c>
      <c r="C1461" s="254" t="str">
        <f t="shared" si="49"/>
        <v>Percentage Improvement in Eqpt Efficiency Standards above BAU</v>
      </c>
      <c r="D1461" s="6" t="s">
        <v>3079</v>
      </c>
      <c r="E1461" s="45" t="s">
        <v>2707</v>
      </c>
      <c r="F1461" t="s">
        <v>3041</v>
      </c>
      <c r="G1461" s="45" t="s">
        <v>2711</v>
      </c>
      <c r="H1461" s="43">
        <v>1145</v>
      </c>
      <c r="I1461" s="324" t="s">
        <v>44</v>
      </c>
      <c r="J1461" s="255" t="str">
        <f>IF(ISBLANK(INDEX('Policy Characteristics'!D:D,MATCH($C1461,'Policy Characteristics'!$C:$C,0))),"",INDEX('Policy Characteristics'!D:D,MATCH($C1461,'Policy Characteristics'!$C:$C,0)))</f>
        <v>Industry Energy Efficiency Standards</v>
      </c>
      <c r="K1461" s="254" t="str">
        <f>IF(ISBLANK(INDEX('Policy Characteristics'!E:E,MATCH($C1461,'Policy Characteristics'!$C:$C,0))),"",INDEX('Policy Characteristics'!E:E,MATCH($C1461,'Policy Characteristics'!$C:$C,0)))</f>
        <v>indst efficiency standards</v>
      </c>
      <c r="L1461" s="261">
        <f>IF(ISBLANK(INDEX('Policy Characteristics'!F:F,MATCH($C1461,'Policy Characteristics'!$C:$C,0))),"",INDEX('Policy Characteristics'!F:F,MATCH($C1461,'Policy Characteristics'!$C:$C,0)))</f>
        <v>0</v>
      </c>
      <c r="M1461" s="261">
        <f>IF(ISBLANK(INDEX('Policy Characteristics'!G:G,MATCH($C1461,'Policy Characteristics'!$C:$C,0))),"",INDEX('Policy Characteristics'!G:G,MATCH($C1461,'Policy Characteristics'!$C:$C,0)))</f>
        <v>0.25</v>
      </c>
      <c r="N1461" s="261">
        <f>IF(ISBLANK(INDEX('Policy Characteristics'!H:H,MATCH($C1461,'Policy Characteristics'!$C:$C,0))),"",INDEX('Policy Characteristics'!H:H,MATCH($C1461,'Policy Characteristics'!$C:$C,0)))</f>
        <v>0.01</v>
      </c>
      <c r="O1461" s="254" t="str">
        <f>IF(ISBLANK(INDEX('Policy Characteristics'!I:I,MATCH($C1461,'Policy Characteristics'!$C:$C,0))),"",INDEX('Policy Characteristics'!I:I,MATCH($C1461,'Policy Characteristics'!$C:$C,0)))</f>
        <v>% reduction in energy use</v>
      </c>
      <c r="P1461" s="254" t="str">
        <f>IF(ISBLANK(INDEX('Policy Characteristics'!J:J,MATCH($C1461,'Policy Characteristics'!$C:$C,0))),"",INDEX('Policy Characteristics'!J:J,MATCH($C1461,'Policy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1" s="254" t="str">
        <f>IF(ISBLANK(INDEX('Policy Characteristics'!K:K,MATCH($C1461,'Policy Characteristics'!$C:$C,0))),"",INDEX('Policy Characteristics'!K:K,MATCH($C1461,'Policy Characteristics'!$C:$C,0)))</f>
        <v>industry-ag-main.html#eff-stds</v>
      </c>
      <c r="R1461" s="254" t="str">
        <f>IF(ISBLANK(INDEX('Policy Characteristics'!L:L,MATCH($C1461,'Policy Characteristics'!$C:$C,0))),"",INDEX('Policy Characteristics'!L:L,MATCH($C1461,'Policy Characteristics'!$C:$C,0)))</f>
        <v>industry-energy-efficiency-standards.html</v>
      </c>
    </row>
    <row r="1462" spans="1:18" s="4" customFormat="1">
      <c r="A1462" s="254" t="str">
        <f>IF(ISBLANK(INDEX('Policy Characteristics'!A:A,MATCH($C1462,'Policy Characteristics'!$C:$C,0))),"",INDEX('Policy Characteristics'!A:A,MATCH($C1462,'Policy Characteristics'!$C:$C,0)))</f>
        <v>Industry</v>
      </c>
      <c r="B1462" s="262" t="str">
        <f>IF(ISBLANK(INDEX('Policy Characteristics'!B:B,MATCH($C1462,'Policy Characteristics'!$C:$C,0))),"",INDEX('Policy Characteristics'!B:B,MATCH($C1462,'Policy Characteristics'!$C:$C,0)))</f>
        <v>Industry Energy Efficiency Standards</v>
      </c>
      <c r="C1462" s="254" t="str">
        <f t="shared" si="49"/>
        <v>Percentage Improvement in Eqpt Efficiency Standards above BAU</v>
      </c>
      <c r="D1462" s="6" t="s">
        <v>3079</v>
      </c>
      <c r="E1462" s="45" t="s">
        <v>2708</v>
      </c>
      <c r="F1462" t="s">
        <v>3041</v>
      </c>
      <c r="G1462" s="45" t="s">
        <v>2712</v>
      </c>
      <c r="H1462" s="43">
        <v>1146</v>
      </c>
      <c r="I1462" s="324" t="s">
        <v>43</v>
      </c>
      <c r="J1462" s="255" t="str">
        <f>IF(ISBLANK(INDEX('Policy Characteristics'!D:D,MATCH($C1462,'Policy Characteristics'!$C:$C,0))),"",INDEX('Policy Characteristics'!D:D,MATCH($C1462,'Policy Characteristics'!$C:$C,0)))</f>
        <v>Industry Energy Efficiency Standards</v>
      </c>
      <c r="K1462" s="254" t="str">
        <f>IF(ISBLANK(INDEX('Policy Characteristics'!E:E,MATCH($C1462,'Policy Characteristics'!$C:$C,0))),"",INDEX('Policy Characteristics'!E:E,MATCH($C1462,'Policy Characteristics'!$C:$C,0)))</f>
        <v>indst efficiency standards</v>
      </c>
      <c r="L1462" s="261">
        <f>IF(ISBLANK(INDEX('Policy Characteristics'!F:F,MATCH($C1462,'Policy Characteristics'!$C:$C,0))),"",INDEX('Policy Characteristics'!F:F,MATCH($C1462,'Policy Characteristics'!$C:$C,0)))</f>
        <v>0</v>
      </c>
      <c r="M1462" s="261">
        <f>IF(ISBLANK(INDEX('Policy Characteristics'!G:G,MATCH($C1462,'Policy Characteristics'!$C:$C,0))),"",INDEX('Policy Characteristics'!G:G,MATCH($C1462,'Policy Characteristics'!$C:$C,0)))</f>
        <v>0.25</v>
      </c>
      <c r="N1462" s="261">
        <f>IF(ISBLANK(INDEX('Policy Characteristics'!H:H,MATCH($C1462,'Policy Characteristics'!$C:$C,0))),"",INDEX('Policy Characteristics'!H:H,MATCH($C1462,'Policy Characteristics'!$C:$C,0)))</f>
        <v>0.01</v>
      </c>
      <c r="O1462" s="254" t="str">
        <f>IF(ISBLANK(INDEX('Policy Characteristics'!I:I,MATCH($C1462,'Policy Characteristics'!$C:$C,0))),"",INDEX('Policy Characteristics'!I:I,MATCH($C1462,'Policy Characteristics'!$C:$C,0)))</f>
        <v>% reduction in energy use</v>
      </c>
      <c r="P1462" s="254" t="str">
        <f>IF(ISBLANK(INDEX('Policy Characteristics'!J:J,MATCH($C1462,'Policy Characteristics'!$C:$C,0))),"",INDEX('Policy Characteristics'!J:J,MATCH($C1462,'Policy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2" s="254" t="str">
        <f>IF(ISBLANK(INDEX('Policy Characteristics'!K:K,MATCH($C1462,'Policy Characteristics'!$C:$C,0))),"",INDEX('Policy Characteristics'!K:K,MATCH($C1462,'Policy Characteristics'!$C:$C,0)))</f>
        <v>industry-ag-main.html#eff-stds</v>
      </c>
      <c r="R1462" s="254" t="str">
        <f>IF(ISBLANK(INDEX('Policy Characteristics'!L:L,MATCH($C1462,'Policy Characteristics'!$C:$C,0))),"",INDEX('Policy Characteristics'!L:L,MATCH($C1462,'Policy Characteristics'!$C:$C,0)))</f>
        <v>industry-energy-efficiency-standards.html</v>
      </c>
    </row>
    <row r="1463" spans="1:18" s="4" customFormat="1">
      <c r="A1463" s="254" t="str">
        <f>IF(ISBLANK(INDEX('Policy Characteristics'!A:A,MATCH($C1463,'Policy Characteristics'!$C:$C,0))),"",INDEX('Policy Characteristics'!A:A,MATCH($C1463,'Policy Characteristics'!$C:$C,0)))</f>
        <v>Industry</v>
      </c>
      <c r="B1463" s="262" t="str">
        <f>IF(ISBLANK(INDEX('Policy Characteristics'!B:B,MATCH($C1463,'Policy Characteristics'!$C:$C,0))),"",INDEX('Policy Characteristics'!B:B,MATCH($C1463,'Policy Characteristics'!$C:$C,0)))</f>
        <v>Industry Energy Efficiency Standards</v>
      </c>
      <c r="C1463" s="254" t="str">
        <f t="shared" si="49"/>
        <v>Percentage Improvement in Eqpt Efficiency Standards above BAU</v>
      </c>
      <c r="D1463" s="6" t="s">
        <v>3079</v>
      </c>
      <c r="E1463" s="45" t="s">
        <v>2705</v>
      </c>
      <c r="F1463" t="s">
        <v>3041</v>
      </c>
      <c r="G1463" s="45" t="s">
        <v>2710</v>
      </c>
      <c r="H1463" s="43">
        <v>1147</v>
      </c>
      <c r="I1463" s="324" t="s">
        <v>44</v>
      </c>
      <c r="J1463" s="255" t="str">
        <f>IF(ISBLANK(INDEX('Policy Characteristics'!D:D,MATCH($C1463,'Policy Characteristics'!$C:$C,0))),"",INDEX('Policy Characteristics'!D:D,MATCH($C1463,'Policy Characteristics'!$C:$C,0)))</f>
        <v>Industry Energy Efficiency Standards</v>
      </c>
      <c r="K1463" s="254" t="str">
        <f>IF(ISBLANK(INDEX('Policy Characteristics'!E:E,MATCH($C1463,'Policy Characteristics'!$C:$C,0))),"",INDEX('Policy Characteristics'!E:E,MATCH($C1463,'Policy Characteristics'!$C:$C,0)))</f>
        <v>indst efficiency standards</v>
      </c>
      <c r="L1463" s="261">
        <f>IF(ISBLANK(INDEX('Policy Characteristics'!F:F,MATCH($C1463,'Policy Characteristics'!$C:$C,0))),"",INDEX('Policy Characteristics'!F:F,MATCH($C1463,'Policy Characteristics'!$C:$C,0)))</f>
        <v>0</v>
      </c>
      <c r="M1463" s="261">
        <f>IF(ISBLANK(INDEX('Policy Characteristics'!G:G,MATCH($C1463,'Policy Characteristics'!$C:$C,0))),"",INDEX('Policy Characteristics'!G:G,MATCH($C1463,'Policy Characteristics'!$C:$C,0)))</f>
        <v>0.25</v>
      </c>
      <c r="N1463" s="261">
        <f>IF(ISBLANK(INDEX('Policy Characteristics'!H:H,MATCH($C1463,'Policy Characteristics'!$C:$C,0))),"",INDEX('Policy Characteristics'!H:H,MATCH($C1463,'Policy Characteristics'!$C:$C,0)))</f>
        <v>0.01</v>
      </c>
      <c r="O1463" s="254" t="str">
        <f>IF(ISBLANK(INDEX('Policy Characteristics'!I:I,MATCH($C1463,'Policy Characteristics'!$C:$C,0))),"",INDEX('Policy Characteristics'!I:I,MATCH($C1463,'Policy Characteristics'!$C:$C,0)))</f>
        <v>% reduction in energy use</v>
      </c>
      <c r="P1463" s="254" t="str">
        <f>IF(ISBLANK(INDEX('Policy Characteristics'!J:J,MATCH($C1463,'Policy Characteristics'!$C:$C,0))),"",INDEX('Policy Characteristics'!J:J,MATCH($C1463,'Policy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3" s="254" t="str">
        <f>IF(ISBLANK(INDEX('Policy Characteristics'!K:K,MATCH($C1463,'Policy Characteristics'!$C:$C,0))),"",INDEX('Policy Characteristics'!K:K,MATCH($C1463,'Policy Characteristics'!$C:$C,0)))</f>
        <v>industry-ag-main.html#eff-stds</v>
      </c>
      <c r="R1463" s="254" t="str">
        <f>IF(ISBLANK(INDEX('Policy Characteristics'!L:L,MATCH($C1463,'Policy Characteristics'!$C:$C,0))),"",INDEX('Policy Characteristics'!L:L,MATCH($C1463,'Policy Characteristics'!$C:$C,0)))</f>
        <v>industry-energy-efficiency-standards.html</v>
      </c>
    </row>
    <row r="1464" spans="1:18" s="4" customFormat="1">
      <c r="A1464" s="254" t="str">
        <f>IF(ISBLANK(INDEX('Policy Characteristics'!A:A,MATCH($C1464,'Policy Characteristics'!$C:$C,0))),"",INDEX('Policy Characteristics'!A:A,MATCH($C1464,'Policy Characteristics'!$C:$C,0)))</f>
        <v>Industry</v>
      </c>
      <c r="B1464" s="262" t="str">
        <f>IF(ISBLANK(INDEX('Policy Characteristics'!B:B,MATCH($C1464,'Policy Characteristics'!$C:$C,0))),"",INDEX('Policy Characteristics'!B:B,MATCH($C1464,'Policy Characteristics'!$C:$C,0)))</f>
        <v>Industry Energy Efficiency Standards</v>
      </c>
      <c r="C1464" s="254" t="str">
        <f t="shared" si="49"/>
        <v>Percentage Improvement in Eqpt Efficiency Standards above BAU</v>
      </c>
      <c r="D1464" s="6" t="s">
        <v>3080</v>
      </c>
      <c r="E1464" s="45" t="s">
        <v>2399</v>
      </c>
      <c r="F1464" t="s">
        <v>3042</v>
      </c>
      <c r="G1464" s="45" t="s">
        <v>2405</v>
      </c>
      <c r="H1464" s="43">
        <v>1148</v>
      </c>
      <c r="I1464" s="324" t="s">
        <v>43</v>
      </c>
      <c r="J1464" s="255" t="str">
        <f>IF(ISBLANK(INDEX('Policy Characteristics'!D:D,MATCH($C1464,'Policy Characteristics'!$C:$C,0))),"",INDEX('Policy Characteristics'!D:D,MATCH($C1464,'Policy Characteristics'!$C:$C,0)))</f>
        <v>Industry Energy Efficiency Standards</v>
      </c>
      <c r="K1464" s="254" t="str">
        <f>IF(ISBLANK(INDEX('Policy Characteristics'!E:E,MATCH($C1464,'Policy Characteristics'!$C:$C,0))),"",INDEX('Policy Characteristics'!E:E,MATCH($C1464,'Policy Characteristics'!$C:$C,0)))</f>
        <v>indst efficiency standards</v>
      </c>
      <c r="L1464" s="261">
        <f>IF(ISBLANK(INDEX('Policy Characteristics'!F:F,MATCH($C1464,'Policy Characteristics'!$C:$C,0))),"",INDEX('Policy Characteristics'!F:F,MATCH($C1464,'Policy Characteristics'!$C:$C,0)))</f>
        <v>0</v>
      </c>
      <c r="M1464" s="261">
        <f>IF(ISBLANK(INDEX('Policy Characteristics'!G:G,MATCH($C1464,'Policy Characteristics'!$C:$C,0))),"",INDEX('Policy Characteristics'!G:G,MATCH($C1464,'Policy Characteristics'!$C:$C,0)))</f>
        <v>0.25</v>
      </c>
      <c r="N1464" s="261">
        <f>IF(ISBLANK(INDEX('Policy Characteristics'!H:H,MATCH($C1464,'Policy Characteristics'!$C:$C,0))),"",INDEX('Policy Characteristics'!H:H,MATCH($C1464,'Policy Characteristics'!$C:$C,0)))</f>
        <v>0.01</v>
      </c>
      <c r="O1464" s="254" t="str">
        <f>IF(ISBLANK(INDEX('Policy Characteristics'!I:I,MATCH($C1464,'Policy Characteristics'!$C:$C,0))),"",INDEX('Policy Characteristics'!I:I,MATCH($C1464,'Policy Characteristics'!$C:$C,0)))</f>
        <v>% reduction in energy use</v>
      </c>
      <c r="P1464" s="254" t="str">
        <f>IF(ISBLANK(INDEX('Policy Characteristics'!J:J,MATCH($C1464,'Policy Characteristics'!$C:$C,0))),"",INDEX('Policy Characteristics'!J:J,MATCH($C1464,'Policy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4" s="254" t="str">
        <f>IF(ISBLANK(INDEX('Policy Characteristics'!K:K,MATCH($C1464,'Policy Characteristics'!$C:$C,0))),"",INDEX('Policy Characteristics'!K:K,MATCH($C1464,'Policy Characteristics'!$C:$C,0)))</f>
        <v>industry-ag-main.html#eff-stds</v>
      </c>
      <c r="R1464" s="254" t="str">
        <f>IF(ISBLANK(INDEX('Policy Characteristics'!L:L,MATCH($C1464,'Policy Characteristics'!$C:$C,0))),"",INDEX('Policy Characteristics'!L:L,MATCH($C1464,'Policy Characteristics'!$C:$C,0)))</f>
        <v>industry-energy-efficiency-standards.html</v>
      </c>
    </row>
    <row r="1465" spans="1:18" s="4" customFormat="1">
      <c r="A1465" s="254" t="str">
        <f>IF(ISBLANK(INDEX('Policy Characteristics'!A:A,MATCH($C1465,'Policy Characteristics'!$C:$C,0))),"",INDEX('Policy Characteristics'!A:A,MATCH($C1465,'Policy Characteristics'!$C:$C,0)))</f>
        <v>Industry</v>
      </c>
      <c r="B1465" s="262" t="str">
        <f>IF(ISBLANK(INDEX('Policy Characteristics'!B:B,MATCH($C1465,'Policy Characteristics'!$C:$C,0))),"",INDEX('Policy Characteristics'!B:B,MATCH($C1465,'Policy Characteristics'!$C:$C,0)))</f>
        <v>Industry Energy Efficiency Standards</v>
      </c>
      <c r="C1465" s="254" t="str">
        <f t="shared" si="49"/>
        <v>Percentage Improvement in Eqpt Efficiency Standards above BAU</v>
      </c>
      <c r="D1465" s="6" t="s">
        <v>3080</v>
      </c>
      <c r="E1465" s="45" t="s">
        <v>2400</v>
      </c>
      <c r="F1465" t="s">
        <v>3042</v>
      </c>
      <c r="G1465" s="45" t="s">
        <v>2408</v>
      </c>
      <c r="H1465" s="43">
        <v>1149</v>
      </c>
      <c r="I1465" s="324" t="s">
        <v>43</v>
      </c>
      <c r="J1465" s="255" t="str">
        <f>IF(ISBLANK(INDEX('Policy Characteristics'!D:D,MATCH($C1465,'Policy Characteristics'!$C:$C,0))),"",INDEX('Policy Characteristics'!D:D,MATCH($C1465,'Policy Characteristics'!$C:$C,0)))</f>
        <v>Industry Energy Efficiency Standards</v>
      </c>
      <c r="K1465" s="254" t="str">
        <f>IF(ISBLANK(INDEX('Policy Characteristics'!E:E,MATCH($C1465,'Policy Characteristics'!$C:$C,0))),"",INDEX('Policy Characteristics'!E:E,MATCH($C1465,'Policy Characteristics'!$C:$C,0)))</f>
        <v>indst efficiency standards</v>
      </c>
      <c r="L1465" s="261">
        <f>IF(ISBLANK(INDEX('Policy Characteristics'!F:F,MATCH($C1465,'Policy Characteristics'!$C:$C,0))),"",INDEX('Policy Characteristics'!F:F,MATCH($C1465,'Policy Characteristics'!$C:$C,0)))</f>
        <v>0</v>
      </c>
      <c r="M1465" s="261">
        <f>IF(ISBLANK(INDEX('Policy Characteristics'!G:G,MATCH($C1465,'Policy Characteristics'!$C:$C,0))),"",INDEX('Policy Characteristics'!G:G,MATCH($C1465,'Policy Characteristics'!$C:$C,0)))</f>
        <v>0.25</v>
      </c>
      <c r="N1465" s="261">
        <f>IF(ISBLANK(INDEX('Policy Characteristics'!H:H,MATCH($C1465,'Policy Characteristics'!$C:$C,0))),"",INDEX('Policy Characteristics'!H:H,MATCH($C1465,'Policy Characteristics'!$C:$C,0)))</f>
        <v>0.01</v>
      </c>
      <c r="O1465" s="254" t="str">
        <f>IF(ISBLANK(INDEX('Policy Characteristics'!I:I,MATCH($C1465,'Policy Characteristics'!$C:$C,0))),"",INDEX('Policy Characteristics'!I:I,MATCH($C1465,'Policy Characteristics'!$C:$C,0)))</f>
        <v>% reduction in energy use</v>
      </c>
      <c r="P1465" s="254" t="str">
        <f>IF(ISBLANK(INDEX('Policy Characteristics'!J:J,MATCH($C1465,'Policy Characteristics'!$C:$C,0))),"",INDEX('Policy Characteristics'!J:J,MATCH($C1465,'Policy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5" s="254" t="str">
        <f>IF(ISBLANK(INDEX('Policy Characteristics'!K:K,MATCH($C1465,'Policy Characteristics'!$C:$C,0))),"",INDEX('Policy Characteristics'!K:K,MATCH($C1465,'Policy Characteristics'!$C:$C,0)))</f>
        <v>industry-ag-main.html#eff-stds</v>
      </c>
      <c r="R1465" s="254" t="str">
        <f>IF(ISBLANK(INDEX('Policy Characteristics'!L:L,MATCH($C1465,'Policy Characteristics'!$C:$C,0))),"",INDEX('Policy Characteristics'!L:L,MATCH($C1465,'Policy Characteristics'!$C:$C,0)))</f>
        <v>industry-energy-efficiency-standards.html</v>
      </c>
    </row>
    <row r="1466" spans="1:18" s="4" customFormat="1">
      <c r="A1466" s="254" t="str">
        <f>IF(ISBLANK(INDEX('Policy Characteristics'!A:A,MATCH($C1466,'Policy Characteristics'!$C:$C,0))),"",INDEX('Policy Characteristics'!A:A,MATCH($C1466,'Policy Characteristics'!$C:$C,0)))</f>
        <v>Industry</v>
      </c>
      <c r="B1466" s="262" t="str">
        <f>IF(ISBLANK(INDEX('Policy Characteristics'!B:B,MATCH($C1466,'Policy Characteristics'!$C:$C,0))),"",INDEX('Policy Characteristics'!B:B,MATCH($C1466,'Policy Characteristics'!$C:$C,0)))</f>
        <v>Industry Energy Efficiency Standards</v>
      </c>
      <c r="C1466" s="254" t="str">
        <f t="shared" si="49"/>
        <v>Percentage Improvement in Eqpt Efficiency Standards above BAU</v>
      </c>
      <c r="D1466" s="6" t="s">
        <v>3080</v>
      </c>
      <c r="E1466" s="45" t="s">
        <v>2401</v>
      </c>
      <c r="F1466" t="s">
        <v>3042</v>
      </c>
      <c r="G1466" s="45" t="s">
        <v>2409</v>
      </c>
      <c r="H1466" s="43">
        <v>1150</v>
      </c>
      <c r="I1466" s="324" t="s">
        <v>43</v>
      </c>
      <c r="J1466" s="255" t="str">
        <f>IF(ISBLANK(INDEX('Policy Characteristics'!D:D,MATCH($C1466,'Policy Characteristics'!$C:$C,0))),"",INDEX('Policy Characteristics'!D:D,MATCH($C1466,'Policy Characteristics'!$C:$C,0)))</f>
        <v>Industry Energy Efficiency Standards</v>
      </c>
      <c r="K1466" s="254" t="str">
        <f>IF(ISBLANK(INDEX('Policy Characteristics'!E:E,MATCH($C1466,'Policy Characteristics'!$C:$C,0))),"",INDEX('Policy Characteristics'!E:E,MATCH($C1466,'Policy Characteristics'!$C:$C,0)))</f>
        <v>indst efficiency standards</v>
      </c>
      <c r="L1466" s="261">
        <f>IF(ISBLANK(INDEX('Policy Characteristics'!F:F,MATCH($C1466,'Policy Characteristics'!$C:$C,0))),"",INDEX('Policy Characteristics'!F:F,MATCH($C1466,'Policy Characteristics'!$C:$C,0)))</f>
        <v>0</v>
      </c>
      <c r="M1466" s="261">
        <f>IF(ISBLANK(INDEX('Policy Characteristics'!G:G,MATCH($C1466,'Policy Characteristics'!$C:$C,0))),"",INDEX('Policy Characteristics'!G:G,MATCH($C1466,'Policy Characteristics'!$C:$C,0)))</f>
        <v>0.25</v>
      </c>
      <c r="N1466" s="261">
        <f>IF(ISBLANK(INDEX('Policy Characteristics'!H:H,MATCH($C1466,'Policy Characteristics'!$C:$C,0))),"",INDEX('Policy Characteristics'!H:H,MATCH($C1466,'Policy Characteristics'!$C:$C,0)))</f>
        <v>0.01</v>
      </c>
      <c r="O1466" s="254" t="str">
        <f>IF(ISBLANK(INDEX('Policy Characteristics'!I:I,MATCH($C1466,'Policy Characteristics'!$C:$C,0))),"",INDEX('Policy Characteristics'!I:I,MATCH($C1466,'Policy Characteristics'!$C:$C,0)))</f>
        <v>% reduction in energy use</v>
      </c>
      <c r="P1466" s="254" t="str">
        <f>IF(ISBLANK(INDEX('Policy Characteristics'!J:J,MATCH($C1466,'Policy Characteristics'!$C:$C,0))),"",INDEX('Policy Characteristics'!J:J,MATCH($C1466,'Policy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6" s="254" t="str">
        <f>IF(ISBLANK(INDEX('Policy Characteristics'!K:K,MATCH($C1466,'Policy Characteristics'!$C:$C,0))),"",INDEX('Policy Characteristics'!K:K,MATCH($C1466,'Policy Characteristics'!$C:$C,0)))</f>
        <v>industry-ag-main.html#eff-stds</v>
      </c>
      <c r="R1466" s="254" t="str">
        <f>IF(ISBLANK(INDEX('Policy Characteristics'!L:L,MATCH($C1466,'Policy Characteristics'!$C:$C,0))),"",INDEX('Policy Characteristics'!L:L,MATCH($C1466,'Policy Characteristics'!$C:$C,0)))</f>
        <v>industry-energy-efficiency-standards.html</v>
      </c>
    </row>
    <row r="1467" spans="1:18" s="4" customFormat="1">
      <c r="A1467" s="254" t="str">
        <f>IF(ISBLANK(INDEX('Policy Characteristics'!A:A,MATCH($C1467,'Policy Characteristics'!$C:$C,0))),"",INDEX('Policy Characteristics'!A:A,MATCH($C1467,'Policy Characteristics'!$C:$C,0)))</f>
        <v>Industry</v>
      </c>
      <c r="B1467" s="262" t="str">
        <f>IF(ISBLANK(INDEX('Policy Characteristics'!B:B,MATCH($C1467,'Policy Characteristics'!$C:$C,0))),"",INDEX('Policy Characteristics'!B:B,MATCH($C1467,'Policy Characteristics'!$C:$C,0)))</f>
        <v>Industry Energy Efficiency Standards</v>
      </c>
      <c r="C1467" s="254" t="str">
        <f t="shared" ref="C1467:C1523" si="50">C$1274</f>
        <v>Percentage Improvement in Eqpt Efficiency Standards above BAU</v>
      </c>
      <c r="D1467" s="6" t="s">
        <v>3080</v>
      </c>
      <c r="E1467" s="45" t="s">
        <v>2402</v>
      </c>
      <c r="F1467" t="s">
        <v>3042</v>
      </c>
      <c r="G1467" s="45" t="s">
        <v>2406</v>
      </c>
      <c r="H1467" s="43">
        <v>1151</v>
      </c>
      <c r="I1467" s="324" t="s">
        <v>44</v>
      </c>
      <c r="J1467" s="255" t="str">
        <f>IF(ISBLANK(INDEX('Policy Characteristics'!D:D,MATCH($C1467,'Policy Characteristics'!$C:$C,0))),"",INDEX('Policy Characteristics'!D:D,MATCH($C1467,'Policy Characteristics'!$C:$C,0)))</f>
        <v>Industry Energy Efficiency Standards</v>
      </c>
      <c r="K1467" s="254" t="str">
        <f>IF(ISBLANK(INDEX('Policy Characteristics'!E:E,MATCH($C1467,'Policy Characteristics'!$C:$C,0))),"",INDEX('Policy Characteristics'!E:E,MATCH($C1467,'Policy Characteristics'!$C:$C,0)))</f>
        <v>indst efficiency standards</v>
      </c>
      <c r="L1467" s="261">
        <f>IF(ISBLANK(INDEX('Policy Characteristics'!F:F,MATCH($C1467,'Policy Characteristics'!$C:$C,0))),"",INDEX('Policy Characteristics'!F:F,MATCH($C1467,'Policy Characteristics'!$C:$C,0)))</f>
        <v>0</v>
      </c>
      <c r="M1467" s="261">
        <f>IF(ISBLANK(INDEX('Policy Characteristics'!G:G,MATCH($C1467,'Policy Characteristics'!$C:$C,0))),"",INDEX('Policy Characteristics'!G:G,MATCH($C1467,'Policy Characteristics'!$C:$C,0)))</f>
        <v>0.25</v>
      </c>
      <c r="N1467" s="261">
        <f>IF(ISBLANK(INDEX('Policy Characteristics'!H:H,MATCH($C1467,'Policy Characteristics'!$C:$C,0))),"",INDEX('Policy Characteristics'!H:H,MATCH($C1467,'Policy Characteristics'!$C:$C,0)))</f>
        <v>0.01</v>
      </c>
      <c r="O1467" s="254" t="str">
        <f>IF(ISBLANK(INDEX('Policy Characteristics'!I:I,MATCH($C1467,'Policy Characteristics'!$C:$C,0))),"",INDEX('Policy Characteristics'!I:I,MATCH($C1467,'Policy Characteristics'!$C:$C,0)))</f>
        <v>% reduction in energy use</v>
      </c>
      <c r="P1467" s="254" t="str">
        <f>IF(ISBLANK(INDEX('Policy Characteristics'!J:J,MATCH($C1467,'Policy Characteristics'!$C:$C,0))),"",INDEX('Policy Characteristics'!J:J,MATCH($C1467,'Policy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7" s="254" t="str">
        <f>IF(ISBLANK(INDEX('Policy Characteristics'!K:K,MATCH($C1467,'Policy Characteristics'!$C:$C,0))),"",INDEX('Policy Characteristics'!K:K,MATCH($C1467,'Policy Characteristics'!$C:$C,0)))</f>
        <v>industry-ag-main.html#eff-stds</v>
      </c>
      <c r="R1467" s="254" t="str">
        <f>IF(ISBLANK(INDEX('Policy Characteristics'!L:L,MATCH($C1467,'Policy Characteristics'!$C:$C,0))),"",INDEX('Policy Characteristics'!L:L,MATCH($C1467,'Policy Characteristics'!$C:$C,0)))</f>
        <v>industry-energy-efficiency-standards.html</v>
      </c>
    </row>
    <row r="1468" spans="1:18" s="4" customFormat="1">
      <c r="A1468" s="254" t="str">
        <f>IF(ISBLANK(INDEX('Policy Characteristics'!A:A,MATCH($C1468,'Policy Characteristics'!$C:$C,0))),"",INDEX('Policy Characteristics'!A:A,MATCH($C1468,'Policy Characteristics'!$C:$C,0)))</f>
        <v>Industry</v>
      </c>
      <c r="B1468" s="262" t="str">
        <f>IF(ISBLANK(INDEX('Policy Characteristics'!B:B,MATCH($C1468,'Policy Characteristics'!$C:$C,0))),"",INDEX('Policy Characteristics'!B:B,MATCH($C1468,'Policy Characteristics'!$C:$C,0)))</f>
        <v>Industry Energy Efficiency Standards</v>
      </c>
      <c r="C1468" s="254" t="str">
        <f t="shared" si="50"/>
        <v>Percentage Improvement in Eqpt Efficiency Standards above BAU</v>
      </c>
      <c r="D1468" s="6" t="s">
        <v>3080</v>
      </c>
      <c r="E1468" s="45" t="s">
        <v>2403</v>
      </c>
      <c r="F1468" t="s">
        <v>3042</v>
      </c>
      <c r="G1468" s="45" t="s">
        <v>2407</v>
      </c>
      <c r="H1468" s="43">
        <v>1152</v>
      </c>
      <c r="I1468" s="324" t="s">
        <v>43</v>
      </c>
      <c r="J1468" s="255" t="str">
        <f>IF(ISBLANK(INDEX('Policy Characteristics'!D:D,MATCH($C1468,'Policy Characteristics'!$C:$C,0))),"",INDEX('Policy Characteristics'!D:D,MATCH($C1468,'Policy Characteristics'!$C:$C,0)))</f>
        <v>Industry Energy Efficiency Standards</v>
      </c>
      <c r="K1468" s="254" t="str">
        <f>IF(ISBLANK(INDEX('Policy Characteristics'!E:E,MATCH($C1468,'Policy Characteristics'!$C:$C,0))),"",INDEX('Policy Characteristics'!E:E,MATCH($C1468,'Policy Characteristics'!$C:$C,0)))</f>
        <v>indst efficiency standards</v>
      </c>
      <c r="L1468" s="261">
        <f>IF(ISBLANK(INDEX('Policy Characteristics'!F:F,MATCH($C1468,'Policy Characteristics'!$C:$C,0))),"",INDEX('Policy Characteristics'!F:F,MATCH($C1468,'Policy Characteristics'!$C:$C,0)))</f>
        <v>0</v>
      </c>
      <c r="M1468" s="261">
        <f>IF(ISBLANK(INDEX('Policy Characteristics'!G:G,MATCH($C1468,'Policy Characteristics'!$C:$C,0))),"",INDEX('Policy Characteristics'!G:G,MATCH($C1468,'Policy Characteristics'!$C:$C,0)))</f>
        <v>0.25</v>
      </c>
      <c r="N1468" s="261">
        <f>IF(ISBLANK(INDEX('Policy Characteristics'!H:H,MATCH($C1468,'Policy Characteristics'!$C:$C,0))),"",INDEX('Policy Characteristics'!H:H,MATCH($C1468,'Policy Characteristics'!$C:$C,0)))</f>
        <v>0.01</v>
      </c>
      <c r="O1468" s="254" t="str">
        <f>IF(ISBLANK(INDEX('Policy Characteristics'!I:I,MATCH($C1468,'Policy Characteristics'!$C:$C,0))),"",INDEX('Policy Characteristics'!I:I,MATCH($C1468,'Policy Characteristics'!$C:$C,0)))</f>
        <v>% reduction in energy use</v>
      </c>
      <c r="P1468" s="254" t="str">
        <f>IF(ISBLANK(INDEX('Policy Characteristics'!J:J,MATCH($C1468,'Policy Characteristics'!$C:$C,0))),"",INDEX('Policy Characteristics'!J:J,MATCH($C1468,'Policy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8" s="254" t="str">
        <f>IF(ISBLANK(INDEX('Policy Characteristics'!K:K,MATCH($C1468,'Policy Characteristics'!$C:$C,0))),"",INDEX('Policy Characteristics'!K:K,MATCH($C1468,'Policy Characteristics'!$C:$C,0)))</f>
        <v>industry-ag-main.html#eff-stds</v>
      </c>
      <c r="R1468" s="254" t="str">
        <f>IF(ISBLANK(INDEX('Policy Characteristics'!L:L,MATCH($C1468,'Policy Characteristics'!$C:$C,0))),"",INDEX('Policy Characteristics'!L:L,MATCH($C1468,'Policy Characteristics'!$C:$C,0)))</f>
        <v>industry-energy-efficiency-standards.html</v>
      </c>
    </row>
    <row r="1469" spans="1:18" s="4" customFormat="1">
      <c r="A1469" s="254" t="str">
        <f>IF(ISBLANK(INDEX('Policy Characteristics'!A:A,MATCH($C1469,'Policy Characteristics'!$C:$C,0))),"",INDEX('Policy Characteristics'!A:A,MATCH($C1469,'Policy Characteristics'!$C:$C,0)))</f>
        <v>Industry</v>
      </c>
      <c r="B1469" s="262" t="str">
        <f>IF(ISBLANK(INDEX('Policy Characteristics'!B:B,MATCH($C1469,'Policy Characteristics'!$C:$C,0))),"",INDEX('Policy Characteristics'!B:B,MATCH($C1469,'Policy Characteristics'!$C:$C,0)))</f>
        <v>Industry Energy Efficiency Standards</v>
      </c>
      <c r="C1469" s="254" t="str">
        <f t="shared" si="50"/>
        <v>Percentage Improvement in Eqpt Efficiency Standards above BAU</v>
      </c>
      <c r="D1469" s="6" t="s">
        <v>3080</v>
      </c>
      <c r="E1469" s="45" t="s">
        <v>2404</v>
      </c>
      <c r="F1469" t="s">
        <v>3042</v>
      </c>
      <c r="G1469" s="45" t="s">
        <v>2410</v>
      </c>
      <c r="H1469" s="43">
        <v>1153</v>
      </c>
      <c r="I1469" s="324" t="s">
        <v>44</v>
      </c>
      <c r="J1469" s="255" t="str">
        <f>IF(ISBLANK(INDEX('Policy Characteristics'!D:D,MATCH($C1469,'Policy Characteristics'!$C:$C,0))),"",INDEX('Policy Characteristics'!D:D,MATCH($C1469,'Policy Characteristics'!$C:$C,0)))</f>
        <v>Industry Energy Efficiency Standards</v>
      </c>
      <c r="K1469" s="254" t="str">
        <f>IF(ISBLANK(INDEX('Policy Characteristics'!E:E,MATCH($C1469,'Policy Characteristics'!$C:$C,0))),"",INDEX('Policy Characteristics'!E:E,MATCH($C1469,'Policy Characteristics'!$C:$C,0)))</f>
        <v>indst efficiency standards</v>
      </c>
      <c r="L1469" s="261">
        <f>IF(ISBLANK(INDEX('Policy Characteristics'!F:F,MATCH($C1469,'Policy Characteristics'!$C:$C,0))),"",INDEX('Policy Characteristics'!F:F,MATCH($C1469,'Policy Characteristics'!$C:$C,0)))</f>
        <v>0</v>
      </c>
      <c r="M1469" s="261">
        <f>IF(ISBLANK(INDEX('Policy Characteristics'!G:G,MATCH($C1469,'Policy Characteristics'!$C:$C,0))),"",INDEX('Policy Characteristics'!G:G,MATCH($C1469,'Policy Characteristics'!$C:$C,0)))</f>
        <v>0.25</v>
      </c>
      <c r="N1469" s="261">
        <f>IF(ISBLANK(INDEX('Policy Characteristics'!H:H,MATCH($C1469,'Policy Characteristics'!$C:$C,0))),"",INDEX('Policy Characteristics'!H:H,MATCH($C1469,'Policy Characteristics'!$C:$C,0)))</f>
        <v>0.01</v>
      </c>
      <c r="O1469" s="254" t="str">
        <f>IF(ISBLANK(INDEX('Policy Characteristics'!I:I,MATCH($C1469,'Policy Characteristics'!$C:$C,0))),"",INDEX('Policy Characteristics'!I:I,MATCH($C1469,'Policy Characteristics'!$C:$C,0)))</f>
        <v>% reduction in energy use</v>
      </c>
      <c r="P1469" s="254" t="str">
        <f>IF(ISBLANK(INDEX('Policy Characteristics'!J:J,MATCH($C1469,'Policy Characteristics'!$C:$C,0))),"",INDEX('Policy Characteristics'!J:J,MATCH($C1469,'Policy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9" s="254" t="str">
        <f>IF(ISBLANK(INDEX('Policy Characteristics'!K:K,MATCH($C1469,'Policy Characteristics'!$C:$C,0))),"",INDEX('Policy Characteristics'!K:K,MATCH($C1469,'Policy Characteristics'!$C:$C,0)))</f>
        <v>industry-ag-main.html#eff-stds</v>
      </c>
      <c r="R1469" s="254" t="str">
        <f>IF(ISBLANK(INDEX('Policy Characteristics'!L:L,MATCH($C1469,'Policy Characteristics'!$C:$C,0))),"",INDEX('Policy Characteristics'!L:L,MATCH($C1469,'Policy Characteristics'!$C:$C,0)))</f>
        <v>industry-energy-efficiency-standards.html</v>
      </c>
    </row>
    <row r="1470" spans="1:18" s="4" customFormat="1">
      <c r="A1470" s="254" t="str">
        <f>IF(ISBLANK(INDEX('Policy Characteristics'!A:A,MATCH($C1470,'Policy Characteristics'!$C:$C,0))),"",INDEX('Policy Characteristics'!A:A,MATCH($C1470,'Policy Characteristics'!$C:$C,0)))</f>
        <v>Industry</v>
      </c>
      <c r="B1470" s="262" t="str">
        <f>IF(ISBLANK(INDEX('Policy Characteristics'!B:B,MATCH($C1470,'Policy Characteristics'!$C:$C,0))),"",INDEX('Policy Characteristics'!B:B,MATCH($C1470,'Policy Characteristics'!$C:$C,0)))</f>
        <v>Industry Energy Efficiency Standards</v>
      </c>
      <c r="C1470" s="254" t="str">
        <f t="shared" si="50"/>
        <v>Percentage Improvement in Eqpt Efficiency Standards above BAU</v>
      </c>
      <c r="D1470" s="6" t="s">
        <v>3080</v>
      </c>
      <c r="E1470" s="45" t="s">
        <v>2706</v>
      </c>
      <c r="F1470" t="s">
        <v>3042</v>
      </c>
      <c r="G1470" s="45" t="s">
        <v>2709</v>
      </c>
      <c r="H1470" s="43">
        <v>1154</v>
      </c>
      <c r="I1470" s="324" t="s">
        <v>44</v>
      </c>
      <c r="J1470" s="255" t="str">
        <f>IF(ISBLANK(INDEX('Policy Characteristics'!D:D,MATCH($C1470,'Policy Characteristics'!$C:$C,0))),"",INDEX('Policy Characteristics'!D:D,MATCH($C1470,'Policy Characteristics'!$C:$C,0)))</f>
        <v>Industry Energy Efficiency Standards</v>
      </c>
      <c r="K1470" s="254" t="str">
        <f>IF(ISBLANK(INDEX('Policy Characteristics'!E:E,MATCH($C1470,'Policy Characteristics'!$C:$C,0))),"",INDEX('Policy Characteristics'!E:E,MATCH($C1470,'Policy Characteristics'!$C:$C,0)))</f>
        <v>indst efficiency standards</v>
      </c>
      <c r="L1470" s="261">
        <f>IF(ISBLANK(INDEX('Policy Characteristics'!F:F,MATCH($C1470,'Policy Characteristics'!$C:$C,0))),"",INDEX('Policy Characteristics'!F:F,MATCH($C1470,'Policy Characteristics'!$C:$C,0)))</f>
        <v>0</v>
      </c>
      <c r="M1470" s="261">
        <f>IF(ISBLANK(INDEX('Policy Characteristics'!G:G,MATCH($C1470,'Policy Characteristics'!$C:$C,0))),"",INDEX('Policy Characteristics'!G:G,MATCH($C1470,'Policy Characteristics'!$C:$C,0)))</f>
        <v>0.25</v>
      </c>
      <c r="N1470" s="261">
        <f>IF(ISBLANK(INDEX('Policy Characteristics'!H:H,MATCH($C1470,'Policy Characteristics'!$C:$C,0))),"",INDEX('Policy Characteristics'!H:H,MATCH($C1470,'Policy Characteristics'!$C:$C,0)))</f>
        <v>0.01</v>
      </c>
      <c r="O1470" s="254" t="str">
        <f>IF(ISBLANK(INDEX('Policy Characteristics'!I:I,MATCH($C1470,'Policy Characteristics'!$C:$C,0))),"",INDEX('Policy Characteristics'!I:I,MATCH($C1470,'Policy Characteristics'!$C:$C,0)))</f>
        <v>% reduction in energy use</v>
      </c>
      <c r="P1470" s="254" t="str">
        <f>IF(ISBLANK(INDEX('Policy Characteristics'!J:J,MATCH($C1470,'Policy Characteristics'!$C:$C,0))),"",INDEX('Policy Characteristics'!J:J,MATCH($C1470,'Policy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0" s="254" t="str">
        <f>IF(ISBLANK(INDEX('Policy Characteristics'!K:K,MATCH($C1470,'Policy Characteristics'!$C:$C,0))),"",INDEX('Policy Characteristics'!K:K,MATCH($C1470,'Policy Characteristics'!$C:$C,0)))</f>
        <v>industry-ag-main.html#eff-stds</v>
      </c>
      <c r="R1470" s="254" t="str">
        <f>IF(ISBLANK(INDEX('Policy Characteristics'!L:L,MATCH($C1470,'Policy Characteristics'!$C:$C,0))),"",INDEX('Policy Characteristics'!L:L,MATCH($C1470,'Policy Characteristics'!$C:$C,0)))</f>
        <v>industry-energy-efficiency-standards.html</v>
      </c>
    </row>
    <row r="1471" spans="1:18" s="4" customFormat="1">
      <c r="A1471" s="254" t="str">
        <f>IF(ISBLANK(INDEX('Policy Characteristics'!A:A,MATCH($C1471,'Policy Characteristics'!$C:$C,0))),"",INDEX('Policy Characteristics'!A:A,MATCH($C1471,'Policy Characteristics'!$C:$C,0)))</f>
        <v>Industry</v>
      </c>
      <c r="B1471" s="262" t="str">
        <f>IF(ISBLANK(INDEX('Policy Characteristics'!B:B,MATCH($C1471,'Policy Characteristics'!$C:$C,0))),"",INDEX('Policy Characteristics'!B:B,MATCH($C1471,'Policy Characteristics'!$C:$C,0)))</f>
        <v>Industry Energy Efficiency Standards</v>
      </c>
      <c r="C1471" s="254" t="str">
        <f t="shared" si="50"/>
        <v>Percentage Improvement in Eqpt Efficiency Standards above BAU</v>
      </c>
      <c r="D1471" s="6" t="s">
        <v>3080</v>
      </c>
      <c r="E1471" s="45" t="s">
        <v>2707</v>
      </c>
      <c r="F1471" t="s">
        <v>3042</v>
      </c>
      <c r="G1471" s="45" t="s">
        <v>2711</v>
      </c>
      <c r="H1471" s="43">
        <v>1155</v>
      </c>
      <c r="I1471" s="324" t="s">
        <v>43</v>
      </c>
      <c r="J1471" s="255" t="str">
        <f>IF(ISBLANK(INDEX('Policy Characteristics'!D:D,MATCH($C1471,'Policy Characteristics'!$C:$C,0))),"",INDEX('Policy Characteristics'!D:D,MATCH($C1471,'Policy Characteristics'!$C:$C,0)))</f>
        <v>Industry Energy Efficiency Standards</v>
      </c>
      <c r="K1471" s="254" t="str">
        <f>IF(ISBLANK(INDEX('Policy Characteristics'!E:E,MATCH($C1471,'Policy Characteristics'!$C:$C,0))),"",INDEX('Policy Characteristics'!E:E,MATCH($C1471,'Policy Characteristics'!$C:$C,0)))</f>
        <v>indst efficiency standards</v>
      </c>
      <c r="L1471" s="261">
        <f>IF(ISBLANK(INDEX('Policy Characteristics'!F:F,MATCH($C1471,'Policy Characteristics'!$C:$C,0))),"",INDEX('Policy Characteristics'!F:F,MATCH($C1471,'Policy Characteristics'!$C:$C,0)))</f>
        <v>0</v>
      </c>
      <c r="M1471" s="261">
        <f>IF(ISBLANK(INDEX('Policy Characteristics'!G:G,MATCH($C1471,'Policy Characteristics'!$C:$C,0))),"",INDEX('Policy Characteristics'!G:G,MATCH($C1471,'Policy Characteristics'!$C:$C,0)))</f>
        <v>0.25</v>
      </c>
      <c r="N1471" s="261">
        <f>IF(ISBLANK(INDEX('Policy Characteristics'!H:H,MATCH($C1471,'Policy Characteristics'!$C:$C,0))),"",INDEX('Policy Characteristics'!H:H,MATCH($C1471,'Policy Characteristics'!$C:$C,0)))</f>
        <v>0.01</v>
      </c>
      <c r="O1471" s="254" t="str">
        <f>IF(ISBLANK(INDEX('Policy Characteristics'!I:I,MATCH($C1471,'Policy Characteristics'!$C:$C,0))),"",INDEX('Policy Characteristics'!I:I,MATCH($C1471,'Policy Characteristics'!$C:$C,0)))</f>
        <v>% reduction in energy use</v>
      </c>
      <c r="P1471" s="254" t="str">
        <f>IF(ISBLANK(INDEX('Policy Characteristics'!J:J,MATCH($C1471,'Policy Characteristics'!$C:$C,0))),"",INDEX('Policy Characteristics'!J:J,MATCH($C1471,'Policy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1" s="254" t="str">
        <f>IF(ISBLANK(INDEX('Policy Characteristics'!K:K,MATCH($C1471,'Policy Characteristics'!$C:$C,0))),"",INDEX('Policy Characteristics'!K:K,MATCH($C1471,'Policy Characteristics'!$C:$C,0)))</f>
        <v>industry-ag-main.html#eff-stds</v>
      </c>
      <c r="R1471" s="254" t="str">
        <f>IF(ISBLANK(INDEX('Policy Characteristics'!L:L,MATCH($C1471,'Policy Characteristics'!$C:$C,0))),"",INDEX('Policy Characteristics'!L:L,MATCH($C1471,'Policy Characteristics'!$C:$C,0)))</f>
        <v>industry-energy-efficiency-standards.html</v>
      </c>
    </row>
    <row r="1472" spans="1:18" s="4" customFormat="1">
      <c r="A1472" s="254" t="str">
        <f>IF(ISBLANK(INDEX('Policy Characteristics'!A:A,MATCH($C1472,'Policy Characteristics'!$C:$C,0))),"",INDEX('Policy Characteristics'!A:A,MATCH($C1472,'Policy Characteristics'!$C:$C,0)))</f>
        <v>Industry</v>
      </c>
      <c r="B1472" s="262" t="str">
        <f>IF(ISBLANK(INDEX('Policy Characteristics'!B:B,MATCH($C1472,'Policy Characteristics'!$C:$C,0))),"",INDEX('Policy Characteristics'!B:B,MATCH($C1472,'Policy Characteristics'!$C:$C,0)))</f>
        <v>Industry Energy Efficiency Standards</v>
      </c>
      <c r="C1472" s="254" t="str">
        <f t="shared" si="50"/>
        <v>Percentage Improvement in Eqpt Efficiency Standards above BAU</v>
      </c>
      <c r="D1472" s="6" t="s">
        <v>3080</v>
      </c>
      <c r="E1472" s="45" t="s">
        <v>2708</v>
      </c>
      <c r="F1472" t="s">
        <v>3042</v>
      </c>
      <c r="G1472" s="45" t="s">
        <v>2712</v>
      </c>
      <c r="H1472" s="43">
        <v>1156</v>
      </c>
      <c r="I1472" s="324" t="s">
        <v>43</v>
      </c>
      <c r="J1472" s="255" t="str">
        <f>IF(ISBLANK(INDEX('Policy Characteristics'!D:D,MATCH($C1472,'Policy Characteristics'!$C:$C,0))),"",INDEX('Policy Characteristics'!D:D,MATCH($C1472,'Policy Characteristics'!$C:$C,0)))</f>
        <v>Industry Energy Efficiency Standards</v>
      </c>
      <c r="K1472" s="254" t="str">
        <f>IF(ISBLANK(INDEX('Policy Characteristics'!E:E,MATCH($C1472,'Policy Characteristics'!$C:$C,0))),"",INDEX('Policy Characteristics'!E:E,MATCH($C1472,'Policy Characteristics'!$C:$C,0)))</f>
        <v>indst efficiency standards</v>
      </c>
      <c r="L1472" s="261">
        <f>IF(ISBLANK(INDEX('Policy Characteristics'!F:F,MATCH($C1472,'Policy Characteristics'!$C:$C,0))),"",INDEX('Policy Characteristics'!F:F,MATCH($C1472,'Policy Characteristics'!$C:$C,0)))</f>
        <v>0</v>
      </c>
      <c r="M1472" s="261">
        <f>IF(ISBLANK(INDEX('Policy Characteristics'!G:G,MATCH($C1472,'Policy Characteristics'!$C:$C,0))),"",INDEX('Policy Characteristics'!G:G,MATCH($C1472,'Policy Characteristics'!$C:$C,0)))</f>
        <v>0.25</v>
      </c>
      <c r="N1472" s="261">
        <f>IF(ISBLANK(INDEX('Policy Characteristics'!H:H,MATCH($C1472,'Policy Characteristics'!$C:$C,0))),"",INDEX('Policy Characteristics'!H:H,MATCH($C1472,'Policy Characteristics'!$C:$C,0)))</f>
        <v>0.01</v>
      </c>
      <c r="O1472" s="254" t="str">
        <f>IF(ISBLANK(INDEX('Policy Characteristics'!I:I,MATCH($C1472,'Policy Characteristics'!$C:$C,0))),"",INDEX('Policy Characteristics'!I:I,MATCH($C1472,'Policy Characteristics'!$C:$C,0)))</f>
        <v>% reduction in energy use</v>
      </c>
      <c r="P1472" s="254" t="str">
        <f>IF(ISBLANK(INDEX('Policy Characteristics'!J:J,MATCH($C1472,'Policy Characteristics'!$C:$C,0))),"",INDEX('Policy Characteristics'!J:J,MATCH($C1472,'Policy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2" s="254" t="str">
        <f>IF(ISBLANK(INDEX('Policy Characteristics'!K:K,MATCH($C1472,'Policy Characteristics'!$C:$C,0))),"",INDEX('Policy Characteristics'!K:K,MATCH($C1472,'Policy Characteristics'!$C:$C,0)))</f>
        <v>industry-ag-main.html#eff-stds</v>
      </c>
      <c r="R1472" s="254" t="str">
        <f>IF(ISBLANK(INDEX('Policy Characteristics'!L:L,MATCH($C1472,'Policy Characteristics'!$C:$C,0))),"",INDEX('Policy Characteristics'!L:L,MATCH($C1472,'Policy Characteristics'!$C:$C,0)))</f>
        <v>industry-energy-efficiency-standards.html</v>
      </c>
    </row>
    <row r="1473" spans="1:18" s="4" customFormat="1">
      <c r="A1473" s="254" t="str">
        <f>IF(ISBLANK(INDEX('Policy Characteristics'!A:A,MATCH($C1473,'Policy Characteristics'!$C:$C,0))),"",INDEX('Policy Characteristics'!A:A,MATCH($C1473,'Policy Characteristics'!$C:$C,0)))</f>
        <v>Industry</v>
      </c>
      <c r="B1473" s="262" t="str">
        <f>IF(ISBLANK(INDEX('Policy Characteristics'!B:B,MATCH($C1473,'Policy Characteristics'!$C:$C,0))),"",INDEX('Policy Characteristics'!B:B,MATCH($C1473,'Policy Characteristics'!$C:$C,0)))</f>
        <v>Industry Energy Efficiency Standards</v>
      </c>
      <c r="C1473" s="254" t="str">
        <f t="shared" si="50"/>
        <v>Percentage Improvement in Eqpt Efficiency Standards above BAU</v>
      </c>
      <c r="D1473" s="6" t="s">
        <v>3080</v>
      </c>
      <c r="E1473" s="45" t="s">
        <v>2705</v>
      </c>
      <c r="F1473" t="s">
        <v>3042</v>
      </c>
      <c r="G1473" s="45" t="s">
        <v>2710</v>
      </c>
      <c r="H1473" s="43">
        <v>1157</v>
      </c>
      <c r="I1473" s="324" t="s">
        <v>44</v>
      </c>
      <c r="J1473" s="255" t="str">
        <f>IF(ISBLANK(INDEX('Policy Characteristics'!D:D,MATCH($C1473,'Policy Characteristics'!$C:$C,0))),"",INDEX('Policy Characteristics'!D:D,MATCH($C1473,'Policy Characteristics'!$C:$C,0)))</f>
        <v>Industry Energy Efficiency Standards</v>
      </c>
      <c r="K1473" s="254" t="str">
        <f>IF(ISBLANK(INDEX('Policy Characteristics'!E:E,MATCH($C1473,'Policy Characteristics'!$C:$C,0))),"",INDEX('Policy Characteristics'!E:E,MATCH($C1473,'Policy Characteristics'!$C:$C,0)))</f>
        <v>indst efficiency standards</v>
      </c>
      <c r="L1473" s="261">
        <f>IF(ISBLANK(INDEX('Policy Characteristics'!F:F,MATCH($C1473,'Policy Characteristics'!$C:$C,0))),"",INDEX('Policy Characteristics'!F:F,MATCH($C1473,'Policy Characteristics'!$C:$C,0)))</f>
        <v>0</v>
      </c>
      <c r="M1473" s="261">
        <f>IF(ISBLANK(INDEX('Policy Characteristics'!G:G,MATCH($C1473,'Policy Characteristics'!$C:$C,0))),"",INDEX('Policy Characteristics'!G:G,MATCH($C1473,'Policy Characteristics'!$C:$C,0)))</f>
        <v>0.25</v>
      </c>
      <c r="N1473" s="261">
        <f>IF(ISBLANK(INDEX('Policy Characteristics'!H:H,MATCH($C1473,'Policy Characteristics'!$C:$C,0))),"",INDEX('Policy Characteristics'!H:H,MATCH($C1473,'Policy Characteristics'!$C:$C,0)))</f>
        <v>0.01</v>
      </c>
      <c r="O1473" s="254" t="str">
        <f>IF(ISBLANK(INDEX('Policy Characteristics'!I:I,MATCH($C1473,'Policy Characteristics'!$C:$C,0))),"",INDEX('Policy Characteristics'!I:I,MATCH($C1473,'Policy Characteristics'!$C:$C,0)))</f>
        <v>% reduction in energy use</v>
      </c>
      <c r="P1473" s="254" t="str">
        <f>IF(ISBLANK(INDEX('Policy Characteristics'!J:J,MATCH($C1473,'Policy Characteristics'!$C:$C,0))),"",INDEX('Policy Characteristics'!J:J,MATCH($C1473,'Policy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3" s="254" t="str">
        <f>IF(ISBLANK(INDEX('Policy Characteristics'!K:K,MATCH($C1473,'Policy Characteristics'!$C:$C,0))),"",INDEX('Policy Characteristics'!K:K,MATCH($C1473,'Policy Characteristics'!$C:$C,0)))</f>
        <v>industry-ag-main.html#eff-stds</v>
      </c>
      <c r="R1473" s="254" t="str">
        <f>IF(ISBLANK(INDEX('Policy Characteristics'!L:L,MATCH($C1473,'Policy Characteristics'!$C:$C,0))),"",INDEX('Policy Characteristics'!L:L,MATCH($C1473,'Policy Characteristics'!$C:$C,0)))</f>
        <v>industry-energy-efficiency-standards.html</v>
      </c>
    </row>
    <row r="1474" spans="1:18" s="4" customFormat="1">
      <c r="A1474" s="254" t="str">
        <f>IF(ISBLANK(INDEX('Policy Characteristics'!A:A,MATCH($C1474,'Policy Characteristics'!$C:$C,0))),"",INDEX('Policy Characteristics'!A:A,MATCH($C1474,'Policy Characteristics'!$C:$C,0)))</f>
        <v>Industry</v>
      </c>
      <c r="B1474" s="262" t="str">
        <f>IF(ISBLANK(INDEX('Policy Characteristics'!B:B,MATCH($C1474,'Policy Characteristics'!$C:$C,0))),"",INDEX('Policy Characteristics'!B:B,MATCH($C1474,'Policy Characteristics'!$C:$C,0)))</f>
        <v>Industry Energy Efficiency Standards</v>
      </c>
      <c r="C1474" s="254" t="str">
        <f t="shared" si="50"/>
        <v>Percentage Improvement in Eqpt Efficiency Standards above BAU</v>
      </c>
      <c r="D1474" s="6" t="s">
        <v>3081</v>
      </c>
      <c r="E1474" s="45" t="s">
        <v>2399</v>
      </c>
      <c r="F1474" t="s">
        <v>3043</v>
      </c>
      <c r="G1474" s="45" t="s">
        <v>2405</v>
      </c>
      <c r="H1474" s="43">
        <v>1158</v>
      </c>
      <c r="I1474" s="324" t="s">
        <v>43</v>
      </c>
      <c r="J1474" s="255" t="str">
        <f>IF(ISBLANK(INDEX('Policy Characteristics'!D:D,MATCH($C1474,'Policy Characteristics'!$C:$C,0))),"",INDEX('Policy Characteristics'!D:D,MATCH($C1474,'Policy Characteristics'!$C:$C,0)))</f>
        <v>Industry Energy Efficiency Standards</v>
      </c>
      <c r="K1474" s="254" t="str">
        <f>IF(ISBLANK(INDEX('Policy Characteristics'!E:E,MATCH($C1474,'Policy Characteristics'!$C:$C,0))),"",INDEX('Policy Characteristics'!E:E,MATCH($C1474,'Policy Characteristics'!$C:$C,0)))</f>
        <v>indst efficiency standards</v>
      </c>
      <c r="L1474" s="261">
        <f>IF(ISBLANK(INDEX('Policy Characteristics'!F:F,MATCH($C1474,'Policy Characteristics'!$C:$C,0))),"",INDEX('Policy Characteristics'!F:F,MATCH($C1474,'Policy Characteristics'!$C:$C,0)))</f>
        <v>0</v>
      </c>
      <c r="M1474" s="261">
        <f>IF(ISBLANK(INDEX('Policy Characteristics'!G:G,MATCH($C1474,'Policy Characteristics'!$C:$C,0))),"",INDEX('Policy Characteristics'!G:G,MATCH($C1474,'Policy Characteristics'!$C:$C,0)))</f>
        <v>0.25</v>
      </c>
      <c r="N1474" s="261">
        <f>IF(ISBLANK(INDEX('Policy Characteristics'!H:H,MATCH($C1474,'Policy Characteristics'!$C:$C,0))),"",INDEX('Policy Characteristics'!H:H,MATCH($C1474,'Policy Characteristics'!$C:$C,0)))</f>
        <v>0.01</v>
      </c>
      <c r="O1474" s="254" t="str">
        <f>IF(ISBLANK(INDEX('Policy Characteristics'!I:I,MATCH($C1474,'Policy Characteristics'!$C:$C,0))),"",INDEX('Policy Characteristics'!I:I,MATCH($C1474,'Policy Characteristics'!$C:$C,0)))</f>
        <v>% reduction in energy use</v>
      </c>
      <c r="P1474" s="254" t="str">
        <f>IF(ISBLANK(INDEX('Policy Characteristics'!J:J,MATCH($C1474,'Policy Characteristics'!$C:$C,0))),"",INDEX('Policy Characteristics'!J:J,MATCH($C1474,'Policy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4" s="254" t="str">
        <f>IF(ISBLANK(INDEX('Policy Characteristics'!K:K,MATCH($C1474,'Policy Characteristics'!$C:$C,0))),"",INDEX('Policy Characteristics'!K:K,MATCH($C1474,'Policy Characteristics'!$C:$C,0)))</f>
        <v>industry-ag-main.html#eff-stds</v>
      </c>
      <c r="R1474" s="254" t="str">
        <f>IF(ISBLANK(INDEX('Policy Characteristics'!L:L,MATCH($C1474,'Policy Characteristics'!$C:$C,0))),"",INDEX('Policy Characteristics'!L:L,MATCH($C1474,'Policy Characteristics'!$C:$C,0)))</f>
        <v>industry-energy-efficiency-standards.html</v>
      </c>
    </row>
    <row r="1475" spans="1:18" s="4" customFormat="1">
      <c r="A1475" s="254" t="str">
        <f>IF(ISBLANK(INDEX('Policy Characteristics'!A:A,MATCH($C1475,'Policy Characteristics'!$C:$C,0))),"",INDEX('Policy Characteristics'!A:A,MATCH($C1475,'Policy Characteristics'!$C:$C,0)))</f>
        <v>Industry</v>
      </c>
      <c r="B1475" s="262" t="str">
        <f>IF(ISBLANK(INDEX('Policy Characteristics'!B:B,MATCH($C1475,'Policy Characteristics'!$C:$C,0))),"",INDEX('Policy Characteristics'!B:B,MATCH($C1475,'Policy Characteristics'!$C:$C,0)))</f>
        <v>Industry Energy Efficiency Standards</v>
      </c>
      <c r="C1475" s="254" t="str">
        <f t="shared" si="50"/>
        <v>Percentage Improvement in Eqpt Efficiency Standards above BAU</v>
      </c>
      <c r="D1475" s="6" t="s">
        <v>3081</v>
      </c>
      <c r="E1475" s="45" t="s">
        <v>2400</v>
      </c>
      <c r="F1475" t="s">
        <v>3043</v>
      </c>
      <c r="G1475" s="45" t="s">
        <v>2408</v>
      </c>
      <c r="H1475" s="43">
        <v>1159</v>
      </c>
      <c r="I1475" s="324" t="s">
        <v>43</v>
      </c>
      <c r="J1475" s="255" t="str">
        <f>IF(ISBLANK(INDEX('Policy Characteristics'!D:D,MATCH($C1475,'Policy Characteristics'!$C:$C,0))),"",INDEX('Policy Characteristics'!D:D,MATCH($C1475,'Policy Characteristics'!$C:$C,0)))</f>
        <v>Industry Energy Efficiency Standards</v>
      </c>
      <c r="K1475" s="254" t="str">
        <f>IF(ISBLANK(INDEX('Policy Characteristics'!E:E,MATCH($C1475,'Policy Characteristics'!$C:$C,0))),"",INDEX('Policy Characteristics'!E:E,MATCH($C1475,'Policy Characteristics'!$C:$C,0)))</f>
        <v>indst efficiency standards</v>
      </c>
      <c r="L1475" s="261">
        <f>IF(ISBLANK(INDEX('Policy Characteristics'!F:F,MATCH($C1475,'Policy Characteristics'!$C:$C,0))),"",INDEX('Policy Characteristics'!F:F,MATCH($C1475,'Policy Characteristics'!$C:$C,0)))</f>
        <v>0</v>
      </c>
      <c r="M1475" s="261">
        <f>IF(ISBLANK(INDEX('Policy Characteristics'!G:G,MATCH($C1475,'Policy Characteristics'!$C:$C,0))),"",INDEX('Policy Characteristics'!G:G,MATCH($C1475,'Policy Characteristics'!$C:$C,0)))</f>
        <v>0.25</v>
      </c>
      <c r="N1475" s="261">
        <f>IF(ISBLANK(INDEX('Policy Characteristics'!H:H,MATCH($C1475,'Policy Characteristics'!$C:$C,0))),"",INDEX('Policy Characteristics'!H:H,MATCH($C1475,'Policy Characteristics'!$C:$C,0)))</f>
        <v>0.01</v>
      </c>
      <c r="O1475" s="254" t="str">
        <f>IF(ISBLANK(INDEX('Policy Characteristics'!I:I,MATCH($C1475,'Policy Characteristics'!$C:$C,0))),"",INDEX('Policy Characteristics'!I:I,MATCH($C1475,'Policy Characteristics'!$C:$C,0)))</f>
        <v>% reduction in energy use</v>
      </c>
      <c r="P1475" s="254" t="str">
        <f>IF(ISBLANK(INDEX('Policy Characteristics'!J:J,MATCH($C1475,'Policy Characteristics'!$C:$C,0))),"",INDEX('Policy Characteristics'!J:J,MATCH($C1475,'Policy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5" s="254" t="str">
        <f>IF(ISBLANK(INDEX('Policy Characteristics'!K:K,MATCH($C1475,'Policy Characteristics'!$C:$C,0))),"",INDEX('Policy Characteristics'!K:K,MATCH($C1475,'Policy Characteristics'!$C:$C,0)))</f>
        <v>industry-ag-main.html#eff-stds</v>
      </c>
      <c r="R1475" s="254" t="str">
        <f>IF(ISBLANK(INDEX('Policy Characteristics'!L:L,MATCH($C1475,'Policy Characteristics'!$C:$C,0))),"",INDEX('Policy Characteristics'!L:L,MATCH($C1475,'Policy Characteristics'!$C:$C,0)))</f>
        <v>industry-energy-efficiency-standards.html</v>
      </c>
    </row>
    <row r="1476" spans="1:18" s="4" customFormat="1">
      <c r="A1476" s="254" t="str">
        <f>IF(ISBLANK(INDEX('Policy Characteristics'!A:A,MATCH($C1476,'Policy Characteristics'!$C:$C,0))),"",INDEX('Policy Characteristics'!A:A,MATCH($C1476,'Policy Characteristics'!$C:$C,0)))</f>
        <v>Industry</v>
      </c>
      <c r="B1476" s="262" t="str">
        <f>IF(ISBLANK(INDEX('Policy Characteristics'!B:B,MATCH($C1476,'Policy Characteristics'!$C:$C,0))),"",INDEX('Policy Characteristics'!B:B,MATCH($C1476,'Policy Characteristics'!$C:$C,0)))</f>
        <v>Industry Energy Efficiency Standards</v>
      </c>
      <c r="C1476" s="254" t="str">
        <f t="shared" si="50"/>
        <v>Percentage Improvement in Eqpt Efficiency Standards above BAU</v>
      </c>
      <c r="D1476" s="6" t="s">
        <v>3081</v>
      </c>
      <c r="E1476" s="45" t="s">
        <v>2401</v>
      </c>
      <c r="F1476" t="s">
        <v>3043</v>
      </c>
      <c r="G1476" s="45" t="s">
        <v>2409</v>
      </c>
      <c r="H1476" s="43">
        <v>1160</v>
      </c>
      <c r="I1476" s="324" t="s">
        <v>43</v>
      </c>
      <c r="J1476" s="255" t="str">
        <f>IF(ISBLANK(INDEX('Policy Characteristics'!D:D,MATCH($C1476,'Policy Characteristics'!$C:$C,0))),"",INDEX('Policy Characteristics'!D:D,MATCH($C1476,'Policy Characteristics'!$C:$C,0)))</f>
        <v>Industry Energy Efficiency Standards</v>
      </c>
      <c r="K1476" s="254" t="str">
        <f>IF(ISBLANK(INDEX('Policy Characteristics'!E:E,MATCH($C1476,'Policy Characteristics'!$C:$C,0))),"",INDEX('Policy Characteristics'!E:E,MATCH($C1476,'Policy Characteristics'!$C:$C,0)))</f>
        <v>indst efficiency standards</v>
      </c>
      <c r="L1476" s="261">
        <f>IF(ISBLANK(INDEX('Policy Characteristics'!F:F,MATCH($C1476,'Policy Characteristics'!$C:$C,0))),"",INDEX('Policy Characteristics'!F:F,MATCH($C1476,'Policy Characteristics'!$C:$C,0)))</f>
        <v>0</v>
      </c>
      <c r="M1476" s="261">
        <f>IF(ISBLANK(INDEX('Policy Characteristics'!G:G,MATCH($C1476,'Policy Characteristics'!$C:$C,0))),"",INDEX('Policy Characteristics'!G:G,MATCH($C1476,'Policy Characteristics'!$C:$C,0)))</f>
        <v>0.25</v>
      </c>
      <c r="N1476" s="261">
        <f>IF(ISBLANK(INDEX('Policy Characteristics'!H:H,MATCH($C1476,'Policy Characteristics'!$C:$C,0))),"",INDEX('Policy Characteristics'!H:H,MATCH($C1476,'Policy Characteristics'!$C:$C,0)))</f>
        <v>0.01</v>
      </c>
      <c r="O1476" s="254" t="str">
        <f>IF(ISBLANK(INDEX('Policy Characteristics'!I:I,MATCH($C1476,'Policy Characteristics'!$C:$C,0))),"",INDEX('Policy Characteristics'!I:I,MATCH($C1476,'Policy Characteristics'!$C:$C,0)))</f>
        <v>% reduction in energy use</v>
      </c>
      <c r="P1476" s="254" t="str">
        <f>IF(ISBLANK(INDEX('Policy Characteristics'!J:J,MATCH($C1476,'Policy Characteristics'!$C:$C,0))),"",INDEX('Policy Characteristics'!J:J,MATCH($C1476,'Policy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6" s="254" t="str">
        <f>IF(ISBLANK(INDEX('Policy Characteristics'!K:K,MATCH($C1476,'Policy Characteristics'!$C:$C,0))),"",INDEX('Policy Characteristics'!K:K,MATCH($C1476,'Policy Characteristics'!$C:$C,0)))</f>
        <v>industry-ag-main.html#eff-stds</v>
      </c>
      <c r="R1476" s="254" t="str">
        <f>IF(ISBLANK(INDEX('Policy Characteristics'!L:L,MATCH($C1476,'Policy Characteristics'!$C:$C,0))),"",INDEX('Policy Characteristics'!L:L,MATCH($C1476,'Policy Characteristics'!$C:$C,0)))</f>
        <v>industry-energy-efficiency-standards.html</v>
      </c>
    </row>
    <row r="1477" spans="1:18" s="4" customFormat="1">
      <c r="A1477" s="254" t="str">
        <f>IF(ISBLANK(INDEX('Policy Characteristics'!A:A,MATCH($C1477,'Policy Characteristics'!$C:$C,0))),"",INDEX('Policy Characteristics'!A:A,MATCH($C1477,'Policy Characteristics'!$C:$C,0)))</f>
        <v>Industry</v>
      </c>
      <c r="B1477" s="262" t="str">
        <f>IF(ISBLANK(INDEX('Policy Characteristics'!B:B,MATCH($C1477,'Policy Characteristics'!$C:$C,0))),"",INDEX('Policy Characteristics'!B:B,MATCH($C1477,'Policy Characteristics'!$C:$C,0)))</f>
        <v>Industry Energy Efficiency Standards</v>
      </c>
      <c r="C1477" s="254" t="str">
        <f t="shared" si="50"/>
        <v>Percentage Improvement in Eqpt Efficiency Standards above BAU</v>
      </c>
      <c r="D1477" s="6" t="s">
        <v>3081</v>
      </c>
      <c r="E1477" s="45" t="s">
        <v>2402</v>
      </c>
      <c r="F1477" t="s">
        <v>3043</v>
      </c>
      <c r="G1477" s="45" t="s">
        <v>2406</v>
      </c>
      <c r="H1477" s="43">
        <v>1161</v>
      </c>
      <c r="I1477" s="324" t="s">
        <v>44</v>
      </c>
      <c r="J1477" s="255" t="str">
        <f>IF(ISBLANK(INDEX('Policy Characteristics'!D:D,MATCH($C1477,'Policy Characteristics'!$C:$C,0))),"",INDEX('Policy Characteristics'!D:D,MATCH($C1477,'Policy Characteristics'!$C:$C,0)))</f>
        <v>Industry Energy Efficiency Standards</v>
      </c>
      <c r="K1477" s="254" t="str">
        <f>IF(ISBLANK(INDEX('Policy Characteristics'!E:E,MATCH($C1477,'Policy Characteristics'!$C:$C,0))),"",INDEX('Policy Characteristics'!E:E,MATCH($C1477,'Policy Characteristics'!$C:$C,0)))</f>
        <v>indst efficiency standards</v>
      </c>
      <c r="L1477" s="261">
        <f>IF(ISBLANK(INDEX('Policy Characteristics'!F:F,MATCH($C1477,'Policy Characteristics'!$C:$C,0))),"",INDEX('Policy Characteristics'!F:F,MATCH($C1477,'Policy Characteristics'!$C:$C,0)))</f>
        <v>0</v>
      </c>
      <c r="M1477" s="261">
        <f>IF(ISBLANK(INDEX('Policy Characteristics'!G:G,MATCH($C1477,'Policy Characteristics'!$C:$C,0))),"",INDEX('Policy Characteristics'!G:G,MATCH($C1477,'Policy Characteristics'!$C:$C,0)))</f>
        <v>0.25</v>
      </c>
      <c r="N1477" s="261">
        <f>IF(ISBLANK(INDEX('Policy Characteristics'!H:H,MATCH($C1477,'Policy Characteristics'!$C:$C,0))),"",INDEX('Policy Characteristics'!H:H,MATCH($C1477,'Policy Characteristics'!$C:$C,0)))</f>
        <v>0.01</v>
      </c>
      <c r="O1477" s="254" t="str">
        <f>IF(ISBLANK(INDEX('Policy Characteristics'!I:I,MATCH($C1477,'Policy Characteristics'!$C:$C,0))),"",INDEX('Policy Characteristics'!I:I,MATCH($C1477,'Policy Characteristics'!$C:$C,0)))</f>
        <v>% reduction in energy use</v>
      </c>
      <c r="P1477" s="254" t="str">
        <f>IF(ISBLANK(INDEX('Policy Characteristics'!J:J,MATCH($C1477,'Policy Characteristics'!$C:$C,0))),"",INDEX('Policy Characteristics'!J:J,MATCH($C1477,'Policy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7" s="254" t="str">
        <f>IF(ISBLANK(INDEX('Policy Characteristics'!K:K,MATCH($C1477,'Policy Characteristics'!$C:$C,0))),"",INDEX('Policy Characteristics'!K:K,MATCH($C1477,'Policy Characteristics'!$C:$C,0)))</f>
        <v>industry-ag-main.html#eff-stds</v>
      </c>
      <c r="R1477" s="254" t="str">
        <f>IF(ISBLANK(INDEX('Policy Characteristics'!L:L,MATCH($C1477,'Policy Characteristics'!$C:$C,0))),"",INDEX('Policy Characteristics'!L:L,MATCH($C1477,'Policy Characteristics'!$C:$C,0)))</f>
        <v>industry-energy-efficiency-standards.html</v>
      </c>
    </row>
    <row r="1478" spans="1:18" s="4" customFormat="1">
      <c r="A1478" s="254" t="str">
        <f>IF(ISBLANK(INDEX('Policy Characteristics'!A:A,MATCH($C1478,'Policy Characteristics'!$C:$C,0))),"",INDEX('Policy Characteristics'!A:A,MATCH($C1478,'Policy Characteristics'!$C:$C,0)))</f>
        <v>Industry</v>
      </c>
      <c r="B1478" s="262" t="str">
        <f>IF(ISBLANK(INDEX('Policy Characteristics'!B:B,MATCH($C1478,'Policy Characteristics'!$C:$C,0))),"",INDEX('Policy Characteristics'!B:B,MATCH($C1478,'Policy Characteristics'!$C:$C,0)))</f>
        <v>Industry Energy Efficiency Standards</v>
      </c>
      <c r="C1478" s="254" t="str">
        <f t="shared" si="50"/>
        <v>Percentage Improvement in Eqpt Efficiency Standards above BAU</v>
      </c>
      <c r="D1478" s="6" t="s">
        <v>3081</v>
      </c>
      <c r="E1478" s="45" t="s">
        <v>2403</v>
      </c>
      <c r="F1478" t="s">
        <v>3043</v>
      </c>
      <c r="G1478" s="45" t="s">
        <v>2407</v>
      </c>
      <c r="H1478" s="43">
        <v>1162</v>
      </c>
      <c r="I1478" s="324" t="s">
        <v>43</v>
      </c>
      <c r="J1478" s="255" t="str">
        <f>IF(ISBLANK(INDEX('Policy Characteristics'!D:D,MATCH($C1478,'Policy Characteristics'!$C:$C,0))),"",INDEX('Policy Characteristics'!D:D,MATCH($C1478,'Policy Characteristics'!$C:$C,0)))</f>
        <v>Industry Energy Efficiency Standards</v>
      </c>
      <c r="K1478" s="254" t="str">
        <f>IF(ISBLANK(INDEX('Policy Characteristics'!E:E,MATCH($C1478,'Policy Characteristics'!$C:$C,0))),"",INDEX('Policy Characteristics'!E:E,MATCH($C1478,'Policy Characteristics'!$C:$C,0)))</f>
        <v>indst efficiency standards</v>
      </c>
      <c r="L1478" s="261">
        <f>IF(ISBLANK(INDEX('Policy Characteristics'!F:F,MATCH($C1478,'Policy Characteristics'!$C:$C,0))),"",INDEX('Policy Characteristics'!F:F,MATCH($C1478,'Policy Characteristics'!$C:$C,0)))</f>
        <v>0</v>
      </c>
      <c r="M1478" s="261">
        <f>IF(ISBLANK(INDEX('Policy Characteristics'!G:G,MATCH($C1478,'Policy Characteristics'!$C:$C,0))),"",INDEX('Policy Characteristics'!G:G,MATCH($C1478,'Policy Characteristics'!$C:$C,0)))</f>
        <v>0.25</v>
      </c>
      <c r="N1478" s="261">
        <f>IF(ISBLANK(INDEX('Policy Characteristics'!H:H,MATCH($C1478,'Policy Characteristics'!$C:$C,0))),"",INDEX('Policy Characteristics'!H:H,MATCH($C1478,'Policy Characteristics'!$C:$C,0)))</f>
        <v>0.01</v>
      </c>
      <c r="O1478" s="254" t="str">
        <f>IF(ISBLANK(INDEX('Policy Characteristics'!I:I,MATCH($C1478,'Policy Characteristics'!$C:$C,0))),"",INDEX('Policy Characteristics'!I:I,MATCH($C1478,'Policy Characteristics'!$C:$C,0)))</f>
        <v>% reduction in energy use</v>
      </c>
      <c r="P1478" s="254" t="str">
        <f>IF(ISBLANK(INDEX('Policy Characteristics'!J:J,MATCH($C1478,'Policy Characteristics'!$C:$C,0))),"",INDEX('Policy Characteristics'!J:J,MATCH($C1478,'Policy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8" s="254" t="str">
        <f>IF(ISBLANK(INDEX('Policy Characteristics'!K:K,MATCH($C1478,'Policy Characteristics'!$C:$C,0))),"",INDEX('Policy Characteristics'!K:K,MATCH($C1478,'Policy Characteristics'!$C:$C,0)))</f>
        <v>industry-ag-main.html#eff-stds</v>
      </c>
      <c r="R1478" s="254" t="str">
        <f>IF(ISBLANK(INDEX('Policy Characteristics'!L:L,MATCH($C1478,'Policy Characteristics'!$C:$C,0))),"",INDEX('Policy Characteristics'!L:L,MATCH($C1478,'Policy Characteristics'!$C:$C,0)))</f>
        <v>industry-energy-efficiency-standards.html</v>
      </c>
    </row>
    <row r="1479" spans="1:18" s="4" customFormat="1">
      <c r="A1479" s="254" t="str">
        <f>IF(ISBLANK(INDEX('Policy Characteristics'!A:A,MATCH($C1479,'Policy Characteristics'!$C:$C,0))),"",INDEX('Policy Characteristics'!A:A,MATCH($C1479,'Policy Characteristics'!$C:$C,0)))</f>
        <v>Industry</v>
      </c>
      <c r="B1479" s="262" t="str">
        <f>IF(ISBLANK(INDEX('Policy Characteristics'!B:B,MATCH($C1479,'Policy Characteristics'!$C:$C,0))),"",INDEX('Policy Characteristics'!B:B,MATCH($C1479,'Policy Characteristics'!$C:$C,0)))</f>
        <v>Industry Energy Efficiency Standards</v>
      </c>
      <c r="C1479" s="254" t="str">
        <f t="shared" si="50"/>
        <v>Percentage Improvement in Eqpt Efficiency Standards above BAU</v>
      </c>
      <c r="D1479" s="6" t="s">
        <v>3081</v>
      </c>
      <c r="E1479" s="45" t="s">
        <v>2404</v>
      </c>
      <c r="F1479" t="s">
        <v>3043</v>
      </c>
      <c r="G1479" s="45" t="s">
        <v>2410</v>
      </c>
      <c r="H1479" s="43">
        <v>1163</v>
      </c>
      <c r="I1479" s="324" t="s">
        <v>44</v>
      </c>
      <c r="J1479" s="255" t="str">
        <f>IF(ISBLANK(INDEX('Policy Characteristics'!D:D,MATCH($C1479,'Policy Characteristics'!$C:$C,0))),"",INDEX('Policy Characteristics'!D:D,MATCH($C1479,'Policy Characteristics'!$C:$C,0)))</f>
        <v>Industry Energy Efficiency Standards</v>
      </c>
      <c r="K1479" s="254" t="str">
        <f>IF(ISBLANK(INDEX('Policy Characteristics'!E:E,MATCH($C1479,'Policy Characteristics'!$C:$C,0))),"",INDEX('Policy Characteristics'!E:E,MATCH($C1479,'Policy Characteristics'!$C:$C,0)))</f>
        <v>indst efficiency standards</v>
      </c>
      <c r="L1479" s="261">
        <f>IF(ISBLANK(INDEX('Policy Characteristics'!F:F,MATCH($C1479,'Policy Characteristics'!$C:$C,0))),"",INDEX('Policy Characteristics'!F:F,MATCH($C1479,'Policy Characteristics'!$C:$C,0)))</f>
        <v>0</v>
      </c>
      <c r="M1479" s="261">
        <f>IF(ISBLANK(INDEX('Policy Characteristics'!G:G,MATCH($C1479,'Policy Characteristics'!$C:$C,0))),"",INDEX('Policy Characteristics'!G:G,MATCH($C1479,'Policy Characteristics'!$C:$C,0)))</f>
        <v>0.25</v>
      </c>
      <c r="N1479" s="261">
        <f>IF(ISBLANK(INDEX('Policy Characteristics'!H:H,MATCH($C1479,'Policy Characteristics'!$C:$C,0))),"",INDEX('Policy Characteristics'!H:H,MATCH($C1479,'Policy Characteristics'!$C:$C,0)))</f>
        <v>0.01</v>
      </c>
      <c r="O1479" s="254" t="str">
        <f>IF(ISBLANK(INDEX('Policy Characteristics'!I:I,MATCH($C1479,'Policy Characteristics'!$C:$C,0))),"",INDEX('Policy Characteristics'!I:I,MATCH($C1479,'Policy Characteristics'!$C:$C,0)))</f>
        <v>% reduction in energy use</v>
      </c>
      <c r="P1479" s="254" t="str">
        <f>IF(ISBLANK(INDEX('Policy Characteristics'!J:J,MATCH($C1479,'Policy Characteristics'!$C:$C,0))),"",INDEX('Policy Characteristics'!J:J,MATCH($C1479,'Policy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9" s="254" t="str">
        <f>IF(ISBLANK(INDEX('Policy Characteristics'!K:K,MATCH($C1479,'Policy Characteristics'!$C:$C,0))),"",INDEX('Policy Characteristics'!K:K,MATCH($C1479,'Policy Characteristics'!$C:$C,0)))</f>
        <v>industry-ag-main.html#eff-stds</v>
      </c>
      <c r="R1479" s="254" t="str">
        <f>IF(ISBLANK(INDEX('Policy Characteristics'!L:L,MATCH($C1479,'Policy Characteristics'!$C:$C,0))),"",INDEX('Policy Characteristics'!L:L,MATCH($C1479,'Policy Characteristics'!$C:$C,0)))</f>
        <v>industry-energy-efficiency-standards.html</v>
      </c>
    </row>
    <row r="1480" spans="1:18" s="4" customFormat="1">
      <c r="A1480" s="254" t="str">
        <f>IF(ISBLANK(INDEX('Policy Characteristics'!A:A,MATCH($C1480,'Policy Characteristics'!$C:$C,0))),"",INDEX('Policy Characteristics'!A:A,MATCH($C1480,'Policy Characteristics'!$C:$C,0)))</f>
        <v>Industry</v>
      </c>
      <c r="B1480" s="262" t="str">
        <f>IF(ISBLANK(INDEX('Policy Characteristics'!B:B,MATCH($C1480,'Policy Characteristics'!$C:$C,0))),"",INDEX('Policy Characteristics'!B:B,MATCH($C1480,'Policy Characteristics'!$C:$C,0)))</f>
        <v>Industry Energy Efficiency Standards</v>
      </c>
      <c r="C1480" s="254" t="str">
        <f t="shared" si="50"/>
        <v>Percentage Improvement in Eqpt Efficiency Standards above BAU</v>
      </c>
      <c r="D1480" s="6" t="s">
        <v>3081</v>
      </c>
      <c r="E1480" s="45" t="s">
        <v>2706</v>
      </c>
      <c r="F1480" t="s">
        <v>3043</v>
      </c>
      <c r="G1480" s="45" t="s">
        <v>2709</v>
      </c>
      <c r="H1480" s="43">
        <v>1164</v>
      </c>
      <c r="I1480" s="324" t="s">
        <v>44</v>
      </c>
      <c r="J1480" s="255" t="str">
        <f>IF(ISBLANK(INDEX('Policy Characteristics'!D:D,MATCH($C1480,'Policy Characteristics'!$C:$C,0))),"",INDEX('Policy Characteristics'!D:D,MATCH($C1480,'Policy Characteristics'!$C:$C,0)))</f>
        <v>Industry Energy Efficiency Standards</v>
      </c>
      <c r="K1480" s="254" t="str">
        <f>IF(ISBLANK(INDEX('Policy Characteristics'!E:E,MATCH($C1480,'Policy Characteristics'!$C:$C,0))),"",INDEX('Policy Characteristics'!E:E,MATCH($C1480,'Policy Characteristics'!$C:$C,0)))</f>
        <v>indst efficiency standards</v>
      </c>
      <c r="L1480" s="261">
        <f>IF(ISBLANK(INDEX('Policy Characteristics'!F:F,MATCH($C1480,'Policy Characteristics'!$C:$C,0))),"",INDEX('Policy Characteristics'!F:F,MATCH($C1480,'Policy Characteristics'!$C:$C,0)))</f>
        <v>0</v>
      </c>
      <c r="M1480" s="261">
        <f>IF(ISBLANK(INDEX('Policy Characteristics'!G:G,MATCH($C1480,'Policy Characteristics'!$C:$C,0))),"",INDEX('Policy Characteristics'!G:G,MATCH($C1480,'Policy Characteristics'!$C:$C,0)))</f>
        <v>0.25</v>
      </c>
      <c r="N1480" s="261">
        <f>IF(ISBLANK(INDEX('Policy Characteristics'!H:H,MATCH($C1480,'Policy Characteristics'!$C:$C,0))),"",INDEX('Policy Characteristics'!H:H,MATCH($C1480,'Policy Characteristics'!$C:$C,0)))</f>
        <v>0.01</v>
      </c>
      <c r="O1480" s="254" t="str">
        <f>IF(ISBLANK(INDEX('Policy Characteristics'!I:I,MATCH($C1480,'Policy Characteristics'!$C:$C,0))),"",INDEX('Policy Characteristics'!I:I,MATCH($C1480,'Policy Characteristics'!$C:$C,0)))</f>
        <v>% reduction in energy use</v>
      </c>
      <c r="P1480" s="254" t="str">
        <f>IF(ISBLANK(INDEX('Policy Characteristics'!J:J,MATCH($C1480,'Policy Characteristics'!$C:$C,0))),"",INDEX('Policy Characteristics'!J:J,MATCH($C1480,'Policy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0" s="254" t="str">
        <f>IF(ISBLANK(INDEX('Policy Characteristics'!K:K,MATCH($C1480,'Policy Characteristics'!$C:$C,0))),"",INDEX('Policy Characteristics'!K:K,MATCH($C1480,'Policy Characteristics'!$C:$C,0)))</f>
        <v>industry-ag-main.html#eff-stds</v>
      </c>
      <c r="R1480" s="254" t="str">
        <f>IF(ISBLANK(INDEX('Policy Characteristics'!L:L,MATCH($C1480,'Policy Characteristics'!$C:$C,0))),"",INDEX('Policy Characteristics'!L:L,MATCH($C1480,'Policy Characteristics'!$C:$C,0)))</f>
        <v>industry-energy-efficiency-standards.html</v>
      </c>
    </row>
    <row r="1481" spans="1:18" s="4" customFormat="1">
      <c r="A1481" s="254" t="str">
        <f>IF(ISBLANK(INDEX('Policy Characteristics'!A:A,MATCH($C1481,'Policy Characteristics'!$C:$C,0))),"",INDEX('Policy Characteristics'!A:A,MATCH($C1481,'Policy Characteristics'!$C:$C,0)))</f>
        <v>Industry</v>
      </c>
      <c r="B1481" s="262" t="str">
        <f>IF(ISBLANK(INDEX('Policy Characteristics'!B:B,MATCH($C1481,'Policy Characteristics'!$C:$C,0))),"",INDEX('Policy Characteristics'!B:B,MATCH($C1481,'Policy Characteristics'!$C:$C,0)))</f>
        <v>Industry Energy Efficiency Standards</v>
      </c>
      <c r="C1481" s="254" t="str">
        <f t="shared" si="50"/>
        <v>Percentage Improvement in Eqpt Efficiency Standards above BAU</v>
      </c>
      <c r="D1481" s="6" t="s">
        <v>3081</v>
      </c>
      <c r="E1481" s="45" t="s">
        <v>2707</v>
      </c>
      <c r="F1481" t="s">
        <v>3043</v>
      </c>
      <c r="G1481" s="45" t="s">
        <v>2711</v>
      </c>
      <c r="H1481" s="43">
        <v>1165</v>
      </c>
      <c r="I1481" s="324" t="s">
        <v>43</v>
      </c>
      <c r="J1481" s="255" t="str">
        <f>IF(ISBLANK(INDEX('Policy Characteristics'!D:D,MATCH($C1481,'Policy Characteristics'!$C:$C,0))),"",INDEX('Policy Characteristics'!D:D,MATCH($C1481,'Policy Characteristics'!$C:$C,0)))</f>
        <v>Industry Energy Efficiency Standards</v>
      </c>
      <c r="K1481" s="254" t="str">
        <f>IF(ISBLANK(INDEX('Policy Characteristics'!E:E,MATCH($C1481,'Policy Characteristics'!$C:$C,0))),"",INDEX('Policy Characteristics'!E:E,MATCH($C1481,'Policy Characteristics'!$C:$C,0)))</f>
        <v>indst efficiency standards</v>
      </c>
      <c r="L1481" s="261">
        <f>IF(ISBLANK(INDEX('Policy Characteristics'!F:F,MATCH($C1481,'Policy Characteristics'!$C:$C,0))),"",INDEX('Policy Characteristics'!F:F,MATCH($C1481,'Policy Characteristics'!$C:$C,0)))</f>
        <v>0</v>
      </c>
      <c r="M1481" s="261">
        <f>IF(ISBLANK(INDEX('Policy Characteristics'!G:G,MATCH($C1481,'Policy Characteristics'!$C:$C,0))),"",INDEX('Policy Characteristics'!G:G,MATCH($C1481,'Policy Characteristics'!$C:$C,0)))</f>
        <v>0.25</v>
      </c>
      <c r="N1481" s="261">
        <f>IF(ISBLANK(INDEX('Policy Characteristics'!H:H,MATCH($C1481,'Policy Characteristics'!$C:$C,0))),"",INDEX('Policy Characteristics'!H:H,MATCH($C1481,'Policy Characteristics'!$C:$C,0)))</f>
        <v>0.01</v>
      </c>
      <c r="O1481" s="254" t="str">
        <f>IF(ISBLANK(INDEX('Policy Characteristics'!I:I,MATCH($C1481,'Policy Characteristics'!$C:$C,0))),"",INDEX('Policy Characteristics'!I:I,MATCH($C1481,'Policy Characteristics'!$C:$C,0)))</f>
        <v>% reduction in energy use</v>
      </c>
      <c r="P1481" s="254" t="str">
        <f>IF(ISBLANK(INDEX('Policy Characteristics'!J:J,MATCH($C1481,'Policy Characteristics'!$C:$C,0))),"",INDEX('Policy Characteristics'!J:J,MATCH($C1481,'Policy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1" s="254" t="str">
        <f>IF(ISBLANK(INDEX('Policy Characteristics'!K:K,MATCH($C1481,'Policy Characteristics'!$C:$C,0))),"",INDEX('Policy Characteristics'!K:K,MATCH($C1481,'Policy Characteristics'!$C:$C,0)))</f>
        <v>industry-ag-main.html#eff-stds</v>
      </c>
      <c r="R1481" s="254" t="str">
        <f>IF(ISBLANK(INDEX('Policy Characteristics'!L:L,MATCH($C1481,'Policy Characteristics'!$C:$C,0))),"",INDEX('Policy Characteristics'!L:L,MATCH($C1481,'Policy Characteristics'!$C:$C,0)))</f>
        <v>industry-energy-efficiency-standards.html</v>
      </c>
    </row>
    <row r="1482" spans="1:18" s="4" customFormat="1">
      <c r="A1482" s="254" t="str">
        <f>IF(ISBLANK(INDEX('Policy Characteristics'!A:A,MATCH($C1482,'Policy Characteristics'!$C:$C,0))),"",INDEX('Policy Characteristics'!A:A,MATCH($C1482,'Policy Characteristics'!$C:$C,0)))</f>
        <v>Industry</v>
      </c>
      <c r="B1482" s="262" t="str">
        <f>IF(ISBLANK(INDEX('Policy Characteristics'!B:B,MATCH($C1482,'Policy Characteristics'!$C:$C,0))),"",INDEX('Policy Characteristics'!B:B,MATCH($C1482,'Policy Characteristics'!$C:$C,0)))</f>
        <v>Industry Energy Efficiency Standards</v>
      </c>
      <c r="C1482" s="254" t="str">
        <f t="shared" si="50"/>
        <v>Percentage Improvement in Eqpt Efficiency Standards above BAU</v>
      </c>
      <c r="D1482" s="6" t="s">
        <v>3081</v>
      </c>
      <c r="E1482" s="45" t="s">
        <v>2708</v>
      </c>
      <c r="F1482" t="s">
        <v>3043</v>
      </c>
      <c r="G1482" s="45" t="s">
        <v>2712</v>
      </c>
      <c r="H1482" s="43">
        <v>1166</v>
      </c>
      <c r="I1482" s="324" t="s">
        <v>43</v>
      </c>
      <c r="J1482" s="255" t="str">
        <f>IF(ISBLANK(INDEX('Policy Characteristics'!D:D,MATCH($C1482,'Policy Characteristics'!$C:$C,0))),"",INDEX('Policy Characteristics'!D:D,MATCH($C1482,'Policy Characteristics'!$C:$C,0)))</f>
        <v>Industry Energy Efficiency Standards</v>
      </c>
      <c r="K1482" s="254" t="str">
        <f>IF(ISBLANK(INDEX('Policy Characteristics'!E:E,MATCH($C1482,'Policy Characteristics'!$C:$C,0))),"",INDEX('Policy Characteristics'!E:E,MATCH($C1482,'Policy Characteristics'!$C:$C,0)))</f>
        <v>indst efficiency standards</v>
      </c>
      <c r="L1482" s="261">
        <f>IF(ISBLANK(INDEX('Policy Characteristics'!F:F,MATCH($C1482,'Policy Characteristics'!$C:$C,0))),"",INDEX('Policy Characteristics'!F:F,MATCH($C1482,'Policy Characteristics'!$C:$C,0)))</f>
        <v>0</v>
      </c>
      <c r="M1482" s="261">
        <f>IF(ISBLANK(INDEX('Policy Characteristics'!G:G,MATCH($C1482,'Policy Characteristics'!$C:$C,0))),"",INDEX('Policy Characteristics'!G:G,MATCH($C1482,'Policy Characteristics'!$C:$C,0)))</f>
        <v>0.25</v>
      </c>
      <c r="N1482" s="261">
        <f>IF(ISBLANK(INDEX('Policy Characteristics'!H:H,MATCH($C1482,'Policy Characteristics'!$C:$C,0))),"",INDEX('Policy Characteristics'!H:H,MATCH($C1482,'Policy Characteristics'!$C:$C,0)))</f>
        <v>0.01</v>
      </c>
      <c r="O1482" s="254" t="str">
        <f>IF(ISBLANK(INDEX('Policy Characteristics'!I:I,MATCH($C1482,'Policy Characteristics'!$C:$C,0))),"",INDEX('Policy Characteristics'!I:I,MATCH($C1482,'Policy Characteristics'!$C:$C,0)))</f>
        <v>% reduction in energy use</v>
      </c>
      <c r="P1482" s="254" t="str">
        <f>IF(ISBLANK(INDEX('Policy Characteristics'!J:J,MATCH($C1482,'Policy Characteristics'!$C:$C,0))),"",INDEX('Policy Characteristics'!J:J,MATCH($C1482,'Policy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2" s="254" t="str">
        <f>IF(ISBLANK(INDEX('Policy Characteristics'!K:K,MATCH($C1482,'Policy Characteristics'!$C:$C,0))),"",INDEX('Policy Characteristics'!K:K,MATCH($C1482,'Policy Characteristics'!$C:$C,0)))</f>
        <v>industry-ag-main.html#eff-stds</v>
      </c>
      <c r="R1482" s="254" t="str">
        <f>IF(ISBLANK(INDEX('Policy Characteristics'!L:L,MATCH($C1482,'Policy Characteristics'!$C:$C,0))),"",INDEX('Policy Characteristics'!L:L,MATCH($C1482,'Policy Characteristics'!$C:$C,0)))</f>
        <v>industry-energy-efficiency-standards.html</v>
      </c>
    </row>
    <row r="1483" spans="1:18" s="4" customFormat="1">
      <c r="A1483" s="254" t="str">
        <f>IF(ISBLANK(INDEX('Policy Characteristics'!A:A,MATCH($C1483,'Policy Characteristics'!$C:$C,0))),"",INDEX('Policy Characteristics'!A:A,MATCH($C1483,'Policy Characteristics'!$C:$C,0)))</f>
        <v>Industry</v>
      </c>
      <c r="B1483" s="262" t="str">
        <f>IF(ISBLANK(INDEX('Policy Characteristics'!B:B,MATCH($C1483,'Policy Characteristics'!$C:$C,0))),"",INDEX('Policy Characteristics'!B:B,MATCH($C1483,'Policy Characteristics'!$C:$C,0)))</f>
        <v>Industry Energy Efficiency Standards</v>
      </c>
      <c r="C1483" s="254" t="str">
        <f t="shared" si="50"/>
        <v>Percentage Improvement in Eqpt Efficiency Standards above BAU</v>
      </c>
      <c r="D1483" s="6" t="s">
        <v>3081</v>
      </c>
      <c r="E1483" s="45" t="s">
        <v>2705</v>
      </c>
      <c r="F1483" t="s">
        <v>3043</v>
      </c>
      <c r="G1483" s="45" t="s">
        <v>2710</v>
      </c>
      <c r="H1483" s="43">
        <v>1167</v>
      </c>
      <c r="I1483" s="324" t="s">
        <v>44</v>
      </c>
      <c r="J1483" s="255" t="str">
        <f>IF(ISBLANK(INDEX('Policy Characteristics'!D:D,MATCH($C1483,'Policy Characteristics'!$C:$C,0))),"",INDEX('Policy Characteristics'!D:D,MATCH($C1483,'Policy Characteristics'!$C:$C,0)))</f>
        <v>Industry Energy Efficiency Standards</v>
      </c>
      <c r="K1483" s="254" t="str">
        <f>IF(ISBLANK(INDEX('Policy Characteristics'!E:E,MATCH($C1483,'Policy Characteristics'!$C:$C,0))),"",INDEX('Policy Characteristics'!E:E,MATCH($C1483,'Policy Characteristics'!$C:$C,0)))</f>
        <v>indst efficiency standards</v>
      </c>
      <c r="L1483" s="261">
        <f>IF(ISBLANK(INDEX('Policy Characteristics'!F:F,MATCH($C1483,'Policy Characteristics'!$C:$C,0))),"",INDEX('Policy Characteristics'!F:F,MATCH($C1483,'Policy Characteristics'!$C:$C,0)))</f>
        <v>0</v>
      </c>
      <c r="M1483" s="261">
        <f>IF(ISBLANK(INDEX('Policy Characteristics'!G:G,MATCH($C1483,'Policy Characteristics'!$C:$C,0))),"",INDEX('Policy Characteristics'!G:G,MATCH($C1483,'Policy Characteristics'!$C:$C,0)))</f>
        <v>0.25</v>
      </c>
      <c r="N1483" s="261">
        <f>IF(ISBLANK(INDEX('Policy Characteristics'!H:H,MATCH($C1483,'Policy Characteristics'!$C:$C,0))),"",INDEX('Policy Characteristics'!H:H,MATCH($C1483,'Policy Characteristics'!$C:$C,0)))</f>
        <v>0.01</v>
      </c>
      <c r="O1483" s="254" t="str">
        <f>IF(ISBLANK(INDEX('Policy Characteristics'!I:I,MATCH($C1483,'Policy Characteristics'!$C:$C,0))),"",INDEX('Policy Characteristics'!I:I,MATCH($C1483,'Policy Characteristics'!$C:$C,0)))</f>
        <v>% reduction in energy use</v>
      </c>
      <c r="P1483" s="254" t="str">
        <f>IF(ISBLANK(INDEX('Policy Characteristics'!J:J,MATCH($C1483,'Policy Characteristics'!$C:$C,0))),"",INDEX('Policy Characteristics'!J:J,MATCH($C1483,'Policy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3" s="254" t="str">
        <f>IF(ISBLANK(INDEX('Policy Characteristics'!K:K,MATCH($C1483,'Policy Characteristics'!$C:$C,0))),"",INDEX('Policy Characteristics'!K:K,MATCH($C1483,'Policy Characteristics'!$C:$C,0)))</f>
        <v>industry-ag-main.html#eff-stds</v>
      </c>
      <c r="R1483" s="254" t="str">
        <f>IF(ISBLANK(INDEX('Policy Characteristics'!L:L,MATCH($C1483,'Policy Characteristics'!$C:$C,0))),"",INDEX('Policy Characteristics'!L:L,MATCH($C1483,'Policy Characteristics'!$C:$C,0)))</f>
        <v>industry-energy-efficiency-standards.html</v>
      </c>
    </row>
    <row r="1484" spans="1:18" s="4" customFormat="1">
      <c r="A1484" s="254" t="str">
        <f>IF(ISBLANK(INDEX('Policy Characteristics'!A:A,MATCH($C1484,'Policy Characteristics'!$C:$C,0))),"",INDEX('Policy Characteristics'!A:A,MATCH($C1484,'Policy Characteristics'!$C:$C,0)))</f>
        <v>Industry</v>
      </c>
      <c r="B1484" s="262" t="str">
        <f>IF(ISBLANK(INDEX('Policy Characteristics'!B:B,MATCH($C1484,'Policy Characteristics'!$C:$C,0))),"",INDEX('Policy Characteristics'!B:B,MATCH($C1484,'Policy Characteristics'!$C:$C,0)))</f>
        <v>Industry Energy Efficiency Standards</v>
      </c>
      <c r="C1484" s="254" t="str">
        <f t="shared" si="50"/>
        <v>Percentage Improvement in Eqpt Efficiency Standards above BAU</v>
      </c>
      <c r="D1484" s="6" t="s">
        <v>3082</v>
      </c>
      <c r="E1484" s="45" t="s">
        <v>2399</v>
      </c>
      <c r="F1484" t="s">
        <v>3044</v>
      </c>
      <c r="G1484" s="45" t="s">
        <v>2405</v>
      </c>
      <c r="H1484" s="43">
        <v>1168</v>
      </c>
      <c r="I1484" s="324" t="s">
        <v>43</v>
      </c>
      <c r="J1484" s="255" t="str">
        <f>IF(ISBLANK(INDEX('Policy Characteristics'!D:D,MATCH($C1484,'Policy Characteristics'!$C:$C,0))),"",INDEX('Policy Characteristics'!D:D,MATCH($C1484,'Policy Characteristics'!$C:$C,0)))</f>
        <v>Industry Energy Efficiency Standards</v>
      </c>
      <c r="K1484" s="254" t="str">
        <f>IF(ISBLANK(INDEX('Policy Characteristics'!E:E,MATCH($C1484,'Policy Characteristics'!$C:$C,0))),"",INDEX('Policy Characteristics'!E:E,MATCH($C1484,'Policy Characteristics'!$C:$C,0)))</f>
        <v>indst efficiency standards</v>
      </c>
      <c r="L1484" s="261">
        <f>IF(ISBLANK(INDEX('Policy Characteristics'!F:F,MATCH($C1484,'Policy Characteristics'!$C:$C,0))),"",INDEX('Policy Characteristics'!F:F,MATCH($C1484,'Policy Characteristics'!$C:$C,0)))</f>
        <v>0</v>
      </c>
      <c r="M1484" s="261">
        <f>IF(ISBLANK(INDEX('Policy Characteristics'!G:G,MATCH($C1484,'Policy Characteristics'!$C:$C,0))),"",INDEX('Policy Characteristics'!G:G,MATCH($C1484,'Policy Characteristics'!$C:$C,0)))</f>
        <v>0.25</v>
      </c>
      <c r="N1484" s="261">
        <f>IF(ISBLANK(INDEX('Policy Characteristics'!H:H,MATCH($C1484,'Policy Characteristics'!$C:$C,0))),"",INDEX('Policy Characteristics'!H:H,MATCH($C1484,'Policy Characteristics'!$C:$C,0)))</f>
        <v>0.01</v>
      </c>
      <c r="O1484" s="254" t="str">
        <f>IF(ISBLANK(INDEX('Policy Characteristics'!I:I,MATCH($C1484,'Policy Characteristics'!$C:$C,0))),"",INDEX('Policy Characteristics'!I:I,MATCH($C1484,'Policy Characteristics'!$C:$C,0)))</f>
        <v>% reduction in energy use</v>
      </c>
      <c r="P1484" s="254" t="str">
        <f>IF(ISBLANK(INDEX('Policy Characteristics'!J:J,MATCH($C1484,'Policy Characteristics'!$C:$C,0))),"",INDEX('Policy Characteristics'!J:J,MATCH($C1484,'Policy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4" s="254" t="str">
        <f>IF(ISBLANK(INDEX('Policy Characteristics'!K:K,MATCH($C1484,'Policy Characteristics'!$C:$C,0))),"",INDEX('Policy Characteristics'!K:K,MATCH($C1484,'Policy Characteristics'!$C:$C,0)))</f>
        <v>industry-ag-main.html#eff-stds</v>
      </c>
      <c r="R1484" s="254" t="str">
        <f>IF(ISBLANK(INDEX('Policy Characteristics'!L:L,MATCH($C1484,'Policy Characteristics'!$C:$C,0))),"",INDEX('Policy Characteristics'!L:L,MATCH($C1484,'Policy Characteristics'!$C:$C,0)))</f>
        <v>industry-energy-efficiency-standards.html</v>
      </c>
    </row>
    <row r="1485" spans="1:18" s="4" customFormat="1">
      <c r="A1485" s="254" t="str">
        <f>IF(ISBLANK(INDEX('Policy Characteristics'!A:A,MATCH($C1485,'Policy Characteristics'!$C:$C,0))),"",INDEX('Policy Characteristics'!A:A,MATCH($C1485,'Policy Characteristics'!$C:$C,0)))</f>
        <v>Industry</v>
      </c>
      <c r="B1485" s="262" t="str">
        <f>IF(ISBLANK(INDEX('Policy Characteristics'!B:B,MATCH($C1485,'Policy Characteristics'!$C:$C,0))),"",INDEX('Policy Characteristics'!B:B,MATCH($C1485,'Policy Characteristics'!$C:$C,0)))</f>
        <v>Industry Energy Efficiency Standards</v>
      </c>
      <c r="C1485" s="254" t="str">
        <f t="shared" si="50"/>
        <v>Percentage Improvement in Eqpt Efficiency Standards above BAU</v>
      </c>
      <c r="D1485" s="6" t="s">
        <v>3082</v>
      </c>
      <c r="E1485" s="45" t="s">
        <v>2400</v>
      </c>
      <c r="F1485" t="s">
        <v>3044</v>
      </c>
      <c r="G1485" s="45" t="s">
        <v>2408</v>
      </c>
      <c r="H1485" s="43">
        <v>1169</v>
      </c>
      <c r="I1485" s="324" t="s">
        <v>43</v>
      </c>
      <c r="J1485" s="255" t="str">
        <f>IF(ISBLANK(INDEX('Policy Characteristics'!D:D,MATCH($C1485,'Policy Characteristics'!$C:$C,0))),"",INDEX('Policy Characteristics'!D:D,MATCH($C1485,'Policy Characteristics'!$C:$C,0)))</f>
        <v>Industry Energy Efficiency Standards</v>
      </c>
      <c r="K1485" s="254" t="str">
        <f>IF(ISBLANK(INDEX('Policy Characteristics'!E:E,MATCH($C1485,'Policy Characteristics'!$C:$C,0))),"",INDEX('Policy Characteristics'!E:E,MATCH($C1485,'Policy Characteristics'!$C:$C,0)))</f>
        <v>indst efficiency standards</v>
      </c>
      <c r="L1485" s="261">
        <f>IF(ISBLANK(INDEX('Policy Characteristics'!F:F,MATCH($C1485,'Policy Characteristics'!$C:$C,0))),"",INDEX('Policy Characteristics'!F:F,MATCH($C1485,'Policy Characteristics'!$C:$C,0)))</f>
        <v>0</v>
      </c>
      <c r="M1485" s="261">
        <f>IF(ISBLANK(INDEX('Policy Characteristics'!G:G,MATCH($C1485,'Policy Characteristics'!$C:$C,0))),"",INDEX('Policy Characteristics'!G:G,MATCH($C1485,'Policy Characteristics'!$C:$C,0)))</f>
        <v>0.25</v>
      </c>
      <c r="N1485" s="261">
        <f>IF(ISBLANK(INDEX('Policy Characteristics'!H:H,MATCH($C1485,'Policy Characteristics'!$C:$C,0))),"",INDEX('Policy Characteristics'!H:H,MATCH($C1485,'Policy Characteristics'!$C:$C,0)))</f>
        <v>0.01</v>
      </c>
      <c r="O1485" s="254" t="str">
        <f>IF(ISBLANK(INDEX('Policy Characteristics'!I:I,MATCH($C1485,'Policy Characteristics'!$C:$C,0))),"",INDEX('Policy Characteristics'!I:I,MATCH($C1485,'Policy Characteristics'!$C:$C,0)))</f>
        <v>% reduction in energy use</v>
      </c>
      <c r="P1485" s="254" t="str">
        <f>IF(ISBLANK(INDEX('Policy Characteristics'!J:J,MATCH($C1485,'Policy Characteristics'!$C:$C,0))),"",INDEX('Policy Characteristics'!J:J,MATCH($C1485,'Policy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5" s="254" t="str">
        <f>IF(ISBLANK(INDEX('Policy Characteristics'!K:K,MATCH($C1485,'Policy Characteristics'!$C:$C,0))),"",INDEX('Policy Characteristics'!K:K,MATCH($C1485,'Policy Characteristics'!$C:$C,0)))</f>
        <v>industry-ag-main.html#eff-stds</v>
      </c>
      <c r="R1485" s="254" t="str">
        <f>IF(ISBLANK(INDEX('Policy Characteristics'!L:L,MATCH($C1485,'Policy Characteristics'!$C:$C,0))),"",INDEX('Policy Characteristics'!L:L,MATCH($C1485,'Policy Characteristics'!$C:$C,0)))</f>
        <v>industry-energy-efficiency-standards.html</v>
      </c>
    </row>
    <row r="1486" spans="1:18" s="4" customFormat="1">
      <c r="A1486" s="254" t="str">
        <f>IF(ISBLANK(INDEX('Policy Characteristics'!A:A,MATCH($C1486,'Policy Characteristics'!$C:$C,0))),"",INDEX('Policy Characteristics'!A:A,MATCH($C1486,'Policy Characteristics'!$C:$C,0)))</f>
        <v>Industry</v>
      </c>
      <c r="B1486" s="262" t="str">
        <f>IF(ISBLANK(INDEX('Policy Characteristics'!B:B,MATCH($C1486,'Policy Characteristics'!$C:$C,0))),"",INDEX('Policy Characteristics'!B:B,MATCH($C1486,'Policy Characteristics'!$C:$C,0)))</f>
        <v>Industry Energy Efficiency Standards</v>
      </c>
      <c r="C1486" s="254" t="str">
        <f t="shared" si="50"/>
        <v>Percentage Improvement in Eqpt Efficiency Standards above BAU</v>
      </c>
      <c r="D1486" s="6" t="s">
        <v>3082</v>
      </c>
      <c r="E1486" s="45" t="s">
        <v>2401</v>
      </c>
      <c r="F1486" t="s">
        <v>3044</v>
      </c>
      <c r="G1486" s="45" t="s">
        <v>2409</v>
      </c>
      <c r="H1486" s="43">
        <v>1170</v>
      </c>
      <c r="I1486" s="324" t="s">
        <v>43</v>
      </c>
      <c r="J1486" s="255" t="str">
        <f>IF(ISBLANK(INDEX('Policy Characteristics'!D:D,MATCH($C1486,'Policy Characteristics'!$C:$C,0))),"",INDEX('Policy Characteristics'!D:D,MATCH($C1486,'Policy Characteristics'!$C:$C,0)))</f>
        <v>Industry Energy Efficiency Standards</v>
      </c>
      <c r="K1486" s="254" t="str">
        <f>IF(ISBLANK(INDEX('Policy Characteristics'!E:E,MATCH($C1486,'Policy Characteristics'!$C:$C,0))),"",INDEX('Policy Characteristics'!E:E,MATCH($C1486,'Policy Characteristics'!$C:$C,0)))</f>
        <v>indst efficiency standards</v>
      </c>
      <c r="L1486" s="261">
        <f>IF(ISBLANK(INDEX('Policy Characteristics'!F:F,MATCH($C1486,'Policy Characteristics'!$C:$C,0))),"",INDEX('Policy Characteristics'!F:F,MATCH($C1486,'Policy Characteristics'!$C:$C,0)))</f>
        <v>0</v>
      </c>
      <c r="M1486" s="261">
        <f>IF(ISBLANK(INDEX('Policy Characteristics'!G:G,MATCH($C1486,'Policy Characteristics'!$C:$C,0))),"",INDEX('Policy Characteristics'!G:G,MATCH($C1486,'Policy Characteristics'!$C:$C,0)))</f>
        <v>0.25</v>
      </c>
      <c r="N1486" s="261">
        <f>IF(ISBLANK(INDEX('Policy Characteristics'!H:H,MATCH($C1486,'Policy Characteristics'!$C:$C,0))),"",INDEX('Policy Characteristics'!H:H,MATCH($C1486,'Policy Characteristics'!$C:$C,0)))</f>
        <v>0.01</v>
      </c>
      <c r="O1486" s="254" t="str">
        <f>IF(ISBLANK(INDEX('Policy Characteristics'!I:I,MATCH($C1486,'Policy Characteristics'!$C:$C,0))),"",INDEX('Policy Characteristics'!I:I,MATCH($C1486,'Policy Characteristics'!$C:$C,0)))</f>
        <v>% reduction in energy use</v>
      </c>
      <c r="P1486" s="254" t="str">
        <f>IF(ISBLANK(INDEX('Policy Characteristics'!J:J,MATCH($C1486,'Policy Characteristics'!$C:$C,0))),"",INDEX('Policy Characteristics'!J:J,MATCH($C1486,'Policy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6" s="254" t="str">
        <f>IF(ISBLANK(INDEX('Policy Characteristics'!K:K,MATCH($C1486,'Policy Characteristics'!$C:$C,0))),"",INDEX('Policy Characteristics'!K:K,MATCH($C1486,'Policy Characteristics'!$C:$C,0)))</f>
        <v>industry-ag-main.html#eff-stds</v>
      </c>
      <c r="R1486" s="254" t="str">
        <f>IF(ISBLANK(INDEX('Policy Characteristics'!L:L,MATCH($C1486,'Policy Characteristics'!$C:$C,0))),"",INDEX('Policy Characteristics'!L:L,MATCH($C1486,'Policy Characteristics'!$C:$C,0)))</f>
        <v>industry-energy-efficiency-standards.html</v>
      </c>
    </row>
    <row r="1487" spans="1:18" s="4" customFormat="1">
      <c r="A1487" s="254" t="str">
        <f>IF(ISBLANK(INDEX('Policy Characteristics'!A:A,MATCH($C1487,'Policy Characteristics'!$C:$C,0))),"",INDEX('Policy Characteristics'!A:A,MATCH($C1487,'Policy Characteristics'!$C:$C,0)))</f>
        <v>Industry</v>
      </c>
      <c r="B1487" s="262" t="str">
        <f>IF(ISBLANK(INDEX('Policy Characteristics'!B:B,MATCH($C1487,'Policy Characteristics'!$C:$C,0))),"",INDEX('Policy Characteristics'!B:B,MATCH($C1487,'Policy Characteristics'!$C:$C,0)))</f>
        <v>Industry Energy Efficiency Standards</v>
      </c>
      <c r="C1487" s="254" t="str">
        <f t="shared" si="50"/>
        <v>Percentage Improvement in Eqpt Efficiency Standards above BAU</v>
      </c>
      <c r="D1487" s="6" t="s">
        <v>3082</v>
      </c>
      <c r="E1487" s="45" t="s">
        <v>2402</v>
      </c>
      <c r="F1487" t="s">
        <v>3044</v>
      </c>
      <c r="G1487" s="45" t="s">
        <v>2406</v>
      </c>
      <c r="H1487" s="43">
        <v>1171</v>
      </c>
      <c r="I1487" s="324" t="s">
        <v>44</v>
      </c>
      <c r="J1487" s="255" t="str">
        <f>IF(ISBLANK(INDEX('Policy Characteristics'!D:D,MATCH($C1487,'Policy Characteristics'!$C:$C,0))),"",INDEX('Policy Characteristics'!D:D,MATCH($C1487,'Policy Characteristics'!$C:$C,0)))</f>
        <v>Industry Energy Efficiency Standards</v>
      </c>
      <c r="K1487" s="254" t="str">
        <f>IF(ISBLANK(INDEX('Policy Characteristics'!E:E,MATCH($C1487,'Policy Characteristics'!$C:$C,0))),"",INDEX('Policy Characteristics'!E:E,MATCH($C1487,'Policy Characteristics'!$C:$C,0)))</f>
        <v>indst efficiency standards</v>
      </c>
      <c r="L1487" s="261">
        <f>IF(ISBLANK(INDEX('Policy Characteristics'!F:F,MATCH($C1487,'Policy Characteristics'!$C:$C,0))),"",INDEX('Policy Characteristics'!F:F,MATCH($C1487,'Policy Characteristics'!$C:$C,0)))</f>
        <v>0</v>
      </c>
      <c r="M1487" s="261">
        <f>IF(ISBLANK(INDEX('Policy Characteristics'!G:G,MATCH($C1487,'Policy Characteristics'!$C:$C,0))),"",INDEX('Policy Characteristics'!G:G,MATCH($C1487,'Policy Characteristics'!$C:$C,0)))</f>
        <v>0.25</v>
      </c>
      <c r="N1487" s="261">
        <f>IF(ISBLANK(INDEX('Policy Characteristics'!H:H,MATCH($C1487,'Policy Characteristics'!$C:$C,0))),"",INDEX('Policy Characteristics'!H:H,MATCH($C1487,'Policy Characteristics'!$C:$C,0)))</f>
        <v>0.01</v>
      </c>
      <c r="O1487" s="254" t="str">
        <f>IF(ISBLANK(INDEX('Policy Characteristics'!I:I,MATCH($C1487,'Policy Characteristics'!$C:$C,0))),"",INDEX('Policy Characteristics'!I:I,MATCH($C1487,'Policy Characteristics'!$C:$C,0)))</f>
        <v>% reduction in energy use</v>
      </c>
      <c r="P1487" s="254" t="str">
        <f>IF(ISBLANK(INDEX('Policy Characteristics'!J:J,MATCH($C1487,'Policy Characteristics'!$C:$C,0))),"",INDEX('Policy Characteristics'!J:J,MATCH($C1487,'Policy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7" s="254" t="str">
        <f>IF(ISBLANK(INDEX('Policy Characteristics'!K:K,MATCH($C1487,'Policy Characteristics'!$C:$C,0))),"",INDEX('Policy Characteristics'!K:K,MATCH($C1487,'Policy Characteristics'!$C:$C,0)))</f>
        <v>industry-ag-main.html#eff-stds</v>
      </c>
      <c r="R1487" s="254" t="str">
        <f>IF(ISBLANK(INDEX('Policy Characteristics'!L:L,MATCH($C1487,'Policy Characteristics'!$C:$C,0))),"",INDEX('Policy Characteristics'!L:L,MATCH($C1487,'Policy Characteristics'!$C:$C,0)))</f>
        <v>industry-energy-efficiency-standards.html</v>
      </c>
    </row>
    <row r="1488" spans="1:18" s="4" customFormat="1">
      <c r="A1488" s="254" t="str">
        <f>IF(ISBLANK(INDEX('Policy Characteristics'!A:A,MATCH($C1488,'Policy Characteristics'!$C:$C,0))),"",INDEX('Policy Characteristics'!A:A,MATCH($C1488,'Policy Characteristics'!$C:$C,0)))</f>
        <v>Industry</v>
      </c>
      <c r="B1488" s="262" t="str">
        <f>IF(ISBLANK(INDEX('Policy Characteristics'!B:B,MATCH($C1488,'Policy Characteristics'!$C:$C,0))),"",INDEX('Policy Characteristics'!B:B,MATCH($C1488,'Policy Characteristics'!$C:$C,0)))</f>
        <v>Industry Energy Efficiency Standards</v>
      </c>
      <c r="C1488" s="254" t="str">
        <f t="shared" si="50"/>
        <v>Percentage Improvement in Eqpt Efficiency Standards above BAU</v>
      </c>
      <c r="D1488" s="6" t="s">
        <v>3082</v>
      </c>
      <c r="E1488" s="45" t="s">
        <v>2403</v>
      </c>
      <c r="F1488" t="s">
        <v>3044</v>
      </c>
      <c r="G1488" s="45" t="s">
        <v>2407</v>
      </c>
      <c r="H1488" s="43">
        <v>1172</v>
      </c>
      <c r="I1488" s="324" t="s">
        <v>43</v>
      </c>
      <c r="J1488" s="255" t="str">
        <f>IF(ISBLANK(INDEX('Policy Characteristics'!D:D,MATCH($C1488,'Policy Characteristics'!$C:$C,0))),"",INDEX('Policy Characteristics'!D:D,MATCH($C1488,'Policy Characteristics'!$C:$C,0)))</f>
        <v>Industry Energy Efficiency Standards</v>
      </c>
      <c r="K1488" s="254" t="str">
        <f>IF(ISBLANK(INDEX('Policy Characteristics'!E:E,MATCH($C1488,'Policy Characteristics'!$C:$C,0))),"",INDEX('Policy Characteristics'!E:E,MATCH($C1488,'Policy Characteristics'!$C:$C,0)))</f>
        <v>indst efficiency standards</v>
      </c>
      <c r="L1488" s="261">
        <f>IF(ISBLANK(INDEX('Policy Characteristics'!F:F,MATCH($C1488,'Policy Characteristics'!$C:$C,0))),"",INDEX('Policy Characteristics'!F:F,MATCH($C1488,'Policy Characteristics'!$C:$C,0)))</f>
        <v>0</v>
      </c>
      <c r="M1488" s="261">
        <f>IF(ISBLANK(INDEX('Policy Characteristics'!G:G,MATCH($C1488,'Policy Characteristics'!$C:$C,0))),"",INDEX('Policy Characteristics'!G:G,MATCH($C1488,'Policy Characteristics'!$C:$C,0)))</f>
        <v>0.25</v>
      </c>
      <c r="N1488" s="261">
        <f>IF(ISBLANK(INDEX('Policy Characteristics'!H:H,MATCH($C1488,'Policy Characteristics'!$C:$C,0))),"",INDEX('Policy Characteristics'!H:H,MATCH($C1488,'Policy Characteristics'!$C:$C,0)))</f>
        <v>0.01</v>
      </c>
      <c r="O1488" s="254" t="str">
        <f>IF(ISBLANK(INDEX('Policy Characteristics'!I:I,MATCH($C1488,'Policy Characteristics'!$C:$C,0))),"",INDEX('Policy Characteristics'!I:I,MATCH($C1488,'Policy Characteristics'!$C:$C,0)))</f>
        <v>% reduction in energy use</v>
      </c>
      <c r="P1488" s="254" t="str">
        <f>IF(ISBLANK(INDEX('Policy Characteristics'!J:J,MATCH($C1488,'Policy Characteristics'!$C:$C,0))),"",INDEX('Policy Characteristics'!J:J,MATCH($C1488,'Policy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8" s="254" t="str">
        <f>IF(ISBLANK(INDEX('Policy Characteristics'!K:K,MATCH($C1488,'Policy Characteristics'!$C:$C,0))),"",INDEX('Policy Characteristics'!K:K,MATCH($C1488,'Policy Characteristics'!$C:$C,0)))</f>
        <v>industry-ag-main.html#eff-stds</v>
      </c>
      <c r="R1488" s="254" t="str">
        <f>IF(ISBLANK(INDEX('Policy Characteristics'!L:L,MATCH($C1488,'Policy Characteristics'!$C:$C,0))),"",INDEX('Policy Characteristics'!L:L,MATCH($C1488,'Policy Characteristics'!$C:$C,0)))</f>
        <v>industry-energy-efficiency-standards.html</v>
      </c>
    </row>
    <row r="1489" spans="1:18" s="4" customFormat="1">
      <c r="A1489" s="254" t="str">
        <f>IF(ISBLANK(INDEX('Policy Characteristics'!A:A,MATCH($C1489,'Policy Characteristics'!$C:$C,0))),"",INDEX('Policy Characteristics'!A:A,MATCH($C1489,'Policy Characteristics'!$C:$C,0)))</f>
        <v>Industry</v>
      </c>
      <c r="B1489" s="262" t="str">
        <f>IF(ISBLANK(INDEX('Policy Characteristics'!B:B,MATCH($C1489,'Policy Characteristics'!$C:$C,0))),"",INDEX('Policy Characteristics'!B:B,MATCH($C1489,'Policy Characteristics'!$C:$C,0)))</f>
        <v>Industry Energy Efficiency Standards</v>
      </c>
      <c r="C1489" s="254" t="str">
        <f t="shared" si="50"/>
        <v>Percentage Improvement in Eqpt Efficiency Standards above BAU</v>
      </c>
      <c r="D1489" s="6" t="s">
        <v>3082</v>
      </c>
      <c r="E1489" s="45" t="s">
        <v>2404</v>
      </c>
      <c r="F1489" t="s">
        <v>3044</v>
      </c>
      <c r="G1489" s="45" t="s">
        <v>2410</v>
      </c>
      <c r="H1489" s="43">
        <v>1173</v>
      </c>
      <c r="I1489" s="324" t="s">
        <v>44</v>
      </c>
      <c r="J1489" s="255" t="str">
        <f>IF(ISBLANK(INDEX('Policy Characteristics'!D:D,MATCH($C1489,'Policy Characteristics'!$C:$C,0))),"",INDEX('Policy Characteristics'!D:D,MATCH($C1489,'Policy Characteristics'!$C:$C,0)))</f>
        <v>Industry Energy Efficiency Standards</v>
      </c>
      <c r="K1489" s="254" t="str">
        <f>IF(ISBLANK(INDEX('Policy Characteristics'!E:E,MATCH($C1489,'Policy Characteristics'!$C:$C,0))),"",INDEX('Policy Characteristics'!E:E,MATCH($C1489,'Policy Characteristics'!$C:$C,0)))</f>
        <v>indst efficiency standards</v>
      </c>
      <c r="L1489" s="261">
        <f>IF(ISBLANK(INDEX('Policy Characteristics'!F:F,MATCH($C1489,'Policy Characteristics'!$C:$C,0))),"",INDEX('Policy Characteristics'!F:F,MATCH($C1489,'Policy Characteristics'!$C:$C,0)))</f>
        <v>0</v>
      </c>
      <c r="M1489" s="261">
        <f>IF(ISBLANK(INDEX('Policy Characteristics'!G:G,MATCH($C1489,'Policy Characteristics'!$C:$C,0))),"",INDEX('Policy Characteristics'!G:G,MATCH($C1489,'Policy Characteristics'!$C:$C,0)))</f>
        <v>0.25</v>
      </c>
      <c r="N1489" s="261">
        <f>IF(ISBLANK(INDEX('Policy Characteristics'!H:H,MATCH($C1489,'Policy Characteristics'!$C:$C,0))),"",INDEX('Policy Characteristics'!H:H,MATCH($C1489,'Policy Characteristics'!$C:$C,0)))</f>
        <v>0.01</v>
      </c>
      <c r="O1489" s="254" t="str">
        <f>IF(ISBLANK(INDEX('Policy Characteristics'!I:I,MATCH($C1489,'Policy Characteristics'!$C:$C,0))),"",INDEX('Policy Characteristics'!I:I,MATCH($C1489,'Policy Characteristics'!$C:$C,0)))</f>
        <v>% reduction in energy use</v>
      </c>
      <c r="P1489" s="254" t="str">
        <f>IF(ISBLANK(INDEX('Policy Characteristics'!J:J,MATCH($C1489,'Policy Characteristics'!$C:$C,0))),"",INDEX('Policy Characteristics'!J:J,MATCH($C1489,'Policy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9" s="254" t="str">
        <f>IF(ISBLANK(INDEX('Policy Characteristics'!K:K,MATCH($C1489,'Policy Characteristics'!$C:$C,0))),"",INDEX('Policy Characteristics'!K:K,MATCH($C1489,'Policy Characteristics'!$C:$C,0)))</f>
        <v>industry-ag-main.html#eff-stds</v>
      </c>
      <c r="R1489" s="254" t="str">
        <f>IF(ISBLANK(INDEX('Policy Characteristics'!L:L,MATCH($C1489,'Policy Characteristics'!$C:$C,0))),"",INDEX('Policy Characteristics'!L:L,MATCH($C1489,'Policy Characteristics'!$C:$C,0)))</f>
        <v>industry-energy-efficiency-standards.html</v>
      </c>
    </row>
    <row r="1490" spans="1:18" s="4" customFormat="1">
      <c r="A1490" s="254" t="str">
        <f>IF(ISBLANK(INDEX('Policy Characteristics'!A:A,MATCH($C1490,'Policy Characteristics'!$C:$C,0))),"",INDEX('Policy Characteristics'!A:A,MATCH($C1490,'Policy Characteristics'!$C:$C,0)))</f>
        <v>Industry</v>
      </c>
      <c r="B1490" s="262" t="str">
        <f>IF(ISBLANK(INDEX('Policy Characteristics'!B:B,MATCH($C1490,'Policy Characteristics'!$C:$C,0))),"",INDEX('Policy Characteristics'!B:B,MATCH($C1490,'Policy Characteristics'!$C:$C,0)))</f>
        <v>Industry Energy Efficiency Standards</v>
      </c>
      <c r="C1490" s="254" t="str">
        <f t="shared" si="50"/>
        <v>Percentage Improvement in Eqpt Efficiency Standards above BAU</v>
      </c>
      <c r="D1490" s="6" t="s">
        <v>3082</v>
      </c>
      <c r="E1490" s="45" t="s">
        <v>2706</v>
      </c>
      <c r="F1490" t="s">
        <v>3044</v>
      </c>
      <c r="G1490" s="45" t="s">
        <v>2709</v>
      </c>
      <c r="H1490" s="43">
        <v>1174</v>
      </c>
      <c r="I1490" s="324" t="s">
        <v>44</v>
      </c>
      <c r="J1490" s="255" t="str">
        <f>IF(ISBLANK(INDEX('Policy Characteristics'!D:D,MATCH($C1490,'Policy Characteristics'!$C:$C,0))),"",INDEX('Policy Characteristics'!D:D,MATCH($C1490,'Policy Characteristics'!$C:$C,0)))</f>
        <v>Industry Energy Efficiency Standards</v>
      </c>
      <c r="K1490" s="254" t="str">
        <f>IF(ISBLANK(INDEX('Policy Characteristics'!E:E,MATCH($C1490,'Policy Characteristics'!$C:$C,0))),"",INDEX('Policy Characteristics'!E:E,MATCH($C1490,'Policy Characteristics'!$C:$C,0)))</f>
        <v>indst efficiency standards</v>
      </c>
      <c r="L1490" s="261">
        <f>IF(ISBLANK(INDEX('Policy Characteristics'!F:F,MATCH($C1490,'Policy Characteristics'!$C:$C,0))),"",INDEX('Policy Characteristics'!F:F,MATCH($C1490,'Policy Characteristics'!$C:$C,0)))</f>
        <v>0</v>
      </c>
      <c r="M1490" s="261">
        <f>IF(ISBLANK(INDEX('Policy Characteristics'!G:G,MATCH($C1490,'Policy Characteristics'!$C:$C,0))),"",INDEX('Policy Characteristics'!G:G,MATCH($C1490,'Policy Characteristics'!$C:$C,0)))</f>
        <v>0.25</v>
      </c>
      <c r="N1490" s="261">
        <f>IF(ISBLANK(INDEX('Policy Characteristics'!H:H,MATCH($C1490,'Policy Characteristics'!$C:$C,0))),"",INDEX('Policy Characteristics'!H:H,MATCH($C1490,'Policy Characteristics'!$C:$C,0)))</f>
        <v>0.01</v>
      </c>
      <c r="O1490" s="254" t="str">
        <f>IF(ISBLANK(INDEX('Policy Characteristics'!I:I,MATCH($C1490,'Policy Characteristics'!$C:$C,0))),"",INDEX('Policy Characteristics'!I:I,MATCH($C1490,'Policy Characteristics'!$C:$C,0)))</f>
        <v>% reduction in energy use</v>
      </c>
      <c r="P1490" s="254" t="str">
        <f>IF(ISBLANK(INDEX('Policy Characteristics'!J:J,MATCH($C1490,'Policy Characteristics'!$C:$C,0))),"",INDEX('Policy Characteristics'!J:J,MATCH($C1490,'Policy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0" s="254" t="str">
        <f>IF(ISBLANK(INDEX('Policy Characteristics'!K:K,MATCH($C1490,'Policy Characteristics'!$C:$C,0))),"",INDEX('Policy Characteristics'!K:K,MATCH($C1490,'Policy Characteristics'!$C:$C,0)))</f>
        <v>industry-ag-main.html#eff-stds</v>
      </c>
      <c r="R1490" s="254" t="str">
        <f>IF(ISBLANK(INDEX('Policy Characteristics'!L:L,MATCH($C1490,'Policy Characteristics'!$C:$C,0))),"",INDEX('Policy Characteristics'!L:L,MATCH($C1490,'Policy Characteristics'!$C:$C,0)))</f>
        <v>industry-energy-efficiency-standards.html</v>
      </c>
    </row>
    <row r="1491" spans="1:18" s="4" customFormat="1">
      <c r="A1491" s="254" t="str">
        <f>IF(ISBLANK(INDEX('Policy Characteristics'!A:A,MATCH($C1491,'Policy Characteristics'!$C:$C,0))),"",INDEX('Policy Characteristics'!A:A,MATCH($C1491,'Policy Characteristics'!$C:$C,0)))</f>
        <v>Industry</v>
      </c>
      <c r="B1491" s="262" t="str">
        <f>IF(ISBLANK(INDEX('Policy Characteristics'!B:B,MATCH($C1491,'Policy Characteristics'!$C:$C,0))),"",INDEX('Policy Characteristics'!B:B,MATCH($C1491,'Policy Characteristics'!$C:$C,0)))</f>
        <v>Industry Energy Efficiency Standards</v>
      </c>
      <c r="C1491" s="254" t="str">
        <f t="shared" si="50"/>
        <v>Percentage Improvement in Eqpt Efficiency Standards above BAU</v>
      </c>
      <c r="D1491" s="6" t="s">
        <v>3082</v>
      </c>
      <c r="E1491" s="45" t="s">
        <v>2707</v>
      </c>
      <c r="F1491" t="s">
        <v>3044</v>
      </c>
      <c r="G1491" s="45" t="s">
        <v>2711</v>
      </c>
      <c r="H1491" s="43">
        <v>1175</v>
      </c>
      <c r="I1491" s="324" t="s">
        <v>43</v>
      </c>
      <c r="J1491" s="255" t="str">
        <f>IF(ISBLANK(INDEX('Policy Characteristics'!D:D,MATCH($C1491,'Policy Characteristics'!$C:$C,0))),"",INDEX('Policy Characteristics'!D:D,MATCH($C1491,'Policy Characteristics'!$C:$C,0)))</f>
        <v>Industry Energy Efficiency Standards</v>
      </c>
      <c r="K1491" s="254" t="str">
        <f>IF(ISBLANK(INDEX('Policy Characteristics'!E:E,MATCH($C1491,'Policy Characteristics'!$C:$C,0))),"",INDEX('Policy Characteristics'!E:E,MATCH($C1491,'Policy Characteristics'!$C:$C,0)))</f>
        <v>indst efficiency standards</v>
      </c>
      <c r="L1491" s="261">
        <f>IF(ISBLANK(INDEX('Policy Characteristics'!F:F,MATCH($C1491,'Policy Characteristics'!$C:$C,0))),"",INDEX('Policy Characteristics'!F:F,MATCH($C1491,'Policy Characteristics'!$C:$C,0)))</f>
        <v>0</v>
      </c>
      <c r="M1491" s="261">
        <f>IF(ISBLANK(INDEX('Policy Characteristics'!G:G,MATCH($C1491,'Policy Characteristics'!$C:$C,0))),"",INDEX('Policy Characteristics'!G:G,MATCH($C1491,'Policy Characteristics'!$C:$C,0)))</f>
        <v>0.25</v>
      </c>
      <c r="N1491" s="261">
        <f>IF(ISBLANK(INDEX('Policy Characteristics'!H:H,MATCH($C1491,'Policy Characteristics'!$C:$C,0))),"",INDEX('Policy Characteristics'!H:H,MATCH($C1491,'Policy Characteristics'!$C:$C,0)))</f>
        <v>0.01</v>
      </c>
      <c r="O1491" s="254" t="str">
        <f>IF(ISBLANK(INDEX('Policy Characteristics'!I:I,MATCH($C1491,'Policy Characteristics'!$C:$C,0))),"",INDEX('Policy Characteristics'!I:I,MATCH($C1491,'Policy Characteristics'!$C:$C,0)))</f>
        <v>% reduction in energy use</v>
      </c>
      <c r="P1491" s="254" t="str">
        <f>IF(ISBLANK(INDEX('Policy Characteristics'!J:J,MATCH($C1491,'Policy Characteristics'!$C:$C,0))),"",INDEX('Policy Characteristics'!J:J,MATCH($C1491,'Policy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1" s="254" t="str">
        <f>IF(ISBLANK(INDEX('Policy Characteristics'!K:K,MATCH($C1491,'Policy Characteristics'!$C:$C,0))),"",INDEX('Policy Characteristics'!K:K,MATCH($C1491,'Policy Characteristics'!$C:$C,0)))</f>
        <v>industry-ag-main.html#eff-stds</v>
      </c>
      <c r="R1491" s="254" t="str">
        <f>IF(ISBLANK(INDEX('Policy Characteristics'!L:L,MATCH($C1491,'Policy Characteristics'!$C:$C,0))),"",INDEX('Policy Characteristics'!L:L,MATCH($C1491,'Policy Characteristics'!$C:$C,0)))</f>
        <v>industry-energy-efficiency-standards.html</v>
      </c>
    </row>
    <row r="1492" spans="1:18" s="4" customFormat="1">
      <c r="A1492" s="254" t="str">
        <f>IF(ISBLANK(INDEX('Policy Characteristics'!A:A,MATCH($C1492,'Policy Characteristics'!$C:$C,0))),"",INDEX('Policy Characteristics'!A:A,MATCH($C1492,'Policy Characteristics'!$C:$C,0)))</f>
        <v>Industry</v>
      </c>
      <c r="B1492" s="262" t="str">
        <f>IF(ISBLANK(INDEX('Policy Characteristics'!B:B,MATCH($C1492,'Policy Characteristics'!$C:$C,0))),"",INDEX('Policy Characteristics'!B:B,MATCH($C1492,'Policy Characteristics'!$C:$C,0)))</f>
        <v>Industry Energy Efficiency Standards</v>
      </c>
      <c r="C1492" s="254" t="str">
        <f t="shared" si="50"/>
        <v>Percentage Improvement in Eqpt Efficiency Standards above BAU</v>
      </c>
      <c r="D1492" s="6" t="s">
        <v>3082</v>
      </c>
      <c r="E1492" s="45" t="s">
        <v>2708</v>
      </c>
      <c r="F1492" t="s">
        <v>3044</v>
      </c>
      <c r="G1492" s="45" t="s">
        <v>2712</v>
      </c>
      <c r="H1492" s="43">
        <v>1176</v>
      </c>
      <c r="I1492" s="324" t="s">
        <v>43</v>
      </c>
      <c r="J1492" s="255" t="str">
        <f>IF(ISBLANK(INDEX('Policy Characteristics'!D:D,MATCH($C1492,'Policy Characteristics'!$C:$C,0))),"",INDEX('Policy Characteristics'!D:D,MATCH($C1492,'Policy Characteristics'!$C:$C,0)))</f>
        <v>Industry Energy Efficiency Standards</v>
      </c>
      <c r="K1492" s="254" t="str">
        <f>IF(ISBLANK(INDEX('Policy Characteristics'!E:E,MATCH($C1492,'Policy Characteristics'!$C:$C,0))),"",INDEX('Policy Characteristics'!E:E,MATCH($C1492,'Policy Characteristics'!$C:$C,0)))</f>
        <v>indst efficiency standards</v>
      </c>
      <c r="L1492" s="261">
        <f>IF(ISBLANK(INDEX('Policy Characteristics'!F:F,MATCH($C1492,'Policy Characteristics'!$C:$C,0))),"",INDEX('Policy Characteristics'!F:F,MATCH($C1492,'Policy Characteristics'!$C:$C,0)))</f>
        <v>0</v>
      </c>
      <c r="M1492" s="261">
        <f>IF(ISBLANK(INDEX('Policy Characteristics'!G:G,MATCH($C1492,'Policy Characteristics'!$C:$C,0))),"",INDEX('Policy Characteristics'!G:G,MATCH($C1492,'Policy Characteristics'!$C:$C,0)))</f>
        <v>0.25</v>
      </c>
      <c r="N1492" s="261">
        <f>IF(ISBLANK(INDEX('Policy Characteristics'!H:H,MATCH($C1492,'Policy Characteristics'!$C:$C,0))),"",INDEX('Policy Characteristics'!H:H,MATCH($C1492,'Policy Characteristics'!$C:$C,0)))</f>
        <v>0.01</v>
      </c>
      <c r="O1492" s="254" t="str">
        <f>IF(ISBLANK(INDEX('Policy Characteristics'!I:I,MATCH($C1492,'Policy Characteristics'!$C:$C,0))),"",INDEX('Policy Characteristics'!I:I,MATCH($C1492,'Policy Characteristics'!$C:$C,0)))</f>
        <v>% reduction in energy use</v>
      </c>
      <c r="P1492" s="254" t="str">
        <f>IF(ISBLANK(INDEX('Policy Characteristics'!J:J,MATCH($C1492,'Policy Characteristics'!$C:$C,0))),"",INDEX('Policy Characteristics'!J:J,MATCH($C1492,'Policy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2" s="254" t="str">
        <f>IF(ISBLANK(INDEX('Policy Characteristics'!K:K,MATCH($C1492,'Policy Characteristics'!$C:$C,0))),"",INDEX('Policy Characteristics'!K:K,MATCH($C1492,'Policy Characteristics'!$C:$C,0)))</f>
        <v>industry-ag-main.html#eff-stds</v>
      </c>
      <c r="R1492" s="254" t="str">
        <f>IF(ISBLANK(INDEX('Policy Characteristics'!L:L,MATCH($C1492,'Policy Characteristics'!$C:$C,0))),"",INDEX('Policy Characteristics'!L:L,MATCH($C1492,'Policy Characteristics'!$C:$C,0)))</f>
        <v>industry-energy-efficiency-standards.html</v>
      </c>
    </row>
    <row r="1493" spans="1:18" s="4" customFormat="1">
      <c r="A1493" s="254" t="str">
        <f>IF(ISBLANK(INDEX('Policy Characteristics'!A:A,MATCH($C1493,'Policy Characteristics'!$C:$C,0))),"",INDEX('Policy Characteristics'!A:A,MATCH($C1493,'Policy Characteristics'!$C:$C,0)))</f>
        <v>Industry</v>
      </c>
      <c r="B1493" s="262" t="str">
        <f>IF(ISBLANK(INDEX('Policy Characteristics'!B:B,MATCH($C1493,'Policy Characteristics'!$C:$C,0))),"",INDEX('Policy Characteristics'!B:B,MATCH($C1493,'Policy Characteristics'!$C:$C,0)))</f>
        <v>Industry Energy Efficiency Standards</v>
      </c>
      <c r="C1493" s="254" t="str">
        <f t="shared" si="50"/>
        <v>Percentage Improvement in Eqpt Efficiency Standards above BAU</v>
      </c>
      <c r="D1493" s="6" t="s">
        <v>3082</v>
      </c>
      <c r="E1493" s="45" t="s">
        <v>2705</v>
      </c>
      <c r="F1493" t="s">
        <v>3044</v>
      </c>
      <c r="G1493" s="45" t="s">
        <v>2710</v>
      </c>
      <c r="H1493" s="43">
        <v>1177</v>
      </c>
      <c r="I1493" s="324" t="s">
        <v>44</v>
      </c>
      <c r="J1493" s="255" t="str">
        <f>IF(ISBLANK(INDEX('Policy Characteristics'!D:D,MATCH($C1493,'Policy Characteristics'!$C:$C,0))),"",INDEX('Policy Characteristics'!D:D,MATCH($C1493,'Policy Characteristics'!$C:$C,0)))</f>
        <v>Industry Energy Efficiency Standards</v>
      </c>
      <c r="K1493" s="254" t="str">
        <f>IF(ISBLANK(INDEX('Policy Characteristics'!E:E,MATCH($C1493,'Policy Characteristics'!$C:$C,0))),"",INDEX('Policy Characteristics'!E:E,MATCH($C1493,'Policy Characteristics'!$C:$C,0)))</f>
        <v>indst efficiency standards</v>
      </c>
      <c r="L1493" s="261">
        <f>IF(ISBLANK(INDEX('Policy Characteristics'!F:F,MATCH($C1493,'Policy Characteristics'!$C:$C,0))),"",INDEX('Policy Characteristics'!F:F,MATCH($C1493,'Policy Characteristics'!$C:$C,0)))</f>
        <v>0</v>
      </c>
      <c r="M1493" s="261">
        <f>IF(ISBLANK(INDEX('Policy Characteristics'!G:G,MATCH($C1493,'Policy Characteristics'!$C:$C,0))),"",INDEX('Policy Characteristics'!G:G,MATCH($C1493,'Policy Characteristics'!$C:$C,0)))</f>
        <v>0.25</v>
      </c>
      <c r="N1493" s="261">
        <f>IF(ISBLANK(INDEX('Policy Characteristics'!H:H,MATCH($C1493,'Policy Characteristics'!$C:$C,0))),"",INDEX('Policy Characteristics'!H:H,MATCH($C1493,'Policy Characteristics'!$C:$C,0)))</f>
        <v>0.01</v>
      </c>
      <c r="O1493" s="254" t="str">
        <f>IF(ISBLANK(INDEX('Policy Characteristics'!I:I,MATCH($C1493,'Policy Characteristics'!$C:$C,0))),"",INDEX('Policy Characteristics'!I:I,MATCH($C1493,'Policy Characteristics'!$C:$C,0)))</f>
        <v>% reduction in energy use</v>
      </c>
      <c r="P1493" s="254" t="str">
        <f>IF(ISBLANK(INDEX('Policy Characteristics'!J:J,MATCH($C1493,'Policy Characteristics'!$C:$C,0))),"",INDEX('Policy Characteristics'!J:J,MATCH($C1493,'Policy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3" s="254" t="str">
        <f>IF(ISBLANK(INDEX('Policy Characteristics'!K:K,MATCH($C1493,'Policy Characteristics'!$C:$C,0))),"",INDEX('Policy Characteristics'!K:K,MATCH($C1493,'Policy Characteristics'!$C:$C,0)))</f>
        <v>industry-ag-main.html#eff-stds</v>
      </c>
      <c r="R1493" s="254" t="str">
        <f>IF(ISBLANK(INDEX('Policy Characteristics'!L:L,MATCH($C1493,'Policy Characteristics'!$C:$C,0))),"",INDEX('Policy Characteristics'!L:L,MATCH($C1493,'Policy Characteristics'!$C:$C,0)))</f>
        <v>industry-energy-efficiency-standards.html</v>
      </c>
    </row>
    <row r="1494" spans="1:18" s="4" customFormat="1">
      <c r="A1494" s="254" t="str">
        <f>IF(ISBLANK(INDEX('Policy Characteristics'!A:A,MATCH($C1494,'Policy Characteristics'!$C:$C,0))),"",INDEX('Policy Characteristics'!A:A,MATCH($C1494,'Policy Characteristics'!$C:$C,0)))</f>
        <v>Industry</v>
      </c>
      <c r="B1494" s="262" t="str">
        <f>IF(ISBLANK(INDEX('Policy Characteristics'!B:B,MATCH($C1494,'Policy Characteristics'!$C:$C,0))),"",INDEX('Policy Characteristics'!B:B,MATCH($C1494,'Policy Characteristics'!$C:$C,0)))</f>
        <v>Industry Energy Efficiency Standards</v>
      </c>
      <c r="C1494" s="254" t="str">
        <f t="shared" si="50"/>
        <v>Percentage Improvement in Eqpt Efficiency Standards above BAU</v>
      </c>
      <c r="D1494" s="6" t="s">
        <v>3083</v>
      </c>
      <c r="E1494" s="45" t="s">
        <v>2399</v>
      </c>
      <c r="F1494" t="s">
        <v>3045</v>
      </c>
      <c r="G1494" s="45" t="s">
        <v>2405</v>
      </c>
      <c r="H1494" s="43">
        <v>1178</v>
      </c>
      <c r="I1494" s="325" t="s">
        <v>44</v>
      </c>
      <c r="J1494" s="255" t="str">
        <f>IF(ISBLANK(INDEX('Policy Characteristics'!D:D,MATCH($C1494,'Policy Characteristics'!$C:$C,0))),"",INDEX('Policy Characteristics'!D:D,MATCH($C1494,'Policy Characteristics'!$C:$C,0)))</f>
        <v>Industry Energy Efficiency Standards</v>
      </c>
      <c r="K1494" s="254" t="str">
        <f>IF(ISBLANK(INDEX('Policy Characteristics'!E:E,MATCH($C1494,'Policy Characteristics'!$C:$C,0))),"",INDEX('Policy Characteristics'!E:E,MATCH($C1494,'Policy Characteristics'!$C:$C,0)))</f>
        <v>indst efficiency standards</v>
      </c>
      <c r="L1494" s="261">
        <f>IF(ISBLANK(INDEX('Policy Characteristics'!F:F,MATCH($C1494,'Policy Characteristics'!$C:$C,0))),"",INDEX('Policy Characteristics'!F:F,MATCH($C1494,'Policy Characteristics'!$C:$C,0)))</f>
        <v>0</v>
      </c>
      <c r="M1494" s="261">
        <f>IF(ISBLANK(INDEX('Policy Characteristics'!G:G,MATCH($C1494,'Policy Characteristics'!$C:$C,0))),"",INDEX('Policy Characteristics'!G:G,MATCH($C1494,'Policy Characteristics'!$C:$C,0)))</f>
        <v>0.25</v>
      </c>
      <c r="N1494" s="261">
        <f>IF(ISBLANK(INDEX('Policy Characteristics'!H:H,MATCH($C1494,'Policy Characteristics'!$C:$C,0))),"",INDEX('Policy Characteristics'!H:H,MATCH($C1494,'Policy Characteristics'!$C:$C,0)))</f>
        <v>0.01</v>
      </c>
      <c r="O1494" s="254" t="str">
        <f>IF(ISBLANK(INDEX('Policy Characteristics'!I:I,MATCH($C1494,'Policy Characteristics'!$C:$C,0))),"",INDEX('Policy Characteristics'!I:I,MATCH($C1494,'Policy Characteristics'!$C:$C,0)))</f>
        <v>% reduction in energy use</v>
      </c>
      <c r="P1494" s="254" t="str">
        <f>IF(ISBLANK(INDEX('Policy Characteristics'!J:J,MATCH($C1494,'Policy Characteristics'!$C:$C,0))),"",INDEX('Policy Characteristics'!J:J,MATCH($C1494,'Policy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4" s="254" t="str">
        <f>IF(ISBLANK(INDEX('Policy Characteristics'!K:K,MATCH($C1494,'Policy Characteristics'!$C:$C,0))),"",INDEX('Policy Characteristics'!K:K,MATCH($C1494,'Policy Characteristics'!$C:$C,0)))</f>
        <v>industry-ag-main.html#eff-stds</v>
      </c>
      <c r="R1494" s="254" t="str">
        <f>IF(ISBLANK(INDEX('Policy Characteristics'!L:L,MATCH($C1494,'Policy Characteristics'!$C:$C,0))),"",INDEX('Policy Characteristics'!L:L,MATCH($C1494,'Policy Characteristics'!$C:$C,0)))</f>
        <v>industry-energy-efficiency-standards.html</v>
      </c>
    </row>
    <row r="1495" spans="1:18" s="4" customFormat="1">
      <c r="A1495" s="254" t="str">
        <f>IF(ISBLANK(INDEX('Policy Characteristics'!A:A,MATCH($C1495,'Policy Characteristics'!$C:$C,0))),"",INDEX('Policy Characteristics'!A:A,MATCH($C1495,'Policy Characteristics'!$C:$C,0)))</f>
        <v>Industry</v>
      </c>
      <c r="B1495" s="262" t="str">
        <f>IF(ISBLANK(INDEX('Policy Characteristics'!B:B,MATCH($C1495,'Policy Characteristics'!$C:$C,0))),"",INDEX('Policy Characteristics'!B:B,MATCH($C1495,'Policy Characteristics'!$C:$C,0)))</f>
        <v>Industry Energy Efficiency Standards</v>
      </c>
      <c r="C1495" s="254" t="str">
        <f t="shared" si="50"/>
        <v>Percentage Improvement in Eqpt Efficiency Standards above BAU</v>
      </c>
      <c r="D1495" s="6" t="s">
        <v>3083</v>
      </c>
      <c r="E1495" s="45" t="s">
        <v>2400</v>
      </c>
      <c r="F1495" t="s">
        <v>3045</v>
      </c>
      <c r="G1495" s="45" t="s">
        <v>2408</v>
      </c>
      <c r="H1495" s="43">
        <v>1179</v>
      </c>
      <c r="I1495" s="324" t="s">
        <v>44</v>
      </c>
      <c r="J1495" s="255" t="str">
        <f>IF(ISBLANK(INDEX('Policy Characteristics'!D:D,MATCH($C1495,'Policy Characteristics'!$C:$C,0))),"",INDEX('Policy Characteristics'!D:D,MATCH($C1495,'Policy Characteristics'!$C:$C,0)))</f>
        <v>Industry Energy Efficiency Standards</v>
      </c>
      <c r="K1495" s="254" t="str">
        <f>IF(ISBLANK(INDEX('Policy Characteristics'!E:E,MATCH($C1495,'Policy Characteristics'!$C:$C,0))),"",INDEX('Policy Characteristics'!E:E,MATCH($C1495,'Policy Characteristics'!$C:$C,0)))</f>
        <v>indst efficiency standards</v>
      </c>
      <c r="L1495" s="261">
        <f>IF(ISBLANK(INDEX('Policy Characteristics'!F:F,MATCH($C1495,'Policy Characteristics'!$C:$C,0))),"",INDEX('Policy Characteristics'!F:F,MATCH($C1495,'Policy Characteristics'!$C:$C,0)))</f>
        <v>0</v>
      </c>
      <c r="M1495" s="261">
        <f>IF(ISBLANK(INDEX('Policy Characteristics'!G:G,MATCH($C1495,'Policy Characteristics'!$C:$C,0))),"",INDEX('Policy Characteristics'!G:G,MATCH($C1495,'Policy Characteristics'!$C:$C,0)))</f>
        <v>0.25</v>
      </c>
      <c r="N1495" s="261">
        <f>IF(ISBLANK(INDEX('Policy Characteristics'!H:H,MATCH($C1495,'Policy Characteristics'!$C:$C,0))),"",INDEX('Policy Characteristics'!H:H,MATCH($C1495,'Policy Characteristics'!$C:$C,0)))</f>
        <v>0.01</v>
      </c>
      <c r="O1495" s="254" t="str">
        <f>IF(ISBLANK(INDEX('Policy Characteristics'!I:I,MATCH($C1495,'Policy Characteristics'!$C:$C,0))),"",INDEX('Policy Characteristics'!I:I,MATCH($C1495,'Policy Characteristics'!$C:$C,0)))</f>
        <v>% reduction in energy use</v>
      </c>
      <c r="P1495" s="254" t="str">
        <f>IF(ISBLANK(INDEX('Policy Characteristics'!J:J,MATCH($C1495,'Policy Characteristics'!$C:$C,0))),"",INDEX('Policy Characteristics'!J:J,MATCH($C1495,'Policy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5" s="254" t="str">
        <f>IF(ISBLANK(INDEX('Policy Characteristics'!K:K,MATCH($C1495,'Policy Characteristics'!$C:$C,0))),"",INDEX('Policy Characteristics'!K:K,MATCH($C1495,'Policy Characteristics'!$C:$C,0)))</f>
        <v>industry-ag-main.html#eff-stds</v>
      </c>
      <c r="R1495" s="254" t="str">
        <f>IF(ISBLANK(INDEX('Policy Characteristics'!L:L,MATCH($C1495,'Policy Characteristics'!$C:$C,0))),"",INDEX('Policy Characteristics'!L:L,MATCH($C1495,'Policy Characteristics'!$C:$C,0)))</f>
        <v>industry-energy-efficiency-standards.html</v>
      </c>
    </row>
    <row r="1496" spans="1:18" s="4" customFormat="1">
      <c r="A1496" s="254" t="str">
        <f>IF(ISBLANK(INDEX('Policy Characteristics'!A:A,MATCH($C1496,'Policy Characteristics'!$C:$C,0))),"",INDEX('Policy Characteristics'!A:A,MATCH($C1496,'Policy Characteristics'!$C:$C,0)))</f>
        <v>Industry</v>
      </c>
      <c r="B1496" s="262" t="str">
        <f>IF(ISBLANK(INDEX('Policy Characteristics'!B:B,MATCH($C1496,'Policy Characteristics'!$C:$C,0))),"",INDEX('Policy Characteristics'!B:B,MATCH($C1496,'Policy Characteristics'!$C:$C,0)))</f>
        <v>Industry Energy Efficiency Standards</v>
      </c>
      <c r="C1496" s="254" t="str">
        <f t="shared" si="50"/>
        <v>Percentage Improvement in Eqpt Efficiency Standards above BAU</v>
      </c>
      <c r="D1496" s="6" t="s">
        <v>3083</v>
      </c>
      <c r="E1496" s="45" t="s">
        <v>2401</v>
      </c>
      <c r="F1496" t="s">
        <v>3045</v>
      </c>
      <c r="G1496" s="45" t="s">
        <v>2409</v>
      </c>
      <c r="H1496" s="43">
        <v>1180</v>
      </c>
      <c r="I1496" s="324" t="s">
        <v>43</v>
      </c>
      <c r="J1496" s="255" t="str">
        <f>IF(ISBLANK(INDEX('Policy Characteristics'!D:D,MATCH($C1496,'Policy Characteristics'!$C:$C,0))),"",INDEX('Policy Characteristics'!D:D,MATCH($C1496,'Policy Characteristics'!$C:$C,0)))</f>
        <v>Industry Energy Efficiency Standards</v>
      </c>
      <c r="K1496" s="254" t="str">
        <f>IF(ISBLANK(INDEX('Policy Characteristics'!E:E,MATCH($C1496,'Policy Characteristics'!$C:$C,0))),"",INDEX('Policy Characteristics'!E:E,MATCH($C1496,'Policy Characteristics'!$C:$C,0)))</f>
        <v>indst efficiency standards</v>
      </c>
      <c r="L1496" s="261">
        <f>IF(ISBLANK(INDEX('Policy Characteristics'!F:F,MATCH($C1496,'Policy Characteristics'!$C:$C,0))),"",INDEX('Policy Characteristics'!F:F,MATCH($C1496,'Policy Characteristics'!$C:$C,0)))</f>
        <v>0</v>
      </c>
      <c r="M1496" s="261">
        <f>IF(ISBLANK(INDEX('Policy Characteristics'!G:G,MATCH($C1496,'Policy Characteristics'!$C:$C,0))),"",INDEX('Policy Characteristics'!G:G,MATCH($C1496,'Policy Characteristics'!$C:$C,0)))</f>
        <v>0.25</v>
      </c>
      <c r="N1496" s="261">
        <f>IF(ISBLANK(INDEX('Policy Characteristics'!H:H,MATCH($C1496,'Policy Characteristics'!$C:$C,0))),"",INDEX('Policy Characteristics'!H:H,MATCH($C1496,'Policy Characteristics'!$C:$C,0)))</f>
        <v>0.01</v>
      </c>
      <c r="O1496" s="254" t="str">
        <f>IF(ISBLANK(INDEX('Policy Characteristics'!I:I,MATCH($C1496,'Policy Characteristics'!$C:$C,0))),"",INDEX('Policy Characteristics'!I:I,MATCH($C1496,'Policy Characteristics'!$C:$C,0)))</f>
        <v>% reduction in energy use</v>
      </c>
      <c r="P1496" s="254" t="str">
        <f>IF(ISBLANK(INDEX('Policy Characteristics'!J:J,MATCH($C1496,'Policy Characteristics'!$C:$C,0))),"",INDEX('Policy Characteristics'!J:J,MATCH($C1496,'Policy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6" s="254" t="str">
        <f>IF(ISBLANK(INDEX('Policy Characteristics'!K:K,MATCH($C1496,'Policy Characteristics'!$C:$C,0))),"",INDEX('Policy Characteristics'!K:K,MATCH($C1496,'Policy Characteristics'!$C:$C,0)))</f>
        <v>industry-ag-main.html#eff-stds</v>
      </c>
      <c r="R1496" s="254" t="str">
        <f>IF(ISBLANK(INDEX('Policy Characteristics'!L:L,MATCH($C1496,'Policy Characteristics'!$C:$C,0))),"",INDEX('Policy Characteristics'!L:L,MATCH($C1496,'Policy Characteristics'!$C:$C,0)))</f>
        <v>industry-energy-efficiency-standards.html</v>
      </c>
    </row>
    <row r="1497" spans="1:18" s="4" customFormat="1">
      <c r="A1497" s="254" t="str">
        <f>IF(ISBLANK(INDEX('Policy Characteristics'!A:A,MATCH($C1497,'Policy Characteristics'!$C:$C,0))),"",INDEX('Policy Characteristics'!A:A,MATCH($C1497,'Policy Characteristics'!$C:$C,0)))</f>
        <v>Industry</v>
      </c>
      <c r="B1497" s="262" t="str">
        <f>IF(ISBLANK(INDEX('Policy Characteristics'!B:B,MATCH($C1497,'Policy Characteristics'!$C:$C,0))),"",INDEX('Policy Characteristics'!B:B,MATCH($C1497,'Policy Characteristics'!$C:$C,0)))</f>
        <v>Industry Energy Efficiency Standards</v>
      </c>
      <c r="C1497" s="254" t="str">
        <f t="shared" si="50"/>
        <v>Percentage Improvement in Eqpt Efficiency Standards above BAU</v>
      </c>
      <c r="D1497" s="6" t="s">
        <v>3083</v>
      </c>
      <c r="E1497" s="45" t="s">
        <v>2402</v>
      </c>
      <c r="F1497" t="s">
        <v>3045</v>
      </c>
      <c r="G1497" s="45" t="s">
        <v>2406</v>
      </c>
      <c r="H1497" s="43">
        <v>1181</v>
      </c>
      <c r="I1497" s="324" t="s">
        <v>44</v>
      </c>
      <c r="J1497" s="255" t="str">
        <f>IF(ISBLANK(INDEX('Policy Characteristics'!D:D,MATCH($C1497,'Policy Characteristics'!$C:$C,0))),"",INDEX('Policy Characteristics'!D:D,MATCH($C1497,'Policy Characteristics'!$C:$C,0)))</f>
        <v>Industry Energy Efficiency Standards</v>
      </c>
      <c r="K1497" s="254" t="str">
        <f>IF(ISBLANK(INDEX('Policy Characteristics'!E:E,MATCH($C1497,'Policy Characteristics'!$C:$C,0))),"",INDEX('Policy Characteristics'!E:E,MATCH($C1497,'Policy Characteristics'!$C:$C,0)))</f>
        <v>indst efficiency standards</v>
      </c>
      <c r="L1497" s="261">
        <f>IF(ISBLANK(INDEX('Policy Characteristics'!F:F,MATCH($C1497,'Policy Characteristics'!$C:$C,0))),"",INDEX('Policy Characteristics'!F:F,MATCH($C1497,'Policy Characteristics'!$C:$C,0)))</f>
        <v>0</v>
      </c>
      <c r="M1497" s="261">
        <f>IF(ISBLANK(INDEX('Policy Characteristics'!G:G,MATCH($C1497,'Policy Characteristics'!$C:$C,0))),"",INDEX('Policy Characteristics'!G:G,MATCH($C1497,'Policy Characteristics'!$C:$C,0)))</f>
        <v>0.25</v>
      </c>
      <c r="N1497" s="261">
        <f>IF(ISBLANK(INDEX('Policy Characteristics'!H:H,MATCH($C1497,'Policy Characteristics'!$C:$C,0))),"",INDEX('Policy Characteristics'!H:H,MATCH($C1497,'Policy Characteristics'!$C:$C,0)))</f>
        <v>0.01</v>
      </c>
      <c r="O1497" s="254" t="str">
        <f>IF(ISBLANK(INDEX('Policy Characteristics'!I:I,MATCH($C1497,'Policy Characteristics'!$C:$C,0))),"",INDEX('Policy Characteristics'!I:I,MATCH($C1497,'Policy Characteristics'!$C:$C,0)))</f>
        <v>% reduction in energy use</v>
      </c>
      <c r="P1497" s="254" t="str">
        <f>IF(ISBLANK(INDEX('Policy Characteristics'!J:J,MATCH($C1497,'Policy Characteristics'!$C:$C,0))),"",INDEX('Policy Characteristics'!J:J,MATCH($C1497,'Policy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7" s="254" t="str">
        <f>IF(ISBLANK(INDEX('Policy Characteristics'!K:K,MATCH($C1497,'Policy Characteristics'!$C:$C,0))),"",INDEX('Policy Characteristics'!K:K,MATCH($C1497,'Policy Characteristics'!$C:$C,0)))</f>
        <v>industry-ag-main.html#eff-stds</v>
      </c>
      <c r="R1497" s="254" t="str">
        <f>IF(ISBLANK(INDEX('Policy Characteristics'!L:L,MATCH($C1497,'Policy Characteristics'!$C:$C,0))),"",INDEX('Policy Characteristics'!L:L,MATCH($C1497,'Policy Characteristics'!$C:$C,0)))</f>
        <v>industry-energy-efficiency-standards.html</v>
      </c>
    </row>
    <row r="1498" spans="1:18" s="4" customFormat="1">
      <c r="A1498" s="254" t="str">
        <f>IF(ISBLANK(INDEX('Policy Characteristics'!A:A,MATCH($C1498,'Policy Characteristics'!$C:$C,0))),"",INDEX('Policy Characteristics'!A:A,MATCH($C1498,'Policy Characteristics'!$C:$C,0)))</f>
        <v>Industry</v>
      </c>
      <c r="B1498" s="262" t="str">
        <f>IF(ISBLANK(INDEX('Policy Characteristics'!B:B,MATCH($C1498,'Policy Characteristics'!$C:$C,0))),"",INDEX('Policy Characteristics'!B:B,MATCH($C1498,'Policy Characteristics'!$C:$C,0)))</f>
        <v>Industry Energy Efficiency Standards</v>
      </c>
      <c r="C1498" s="254" t="str">
        <f t="shared" si="50"/>
        <v>Percentage Improvement in Eqpt Efficiency Standards above BAU</v>
      </c>
      <c r="D1498" s="6" t="s">
        <v>3083</v>
      </c>
      <c r="E1498" s="45" t="s">
        <v>2403</v>
      </c>
      <c r="F1498" t="s">
        <v>3045</v>
      </c>
      <c r="G1498" s="45" t="s">
        <v>2407</v>
      </c>
      <c r="H1498" s="43">
        <v>1182</v>
      </c>
      <c r="I1498" s="324" t="s">
        <v>44</v>
      </c>
      <c r="J1498" s="255" t="str">
        <f>IF(ISBLANK(INDEX('Policy Characteristics'!D:D,MATCH($C1498,'Policy Characteristics'!$C:$C,0))),"",INDEX('Policy Characteristics'!D:D,MATCH($C1498,'Policy Characteristics'!$C:$C,0)))</f>
        <v>Industry Energy Efficiency Standards</v>
      </c>
      <c r="K1498" s="254" t="str">
        <f>IF(ISBLANK(INDEX('Policy Characteristics'!E:E,MATCH($C1498,'Policy Characteristics'!$C:$C,0))),"",INDEX('Policy Characteristics'!E:E,MATCH($C1498,'Policy Characteristics'!$C:$C,0)))</f>
        <v>indst efficiency standards</v>
      </c>
      <c r="L1498" s="261">
        <f>IF(ISBLANK(INDEX('Policy Characteristics'!F:F,MATCH($C1498,'Policy Characteristics'!$C:$C,0))),"",INDEX('Policy Characteristics'!F:F,MATCH($C1498,'Policy Characteristics'!$C:$C,0)))</f>
        <v>0</v>
      </c>
      <c r="M1498" s="261">
        <f>IF(ISBLANK(INDEX('Policy Characteristics'!G:G,MATCH($C1498,'Policy Characteristics'!$C:$C,0))),"",INDEX('Policy Characteristics'!G:G,MATCH($C1498,'Policy Characteristics'!$C:$C,0)))</f>
        <v>0.25</v>
      </c>
      <c r="N1498" s="261">
        <f>IF(ISBLANK(INDEX('Policy Characteristics'!H:H,MATCH($C1498,'Policy Characteristics'!$C:$C,0))),"",INDEX('Policy Characteristics'!H:H,MATCH($C1498,'Policy Characteristics'!$C:$C,0)))</f>
        <v>0.01</v>
      </c>
      <c r="O1498" s="254" t="str">
        <f>IF(ISBLANK(INDEX('Policy Characteristics'!I:I,MATCH($C1498,'Policy Characteristics'!$C:$C,0))),"",INDEX('Policy Characteristics'!I:I,MATCH($C1498,'Policy Characteristics'!$C:$C,0)))</f>
        <v>% reduction in energy use</v>
      </c>
      <c r="P1498" s="254" t="str">
        <f>IF(ISBLANK(INDEX('Policy Characteristics'!J:J,MATCH($C1498,'Policy Characteristics'!$C:$C,0))),"",INDEX('Policy Characteristics'!J:J,MATCH($C1498,'Policy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8" s="254" t="str">
        <f>IF(ISBLANK(INDEX('Policy Characteristics'!K:K,MATCH($C1498,'Policy Characteristics'!$C:$C,0))),"",INDEX('Policy Characteristics'!K:K,MATCH($C1498,'Policy Characteristics'!$C:$C,0)))</f>
        <v>industry-ag-main.html#eff-stds</v>
      </c>
      <c r="R1498" s="254" t="str">
        <f>IF(ISBLANK(INDEX('Policy Characteristics'!L:L,MATCH($C1498,'Policy Characteristics'!$C:$C,0))),"",INDEX('Policy Characteristics'!L:L,MATCH($C1498,'Policy Characteristics'!$C:$C,0)))</f>
        <v>industry-energy-efficiency-standards.html</v>
      </c>
    </row>
    <row r="1499" spans="1:18" s="4" customFormat="1">
      <c r="A1499" s="254" t="str">
        <f>IF(ISBLANK(INDEX('Policy Characteristics'!A:A,MATCH($C1499,'Policy Characteristics'!$C:$C,0))),"",INDEX('Policy Characteristics'!A:A,MATCH($C1499,'Policy Characteristics'!$C:$C,0)))</f>
        <v>Industry</v>
      </c>
      <c r="B1499" s="262" t="str">
        <f>IF(ISBLANK(INDEX('Policy Characteristics'!B:B,MATCH($C1499,'Policy Characteristics'!$C:$C,0))),"",INDEX('Policy Characteristics'!B:B,MATCH($C1499,'Policy Characteristics'!$C:$C,0)))</f>
        <v>Industry Energy Efficiency Standards</v>
      </c>
      <c r="C1499" s="254" t="str">
        <f t="shared" si="50"/>
        <v>Percentage Improvement in Eqpt Efficiency Standards above BAU</v>
      </c>
      <c r="D1499" s="6" t="s">
        <v>3083</v>
      </c>
      <c r="E1499" s="45" t="s">
        <v>2404</v>
      </c>
      <c r="F1499" t="s">
        <v>3045</v>
      </c>
      <c r="G1499" s="45" t="s">
        <v>2410</v>
      </c>
      <c r="H1499" s="43">
        <v>1183</v>
      </c>
      <c r="I1499" s="324" t="s">
        <v>44</v>
      </c>
      <c r="J1499" s="255" t="str">
        <f>IF(ISBLANK(INDEX('Policy Characteristics'!D:D,MATCH($C1499,'Policy Characteristics'!$C:$C,0))),"",INDEX('Policy Characteristics'!D:D,MATCH($C1499,'Policy Characteristics'!$C:$C,0)))</f>
        <v>Industry Energy Efficiency Standards</v>
      </c>
      <c r="K1499" s="254" t="str">
        <f>IF(ISBLANK(INDEX('Policy Characteristics'!E:E,MATCH($C1499,'Policy Characteristics'!$C:$C,0))),"",INDEX('Policy Characteristics'!E:E,MATCH($C1499,'Policy Characteristics'!$C:$C,0)))</f>
        <v>indst efficiency standards</v>
      </c>
      <c r="L1499" s="261">
        <f>IF(ISBLANK(INDEX('Policy Characteristics'!F:F,MATCH($C1499,'Policy Characteristics'!$C:$C,0))),"",INDEX('Policy Characteristics'!F:F,MATCH($C1499,'Policy Characteristics'!$C:$C,0)))</f>
        <v>0</v>
      </c>
      <c r="M1499" s="261">
        <f>IF(ISBLANK(INDEX('Policy Characteristics'!G:G,MATCH($C1499,'Policy Characteristics'!$C:$C,0))),"",INDEX('Policy Characteristics'!G:G,MATCH($C1499,'Policy Characteristics'!$C:$C,0)))</f>
        <v>0.25</v>
      </c>
      <c r="N1499" s="261">
        <f>IF(ISBLANK(INDEX('Policy Characteristics'!H:H,MATCH($C1499,'Policy Characteristics'!$C:$C,0))),"",INDEX('Policy Characteristics'!H:H,MATCH($C1499,'Policy Characteristics'!$C:$C,0)))</f>
        <v>0.01</v>
      </c>
      <c r="O1499" s="254" t="str">
        <f>IF(ISBLANK(INDEX('Policy Characteristics'!I:I,MATCH($C1499,'Policy Characteristics'!$C:$C,0))),"",INDEX('Policy Characteristics'!I:I,MATCH($C1499,'Policy Characteristics'!$C:$C,0)))</f>
        <v>% reduction in energy use</v>
      </c>
      <c r="P1499" s="254" t="str">
        <f>IF(ISBLANK(INDEX('Policy Characteristics'!J:J,MATCH($C1499,'Policy Characteristics'!$C:$C,0))),"",INDEX('Policy Characteristics'!J:J,MATCH($C1499,'Policy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9" s="254" t="str">
        <f>IF(ISBLANK(INDEX('Policy Characteristics'!K:K,MATCH($C1499,'Policy Characteristics'!$C:$C,0))),"",INDEX('Policy Characteristics'!K:K,MATCH($C1499,'Policy Characteristics'!$C:$C,0)))</f>
        <v>industry-ag-main.html#eff-stds</v>
      </c>
      <c r="R1499" s="254" t="str">
        <f>IF(ISBLANK(INDEX('Policy Characteristics'!L:L,MATCH($C1499,'Policy Characteristics'!$C:$C,0))),"",INDEX('Policy Characteristics'!L:L,MATCH($C1499,'Policy Characteristics'!$C:$C,0)))</f>
        <v>industry-energy-efficiency-standards.html</v>
      </c>
    </row>
    <row r="1500" spans="1:18" s="4" customFormat="1">
      <c r="A1500" s="254" t="str">
        <f>IF(ISBLANK(INDEX('Policy Characteristics'!A:A,MATCH($C1500,'Policy Characteristics'!$C:$C,0))),"",INDEX('Policy Characteristics'!A:A,MATCH($C1500,'Policy Characteristics'!$C:$C,0)))</f>
        <v>Industry</v>
      </c>
      <c r="B1500" s="262" t="str">
        <f>IF(ISBLANK(INDEX('Policy Characteristics'!B:B,MATCH($C1500,'Policy Characteristics'!$C:$C,0))),"",INDEX('Policy Characteristics'!B:B,MATCH($C1500,'Policy Characteristics'!$C:$C,0)))</f>
        <v>Industry Energy Efficiency Standards</v>
      </c>
      <c r="C1500" s="254" t="str">
        <f t="shared" si="50"/>
        <v>Percentage Improvement in Eqpt Efficiency Standards above BAU</v>
      </c>
      <c r="D1500" s="6" t="s">
        <v>3083</v>
      </c>
      <c r="E1500" s="45" t="s">
        <v>2706</v>
      </c>
      <c r="F1500" t="s">
        <v>3045</v>
      </c>
      <c r="G1500" s="45" t="s">
        <v>2709</v>
      </c>
      <c r="H1500" s="43">
        <v>1184</v>
      </c>
      <c r="I1500" s="324" t="s">
        <v>44</v>
      </c>
      <c r="J1500" s="255" t="str">
        <f>IF(ISBLANK(INDEX('Policy Characteristics'!D:D,MATCH($C1500,'Policy Characteristics'!$C:$C,0))),"",INDEX('Policy Characteristics'!D:D,MATCH($C1500,'Policy Characteristics'!$C:$C,0)))</f>
        <v>Industry Energy Efficiency Standards</v>
      </c>
      <c r="K1500" s="254" t="str">
        <f>IF(ISBLANK(INDEX('Policy Characteristics'!E:E,MATCH($C1500,'Policy Characteristics'!$C:$C,0))),"",INDEX('Policy Characteristics'!E:E,MATCH($C1500,'Policy Characteristics'!$C:$C,0)))</f>
        <v>indst efficiency standards</v>
      </c>
      <c r="L1500" s="261">
        <f>IF(ISBLANK(INDEX('Policy Characteristics'!F:F,MATCH($C1500,'Policy Characteristics'!$C:$C,0))),"",INDEX('Policy Characteristics'!F:F,MATCH($C1500,'Policy Characteristics'!$C:$C,0)))</f>
        <v>0</v>
      </c>
      <c r="M1500" s="261">
        <f>IF(ISBLANK(INDEX('Policy Characteristics'!G:G,MATCH($C1500,'Policy Characteristics'!$C:$C,0))),"",INDEX('Policy Characteristics'!G:G,MATCH($C1500,'Policy Characteristics'!$C:$C,0)))</f>
        <v>0.25</v>
      </c>
      <c r="N1500" s="261">
        <f>IF(ISBLANK(INDEX('Policy Characteristics'!H:H,MATCH($C1500,'Policy Characteristics'!$C:$C,0))),"",INDEX('Policy Characteristics'!H:H,MATCH($C1500,'Policy Characteristics'!$C:$C,0)))</f>
        <v>0.01</v>
      </c>
      <c r="O1500" s="254" t="str">
        <f>IF(ISBLANK(INDEX('Policy Characteristics'!I:I,MATCH($C1500,'Policy Characteristics'!$C:$C,0))),"",INDEX('Policy Characteristics'!I:I,MATCH($C1500,'Policy Characteristics'!$C:$C,0)))</f>
        <v>% reduction in energy use</v>
      </c>
      <c r="P1500" s="254" t="str">
        <f>IF(ISBLANK(INDEX('Policy Characteristics'!J:J,MATCH($C1500,'Policy Characteristics'!$C:$C,0))),"",INDEX('Policy Characteristics'!J:J,MATCH($C1500,'Policy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0" s="254" t="str">
        <f>IF(ISBLANK(INDEX('Policy Characteristics'!K:K,MATCH($C1500,'Policy Characteristics'!$C:$C,0))),"",INDEX('Policy Characteristics'!K:K,MATCH($C1500,'Policy Characteristics'!$C:$C,0)))</f>
        <v>industry-ag-main.html#eff-stds</v>
      </c>
      <c r="R1500" s="254" t="str">
        <f>IF(ISBLANK(INDEX('Policy Characteristics'!L:L,MATCH($C1500,'Policy Characteristics'!$C:$C,0))),"",INDEX('Policy Characteristics'!L:L,MATCH($C1500,'Policy Characteristics'!$C:$C,0)))</f>
        <v>industry-energy-efficiency-standards.html</v>
      </c>
    </row>
    <row r="1501" spans="1:18" s="4" customFormat="1">
      <c r="A1501" s="254" t="str">
        <f>IF(ISBLANK(INDEX('Policy Characteristics'!A:A,MATCH($C1501,'Policy Characteristics'!$C:$C,0))),"",INDEX('Policy Characteristics'!A:A,MATCH($C1501,'Policy Characteristics'!$C:$C,0)))</f>
        <v>Industry</v>
      </c>
      <c r="B1501" s="262" t="str">
        <f>IF(ISBLANK(INDEX('Policy Characteristics'!B:B,MATCH($C1501,'Policy Characteristics'!$C:$C,0))),"",INDEX('Policy Characteristics'!B:B,MATCH($C1501,'Policy Characteristics'!$C:$C,0)))</f>
        <v>Industry Energy Efficiency Standards</v>
      </c>
      <c r="C1501" s="254" t="str">
        <f t="shared" si="50"/>
        <v>Percentage Improvement in Eqpt Efficiency Standards above BAU</v>
      </c>
      <c r="D1501" s="6" t="s">
        <v>3083</v>
      </c>
      <c r="E1501" s="45" t="s">
        <v>2707</v>
      </c>
      <c r="F1501" t="s">
        <v>3045</v>
      </c>
      <c r="G1501" s="45" t="s">
        <v>2711</v>
      </c>
      <c r="H1501" s="43">
        <v>1185</v>
      </c>
      <c r="I1501" s="324" t="s">
        <v>44</v>
      </c>
      <c r="J1501" s="255" t="str">
        <f>IF(ISBLANK(INDEX('Policy Characteristics'!D:D,MATCH($C1501,'Policy Characteristics'!$C:$C,0))),"",INDEX('Policy Characteristics'!D:D,MATCH($C1501,'Policy Characteristics'!$C:$C,0)))</f>
        <v>Industry Energy Efficiency Standards</v>
      </c>
      <c r="K1501" s="254" t="str">
        <f>IF(ISBLANK(INDEX('Policy Characteristics'!E:E,MATCH($C1501,'Policy Characteristics'!$C:$C,0))),"",INDEX('Policy Characteristics'!E:E,MATCH($C1501,'Policy Characteristics'!$C:$C,0)))</f>
        <v>indst efficiency standards</v>
      </c>
      <c r="L1501" s="261">
        <f>IF(ISBLANK(INDEX('Policy Characteristics'!F:F,MATCH($C1501,'Policy Characteristics'!$C:$C,0))),"",INDEX('Policy Characteristics'!F:F,MATCH($C1501,'Policy Characteristics'!$C:$C,0)))</f>
        <v>0</v>
      </c>
      <c r="M1501" s="261">
        <f>IF(ISBLANK(INDEX('Policy Characteristics'!G:G,MATCH($C1501,'Policy Characteristics'!$C:$C,0))),"",INDEX('Policy Characteristics'!G:G,MATCH($C1501,'Policy Characteristics'!$C:$C,0)))</f>
        <v>0.25</v>
      </c>
      <c r="N1501" s="261">
        <f>IF(ISBLANK(INDEX('Policy Characteristics'!H:H,MATCH($C1501,'Policy Characteristics'!$C:$C,0))),"",INDEX('Policy Characteristics'!H:H,MATCH($C1501,'Policy Characteristics'!$C:$C,0)))</f>
        <v>0.01</v>
      </c>
      <c r="O1501" s="254" t="str">
        <f>IF(ISBLANK(INDEX('Policy Characteristics'!I:I,MATCH($C1501,'Policy Characteristics'!$C:$C,0))),"",INDEX('Policy Characteristics'!I:I,MATCH($C1501,'Policy Characteristics'!$C:$C,0)))</f>
        <v>% reduction in energy use</v>
      </c>
      <c r="P1501" s="254" t="str">
        <f>IF(ISBLANK(INDEX('Policy Characteristics'!J:J,MATCH($C1501,'Policy Characteristics'!$C:$C,0))),"",INDEX('Policy Characteristics'!J:J,MATCH($C1501,'Policy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1" s="254" t="str">
        <f>IF(ISBLANK(INDEX('Policy Characteristics'!K:K,MATCH($C1501,'Policy Characteristics'!$C:$C,0))),"",INDEX('Policy Characteristics'!K:K,MATCH($C1501,'Policy Characteristics'!$C:$C,0)))</f>
        <v>industry-ag-main.html#eff-stds</v>
      </c>
      <c r="R1501" s="254" t="str">
        <f>IF(ISBLANK(INDEX('Policy Characteristics'!L:L,MATCH($C1501,'Policy Characteristics'!$C:$C,0))),"",INDEX('Policy Characteristics'!L:L,MATCH($C1501,'Policy Characteristics'!$C:$C,0)))</f>
        <v>industry-energy-efficiency-standards.html</v>
      </c>
    </row>
    <row r="1502" spans="1:18" s="4" customFormat="1">
      <c r="A1502" s="254" t="str">
        <f>IF(ISBLANK(INDEX('Policy Characteristics'!A:A,MATCH($C1502,'Policy Characteristics'!$C:$C,0))),"",INDEX('Policy Characteristics'!A:A,MATCH($C1502,'Policy Characteristics'!$C:$C,0)))</f>
        <v>Industry</v>
      </c>
      <c r="B1502" s="262" t="str">
        <f>IF(ISBLANK(INDEX('Policy Characteristics'!B:B,MATCH($C1502,'Policy Characteristics'!$C:$C,0))),"",INDEX('Policy Characteristics'!B:B,MATCH($C1502,'Policy Characteristics'!$C:$C,0)))</f>
        <v>Industry Energy Efficiency Standards</v>
      </c>
      <c r="C1502" s="254" t="str">
        <f t="shared" si="50"/>
        <v>Percentage Improvement in Eqpt Efficiency Standards above BAU</v>
      </c>
      <c r="D1502" s="6" t="s">
        <v>3083</v>
      </c>
      <c r="E1502" s="45" t="s">
        <v>2708</v>
      </c>
      <c r="F1502" t="s">
        <v>3045</v>
      </c>
      <c r="G1502" s="45" t="s">
        <v>2712</v>
      </c>
      <c r="H1502" s="43">
        <v>1186</v>
      </c>
      <c r="I1502" s="324" t="s">
        <v>44</v>
      </c>
      <c r="J1502" s="255" t="str">
        <f>IF(ISBLANK(INDEX('Policy Characteristics'!D:D,MATCH($C1502,'Policy Characteristics'!$C:$C,0))),"",INDEX('Policy Characteristics'!D:D,MATCH($C1502,'Policy Characteristics'!$C:$C,0)))</f>
        <v>Industry Energy Efficiency Standards</v>
      </c>
      <c r="K1502" s="254" t="str">
        <f>IF(ISBLANK(INDEX('Policy Characteristics'!E:E,MATCH($C1502,'Policy Characteristics'!$C:$C,0))),"",INDEX('Policy Characteristics'!E:E,MATCH($C1502,'Policy Characteristics'!$C:$C,0)))</f>
        <v>indst efficiency standards</v>
      </c>
      <c r="L1502" s="261">
        <f>IF(ISBLANK(INDEX('Policy Characteristics'!F:F,MATCH($C1502,'Policy Characteristics'!$C:$C,0))),"",INDEX('Policy Characteristics'!F:F,MATCH($C1502,'Policy Characteristics'!$C:$C,0)))</f>
        <v>0</v>
      </c>
      <c r="M1502" s="261">
        <f>IF(ISBLANK(INDEX('Policy Characteristics'!G:G,MATCH($C1502,'Policy Characteristics'!$C:$C,0))),"",INDEX('Policy Characteristics'!G:G,MATCH($C1502,'Policy Characteristics'!$C:$C,0)))</f>
        <v>0.25</v>
      </c>
      <c r="N1502" s="261">
        <f>IF(ISBLANK(INDEX('Policy Characteristics'!H:H,MATCH($C1502,'Policy Characteristics'!$C:$C,0))),"",INDEX('Policy Characteristics'!H:H,MATCH($C1502,'Policy Characteristics'!$C:$C,0)))</f>
        <v>0.01</v>
      </c>
      <c r="O1502" s="254" t="str">
        <f>IF(ISBLANK(INDEX('Policy Characteristics'!I:I,MATCH($C1502,'Policy Characteristics'!$C:$C,0))),"",INDEX('Policy Characteristics'!I:I,MATCH($C1502,'Policy Characteristics'!$C:$C,0)))</f>
        <v>% reduction in energy use</v>
      </c>
      <c r="P1502" s="254" t="str">
        <f>IF(ISBLANK(INDEX('Policy Characteristics'!J:J,MATCH($C1502,'Policy Characteristics'!$C:$C,0))),"",INDEX('Policy Characteristics'!J:J,MATCH($C1502,'Policy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2" s="254" t="str">
        <f>IF(ISBLANK(INDEX('Policy Characteristics'!K:K,MATCH($C1502,'Policy Characteristics'!$C:$C,0))),"",INDEX('Policy Characteristics'!K:K,MATCH($C1502,'Policy Characteristics'!$C:$C,0)))</f>
        <v>industry-ag-main.html#eff-stds</v>
      </c>
      <c r="R1502" s="254" t="str">
        <f>IF(ISBLANK(INDEX('Policy Characteristics'!L:L,MATCH($C1502,'Policy Characteristics'!$C:$C,0))),"",INDEX('Policy Characteristics'!L:L,MATCH($C1502,'Policy Characteristics'!$C:$C,0)))</f>
        <v>industry-energy-efficiency-standards.html</v>
      </c>
    </row>
    <row r="1503" spans="1:18" s="4" customFormat="1">
      <c r="A1503" s="254" t="str">
        <f>IF(ISBLANK(INDEX('Policy Characteristics'!A:A,MATCH($C1503,'Policy Characteristics'!$C:$C,0))),"",INDEX('Policy Characteristics'!A:A,MATCH($C1503,'Policy Characteristics'!$C:$C,0)))</f>
        <v>Industry</v>
      </c>
      <c r="B1503" s="262" t="str">
        <f>IF(ISBLANK(INDEX('Policy Characteristics'!B:B,MATCH($C1503,'Policy Characteristics'!$C:$C,0))),"",INDEX('Policy Characteristics'!B:B,MATCH($C1503,'Policy Characteristics'!$C:$C,0)))</f>
        <v>Industry Energy Efficiency Standards</v>
      </c>
      <c r="C1503" s="254" t="str">
        <f t="shared" si="50"/>
        <v>Percentage Improvement in Eqpt Efficiency Standards above BAU</v>
      </c>
      <c r="D1503" s="6" t="s">
        <v>3083</v>
      </c>
      <c r="E1503" s="45" t="s">
        <v>2705</v>
      </c>
      <c r="F1503" t="s">
        <v>3045</v>
      </c>
      <c r="G1503" s="45" t="s">
        <v>2710</v>
      </c>
      <c r="H1503" s="43">
        <v>1187</v>
      </c>
      <c r="I1503" s="324" t="s">
        <v>44</v>
      </c>
      <c r="J1503" s="255" t="str">
        <f>IF(ISBLANK(INDEX('Policy Characteristics'!D:D,MATCH($C1503,'Policy Characteristics'!$C:$C,0))),"",INDEX('Policy Characteristics'!D:D,MATCH($C1503,'Policy Characteristics'!$C:$C,0)))</f>
        <v>Industry Energy Efficiency Standards</v>
      </c>
      <c r="K1503" s="254" t="str">
        <f>IF(ISBLANK(INDEX('Policy Characteristics'!E:E,MATCH($C1503,'Policy Characteristics'!$C:$C,0))),"",INDEX('Policy Characteristics'!E:E,MATCH($C1503,'Policy Characteristics'!$C:$C,0)))</f>
        <v>indst efficiency standards</v>
      </c>
      <c r="L1503" s="261">
        <f>IF(ISBLANK(INDEX('Policy Characteristics'!F:F,MATCH($C1503,'Policy Characteristics'!$C:$C,0))),"",INDEX('Policy Characteristics'!F:F,MATCH($C1503,'Policy Characteristics'!$C:$C,0)))</f>
        <v>0</v>
      </c>
      <c r="M1503" s="261">
        <f>IF(ISBLANK(INDEX('Policy Characteristics'!G:G,MATCH($C1503,'Policy Characteristics'!$C:$C,0))),"",INDEX('Policy Characteristics'!G:G,MATCH($C1503,'Policy Characteristics'!$C:$C,0)))</f>
        <v>0.25</v>
      </c>
      <c r="N1503" s="261">
        <f>IF(ISBLANK(INDEX('Policy Characteristics'!H:H,MATCH($C1503,'Policy Characteristics'!$C:$C,0))),"",INDEX('Policy Characteristics'!H:H,MATCH($C1503,'Policy Characteristics'!$C:$C,0)))</f>
        <v>0.01</v>
      </c>
      <c r="O1503" s="254" t="str">
        <f>IF(ISBLANK(INDEX('Policy Characteristics'!I:I,MATCH($C1503,'Policy Characteristics'!$C:$C,0))),"",INDEX('Policy Characteristics'!I:I,MATCH($C1503,'Policy Characteristics'!$C:$C,0)))</f>
        <v>% reduction in energy use</v>
      </c>
      <c r="P1503" s="254" t="str">
        <f>IF(ISBLANK(INDEX('Policy Characteristics'!J:J,MATCH($C1503,'Policy Characteristics'!$C:$C,0))),"",INDEX('Policy Characteristics'!J:J,MATCH($C1503,'Policy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3" s="254" t="str">
        <f>IF(ISBLANK(INDEX('Policy Characteristics'!K:K,MATCH($C1503,'Policy Characteristics'!$C:$C,0))),"",INDEX('Policy Characteristics'!K:K,MATCH($C1503,'Policy Characteristics'!$C:$C,0)))</f>
        <v>industry-ag-main.html#eff-stds</v>
      </c>
      <c r="R1503" s="254" t="str">
        <f>IF(ISBLANK(INDEX('Policy Characteristics'!L:L,MATCH($C1503,'Policy Characteristics'!$C:$C,0))),"",INDEX('Policy Characteristics'!L:L,MATCH($C1503,'Policy Characteristics'!$C:$C,0)))</f>
        <v>industry-energy-efficiency-standards.html</v>
      </c>
    </row>
    <row r="1504" spans="1:18" s="4" customFormat="1">
      <c r="A1504" s="254" t="str">
        <f>IF(ISBLANK(INDEX('Policy Characteristics'!A:A,MATCH($C1504,'Policy Characteristics'!$C:$C,0))),"",INDEX('Policy Characteristics'!A:A,MATCH($C1504,'Policy Characteristics'!$C:$C,0)))</f>
        <v>Industry</v>
      </c>
      <c r="B1504" s="262" t="str">
        <f>IF(ISBLANK(INDEX('Policy Characteristics'!B:B,MATCH($C1504,'Policy Characteristics'!$C:$C,0))),"",INDEX('Policy Characteristics'!B:B,MATCH($C1504,'Policy Characteristics'!$C:$C,0)))</f>
        <v>Industry Energy Efficiency Standards</v>
      </c>
      <c r="C1504" s="254" t="str">
        <f t="shared" si="50"/>
        <v>Percentage Improvement in Eqpt Efficiency Standards above BAU</v>
      </c>
      <c r="D1504" s="6" t="s">
        <v>3084</v>
      </c>
      <c r="E1504" s="45" t="s">
        <v>2399</v>
      </c>
      <c r="F1504" t="s">
        <v>3087</v>
      </c>
      <c r="G1504" s="45" t="s">
        <v>2405</v>
      </c>
      <c r="H1504" s="43">
        <v>1188</v>
      </c>
      <c r="I1504" s="324" t="s">
        <v>43</v>
      </c>
      <c r="J1504" s="255" t="str">
        <f>IF(ISBLANK(INDEX('Policy Characteristics'!D:D,MATCH($C1504,'Policy Characteristics'!$C:$C,0))),"",INDEX('Policy Characteristics'!D:D,MATCH($C1504,'Policy Characteristics'!$C:$C,0)))</f>
        <v>Industry Energy Efficiency Standards</v>
      </c>
      <c r="K1504" s="254" t="str">
        <f>IF(ISBLANK(INDEX('Policy Characteristics'!E:E,MATCH($C1504,'Policy Characteristics'!$C:$C,0))),"",INDEX('Policy Characteristics'!E:E,MATCH($C1504,'Policy Characteristics'!$C:$C,0)))</f>
        <v>indst efficiency standards</v>
      </c>
      <c r="L1504" s="261">
        <f>IF(ISBLANK(INDEX('Policy Characteristics'!F:F,MATCH($C1504,'Policy Characteristics'!$C:$C,0))),"",INDEX('Policy Characteristics'!F:F,MATCH($C1504,'Policy Characteristics'!$C:$C,0)))</f>
        <v>0</v>
      </c>
      <c r="M1504" s="261">
        <f>IF(ISBLANK(INDEX('Policy Characteristics'!G:G,MATCH($C1504,'Policy Characteristics'!$C:$C,0))),"",INDEX('Policy Characteristics'!G:G,MATCH($C1504,'Policy Characteristics'!$C:$C,0)))</f>
        <v>0.25</v>
      </c>
      <c r="N1504" s="261">
        <f>IF(ISBLANK(INDEX('Policy Characteristics'!H:H,MATCH($C1504,'Policy Characteristics'!$C:$C,0))),"",INDEX('Policy Characteristics'!H:H,MATCH($C1504,'Policy Characteristics'!$C:$C,0)))</f>
        <v>0.01</v>
      </c>
      <c r="O1504" s="254" t="str">
        <f>IF(ISBLANK(INDEX('Policy Characteristics'!I:I,MATCH($C1504,'Policy Characteristics'!$C:$C,0))),"",INDEX('Policy Characteristics'!I:I,MATCH($C1504,'Policy Characteristics'!$C:$C,0)))</f>
        <v>% reduction in energy use</v>
      </c>
      <c r="P1504" s="254" t="str">
        <f>IF(ISBLANK(INDEX('Policy Characteristics'!J:J,MATCH($C1504,'Policy Characteristics'!$C:$C,0))),"",INDEX('Policy Characteristics'!J:J,MATCH($C1504,'Policy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4" s="254" t="str">
        <f>IF(ISBLANK(INDEX('Policy Characteristics'!K:K,MATCH($C1504,'Policy Characteristics'!$C:$C,0))),"",INDEX('Policy Characteristics'!K:K,MATCH($C1504,'Policy Characteristics'!$C:$C,0)))</f>
        <v>industry-ag-main.html#eff-stds</v>
      </c>
      <c r="R1504" s="254" t="str">
        <f>IF(ISBLANK(INDEX('Policy Characteristics'!L:L,MATCH($C1504,'Policy Characteristics'!$C:$C,0))),"",INDEX('Policy Characteristics'!L:L,MATCH($C1504,'Policy Characteristics'!$C:$C,0)))</f>
        <v>industry-energy-efficiency-standards.html</v>
      </c>
    </row>
    <row r="1505" spans="1:18" s="4" customFormat="1">
      <c r="A1505" s="254" t="str">
        <f>IF(ISBLANK(INDEX('Policy Characteristics'!A:A,MATCH($C1505,'Policy Characteristics'!$C:$C,0))),"",INDEX('Policy Characteristics'!A:A,MATCH($C1505,'Policy Characteristics'!$C:$C,0)))</f>
        <v>Industry</v>
      </c>
      <c r="B1505" s="262" t="str">
        <f>IF(ISBLANK(INDEX('Policy Characteristics'!B:B,MATCH($C1505,'Policy Characteristics'!$C:$C,0))),"",INDEX('Policy Characteristics'!B:B,MATCH($C1505,'Policy Characteristics'!$C:$C,0)))</f>
        <v>Industry Energy Efficiency Standards</v>
      </c>
      <c r="C1505" s="254" t="str">
        <f t="shared" si="50"/>
        <v>Percentage Improvement in Eqpt Efficiency Standards above BAU</v>
      </c>
      <c r="D1505" s="6" t="s">
        <v>3084</v>
      </c>
      <c r="E1505" s="45" t="s">
        <v>2400</v>
      </c>
      <c r="F1505" t="s">
        <v>3087</v>
      </c>
      <c r="G1505" s="45" t="s">
        <v>2408</v>
      </c>
      <c r="H1505" s="43">
        <v>1189</v>
      </c>
      <c r="I1505" s="324" t="s">
        <v>44</v>
      </c>
      <c r="J1505" s="255" t="str">
        <f>IF(ISBLANK(INDEX('Policy Characteristics'!D:D,MATCH($C1505,'Policy Characteristics'!$C:$C,0))),"",INDEX('Policy Characteristics'!D:D,MATCH($C1505,'Policy Characteristics'!$C:$C,0)))</f>
        <v>Industry Energy Efficiency Standards</v>
      </c>
      <c r="K1505" s="254" t="str">
        <f>IF(ISBLANK(INDEX('Policy Characteristics'!E:E,MATCH($C1505,'Policy Characteristics'!$C:$C,0))),"",INDEX('Policy Characteristics'!E:E,MATCH($C1505,'Policy Characteristics'!$C:$C,0)))</f>
        <v>indst efficiency standards</v>
      </c>
      <c r="L1505" s="261">
        <f>IF(ISBLANK(INDEX('Policy Characteristics'!F:F,MATCH($C1505,'Policy Characteristics'!$C:$C,0))),"",INDEX('Policy Characteristics'!F:F,MATCH($C1505,'Policy Characteristics'!$C:$C,0)))</f>
        <v>0</v>
      </c>
      <c r="M1505" s="261">
        <f>IF(ISBLANK(INDEX('Policy Characteristics'!G:G,MATCH($C1505,'Policy Characteristics'!$C:$C,0))),"",INDEX('Policy Characteristics'!G:G,MATCH($C1505,'Policy Characteristics'!$C:$C,0)))</f>
        <v>0.25</v>
      </c>
      <c r="N1505" s="261">
        <f>IF(ISBLANK(INDEX('Policy Characteristics'!H:H,MATCH($C1505,'Policy Characteristics'!$C:$C,0))),"",INDEX('Policy Characteristics'!H:H,MATCH($C1505,'Policy Characteristics'!$C:$C,0)))</f>
        <v>0.01</v>
      </c>
      <c r="O1505" s="254" t="str">
        <f>IF(ISBLANK(INDEX('Policy Characteristics'!I:I,MATCH($C1505,'Policy Characteristics'!$C:$C,0))),"",INDEX('Policy Characteristics'!I:I,MATCH($C1505,'Policy Characteristics'!$C:$C,0)))</f>
        <v>% reduction in energy use</v>
      </c>
      <c r="P1505" s="254" t="str">
        <f>IF(ISBLANK(INDEX('Policy Characteristics'!J:J,MATCH($C1505,'Policy Characteristics'!$C:$C,0))),"",INDEX('Policy Characteristics'!J:J,MATCH($C1505,'Policy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5" s="254" t="str">
        <f>IF(ISBLANK(INDEX('Policy Characteristics'!K:K,MATCH($C1505,'Policy Characteristics'!$C:$C,0))),"",INDEX('Policy Characteristics'!K:K,MATCH($C1505,'Policy Characteristics'!$C:$C,0)))</f>
        <v>industry-ag-main.html#eff-stds</v>
      </c>
      <c r="R1505" s="254" t="str">
        <f>IF(ISBLANK(INDEX('Policy Characteristics'!L:L,MATCH($C1505,'Policy Characteristics'!$C:$C,0))),"",INDEX('Policy Characteristics'!L:L,MATCH($C1505,'Policy Characteristics'!$C:$C,0)))</f>
        <v>industry-energy-efficiency-standards.html</v>
      </c>
    </row>
    <row r="1506" spans="1:18" s="4" customFormat="1">
      <c r="A1506" s="254" t="str">
        <f>IF(ISBLANK(INDEX('Policy Characteristics'!A:A,MATCH($C1506,'Policy Characteristics'!$C:$C,0))),"",INDEX('Policy Characteristics'!A:A,MATCH($C1506,'Policy Characteristics'!$C:$C,0)))</f>
        <v>Industry</v>
      </c>
      <c r="B1506" s="262" t="str">
        <f>IF(ISBLANK(INDEX('Policy Characteristics'!B:B,MATCH($C1506,'Policy Characteristics'!$C:$C,0))),"",INDEX('Policy Characteristics'!B:B,MATCH($C1506,'Policy Characteristics'!$C:$C,0)))</f>
        <v>Industry Energy Efficiency Standards</v>
      </c>
      <c r="C1506" s="254" t="str">
        <f t="shared" si="50"/>
        <v>Percentage Improvement in Eqpt Efficiency Standards above BAU</v>
      </c>
      <c r="D1506" s="6" t="s">
        <v>3084</v>
      </c>
      <c r="E1506" s="45" t="s">
        <v>2401</v>
      </c>
      <c r="F1506" t="s">
        <v>3087</v>
      </c>
      <c r="G1506" s="45" t="s">
        <v>2409</v>
      </c>
      <c r="H1506" s="43">
        <v>1190</v>
      </c>
      <c r="I1506" s="324" t="s">
        <v>44</v>
      </c>
      <c r="J1506" s="255" t="str">
        <f>IF(ISBLANK(INDEX('Policy Characteristics'!D:D,MATCH($C1506,'Policy Characteristics'!$C:$C,0))),"",INDEX('Policy Characteristics'!D:D,MATCH($C1506,'Policy Characteristics'!$C:$C,0)))</f>
        <v>Industry Energy Efficiency Standards</v>
      </c>
      <c r="K1506" s="254" t="str">
        <f>IF(ISBLANK(INDEX('Policy Characteristics'!E:E,MATCH($C1506,'Policy Characteristics'!$C:$C,0))),"",INDEX('Policy Characteristics'!E:E,MATCH($C1506,'Policy Characteristics'!$C:$C,0)))</f>
        <v>indst efficiency standards</v>
      </c>
      <c r="L1506" s="261">
        <f>IF(ISBLANK(INDEX('Policy Characteristics'!F:F,MATCH($C1506,'Policy Characteristics'!$C:$C,0))),"",INDEX('Policy Characteristics'!F:F,MATCH($C1506,'Policy Characteristics'!$C:$C,0)))</f>
        <v>0</v>
      </c>
      <c r="M1506" s="261">
        <f>IF(ISBLANK(INDEX('Policy Characteristics'!G:G,MATCH($C1506,'Policy Characteristics'!$C:$C,0))),"",INDEX('Policy Characteristics'!G:G,MATCH($C1506,'Policy Characteristics'!$C:$C,0)))</f>
        <v>0.25</v>
      </c>
      <c r="N1506" s="261">
        <f>IF(ISBLANK(INDEX('Policy Characteristics'!H:H,MATCH($C1506,'Policy Characteristics'!$C:$C,0))),"",INDEX('Policy Characteristics'!H:H,MATCH($C1506,'Policy Characteristics'!$C:$C,0)))</f>
        <v>0.01</v>
      </c>
      <c r="O1506" s="254" t="str">
        <f>IF(ISBLANK(INDEX('Policy Characteristics'!I:I,MATCH($C1506,'Policy Characteristics'!$C:$C,0))),"",INDEX('Policy Characteristics'!I:I,MATCH($C1506,'Policy Characteristics'!$C:$C,0)))</f>
        <v>% reduction in energy use</v>
      </c>
      <c r="P1506" s="254" t="str">
        <f>IF(ISBLANK(INDEX('Policy Characteristics'!J:J,MATCH($C1506,'Policy Characteristics'!$C:$C,0))),"",INDEX('Policy Characteristics'!J:J,MATCH($C1506,'Policy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6" s="254" t="str">
        <f>IF(ISBLANK(INDEX('Policy Characteristics'!K:K,MATCH($C1506,'Policy Characteristics'!$C:$C,0))),"",INDEX('Policy Characteristics'!K:K,MATCH($C1506,'Policy Characteristics'!$C:$C,0)))</f>
        <v>industry-ag-main.html#eff-stds</v>
      </c>
      <c r="R1506" s="254" t="str">
        <f>IF(ISBLANK(INDEX('Policy Characteristics'!L:L,MATCH($C1506,'Policy Characteristics'!$C:$C,0))),"",INDEX('Policy Characteristics'!L:L,MATCH($C1506,'Policy Characteristics'!$C:$C,0)))</f>
        <v>industry-energy-efficiency-standards.html</v>
      </c>
    </row>
    <row r="1507" spans="1:18" s="4" customFormat="1">
      <c r="A1507" s="254" t="str">
        <f>IF(ISBLANK(INDEX('Policy Characteristics'!A:A,MATCH($C1507,'Policy Characteristics'!$C:$C,0))),"",INDEX('Policy Characteristics'!A:A,MATCH($C1507,'Policy Characteristics'!$C:$C,0)))</f>
        <v>Industry</v>
      </c>
      <c r="B1507" s="262" t="str">
        <f>IF(ISBLANK(INDEX('Policy Characteristics'!B:B,MATCH($C1507,'Policy Characteristics'!$C:$C,0))),"",INDEX('Policy Characteristics'!B:B,MATCH($C1507,'Policy Characteristics'!$C:$C,0)))</f>
        <v>Industry Energy Efficiency Standards</v>
      </c>
      <c r="C1507" s="254" t="str">
        <f t="shared" si="50"/>
        <v>Percentage Improvement in Eqpt Efficiency Standards above BAU</v>
      </c>
      <c r="D1507" s="6" t="s">
        <v>3084</v>
      </c>
      <c r="E1507" s="45" t="s">
        <v>2402</v>
      </c>
      <c r="F1507" t="s">
        <v>3087</v>
      </c>
      <c r="G1507" s="45" t="s">
        <v>2406</v>
      </c>
      <c r="H1507" s="43">
        <v>1191</v>
      </c>
      <c r="I1507" s="324" t="s">
        <v>44</v>
      </c>
      <c r="J1507" s="255" t="str">
        <f>IF(ISBLANK(INDEX('Policy Characteristics'!D:D,MATCH($C1507,'Policy Characteristics'!$C:$C,0))),"",INDEX('Policy Characteristics'!D:D,MATCH($C1507,'Policy Characteristics'!$C:$C,0)))</f>
        <v>Industry Energy Efficiency Standards</v>
      </c>
      <c r="K1507" s="254" t="str">
        <f>IF(ISBLANK(INDEX('Policy Characteristics'!E:E,MATCH($C1507,'Policy Characteristics'!$C:$C,0))),"",INDEX('Policy Characteristics'!E:E,MATCH($C1507,'Policy Characteristics'!$C:$C,0)))</f>
        <v>indst efficiency standards</v>
      </c>
      <c r="L1507" s="261">
        <f>IF(ISBLANK(INDEX('Policy Characteristics'!F:F,MATCH($C1507,'Policy Characteristics'!$C:$C,0))),"",INDEX('Policy Characteristics'!F:F,MATCH($C1507,'Policy Characteristics'!$C:$C,0)))</f>
        <v>0</v>
      </c>
      <c r="M1507" s="261">
        <f>IF(ISBLANK(INDEX('Policy Characteristics'!G:G,MATCH($C1507,'Policy Characteristics'!$C:$C,0))),"",INDEX('Policy Characteristics'!G:G,MATCH($C1507,'Policy Characteristics'!$C:$C,0)))</f>
        <v>0.25</v>
      </c>
      <c r="N1507" s="261">
        <f>IF(ISBLANK(INDEX('Policy Characteristics'!H:H,MATCH($C1507,'Policy Characteristics'!$C:$C,0))),"",INDEX('Policy Characteristics'!H:H,MATCH($C1507,'Policy Characteristics'!$C:$C,0)))</f>
        <v>0.01</v>
      </c>
      <c r="O1507" s="254" t="str">
        <f>IF(ISBLANK(INDEX('Policy Characteristics'!I:I,MATCH($C1507,'Policy Characteristics'!$C:$C,0))),"",INDEX('Policy Characteristics'!I:I,MATCH($C1507,'Policy Characteristics'!$C:$C,0)))</f>
        <v>% reduction in energy use</v>
      </c>
      <c r="P1507" s="254" t="str">
        <f>IF(ISBLANK(INDEX('Policy Characteristics'!J:J,MATCH($C1507,'Policy Characteristics'!$C:$C,0))),"",INDEX('Policy Characteristics'!J:J,MATCH($C1507,'Policy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7" s="254" t="str">
        <f>IF(ISBLANK(INDEX('Policy Characteristics'!K:K,MATCH($C1507,'Policy Characteristics'!$C:$C,0))),"",INDEX('Policy Characteristics'!K:K,MATCH($C1507,'Policy Characteristics'!$C:$C,0)))</f>
        <v>industry-ag-main.html#eff-stds</v>
      </c>
      <c r="R1507" s="254" t="str">
        <f>IF(ISBLANK(INDEX('Policy Characteristics'!L:L,MATCH($C1507,'Policy Characteristics'!$C:$C,0))),"",INDEX('Policy Characteristics'!L:L,MATCH($C1507,'Policy Characteristics'!$C:$C,0)))</f>
        <v>industry-energy-efficiency-standards.html</v>
      </c>
    </row>
    <row r="1508" spans="1:18" s="4" customFormat="1">
      <c r="A1508" s="254" t="str">
        <f>IF(ISBLANK(INDEX('Policy Characteristics'!A:A,MATCH($C1508,'Policy Characteristics'!$C:$C,0))),"",INDEX('Policy Characteristics'!A:A,MATCH($C1508,'Policy Characteristics'!$C:$C,0)))</f>
        <v>Industry</v>
      </c>
      <c r="B1508" s="262" t="str">
        <f>IF(ISBLANK(INDEX('Policy Characteristics'!B:B,MATCH($C1508,'Policy Characteristics'!$C:$C,0))),"",INDEX('Policy Characteristics'!B:B,MATCH($C1508,'Policy Characteristics'!$C:$C,0)))</f>
        <v>Industry Energy Efficiency Standards</v>
      </c>
      <c r="C1508" s="254" t="str">
        <f t="shared" si="50"/>
        <v>Percentage Improvement in Eqpt Efficiency Standards above BAU</v>
      </c>
      <c r="D1508" s="6" t="s">
        <v>3084</v>
      </c>
      <c r="E1508" s="45" t="s">
        <v>2403</v>
      </c>
      <c r="F1508" t="s">
        <v>3087</v>
      </c>
      <c r="G1508" s="45" t="s">
        <v>2407</v>
      </c>
      <c r="H1508" s="43">
        <v>1192</v>
      </c>
      <c r="I1508" s="324" t="s">
        <v>44</v>
      </c>
      <c r="J1508" s="255" t="str">
        <f>IF(ISBLANK(INDEX('Policy Characteristics'!D:D,MATCH($C1508,'Policy Characteristics'!$C:$C,0))),"",INDEX('Policy Characteristics'!D:D,MATCH($C1508,'Policy Characteristics'!$C:$C,0)))</f>
        <v>Industry Energy Efficiency Standards</v>
      </c>
      <c r="K1508" s="254" t="str">
        <f>IF(ISBLANK(INDEX('Policy Characteristics'!E:E,MATCH($C1508,'Policy Characteristics'!$C:$C,0))),"",INDEX('Policy Characteristics'!E:E,MATCH($C1508,'Policy Characteristics'!$C:$C,0)))</f>
        <v>indst efficiency standards</v>
      </c>
      <c r="L1508" s="261">
        <f>IF(ISBLANK(INDEX('Policy Characteristics'!F:F,MATCH($C1508,'Policy Characteristics'!$C:$C,0))),"",INDEX('Policy Characteristics'!F:F,MATCH($C1508,'Policy Characteristics'!$C:$C,0)))</f>
        <v>0</v>
      </c>
      <c r="M1508" s="261">
        <f>IF(ISBLANK(INDEX('Policy Characteristics'!G:G,MATCH($C1508,'Policy Characteristics'!$C:$C,0))),"",INDEX('Policy Characteristics'!G:G,MATCH($C1508,'Policy Characteristics'!$C:$C,0)))</f>
        <v>0.25</v>
      </c>
      <c r="N1508" s="261">
        <f>IF(ISBLANK(INDEX('Policy Characteristics'!H:H,MATCH($C1508,'Policy Characteristics'!$C:$C,0))),"",INDEX('Policy Characteristics'!H:H,MATCH($C1508,'Policy Characteristics'!$C:$C,0)))</f>
        <v>0.01</v>
      </c>
      <c r="O1508" s="254" t="str">
        <f>IF(ISBLANK(INDEX('Policy Characteristics'!I:I,MATCH($C1508,'Policy Characteristics'!$C:$C,0))),"",INDEX('Policy Characteristics'!I:I,MATCH($C1508,'Policy Characteristics'!$C:$C,0)))</f>
        <v>% reduction in energy use</v>
      </c>
      <c r="P1508" s="254" t="str">
        <f>IF(ISBLANK(INDEX('Policy Characteristics'!J:J,MATCH($C1508,'Policy Characteristics'!$C:$C,0))),"",INDEX('Policy Characteristics'!J:J,MATCH($C1508,'Policy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8" s="254" t="str">
        <f>IF(ISBLANK(INDEX('Policy Characteristics'!K:K,MATCH($C1508,'Policy Characteristics'!$C:$C,0))),"",INDEX('Policy Characteristics'!K:K,MATCH($C1508,'Policy Characteristics'!$C:$C,0)))</f>
        <v>industry-ag-main.html#eff-stds</v>
      </c>
      <c r="R1508" s="254" t="str">
        <f>IF(ISBLANK(INDEX('Policy Characteristics'!L:L,MATCH($C1508,'Policy Characteristics'!$C:$C,0))),"",INDEX('Policy Characteristics'!L:L,MATCH($C1508,'Policy Characteristics'!$C:$C,0)))</f>
        <v>industry-energy-efficiency-standards.html</v>
      </c>
    </row>
    <row r="1509" spans="1:18" s="4" customFormat="1">
      <c r="A1509" s="254" t="str">
        <f>IF(ISBLANK(INDEX('Policy Characteristics'!A:A,MATCH($C1509,'Policy Characteristics'!$C:$C,0))),"",INDEX('Policy Characteristics'!A:A,MATCH($C1509,'Policy Characteristics'!$C:$C,0)))</f>
        <v>Industry</v>
      </c>
      <c r="B1509" s="262" t="str">
        <f>IF(ISBLANK(INDEX('Policy Characteristics'!B:B,MATCH($C1509,'Policy Characteristics'!$C:$C,0))),"",INDEX('Policy Characteristics'!B:B,MATCH($C1509,'Policy Characteristics'!$C:$C,0)))</f>
        <v>Industry Energy Efficiency Standards</v>
      </c>
      <c r="C1509" s="254" t="str">
        <f t="shared" si="50"/>
        <v>Percentage Improvement in Eqpt Efficiency Standards above BAU</v>
      </c>
      <c r="D1509" s="6" t="s">
        <v>3084</v>
      </c>
      <c r="E1509" s="45" t="s">
        <v>2404</v>
      </c>
      <c r="F1509" t="s">
        <v>3087</v>
      </c>
      <c r="G1509" s="45" t="s">
        <v>2410</v>
      </c>
      <c r="H1509" s="43">
        <v>1193</v>
      </c>
      <c r="I1509" s="324" t="s">
        <v>44</v>
      </c>
      <c r="J1509" s="255" t="str">
        <f>IF(ISBLANK(INDEX('Policy Characteristics'!D:D,MATCH($C1509,'Policy Characteristics'!$C:$C,0))),"",INDEX('Policy Characteristics'!D:D,MATCH($C1509,'Policy Characteristics'!$C:$C,0)))</f>
        <v>Industry Energy Efficiency Standards</v>
      </c>
      <c r="K1509" s="254" t="str">
        <f>IF(ISBLANK(INDEX('Policy Characteristics'!E:E,MATCH($C1509,'Policy Characteristics'!$C:$C,0))),"",INDEX('Policy Characteristics'!E:E,MATCH($C1509,'Policy Characteristics'!$C:$C,0)))</f>
        <v>indst efficiency standards</v>
      </c>
      <c r="L1509" s="261">
        <f>IF(ISBLANK(INDEX('Policy Characteristics'!F:F,MATCH($C1509,'Policy Characteristics'!$C:$C,0))),"",INDEX('Policy Characteristics'!F:F,MATCH($C1509,'Policy Characteristics'!$C:$C,0)))</f>
        <v>0</v>
      </c>
      <c r="M1509" s="261">
        <f>IF(ISBLANK(INDEX('Policy Characteristics'!G:G,MATCH($C1509,'Policy Characteristics'!$C:$C,0))),"",INDEX('Policy Characteristics'!G:G,MATCH($C1509,'Policy Characteristics'!$C:$C,0)))</f>
        <v>0.25</v>
      </c>
      <c r="N1509" s="261">
        <f>IF(ISBLANK(INDEX('Policy Characteristics'!H:H,MATCH($C1509,'Policy Characteristics'!$C:$C,0))),"",INDEX('Policy Characteristics'!H:H,MATCH($C1509,'Policy Characteristics'!$C:$C,0)))</f>
        <v>0.01</v>
      </c>
      <c r="O1509" s="254" t="str">
        <f>IF(ISBLANK(INDEX('Policy Characteristics'!I:I,MATCH($C1509,'Policy Characteristics'!$C:$C,0))),"",INDEX('Policy Characteristics'!I:I,MATCH($C1509,'Policy Characteristics'!$C:$C,0)))</f>
        <v>% reduction in energy use</v>
      </c>
      <c r="P1509" s="254" t="str">
        <f>IF(ISBLANK(INDEX('Policy Characteristics'!J:J,MATCH($C1509,'Policy Characteristics'!$C:$C,0))),"",INDEX('Policy Characteristics'!J:J,MATCH($C1509,'Policy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9" s="254" t="str">
        <f>IF(ISBLANK(INDEX('Policy Characteristics'!K:K,MATCH($C1509,'Policy Characteristics'!$C:$C,0))),"",INDEX('Policy Characteristics'!K:K,MATCH($C1509,'Policy Characteristics'!$C:$C,0)))</f>
        <v>industry-ag-main.html#eff-stds</v>
      </c>
      <c r="R1509" s="254" t="str">
        <f>IF(ISBLANK(INDEX('Policy Characteristics'!L:L,MATCH($C1509,'Policy Characteristics'!$C:$C,0))),"",INDEX('Policy Characteristics'!L:L,MATCH($C1509,'Policy Characteristics'!$C:$C,0)))</f>
        <v>industry-energy-efficiency-standards.html</v>
      </c>
    </row>
    <row r="1510" spans="1:18" s="4" customFormat="1">
      <c r="A1510" s="254" t="str">
        <f>IF(ISBLANK(INDEX('Policy Characteristics'!A:A,MATCH($C1510,'Policy Characteristics'!$C:$C,0))),"",INDEX('Policy Characteristics'!A:A,MATCH($C1510,'Policy Characteristics'!$C:$C,0)))</f>
        <v>Industry</v>
      </c>
      <c r="B1510" s="262" t="str">
        <f>IF(ISBLANK(INDEX('Policy Characteristics'!B:B,MATCH($C1510,'Policy Characteristics'!$C:$C,0))),"",INDEX('Policy Characteristics'!B:B,MATCH($C1510,'Policy Characteristics'!$C:$C,0)))</f>
        <v>Industry Energy Efficiency Standards</v>
      </c>
      <c r="C1510" s="254" t="str">
        <f t="shared" si="50"/>
        <v>Percentage Improvement in Eqpt Efficiency Standards above BAU</v>
      </c>
      <c r="D1510" s="6" t="s">
        <v>3084</v>
      </c>
      <c r="E1510" s="45" t="s">
        <v>2706</v>
      </c>
      <c r="F1510" t="s">
        <v>3087</v>
      </c>
      <c r="G1510" s="45" t="s">
        <v>2709</v>
      </c>
      <c r="H1510" s="43">
        <v>1194</v>
      </c>
      <c r="I1510" s="324" t="s">
        <v>44</v>
      </c>
      <c r="J1510" s="255" t="str">
        <f>IF(ISBLANK(INDEX('Policy Characteristics'!D:D,MATCH($C1510,'Policy Characteristics'!$C:$C,0))),"",INDEX('Policy Characteristics'!D:D,MATCH($C1510,'Policy Characteristics'!$C:$C,0)))</f>
        <v>Industry Energy Efficiency Standards</v>
      </c>
      <c r="K1510" s="254" t="str">
        <f>IF(ISBLANK(INDEX('Policy Characteristics'!E:E,MATCH($C1510,'Policy Characteristics'!$C:$C,0))),"",INDEX('Policy Characteristics'!E:E,MATCH($C1510,'Policy Characteristics'!$C:$C,0)))</f>
        <v>indst efficiency standards</v>
      </c>
      <c r="L1510" s="261">
        <f>IF(ISBLANK(INDEX('Policy Characteristics'!F:F,MATCH($C1510,'Policy Characteristics'!$C:$C,0))),"",INDEX('Policy Characteristics'!F:F,MATCH($C1510,'Policy Characteristics'!$C:$C,0)))</f>
        <v>0</v>
      </c>
      <c r="M1510" s="261">
        <f>IF(ISBLANK(INDEX('Policy Characteristics'!G:G,MATCH($C1510,'Policy Characteristics'!$C:$C,0))),"",INDEX('Policy Characteristics'!G:G,MATCH($C1510,'Policy Characteristics'!$C:$C,0)))</f>
        <v>0.25</v>
      </c>
      <c r="N1510" s="261">
        <f>IF(ISBLANK(INDEX('Policy Characteristics'!H:H,MATCH($C1510,'Policy Characteristics'!$C:$C,0))),"",INDEX('Policy Characteristics'!H:H,MATCH($C1510,'Policy Characteristics'!$C:$C,0)))</f>
        <v>0.01</v>
      </c>
      <c r="O1510" s="254" t="str">
        <f>IF(ISBLANK(INDEX('Policy Characteristics'!I:I,MATCH($C1510,'Policy Characteristics'!$C:$C,0))),"",INDEX('Policy Characteristics'!I:I,MATCH($C1510,'Policy Characteristics'!$C:$C,0)))</f>
        <v>% reduction in energy use</v>
      </c>
      <c r="P1510" s="254" t="str">
        <f>IF(ISBLANK(INDEX('Policy Characteristics'!J:J,MATCH($C1510,'Policy Characteristics'!$C:$C,0))),"",INDEX('Policy Characteristics'!J:J,MATCH($C1510,'Policy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0" s="254" t="str">
        <f>IF(ISBLANK(INDEX('Policy Characteristics'!K:K,MATCH($C1510,'Policy Characteristics'!$C:$C,0))),"",INDEX('Policy Characteristics'!K:K,MATCH($C1510,'Policy Characteristics'!$C:$C,0)))</f>
        <v>industry-ag-main.html#eff-stds</v>
      </c>
      <c r="R1510" s="254" t="str">
        <f>IF(ISBLANK(INDEX('Policy Characteristics'!L:L,MATCH($C1510,'Policy Characteristics'!$C:$C,0))),"",INDEX('Policy Characteristics'!L:L,MATCH($C1510,'Policy Characteristics'!$C:$C,0)))</f>
        <v>industry-energy-efficiency-standards.html</v>
      </c>
    </row>
    <row r="1511" spans="1:18" s="4" customFormat="1">
      <c r="A1511" s="254" t="str">
        <f>IF(ISBLANK(INDEX('Policy Characteristics'!A:A,MATCH($C1511,'Policy Characteristics'!$C:$C,0))),"",INDEX('Policy Characteristics'!A:A,MATCH($C1511,'Policy Characteristics'!$C:$C,0)))</f>
        <v>Industry</v>
      </c>
      <c r="B1511" s="262" t="str">
        <f>IF(ISBLANK(INDEX('Policy Characteristics'!B:B,MATCH($C1511,'Policy Characteristics'!$C:$C,0))),"",INDEX('Policy Characteristics'!B:B,MATCH($C1511,'Policy Characteristics'!$C:$C,0)))</f>
        <v>Industry Energy Efficiency Standards</v>
      </c>
      <c r="C1511" s="254" t="str">
        <f t="shared" si="50"/>
        <v>Percentage Improvement in Eqpt Efficiency Standards above BAU</v>
      </c>
      <c r="D1511" s="6" t="s">
        <v>3084</v>
      </c>
      <c r="E1511" s="45" t="s">
        <v>2707</v>
      </c>
      <c r="F1511" t="s">
        <v>3087</v>
      </c>
      <c r="G1511" s="45" t="s">
        <v>2711</v>
      </c>
      <c r="H1511" s="43">
        <v>1195</v>
      </c>
      <c r="I1511" s="324" t="s">
        <v>44</v>
      </c>
      <c r="J1511" s="255" t="str">
        <f>IF(ISBLANK(INDEX('Policy Characteristics'!D:D,MATCH($C1511,'Policy Characteristics'!$C:$C,0))),"",INDEX('Policy Characteristics'!D:D,MATCH($C1511,'Policy Characteristics'!$C:$C,0)))</f>
        <v>Industry Energy Efficiency Standards</v>
      </c>
      <c r="K1511" s="254" t="str">
        <f>IF(ISBLANK(INDEX('Policy Characteristics'!E:E,MATCH($C1511,'Policy Characteristics'!$C:$C,0))),"",INDEX('Policy Characteristics'!E:E,MATCH($C1511,'Policy Characteristics'!$C:$C,0)))</f>
        <v>indst efficiency standards</v>
      </c>
      <c r="L1511" s="261">
        <f>IF(ISBLANK(INDEX('Policy Characteristics'!F:F,MATCH($C1511,'Policy Characteristics'!$C:$C,0))),"",INDEX('Policy Characteristics'!F:F,MATCH($C1511,'Policy Characteristics'!$C:$C,0)))</f>
        <v>0</v>
      </c>
      <c r="M1511" s="261">
        <f>IF(ISBLANK(INDEX('Policy Characteristics'!G:G,MATCH($C1511,'Policy Characteristics'!$C:$C,0))),"",INDEX('Policy Characteristics'!G:G,MATCH($C1511,'Policy Characteristics'!$C:$C,0)))</f>
        <v>0.25</v>
      </c>
      <c r="N1511" s="261">
        <f>IF(ISBLANK(INDEX('Policy Characteristics'!H:H,MATCH($C1511,'Policy Characteristics'!$C:$C,0))),"",INDEX('Policy Characteristics'!H:H,MATCH($C1511,'Policy Characteristics'!$C:$C,0)))</f>
        <v>0.01</v>
      </c>
      <c r="O1511" s="254" t="str">
        <f>IF(ISBLANK(INDEX('Policy Characteristics'!I:I,MATCH($C1511,'Policy Characteristics'!$C:$C,0))),"",INDEX('Policy Characteristics'!I:I,MATCH($C1511,'Policy Characteristics'!$C:$C,0)))</f>
        <v>% reduction in energy use</v>
      </c>
      <c r="P1511" s="254" t="str">
        <f>IF(ISBLANK(INDEX('Policy Characteristics'!J:J,MATCH($C1511,'Policy Characteristics'!$C:$C,0))),"",INDEX('Policy Characteristics'!J:J,MATCH($C1511,'Policy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1" s="254" t="str">
        <f>IF(ISBLANK(INDEX('Policy Characteristics'!K:K,MATCH($C1511,'Policy Characteristics'!$C:$C,0))),"",INDEX('Policy Characteristics'!K:K,MATCH($C1511,'Policy Characteristics'!$C:$C,0)))</f>
        <v>industry-ag-main.html#eff-stds</v>
      </c>
      <c r="R1511" s="254" t="str">
        <f>IF(ISBLANK(INDEX('Policy Characteristics'!L:L,MATCH($C1511,'Policy Characteristics'!$C:$C,0))),"",INDEX('Policy Characteristics'!L:L,MATCH($C1511,'Policy Characteristics'!$C:$C,0)))</f>
        <v>industry-energy-efficiency-standards.html</v>
      </c>
    </row>
    <row r="1512" spans="1:18" s="4" customFormat="1">
      <c r="A1512" s="254" t="str">
        <f>IF(ISBLANK(INDEX('Policy Characteristics'!A:A,MATCH($C1512,'Policy Characteristics'!$C:$C,0))),"",INDEX('Policy Characteristics'!A:A,MATCH($C1512,'Policy Characteristics'!$C:$C,0)))</f>
        <v>Industry</v>
      </c>
      <c r="B1512" s="262" t="str">
        <f>IF(ISBLANK(INDEX('Policy Characteristics'!B:B,MATCH($C1512,'Policy Characteristics'!$C:$C,0))),"",INDEX('Policy Characteristics'!B:B,MATCH($C1512,'Policy Characteristics'!$C:$C,0)))</f>
        <v>Industry Energy Efficiency Standards</v>
      </c>
      <c r="C1512" s="254" t="str">
        <f t="shared" si="50"/>
        <v>Percentage Improvement in Eqpt Efficiency Standards above BAU</v>
      </c>
      <c r="D1512" s="6" t="s">
        <v>3084</v>
      </c>
      <c r="E1512" s="45" t="s">
        <v>2708</v>
      </c>
      <c r="F1512" t="s">
        <v>3087</v>
      </c>
      <c r="G1512" s="45" t="s">
        <v>2712</v>
      </c>
      <c r="H1512" s="43">
        <v>1196</v>
      </c>
      <c r="I1512" s="324" t="s">
        <v>44</v>
      </c>
      <c r="J1512" s="255" t="str">
        <f>IF(ISBLANK(INDEX('Policy Characteristics'!D:D,MATCH($C1512,'Policy Characteristics'!$C:$C,0))),"",INDEX('Policy Characteristics'!D:D,MATCH($C1512,'Policy Characteristics'!$C:$C,0)))</f>
        <v>Industry Energy Efficiency Standards</v>
      </c>
      <c r="K1512" s="254" t="str">
        <f>IF(ISBLANK(INDEX('Policy Characteristics'!E:E,MATCH($C1512,'Policy Characteristics'!$C:$C,0))),"",INDEX('Policy Characteristics'!E:E,MATCH($C1512,'Policy Characteristics'!$C:$C,0)))</f>
        <v>indst efficiency standards</v>
      </c>
      <c r="L1512" s="261">
        <f>IF(ISBLANK(INDEX('Policy Characteristics'!F:F,MATCH($C1512,'Policy Characteristics'!$C:$C,0))),"",INDEX('Policy Characteristics'!F:F,MATCH($C1512,'Policy Characteristics'!$C:$C,0)))</f>
        <v>0</v>
      </c>
      <c r="M1512" s="261">
        <f>IF(ISBLANK(INDEX('Policy Characteristics'!G:G,MATCH($C1512,'Policy Characteristics'!$C:$C,0))),"",INDEX('Policy Characteristics'!G:G,MATCH($C1512,'Policy Characteristics'!$C:$C,0)))</f>
        <v>0.25</v>
      </c>
      <c r="N1512" s="261">
        <f>IF(ISBLANK(INDEX('Policy Characteristics'!H:H,MATCH($C1512,'Policy Characteristics'!$C:$C,0))),"",INDEX('Policy Characteristics'!H:H,MATCH($C1512,'Policy Characteristics'!$C:$C,0)))</f>
        <v>0.01</v>
      </c>
      <c r="O1512" s="254" t="str">
        <f>IF(ISBLANK(INDEX('Policy Characteristics'!I:I,MATCH($C1512,'Policy Characteristics'!$C:$C,0))),"",INDEX('Policy Characteristics'!I:I,MATCH($C1512,'Policy Characteristics'!$C:$C,0)))</f>
        <v>% reduction in energy use</v>
      </c>
      <c r="P1512" s="254" t="str">
        <f>IF(ISBLANK(INDEX('Policy Characteristics'!J:J,MATCH($C1512,'Policy Characteristics'!$C:$C,0))),"",INDEX('Policy Characteristics'!J:J,MATCH($C1512,'Policy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2" s="254" t="str">
        <f>IF(ISBLANK(INDEX('Policy Characteristics'!K:K,MATCH($C1512,'Policy Characteristics'!$C:$C,0))),"",INDEX('Policy Characteristics'!K:K,MATCH($C1512,'Policy Characteristics'!$C:$C,0)))</f>
        <v>industry-ag-main.html#eff-stds</v>
      </c>
      <c r="R1512" s="254" t="str">
        <f>IF(ISBLANK(INDEX('Policy Characteristics'!L:L,MATCH($C1512,'Policy Characteristics'!$C:$C,0))),"",INDEX('Policy Characteristics'!L:L,MATCH($C1512,'Policy Characteristics'!$C:$C,0)))</f>
        <v>industry-energy-efficiency-standards.html</v>
      </c>
    </row>
    <row r="1513" spans="1:18" s="4" customFormat="1">
      <c r="A1513" s="254" t="str">
        <f>IF(ISBLANK(INDEX('Policy Characteristics'!A:A,MATCH($C1513,'Policy Characteristics'!$C:$C,0))),"",INDEX('Policy Characteristics'!A:A,MATCH($C1513,'Policy Characteristics'!$C:$C,0)))</f>
        <v>Industry</v>
      </c>
      <c r="B1513" s="262" t="str">
        <f>IF(ISBLANK(INDEX('Policy Characteristics'!B:B,MATCH($C1513,'Policy Characteristics'!$C:$C,0))),"",INDEX('Policy Characteristics'!B:B,MATCH($C1513,'Policy Characteristics'!$C:$C,0)))</f>
        <v>Industry Energy Efficiency Standards</v>
      </c>
      <c r="C1513" s="254" t="str">
        <f t="shared" si="50"/>
        <v>Percentage Improvement in Eqpt Efficiency Standards above BAU</v>
      </c>
      <c r="D1513" s="6" t="s">
        <v>3084</v>
      </c>
      <c r="E1513" s="45" t="s">
        <v>2705</v>
      </c>
      <c r="F1513" t="s">
        <v>3087</v>
      </c>
      <c r="G1513" s="45" t="s">
        <v>2710</v>
      </c>
      <c r="H1513" s="43">
        <v>1197</v>
      </c>
      <c r="I1513" s="324" t="s">
        <v>44</v>
      </c>
      <c r="J1513" s="255" t="str">
        <f>IF(ISBLANK(INDEX('Policy Characteristics'!D:D,MATCH($C1513,'Policy Characteristics'!$C:$C,0))),"",INDEX('Policy Characteristics'!D:D,MATCH($C1513,'Policy Characteristics'!$C:$C,0)))</f>
        <v>Industry Energy Efficiency Standards</v>
      </c>
      <c r="K1513" s="254" t="str">
        <f>IF(ISBLANK(INDEX('Policy Characteristics'!E:E,MATCH($C1513,'Policy Characteristics'!$C:$C,0))),"",INDEX('Policy Characteristics'!E:E,MATCH($C1513,'Policy Characteristics'!$C:$C,0)))</f>
        <v>indst efficiency standards</v>
      </c>
      <c r="L1513" s="261">
        <f>IF(ISBLANK(INDEX('Policy Characteristics'!F:F,MATCH($C1513,'Policy Characteristics'!$C:$C,0))),"",INDEX('Policy Characteristics'!F:F,MATCH($C1513,'Policy Characteristics'!$C:$C,0)))</f>
        <v>0</v>
      </c>
      <c r="M1513" s="261">
        <f>IF(ISBLANK(INDEX('Policy Characteristics'!G:G,MATCH($C1513,'Policy Characteristics'!$C:$C,0))),"",INDEX('Policy Characteristics'!G:G,MATCH($C1513,'Policy Characteristics'!$C:$C,0)))</f>
        <v>0.25</v>
      </c>
      <c r="N1513" s="261">
        <f>IF(ISBLANK(INDEX('Policy Characteristics'!H:H,MATCH($C1513,'Policy Characteristics'!$C:$C,0))),"",INDEX('Policy Characteristics'!H:H,MATCH($C1513,'Policy Characteristics'!$C:$C,0)))</f>
        <v>0.01</v>
      </c>
      <c r="O1513" s="254" t="str">
        <f>IF(ISBLANK(INDEX('Policy Characteristics'!I:I,MATCH($C1513,'Policy Characteristics'!$C:$C,0))),"",INDEX('Policy Characteristics'!I:I,MATCH($C1513,'Policy Characteristics'!$C:$C,0)))</f>
        <v>% reduction in energy use</v>
      </c>
      <c r="P1513" s="254" t="str">
        <f>IF(ISBLANK(INDEX('Policy Characteristics'!J:J,MATCH($C1513,'Policy Characteristics'!$C:$C,0))),"",INDEX('Policy Characteristics'!J:J,MATCH($C1513,'Policy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3" s="254" t="str">
        <f>IF(ISBLANK(INDEX('Policy Characteristics'!K:K,MATCH($C1513,'Policy Characteristics'!$C:$C,0))),"",INDEX('Policy Characteristics'!K:K,MATCH($C1513,'Policy Characteristics'!$C:$C,0)))</f>
        <v>industry-ag-main.html#eff-stds</v>
      </c>
      <c r="R1513" s="254" t="str">
        <f>IF(ISBLANK(INDEX('Policy Characteristics'!L:L,MATCH($C1513,'Policy Characteristics'!$C:$C,0))),"",INDEX('Policy Characteristics'!L:L,MATCH($C1513,'Policy Characteristics'!$C:$C,0)))</f>
        <v>industry-energy-efficiency-standards.html</v>
      </c>
    </row>
    <row r="1514" spans="1:18" s="4" customFormat="1">
      <c r="A1514" s="254" t="str">
        <f>IF(ISBLANK(INDEX('Policy Characteristics'!A:A,MATCH($C1514,'Policy Characteristics'!$C:$C,0))),"",INDEX('Policy Characteristics'!A:A,MATCH($C1514,'Policy Characteristics'!$C:$C,0)))</f>
        <v>Industry</v>
      </c>
      <c r="B1514" s="262" t="str">
        <f>IF(ISBLANK(INDEX('Policy Characteristics'!B:B,MATCH($C1514,'Policy Characteristics'!$C:$C,0))),"",INDEX('Policy Characteristics'!B:B,MATCH($C1514,'Policy Characteristics'!$C:$C,0)))</f>
        <v>Industry Energy Efficiency Standards</v>
      </c>
      <c r="C1514" s="254" t="str">
        <f t="shared" si="50"/>
        <v>Percentage Improvement in Eqpt Efficiency Standards above BAU</v>
      </c>
      <c r="D1514" s="6" t="s">
        <v>3085</v>
      </c>
      <c r="E1514" s="45" t="s">
        <v>2399</v>
      </c>
      <c r="F1514" t="s">
        <v>3046</v>
      </c>
      <c r="G1514" s="45" t="s">
        <v>2405</v>
      </c>
      <c r="H1514" s="43">
        <v>1198</v>
      </c>
      <c r="I1514" s="324" t="s">
        <v>43</v>
      </c>
      <c r="J1514" s="255" t="str">
        <f>IF(ISBLANK(INDEX('Policy Characteristics'!D:D,MATCH($C1514,'Policy Characteristics'!$C:$C,0))),"",INDEX('Policy Characteristics'!D:D,MATCH($C1514,'Policy Characteristics'!$C:$C,0)))</f>
        <v>Industry Energy Efficiency Standards</v>
      </c>
      <c r="K1514" s="254" t="str">
        <f>IF(ISBLANK(INDEX('Policy Characteristics'!E:E,MATCH($C1514,'Policy Characteristics'!$C:$C,0))),"",INDEX('Policy Characteristics'!E:E,MATCH($C1514,'Policy Characteristics'!$C:$C,0)))</f>
        <v>indst efficiency standards</v>
      </c>
      <c r="L1514" s="261">
        <f>IF(ISBLANK(INDEX('Policy Characteristics'!F:F,MATCH($C1514,'Policy Characteristics'!$C:$C,0))),"",INDEX('Policy Characteristics'!F:F,MATCH($C1514,'Policy Characteristics'!$C:$C,0)))</f>
        <v>0</v>
      </c>
      <c r="M1514" s="261">
        <f>IF(ISBLANK(INDEX('Policy Characteristics'!G:G,MATCH($C1514,'Policy Characteristics'!$C:$C,0))),"",INDEX('Policy Characteristics'!G:G,MATCH($C1514,'Policy Characteristics'!$C:$C,0)))</f>
        <v>0.25</v>
      </c>
      <c r="N1514" s="261">
        <f>IF(ISBLANK(INDEX('Policy Characteristics'!H:H,MATCH($C1514,'Policy Characteristics'!$C:$C,0))),"",INDEX('Policy Characteristics'!H:H,MATCH($C1514,'Policy Characteristics'!$C:$C,0)))</f>
        <v>0.01</v>
      </c>
      <c r="O1514" s="254" t="str">
        <f>IF(ISBLANK(INDEX('Policy Characteristics'!I:I,MATCH($C1514,'Policy Characteristics'!$C:$C,0))),"",INDEX('Policy Characteristics'!I:I,MATCH($C1514,'Policy Characteristics'!$C:$C,0)))</f>
        <v>% reduction in energy use</v>
      </c>
      <c r="P1514" s="254" t="str">
        <f>IF(ISBLANK(INDEX('Policy Characteristics'!J:J,MATCH($C1514,'Policy Characteristics'!$C:$C,0))),"",INDEX('Policy Characteristics'!J:J,MATCH($C1514,'Policy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4" s="254" t="str">
        <f>IF(ISBLANK(INDEX('Policy Characteristics'!K:K,MATCH($C1514,'Policy Characteristics'!$C:$C,0))),"",INDEX('Policy Characteristics'!K:K,MATCH($C1514,'Policy Characteristics'!$C:$C,0)))</f>
        <v>industry-ag-main.html#eff-stds</v>
      </c>
      <c r="R1514" s="254" t="str">
        <f>IF(ISBLANK(INDEX('Policy Characteristics'!L:L,MATCH($C1514,'Policy Characteristics'!$C:$C,0))),"",INDEX('Policy Characteristics'!L:L,MATCH($C1514,'Policy Characteristics'!$C:$C,0)))</f>
        <v>industry-energy-efficiency-standards.html</v>
      </c>
    </row>
    <row r="1515" spans="1:18" s="4" customFormat="1">
      <c r="A1515" s="254" t="str">
        <f>IF(ISBLANK(INDEX('Policy Characteristics'!A:A,MATCH($C1515,'Policy Characteristics'!$C:$C,0))),"",INDEX('Policy Characteristics'!A:A,MATCH($C1515,'Policy Characteristics'!$C:$C,0)))</f>
        <v>Industry</v>
      </c>
      <c r="B1515" s="262" t="str">
        <f>IF(ISBLANK(INDEX('Policy Characteristics'!B:B,MATCH($C1515,'Policy Characteristics'!$C:$C,0))),"",INDEX('Policy Characteristics'!B:B,MATCH($C1515,'Policy Characteristics'!$C:$C,0)))</f>
        <v>Industry Energy Efficiency Standards</v>
      </c>
      <c r="C1515" s="254" t="str">
        <f t="shared" si="50"/>
        <v>Percentage Improvement in Eqpt Efficiency Standards above BAU</v>
      </c>
      <c r="D1515" s="6" t="s">
        <v>3085</v>
      </c>
      <c r="E1515" s="45" t="s">
        <v>2400</v>
      </c>
      <c r="F1515" t="s">
        <v>3046</v>
      </c>
      <c r="G1515" s="45" t="s">
        <v>2408</v>
      </c>
      <c r="H1515" s="43">
        <v>1199</v>
      </c>
      <c r="I1515" s="324" t="s">
        <v>44</v>
      </c>
      <c r="J1515" s="255" t="str">
        <f>IF(ISBLANK(INDEX('Policy Characteristics'!D:D,MATCH($C1515,'Policy Characteristics'!$C:$C,0))),"",INDEX('Policy Characteristics'!D:D,MATCH($C1515,'Policy Characteristics'!$C:$C,0)))</f>
        <v>Industry Energy Efficiency Standards</v>
      </c>
      <c r="K1515" s="254" t="str">
        <f>IF(ISBLANK(INDEX('Policy Characteristics'!E:E,MATCH($C1515,'Policy Characteristics'!$C:$C,0))),"",INDEX('Policy Characteristics'!E:E,MATCH($C1515,'Policy Characteristics'!$C:$C,0)))</f>
        <v>indst efficiency standards</v>
      </c>
      <c r="L1515" s="261">
        <f>IF(ISBLANK(INDEX('Policy Characteristics'!F:F,MATCH($C1515,'Policy Characteristics'!$C:$C,0))),"",INDEX('Policy Characteristics'!F:F,MATCH($C1515,'Policy Characteristics'!$C:$C,0)))</f>
        <v>0</v>
      </c>
      <c r="M1515" s="261">
        <f>IF(ISBLANK(INDEX('Policy Characteristics'!G:G,MATCH($C1515,'Policy Characteristics'!$C:$C,0))),"",INDEX('Policy Characteristics'!G:G,MATCH($C1515,'Policy Characteristics'!$C:$C,0)))</f>
        <v>0.25</v>
      </c>
      <c r="N1515" s="261">
        <f>IF(ISBLANK(INDEX('Policy Characteristics'!H:H,MATCH($C1515,'Policy Characteristics'!$C:$C,0))),"",INDEX('Policy Characteristics'!H:H,MATCH($C1515,'Policy Characteristics'!$C:$C,0)))</f>
        <v>0.01</v>
      </c>
      <c r="O1515" s="254" t="str">
        <f>IF(ISBLANK(INDEX('Policy Characteristics'!I:I,MATCH($C1515,'Policy Characteristics'!$C:$C,0))),"",INDEX('Policy Characteristics'!I:I,MATCH($C1515,'Policy Characteristics'!$C:$C,0)))</f>
        <v>% reduction in energy use</v>
      </c>
      <c r="P1515" s="254" t="str">
        <f>IF(ISBLANK(INDEX('Policy Characteristics'!J:J,MATCH($C1515,'Policy Characteristics'!$C:$C,0))),"",INDEX('Policy Characteristics'!J:J,MATCH($C1515,'Policy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5" s="254" t="str">
        <f>IF(ISBLANK(INDEX('Policy Characteristics'!K:K,MATCH($C1515,'Policy Characteristics'!$C:$C,0))),"",INDEX('Policy Characteristics'!K:K,MATCH($C1515,'Policy Characteristics'!$C:$C,0)))</f>
        <v>industry-ag-main.html#eff-stds</v>
      </c>
      <c r="R1515" s="254" t="str">
        <f>IF(ISBLANK(INDEX('Policy Characteristics'!L:L,MATCH($C1515,'Policy Characteristics'!$C:$C,0))),"",INDEX('Policy Characteristics'!L:L,MATCH($C1515,'Policy Characteristics'!$C:$C,0)))</f>
        <v>industry-energy-efficiency-standards.html</v>
      </c>
    </row>
    <row r="1516" spans="1:18" s="4" customFormat="1">
      <c r="A1516" s="254" t="str">
        <f>IF(ISBLANK(INDEX('Policy Characteristics'!A:A,MATCH($C1516,'Policy Characteristics'!$C:$C,0))),"",INDEX('Policy Characteristics'!A:A,MATCH($C1516,'Policy Characteristics'!$C:$C,0)))</f>
        <v>Industry</v>
      </c>
      <c r="B1516" s="262" t="str">
        <f>IF(ISBLANK(INDEX('Policy Characteristics'!B:B,MATCH($C1516,'Policy Characteristics'!$C:$C,0))),"",INDEX('Policy Characteristics'!B:B,MATCH($C1516,'Policy Characteristics'!$C:$C,0)))</f>
        <v>Industry Energy Efficiency Standards</v>
      </c>
      <c r="C1516" s="254" t="str">
        <f t="shared" si="50"/>
        <v>Percentage Improvement in Eqpt Efficiency Standards above BAU</v>
      </c>
      <c r="D1516" s="6" t="s">
        <v>3085</v>
      </c>
      <c r="E1516" s="45" t="s">
        <v>2401</v>
      </c>
      <c r="F1516" t="s">
        <v>3046</v>
      </c>
      <c r="G1516" s="45" t="s">
        <v>2409</v>
      </c>
      <c r="H1516" s="43">
        <v>1200</v>
      </c>
      <c r="I1516" s="324" t="s">
        <v>43</v>
      </c>
      <c r="J1516" s="255" t="str">
        <f>IF(ISBLANK(INDEX('Policy Characteristics'!D:D,MATCH($C1516,'Policy Characteristics'!$C:$C,0))),"",INDEX('Policy Characteristics'!D:D,MATCH($C1516,'Policy Characteristics'!$C:$C,0)))</f>
        <v>Industry Energy Efficiency Standards</v>
      </c>
      <c r="K1516" s="254" t="str">
        <f>IF(ISBLANK(INDEX('Policy Characteristics'!E:E,MATCH($C1516,'Policy Characteristics'!$C:$C,0))),"",INDEX('Policy Characteristics'!E:E,MATCH($C1516,'Policy Characteristics'!$C:$C,0)))</f>
        <v>indst efficiency standards</v>
      </c>
      <c r="L1516" s="261">
        <f>IF(ISBLANK(INDEX('Policy Characteristics'!F:F,MATCH($C1516,'Policy Characteristics'!$C:$C,0))),"",INDEX('Policy Characteristics'!F:F,MATCH($C1516,'Policy Characteristics'!$C:$C,0)))</f>
        <v>0</v>
      </c>
      <c r="M1516" s="261">
        <f>IF(ISBLANK(INDEX('Policy Characteristics'!G:G,MATCH($C1516,'Policy Characteristics'!$C:$C,0))),"",INDEX('Policy Characteristics'!G:G,MATCH($C1516,'Policy Characteristics'!$C:$C,0)))</f>
        <v>0.25</v>
      </c>
      <c r="N1516" s="261">
        <f>IF(ISBLANK(INDEX('Policy Characteristics'!H:H,MATCH($C1516,'Policy Characteristics'!$C:$C,0))),"",INDEX('Policy Characteristics'!H:H,MATCH($C1516,'Policy Characteristics'!$C:$C,0)))</f>
        <v>0.01</v>
      </c>
      <c r="O1516" s="254" t="str">
        <f>IF(ISBLANK(INDEX('Policy Characteristics'!I:I,MATCH($C1516,'Policy Characteristics'!$C:$C,0))),"",INDEX('Policy Characteristics'!I:I,MATCH($C1516,'Policy Characteristics'!$C:$C,0)))</f>
        <v>% reduction in energy use</v>
      </c>
      <c r="P1516" s="254" t="str">
        <f>IF(ISBLANK(INDEX('Policy Characteristics'!J:J,MATCH($C1516,'Policy Characteristics'!$C:$C,0))),"",INDEX('Policy Characteristics'!J:J,MATCH($C1516,'Policy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6" s="254" t="str">
        <f>IF(ISBLANK(INDEX('Policy Characteristics'!K:K,MATCH($C1516,'Policy Characteristics'!$C:$C,0))),"",INDEX('Policy Characteristics'!K:K,MATCH($C1516,'Policy Characteristics'!$C:$C,0)))</f>
        <v>industry-ag-main.html#eff-stds</v>
      </c>
      <c r="R1516" s="254" t="str">
        <f>IF(ISBLANK(INDEX('Policy Characteristics'!L:L,MATCH($C1516,'Policy Characteristics'!$C:$C,0))),"",INDEX('Policy Characteristics'!L:L,MATCH($C1516,'Policy Characteristics'!$C:$C,0)))</f>
        <v>industry-energy-efficiency-standards.html</v>
      </c>
    </row>
    <row r="1517" spans="1:18" s="4" customFormat="1">
      <c r="A1517" s="254" t="str">
        <f>IF(ISBLANK(INDEX('Policy Characteristics'!A:A,MATCH($C1517,'Policy Characteristics'!$C:$C,0))),"",INDEX('Policy Characteristics'!A:A,MATCH($C1517,'Policy Characteristics'!$C:$C,0)))</f>
        <v>Industry</v>
      </c>
      <c r="B1517" s="262" t="str">
        <f>IF(ISBLANK(INDEX('Policy Characteristics'!B:B,MATCH($C1517,'Policy Characteristics'!$C:$C,0))),"",INDEX('Policy Characteristics'!B:B,MATCH($C1517,'Policy Characteristics'!$C:$C,0)))</f>
        <v>Industry Energy Efficiency Standards</v>
      </c>
      <c r="C1517" s="254" t="str">
        <f t="shared" si="50"/>
        <v>Percentage Improvement in Eqpt Efficiency Standards above BAU</v>
      </c>
      <c r="D1517" s="6" t="s">
        <v>3085</v>
      </c>
      <c r="E1517" s="45" t="s">
        <v>2402</v>
      </c>
      <c r="F1517" t="s">
        <v>3046</v>
      </c>
      <c r="G1517" s="45" t="s">
        <v>2406</v>
      </c>
      <c r="H1517" s="43">
        <v>1201</v>
      </c>
      <c r="I1517" s="324" t="s">
        <v>44</v>
      </c>
      <c r="J1517" s="255" t="str">
        <f>IF(ISBLANK(INDEX('Policy Characteristics'!D:D,MATCH($C1517,'Policy Characteristics'!$C:$C,0))),"",INDEX('Policy Characteristics'!D:D,MATCH($C1517,'Policy Characteristics'!$C:$C,0)))</f>
        <v>Industry Energy Efficiency Standards</v>
      </c>
      <c r="K1517" s="254" t="str">
        <f>IF(ISBLANK(INDEX('Policy Characteristics'!E:E,MATCH($C1517,'Policy Characteristics'!$C:$C,0))),"",INDEX('Policy Characteristics'!E:E,MATCH($C1517,'Policy Characteristics'!$C:$C,0)))</f>
        <v>indst efficiency standards</v>
      </c>
      <c r="L1517" s="261">
        <f>IF(ISBLANK(INDEX('Policy Characteristics'!F:F,MATCH($C1517,'Policy Characteristics'!$C:$C,0))),"",INDEX('Policy Characteristics'!F:F,MATCH($C1517,'Policy Characteristics'!$C:$C,0)))</f>
        <v>0</v>
      </c>
      <c r="M1517" s="261">
        <f>IF(ISBLANK(INDEX('Policy Characteristics'!G:G,MATCH($C1517,'Policy Characteristics'!$C:$C,0))),"",INDEX('Policy Characteristics'!G:G,MATCH($C1517,'Policy Characteristics'!$C:$C,0)))</f>
        <v>0.25</v>
      </c>
      <c r="N1517" s="261">
        <f>IF(ISBLANK(INDEX('Policy Characteristics'!H:H,MATCH($C1517,'Policy Characteristics'!$C:$C,0))),"",INDEX('Policy Characteristics'!H:H,MATCH($C1517,'Policy Characteristics'!$C:$C,0)))</f>
        <v>0.01</v>
      </c>
      <c r="O1517" s="254" t="str">
        <f>IF(ISBLANK(INDEX('Policy Characteristics'!I:I,MATCH($C1517,'Policy Characteristics'!$C:$C,0))),"",INDEX('Policy Characteristics'!I:I,MATCH($C1517,'Policy Characteristics'!$C:$C,0)))</f>
        <v>% reduction in energy use</v>
      </c>
      <c r="P1517" s="254" t="str">
        <f>IF(ISBLANK(INDEX('Policy Characteristics'!J:J,MATCH($C1517,'Policy Characteristics'!$C:$C,0))),"",INDEX('Policy Characteristics'!J:J,MATCH($C1517,'Policy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7" s="254" t="str">
        <f>IF(ISBLANK(INDEX('Policy Characteristics'!K:K,MATCH($C1517,'Policy Characteristics'!$C:$C,0))),"",INDEX('Policy Characteristics'!K:K,MATCH($C1517,'Policy Characteristics'!$C:$C,0)))</f>
        <v>industry-ag-main.html#eff-stds</v>
      </c>
      <c r="R1517" s="254" t="str">
        <f>IF(ISBLANK(INDEX('Policy Characteristics'!L:L,MATCH($C1517,'Policy Characteristics'!$C:$C,0))),"",INDEX('Policy Characteristics'!L:L,MATCH($C1517,'Policy Characteristics'!$C:$C,0)))</f>
        <v>industry-energy-efficiency-standards.html</v>
      </c>
    </row>
    <row r="1518" spans="1:18" s="4" customFormat="1">
      <c r="A1518" s="254" t="str">
        <f>IF(ISBLANK(INDEX('Policy Characteristics'!A:A,MATCH($C1518,'Policy Characteristics'!$C:$C,0))),"",INDEX('Policy Characteristics'!A:A,MATCH($C1518,'Policy Characteristics'!$C:$C,0)))</f>
        <v>Industry</v>
      </c>
      <c r="B1518" s="262" t="str">
        <f>IF(ISBLANK(INDEX('Policy Characteristics'!B:B,MATCH($C1518,'Policy Characteristics'!$C:$C,0))),"",INDEX('Policy Characteristics'!B:B,MATCH($C1518,'Policy Characteristics'!$C:$C,0)))</f>
        <v>Industry Energy Efficiency Standards</v>
      </c>
      <c r="C1518" s="254" t="str">
        <f t="shared" si="50"/>
        <v>Percentage Improvement in Eqpt Efficiency Standards above BAU</v>
      </c>
      <c r="D1518" s="6" t="s">
        <v>3085</v>
      </c>
      <c r="E1518" s="45" t="s">
        <v>2403</v>
      </c>
      <c r="F1518" t="s">
        <v>3046</v>
      </c>
      <c r="G1518" s="45" t="s">
        <v>2407</v>
      </c>
      <c r="H1518" s="43">
        <v>1202</v>
      </c>
      <c r="I1518" s="324" t="s">
        <v>43</v>
      </c>
      <c r="J1518" s="255" t="str">
        <f>IF(ISBLANK(INDEX('Policy Characteristics'!D:D,MATCH($C1518,'Policy Characteristics'!$C:$C,0))),"",INDEX('Policy Characteristics'!D:D,MATCH($C1518,'Policy Characteristics'!$C:$C,0)))</f>
        <v>Industry Energy Efficiency Standards</v>
      </c>
      <c r="K1518" s="254" t="str">
        <f>IF(ISBLANK(INDEX('Policy Characteristics'!E:E,MATCH($C1518,'Policy Characteristics'!$C:$C,0))),"",INDEX('Policy Characteristics'!E:E,MATCH($C1518,'Policy Characteristics'!$C:$C,0)))</f>
        <v>indst efficiency standards</v>
      </c>
      <c r="L1518" s="261">
        <f>IF(ISBLANK(INDEX('Policy Characteristics'!F:F,MATCH($C1518,'Policy Characteristics'!$C:$C,0))),"",INDEX('Policy Characteristics'!F:F,MATCH($C1518,'Policy Characteristics'!$C:$C,0)))</f>
        <v>0</v>
      </c>
      <c r="M1518" s="261">
        <f>IF(ISBLANK(INDEX('Policy Characteristics'!G:G,MATCH($C1518,'Policy Characteristics'!$C:$C,0))),"",INDEX('Policy Characteristics'!G:G,MATCH($C1518,'Policy Characteristics'!$C:$C,0)))</f>
        <v>0.25</v>
      </c>
      <c r="N1518" s="261">
        <f>IF(ISBLANK(INDEX('Policy Characteristics'!H:H,MATCH($C1518,'Policy Characteristics'!$C:$C,0))),"",INDEX('Policy Characteristics'!H:H,MATCH($C1518,'Policy Characteristics'!$C:$C,0)))</f>
        <v>0.01</v>
      </c>
      <c r="O1518" s="254" t="str">
        <f>IF(ISBLANK(INDEX('Policy Characteristics'!I:I,MATCH($C1518,'Policy Characteristics'!$C:$C,0))),"",INDEX('Policy Characteristics'!I:I,MATCH($C1518,'Policy Characteristics'!$C:$C,0)))</f>
        <v>% reduction in energy use</v>
      </c>
      <c r="P1518" s="254" t="str">
        <f>IF(ISBLANK(INDEX('Policy Characteristics'!J:J,MATCH($C1518,'Policy Characteristics'!$C:$C,0))),"",INDEX('Policy Characteristics'!J:J,MATCH($C1518,'Policy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8" s="254" t="str">
        <f>IF(ISBLANK(INDEX('Policy Characteristics'!K:K,MATCH($C1518,'Policy Characteristics'!$C:$C,0))),"",INDEX('Policy Characteristics'!K:K,MATCH($C1518,'Policy Characteristics'!$C:$C,0)))</f>
        <v>industry-ag-main.html#eff-stds</v>
      </c>
      <c r="R1518" s="254" t="str">
        <f>IF(ISBLANK(INDEX('Policy Characteristics'!L:L,MATCH($C1518,'Policy Characteristics'!$C:$C,0))),"",INDEX('Policy Characteristics'!L:L,MATCH($C1518,'Policy Characteristics'!$C:$C,0)))</f>
        <v>industry-energy-efficiency-standards.html</v>
      </c>
    </row>
    <row r="1519" spans="1:18" s="4" customFormat="1">
      <c r="A1519" s="254" t="str">
        <f>IF(ISBLANK(INDEX('Policy Characteristics'!A:A,MATCH($C1519,'Policy Characteristics'!$C:$C,0))),"",INDEX('Policy Characteristics'!A:A,MATCH($C1519,'Policy Characteristics'!$C:$C,0)))</f>
        <v>Industry</v>
      </c>
      <c r="B1519" s="262" t="str">
        <f>IF(ISBLANK(INDEX('Policy Characteristics'!B:B,MATCH($C1519,'Policy Characteristics'!$C:$C,0))),"",INDEX('Policy Characteristics'!B:B,MATCH($C1519,'Policy Characteristics'!$C:$C,0)))</f>
        <v>Industry Energy Efficiency Standards</v>
      </c>
      <c r="C1519" s="254" t="str">
        <f t="shared" si="50"/>
        <v>Percentage Improvement in Eqpt Efficiency Standards above BAU</v>
      </c>
      <c r="D1519" s="6" t="s">
        <v>3085</v>
      </c>
      <c r="E1519" s="45" t="s">
        <v>2404</v>
      </c>
      <c r="F1519" t="s">
        <v>3046</v>
      </c>
      <c r="G1519" s="45" t="s">
        <v>2410</v>
      </c>
      <c r="H1519" s="43">
        <v>1203</v>
      </c>
      <c r="I1519" s="324" t="s">
        <v>44</v>
      </c>
      <c r="J1519" s="255" t="str">
        <f>IF(ISBLANK(INDEX('Policy Characteristics'!D:D,MATCH($C1519,'Policy Characteristics'!$C:$C,0))),"",INDEX('Policy Characteristics'!D:D,MATCH($C1519,'Policy Characteristics'!$C:$C,0)))</f>
        <v>Industry Energy Efficiency Standards</v>
      </c>
      <c r="K1519" s="254" t="str">
        <f>IF(ISBLANK(INDEX('Policy Characteristics'!E:E,MATCH($C1519,'Policy Characteristics'!$C:$C,0))),"",INDEX('Policy Characteristics'!E:E,MATCH($C1519,'Policy Characteristics'!$C:$C,0)))</f>
        <v>indst efficiency standards</v>
      </c>
      <c r="L1519" s="261">
        <f>IF(ISBLANK(INDEX('Policy Characteristics'!F:F,MATCH($C1519,'Policy Characteristics'!$C:$C,0))),"",INDEX('Policy Characteristics'!F:F,MATCH($C1519,'Policy Characteristics'!$C:$C,0)))</f>
        <v>0</v>
      </c>
      <c r="M1519" s="261">
        <f>IF(ISBLANK(INDEX('Policy Characteristics'!G:G,MATCH($C1519,'Policy Characteristics'!$C:$C,0))),"",INDEX('Policy Characteristics'!G:G,MATCH($C1519,'Policy Characteristics'!$C:$C,0)))</f>
        <v>0.25</v>
      </c>
      <c r="N1519" s="261">
        <f>IF(ISBLANK(INDEX('Policy Characteristics'!H:H,MATCH($C1519,'Policy Characteristics'!$C:$C,0))),"",INDEX('Policy Characteristics'!H:H,MATCH($C1519,'Policy Characteristics'!$C:$C,0)))</f>
        <v>0.01</v>
      </c>
      <c r="O1519" s="254" t="str">
        <f>IF(ISBLANK(INDEX('Policy Characteristics'!I:I,MATCH($C1519,'Policy Characteristics'!$C:$C,0))),"",INDEX('Policy Characteristics'!I:I,MATCH($C1519,'Policy Characteristics'!$C:$C,0)))</f>
        <v>% reduction in energy use</v>
      </c>
      <c r="P1519" s="254" t="str">
        <f>IF(ISBLANK(INDEX('Policy Characteristics'!J:J,MATCH($C1519,'Policy Characteristics'!$C:$C,0))),"",INDEX('Policy Characteristics'!J:J,MATCH($C1519,'Policy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9" s="254" t="str">
        <f>IF(ISBLANK(INDEX('Policy Characteristics'!K:K,MATCH($C1519,'Policy Characteristics'!$C:$C,0))),"",INDEX('Policy Characteristics'!K:K,MATCH($C1519,'Policy Characteristics'!$C:$C,0)))</f>
        <v>industry-ag-main.html#eff-stds</v>
      </c>
      <c r="R1519" s="254" t="str">
        <f>IF(ISBLANK(INDEX('Policy Characteristics'!L:L,MATCH($C1519,'Policy Characteristics'!$C:$C,0))),"",INDEX('Policy Characteristics'!L:L,MATCH($C1519,'Policy Characteristics'!$C:$C,0)))</f>
        <v>industry-energy-efficiency-standards.html</v>
      </c>
    </row>
    <row r="1520" spans="1:18" s="4" customFormat="1">
      <c r="A1520" s="254" t="str">
        <f>IF(ISBLANK(INDEX('Policy Characteristics'!A:A,MATCH($C1520,'Policy Characteristics'!$C:$C,0))),"",INDEX('Policy Characteristics'!A:A,MATCH($C1520,'Policy Characteristics'!$C:$C,0)))</f>
        <v>Industry</v>
      </c>
      <c r="B1520" s="262" t="str">
        <f>IF(ISBLANK(INDEX('Policy Characteristics'!B:B,MATCH($C1520,'Policy Characteristics'!$C:$C,0))),"",INDEX('Policy Characteristics'!B:B,MATCH($C1520,'Policy Characteristics'!$C:$C,0)))</f>
        <v>Industry Energy Efficiency Standards</v>
      </c>
      <c r="C1520" s="254" t="str">
        <f t="shared" si="50"/>
        <v>Percentage Improvement in Eqpt Efficiency Standards above BAU</v>
      </c>
      <c r="D1520" s="6" t="s">
        <v>3085</v>
      </c>
      <c r="E1520" s="45" t="s">
        <v>2706</v>
      </c>
      <c r="F1520" t="s">
        <v>3046</v>
      </c>
      <c r="G1520" s="45" t="s">
        <v>2709</v>
      </c>
      <c r="H1520" s="43">
        <v>1204</v>
      </c>
      <c r="I1520" s="324" t="s">
        <v>44</v>
      </c>
      <c r="J1520" s="255" t="str">
        <f>IF(ISBLANK(INDEX('Policy Characteristics'!D:D,MATCH($C1520,'Policy Characteristics'!$C:$C,0))),"",INDEX('Policy Characteristics'!D:D,MATCH($C1520,'Policy Characteristics'!$C:$C,0)))</f>
        <v>Industry Energy Efficiency Standards</v>
      </c>
      <c r="K1520" s="254" t="str">
        <f>IF(ISBLANK(INDEX('Policy Characteristics'!E:E,MATCH($C1520,'Policy Characteristics'!$C:$C,0))),"",INDEX('Policy Characteristics'!E:E,MATCH($C1520,'Policy Characteristics'!$C:$C,0)))</f>
        <v>indst efficiency standards</v>
      </c>
      <c r="L1520" s="261">
        <f>IF(ISBLANK(INDEX('Policy Characteristics'!F:F,MATCH($C1520,'Policy Characteristics'!$C:$C,0))),"",INDEX('Policy Characteristics'!F:F,MATCH($C1520,'Policy Characteristics'!$C:$C,0)))</f>
        <v>0</v>
      </c>
      <c r="M1520" s="261">
        <f>IF(ISBLANK(INDEX('Policy Characteristics'!G:G,MATCH($C1520,'Policy Characteristics'!$C:$C,0))),"",INDEX('Policy Characteristics'!G:G,MATCH($C1520,'Policy Characteristics'!$C:$C,0)))</f>
        <v>0.25</v>
      </c>
      <c r="N1520" s="261">
        <f>IF(ISBLANK(INDEX('Policy Characteristics'!H:H,MATCH($C1520,'Policy Characteristics'!$C:$C,0))),"",INDEX('Policy Characteristics'!H:H,MATCH($C1520,'Policy Characteristics'!$C:$C,0)))</f>
        <v>0.01</v>
      </c>
      <c r="O1520" s="254" t="str">
        <f>IF(ISBLANK(INDEX('Policy Characteristics'!I:I,MATCH($C1520,'Policy Characteristics'!$C:$C,0))),"",INDEX('Policy Characteristics'!I:I,MATCH($C1520,'Policy Characteristics'!$C:$C,0)))</f>
        <v>% reduction in energy use</v>
      </c>
      <c r="P1520" s="254" t="str">
        <f>IF(ISBLANK(INDEX('Policy Characteristics'!J:J,MATCH($C1520,'Policy Characteristics'!$C:$C,0))),"",INDEX('Policy Characteristics'!J:J,MATCH($C1520,'Policy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0" s="254" t="str">
        <f>IF(ISBLANK(INDEX('Policy Characteristics'!K:K,MATCH($C1520,'Policy Characteristics'!$C:$C,0))),"",INDEX('Policy Characteristics'!K:K,MATCH($C1520,'Policy Characteristics'!$C:$C,0)))</f>
        <v>industry-ag-main.html#eff-stds</v>
      </c>
      <c r="R1520" s="254" t="str">
        <f>IF(ISBLANK(INDEX('Policy Characteristics'!L:L,MATCH($C1520,'Policy Characteristics'!$C:$C,0))),"",INDEX('Policy Characteristics'!L:L,MATCH($C1520,'Policy Characteristics'!$C:$C,0)))</f>
        <v>industry-energy-efficiency-standards.html</v>
      </c>
    </row>
    <row r="1521" spans="1:18" s="4" customFormat="1">
      <c r="A1521" s="254" t="str">
        <f>IF(ISBLANK(INDEX('Policy Characteristics'!A:A,MATCH($C1521,'Policy Characteristics'!$C:$C,0))),"",INDEX('Policy Characteristics'!A:A,MATCH($C1521,'Policy Characteristics'!$C:$C,0)))</f>
        <v>Industry</v>
      </c>
      <c r="B1521" s="262" t="str">
        <f>IF(ISBLANK(INDEX('Policy Characteristics'!B:B,MATCH($C1521,'Policy Characteristics'!$C:$C,0))),"",INDEX('Policy Characteristics'!B:B,MATCH($C1521,'Policy Characteristics'!$C:$C,0)))</f>
        <v>Industry Energy Efficiency Standards</v>
      </c>
      <c r="C1521" s="254" t="str">
        <f t="shared" si="50"/>
        <v>Percentage Improvement in Eqpt Efficiency Standards above BAU</v>
      </c>
      <c r="D1521" s="6" t="s">
        <v>3085</v>
      </c>
      <c r="E1521" s="45" t="s">
        <v>2707</v>
      </c>
      <c r="F1521" t="s">
        <v>3046</v>
      </c>
      <c r="G1521" s="45" t="s">
        <v>2711</v>
      </c>
      <c r="H1521" s="43">
        <v>1205</v>
      </c>
      <c r="I1521" s="324" t="s">
        <v>43</v>
      </c>
      <c r="J1521" s="255" t="str">
        <f>IF(ISBLANK(INDEX('Policy Characteristics'!D:D,MATCH($C1521,'Policy Characteristics'!$C:$C,0))),"",INDEX('Policy Characteristics'!D:D,MATCH($C1521,'Policy Characteristics'!$C:$C,0)))</f>
        <v>Industry Energy Efficiency Standards</v>
      </c>
      <c r="K1521" s="254" t="str">
        <f>IF(ISBLANK(INDEX('Policy Characteristics'!E:E,MATCH($C1521,'Policy Characteristics'!$C:$C,0))),"",INDEX('Policy Characteristics'!E:E,MATCH($C1521,'Policy Characteristics'!$C:$C,0)))</f>
        <v>indst efficiency standards</v>
      </c>
      <c r="L1521" s="261">
        <f>IF(ISBLANK(INDEX('Policy Characteristics'!F:F,MATCH($C1521,'Policy Characteristics'!$C:$C,0))),"",INDEX('Policy Characteristics'!F:F,MATCH($C1521,'Policy Characteristics'!$C:$C,0)))</f>
        <v>0</v>
      </c>
      <c r="M1521" s="261">
        <f>IF(ISBLANK(INDEX('Policy Characteristics'!G:G,MATCH($C1521,'Policy Characteristics'!$C:$C,0))),"",INDEX('Policy Characteristics'!G:G,MATCH($C1521,'Policy Characteristics'!$C:$C,0)))</f>
        <v>0.25</v>
      </c>
      <c r="N1521" s="261">
        <f>IF(ISBLANK(INDEX('Policy Characteristics'!H:H,MATCH($C1521,'Policy Characteristics'!$C:$C,0))),"",INDEX('Policy Characteristics'!H:H,MATCH($C1521,'Policy Characteristics'!$C:$C,0)))</f>
        <v>0.01</v>
      </c>
      <c r="O1521" s="254" t="str">
        <f>IF(ISBLANK(INDEX('Policy Characteristics'!I:I,MATCH($C1521,'Policy Characteristics'!$C:$C,0))),"",INDEX('Policy Characteristics'!I:I,MATCH($C1521,'Policy Characteristics'!$C:$C,0)))</f>
        <v>% reduction in energy use</v>
      </c>
      <c r="P1521" s="254" t="str">
        <f>IF(ISBLANK(INDEX('Policy Characteristics'!J:J,MATCH($C1521,'Policy Characteristics'!$C:$C,0))),"",INDEX('Policy Characteristics'!J:J,MATCH($C1521,'Policy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1" s="254" t="str">
        <f>IF(ISBLANK(INDEX('Policy Characteristics'!K:K,MATCH($C1521,'Policy Characteristics'!$C:$C,0))),"",INDEX('Policy Characteristics'!K:K,MATCH($C1521,'Policy Characteristics'!$C:$C,0)))</f>
        <v>industry-ag-main.html#eff-stds</v>
      </c>
      <c r="R1521" s="254" t="str">
        <f>IF(ISBLANK(INDEX('Policy Characteristics'!L:L,MATCH($C1521,'Policy Characteristics'!$C:$C,0))),"",INDEX('Policy Characteristics'!L:L,MATCH($C1521,'Policy Characteristics'!$C:$C,0)))</f>
        <v>industry-energy-efficiency-standards.html</v>
      </c>
    </row>
    <row r="1522" spans="1:18" s="4" customFormat="1">
      <c r="A1522" s="254" t="str">
        <f>IF(ISBLANK(INDEX('Policy Characteristics'!A:A,MATCH($C1522,'Policy Characteristics'!$C:$C,0))),"",INDEX('Policy Characteristics'!A:A,MATCH($C1522,'Policy Characteristics'!$C:$C,0)))</f>
        <v>Industry</v>
      </c>
      <c r="B1522" s="262" t="str">
        <f>IF(ISBLANK(INDEX('Policy Characteristics'!B:B,MATCH($C1522,'Policy Characteristics'!$C:$C,0))),"",INDEX('Policy Characteristics'!B:B,MATCH($C1522,'Policy Characteristics'!$C:$C,0)))</f>
        <v>Industry Energy Efficiency Standards</v>
      </c>
      <c r="C1522" s="254" t="str">
        <f t="shared" si="50"/>
        <v>Percentage Improvement in Eqpt Efficiency Standards above BAU</v>
      </c>
      <c r="D1522" s="6" t="s">
        <v>3085</v>
      </c>
      <c r="E1522" s="45" t="s">
        <v>2708</v>
      </c>
      <c r="F1522" t="s">
        <v>3046</v>
      </c>
      <c r="G1522" s="45" t="s">
        <v>2712</v>
      </c>
      <c r="H1522" s="43">
        <v>1206</v>
      </c>
      <c r="I1522" s="324" t="s">
        <v>43</v>
      </c>
      <c r="J1522" s="255" t="str">
        <f>IF(ISBLANK(INDEX('Policy Characteristics'!D:D,MATCH($C1522,'Policy Characteristics'!$C:$C,0))),"",INDEX('Policy Characteristics'!D:D,MATCH($C1522,'Policy Characteristics'!$C:$C,0)))</f>
        <v>Industry Energy Efficiency Standards</v>
      </c>
      <c r="K1522" s="254" t="str">
        <f>IF(ISBLANK(INDEX('Policy Characteristics'!E:E,MATCH($C1522,'Policy Characteristics'!$C:$C,0))),"",INDEX('Policy Characteristics'!E:E,MATCH($C1522,'Policy Characteristics'!$C:$C,0)))</f>
        <v>indst efficiency standards</v>
      </c>
      <c r="L1522" s="261">
        <f>IF(ISBLANK(INDEX('Policy Characteristics'!F:F,MATCH($C1522,'Policy Characteristics'!$C:$C,0))),"",INDEX('Policy Characteristics'!F:F,MATCH($C1522,'Policy Characteristics'!$C:$C,0)))</f>
        <v>0</v>
      </c>
      <c r="M1522" s="261">
        <f>IF(ISBLANK(INDEX('Policy Characteristics'!G:G,MATCH($C1522,'Policy Characteristics'!$C:$C,0))),"",INDEX('Policy Characteristics'!G:G,MATCH($C1522,'Policy Characteristics'!$C:$C,0)))</f>
        <v>0.25</v>
      </c>
      <c r="N1522" s="261">
        <f>IF(ISBLANK(INDEX('Policy Characteristics'!H:H,MATCH($C1522,'Policy Characteristics'!$C:$C,0))),"",INDEX('Policy Characteristics'!H:H,MATCH($C1522,'Policy Characteristics'!$C:$C,0)))</f>
        <v>0.01</v>
      </c>
      <c r="O1522" s="254" t="str">
        <f>IF(ISBLANK(INDEX('Policy Characteristics'!I:I,MATCH($C1522,'Policy Characteristics'!$C:$C,0))),"",INDEX('Policy Characteristics'!I:I,MATCH($C1522,'Policy Characteristics'!$C:$C,0)))</f>
        <v>% reduction in energy use</v>
      </c>
      <c r="P1522" s="254" t="str">
        <f>IF(ISBLANK(INDEX('Policy Characteristics'!J:J,MATCH($C1522,'Policy Characteristics'!$C:$C,0))),"",INDEX('Policy Characteristics'!J:J,MATCH($C1522,'Policy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2" s="254" t="str">
        <f>IF(ISBLANK(INDEX('Policy Characteristics'!K:K,MATCH($C1522,'Policy Characteristics'!$C:$C,0))),"",INDEX('Policy Characteristics'!K:K,MATCH($C1522,'Policy Characteristics'!$C:$C,0)))</f>
        <v>industry-ag-main.html#eff-stds</v>
      </c>
      <c r="R1522" s="254" t="str">
        <f>IF(ISBLANK(INDEX('Policy Characteristics'!L:L,MATCH($C1522,'Policy Characteristics'!$C:$C,0))),"",INDEX('Policy Characteristics'!L:L,MATCH($C1522,'Policy Characteristics'!$C:$C,0)))</f>
        <v>industry-energy-efficiency-standards.html</v>
      </c>
    </row>
    <row r="1523" spans="1:18" s="4" customFormat="1">
      <c r="A1523" s="254" t="str">
        <f>IF(ISBLANK(INDEX('Policy Characteristics'!A:A,MATCH($C1523,'Policy Characteristics'!$C:$C,0))),"",INDEX('Policy Characteristics'!A:A,MATCH($C1523,'Policy Characteristics'!$C:$C,0)))</f>
        <v>Industry</v>
      </c>
      <c r="B1523" s="262" t="str">
        <f>IF(ISBLANK(INDEX('Policy Characteristics'!B:B,MATCH($C1523,'Policy Characteristics'!$C:$C,0))),"",INDEX('Policy Characteristics'!B:B,MATCH($C1523,'Policy Characteristics'!$C:$C,0)))</f>
        <v>Industry Energy Efficiency Standards</v>
      </c>
      <c r="C1523" s="254" t="str">
        <f t="shared" si="50"/>
        <v>Percentage Improvement in Eqpt Efficiency Standards above BAU</v>
      </c>
      <c r="D1523" s="6" t="s">
        <v>3085</v>
      </c>
      <c r="E1523" s="45" t="s">
        <v>2705</v>
      </c>
      <c r="F1523" t="s">
        <v>3046</v>
      </c>
      <c r="G1523" s="45" t="s">
        <v>2710</v>
      </c>
      <c r="H1523" s="43">
        <v>1207</v>
      </c>
      <c r="I1523" s="324" t="s">
        <v>44</v>
      </c>
      <c r="J1523" s="255" t="str">
        <f>IF(ISBLANK(INDEX('Policy Characteristics'!D:D,MATCH($C1523,'Policy Characteristics'!$C:$C,0))),"",INDEX('Policy Characteristics'!D:D,MATCH($C1523,'Policy Characteristics'!$C:$C,0)))</f>
        <v>Industry Energy Efficiency Standards</v>
      </c>
      <c r="K1523" s="254" t="str">
        <f>IF(ISBLANK(INDEX('Policy Characteristics'!E:E,MATCH($C1523,'Policy Characteristics'!$C:$C,0))),"",INDEX('Policy Characteristics'!E:E,MATCH($C1523,'Policy Characteristics'!$C:$C,0)))</f>
        <v>indst efficiency standards</v>
      </c>
      <c r="L1523" s="261">
        <f>IF(ISBLANK(INDEX('Policy Characteristics'!F:F,MATCH($C1523,'Policy Characteristics'!$C:$C,0))),"",INDEX('Policy Characteristics'!F:F,MATCH($C1523,'Policy Characteristics'!$C:$C,0)))</f>
        <v>0</v>
      </c>
      <c r="M1523" s="261">
        <f>IF(ISBLANK(INDEX('Policy Characteristics'!G:G,MATCH($C1523,'Policy Characteristics'!$C:$C,0))),"",INDEX('Policy Characteristics'!G:G,MATCH($C1523,'Policy Characteristics'!$C:$C,0)))</f>
        <v>0.25</v>
      </c>
      <c r="N1523" s="261">
        <f>IF(ISBLANK(INDEX('Policy Characteristics'!H:H,MATCH($C1523,'Policy Characteristics'!$C:$C,0))),"",INDEX('Policy Characteristics'!H:H,MATCH($C1523,'Policy Characteristics'!$C:$C,0)))</f>
        <v>0.01</v>
      </c>
      <c r="O1523" s="254" t="str">
        <f>IF(ISBLANK(INDEX('Policy Characteristics'!I:I,MATCH($C1523,'Policy Characteristics'!$C:$C,0))),"",INDEX('Policy Characteristics'!I:I,MATCH($C1523,'Policy Characteristics'!$C:$C,0)))</f>
        <v>% reduction in energy use</v>
      </c>
      <c r="P1523" s="254" t="str">
        <f>IF(ISBLANK(INDEX('Policy Characteristics'!J:J,MATCH($C1523,'Policy Characteristics'!$C:$C,0))),"",INDEX('Policy Characteristics'!J:J,MATCH($C1523,'Policy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3" s="254" t="str">
        <f>IF(ISBLANK(INDEX('Policy Characteristics'!K:K,MATCH($C1523,'Policy Characteristics'!$C:$C,0))),"",INDEX('Policy Characteristics'!K:K,MATCH($C1523,'Policy Characteristics'!$C:$C,0)))</f>
        <v>industry-ag-main.html#eff-stds</v>
      </c>
      <c r="R1523" s="254" t="str">
        <f>IF(ISBLANK(INDEX('Policy Characteristics'!L:L,MATCH($C1523,'Policy Characteristics'!$C:$C,0))),"",INDEX('Policy Characteristics'!L:L,MATCH($C1523,'Policy Characteristics'!$C:$C,0)))</f>
        <v>industry-energy-efficiency-standards.html</v>
      </c>
    </row>
    <row r="1524" spans="1:18" s="4" customFormat="1">
      <c r="A1524" s="254" t="str">
        <f>IF(ISBLANK(INDEX('Policy Characteristics'!A:A,MATCH($C1524,'Policy Characteristics'!$C:$C,0))),"",INDEX('Policy Characteristics'!A:A,MATCH($C1524,'Policy Characteristics'!$C:$C,0)))</f>
        <v>Industry</v>
      </c>
      <c r="B1524" s="262" t="str">
        <f>IF(ISBLANK(INDEX('Policy Characteristics'!B:B,MATCH($C1524,'Policy Characteristics'!$C:$C,0))),"",INDEX('Policy Characteristics'!B:B,MATCH($C1524,'Policy Characteristics'!$C:$C,0)))</f>
        <v>Material Efficiency, Longevity, &amp; Re-Use</v>
      </c>
      <c r="C1524" t="s">
        <v>2435</v>
      </c>
      <c r="D1524" s="45" t="s">
        <v>3073</v>
      </c>
      <c r="E1524" s="45"/>
      <c r="F1524" s="6" t="s">
        <v>3036</v>
      </c>
      <c r="G1524" s="45"/>
      <c r="H1524" s="43">
        <v>429</v>
      </c>
      <c r="I1524" s="324" t="s">
        <v>43</v>
      </c>
      <c r="J1524" s="255" t="str">
        <f>IF(ISBLANK(INDEX('Policy Characteristics'!D:D,MATCH($C1524,'Policy Characteristics'!$C:$C,0))),"",INDEX('Policy Characteristics'!D:D,MATCH($C1524,'Policy Characteristics'!$C:$C,0)))</f>
        <v>Material Efficiency, Longevity, &amp; Re-Use</v>
      </c>
      <c r="K1524" s="254" t="str">
        <f>IF(ISBLANK(INDEX('Policy Characteristics'!E:E,MATCH($C1524,'Policy Characteristics'!$C:$C,0))),"",INDEX('Policy Characteristics'!E:E,MATCH($C1524,'Policy Characteristics'!$C:$C,0)))</f>
        <v>indst reduce nonenergy product demand</v>
      </c>
      <c r="L1524" s="261">
        <f>IF(ISBLANK(INDEX('Policy Characteristics'!F:F,MATCH($C1524,'Policy Characteristics'!$C:$C,0))),"",INDEX('Policy Characteristics'!F:F,MATCH($C1524,'Policy Characteristics'!$C:$C,0)))</f>
        <v>0</v>
      </c>
      <c r="M1524" s="261">
        <f>IF(ISBLANK(INDEX('Policy Characteristics'!G:G,MATCH($C1524,'Policy Characteristics'!$C:$C,0))),"",INDEX('Policy Characteristics'!G:G,MATCH($C1524,'Policy Characteristics'!$C:$C,0)))</f>
        <v>1</v>
      </c>
      <c r="N1524" s="261">
        <f>IF(ISBLANK(INDEX('Policy Characteristics'!H:H,MATCH($C1524,'Policy Characteristics'!$C:$C,0))),"",INDEX('Policy Characteristics'!H:H,MATCH($C1524,'Policy Characteristics'!$C:$C,0)))</f>
        <v>0.01</v>
      </c>
      <c r="O1524" s="254" t="str">
        <f>IF(ISBLANK(INDEX('Policy Characteristics'!I:I,MATCH($C1524,'Policy Characteristics'!$C:$C,0))),"",INDEX('Policy Characteristics'!I:I,MATCH($C1524,'Policy Characteristics'!$C:$C,0)))</f>
        <v>% demand reduction</v>
      </c>
      <c r="P1524" s="254" t="str">
        <f>IF(ISBLANK(INDEX('Policy Characteristics'!J:J,MATCH($C1524,'Policy Characteristics'!$C:$C,0))),"",INDEX('Policy Characteristics'!J:J,MATCH($C1524,'Policy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524" s="254" t="str">
        <f>IF(ISBLANK(INDEX('Policy Characteristics'!K:K,MATCH($C1524,'Policy Characteristics'!$C:$C,0))),"",INDEX('Policy Characteristics'!K:K,MATCH($C1524,'Policy Characteristics'!$C:$C,0)))</f>
        <v/>
      </c>
      <c r="R1524" s="254" t="str">
        <f>IF(ISBLANK(INDEX('Policy Characteristics'!L:L,MATCH($C1524,'Policy Characteristics'!$C:$C,0))),"",INDEX('Policy Characteristics'!L:L,MATCH($C1524,'Policy Characteristics'!$C:$C,0)))</f>
        <v>material-efficiency-longevity-reuse.html</v>
      </c>
    </row>
    <row r="1525" spans="1:18" s="4" customFormat="1">
      <c r="A1525" s="254" t="str">
        <f>IF(ISBLANK(INDEX('Policy Characteristics'!A:A,MATCH($C1525,'Policy Characteristics'!$C:$C,0))),"",INDEX('Policy Characteristics'!A:A,MATCH($C1525,'Policy Characteristics'!$C:$C,0)))</f>
        <v>Industry</v>
      </c>
      <c r="B1525" s="262" t="str">
        <f>IF(ISBLANK(INDEX('Policy Characteristics'!B:B,MATCH($C1525,'Policy Characteristics'!$C:$C,0))),"",INDEX('Policy Characteristics'!B:B,MATCH($C1525,'Policy Characteristics'!$C:$C,0)))</f>
        <v>Material Efficiency, Longevity, &amp; Re-Use</v>
      </c>
      <c r="C1525" s="254" t="str">
        <f t="shared" ref="C1525" si="51">C$1524</f>
        <v>Percent Reduction in Nonenergy Nonagriculture Industry Product Demand</v>
      </c>
      <c r="D1525" s="6" t="s">
        <v>3074</v>
      </c>
      <c r="E1525" s="45"/>
      <c r="F1525" s="6" t="s">
        <v>2580</v>
      </c>
      <c r="G1525" s="45"/>
      <c r="H1525" s="43">
        <v>430</v>
      </c>
      <c r="I1525" s="324" t="s">
        <v>43</v>
      </c>
      <c r="J1525" s="255" t="str">
        <f>IF(ISBLANK(INDEX('Policy Characteristics'!D:D,MATCH($C1525,'Policy Characteristics'!$C:$C,0))),"",INDEX('Policy Characteristics'!D:D,MATCH($C1525,'Policy Characteristics'!$C:$C,0)))</f>
        <v>Material Efficiency, Longevity, &amp; Re-Use</v>
      </c>
      <c r="K1525" s="254" t="str">
        <f>IF(ISBLANK(INDEX('Policy Characteristics'!E:E,MATCH($C1525,'Policy Characteristics'!$C:$C,0))),"",INDEX('Policy Characteristics'!E:E,MATCH($C1525,'Policy Characteristics'!$C:$C,0)))</f>
        <v>indst reduce nonenergy product demand</v>
      </c>
      <c r="L1525" s="261">
        <f>IF(ISBLANK(INDEX('Policy Characteristics'!F:F,MATCH($C1525,'Policy Characteristics'!$C:$C,0))),"",INDEX('Policy Characteristics'!F:F,MATCH($C1525,'Policy Characteristics'!$C:$C,0)))</f>
        <v>0</v>
      </c>
      <c r="M1525" s="261">
        <f>IF(ISBLANK(INDEX('Policy Characteristics'!G:G,MATCH($C1525,'Policy Characteristics'!$C:$C,0))),"",INDEX('Policy Characteristics'!G:G,MATCH($C1525,'Policy Characteristics'!$C:$C,0)))</f>
        <v>1</v>
      </c>
      <c r="N1525" s="261">
        <f>IF(ISBLANK(INDEX('Policy Characteristics'!H:H,MATCH($C1525,'Policy Characteristics'!$C:$C,0))),"",INDEX('Policy Characteristics'!H:H,MATCH($C1525,'Policy Characteristics'!$C:$C,0)))</f>
        <v>0.01</v>
      </c>
      <c r="O1525" s="254" t="str">
        <f>IF(ISBLANK(INDEX('Policy Characteristics'!I:I,MATCH($C1525,'Policy Characteristics'!$C:$C,0))),"",INDEX('Policy Characteristics'!I:I,MATCH($C1525,'Policy Characteristics'!$C:$C,0)))</f>
        <v>% demand reduction</v>
      </c>
      <c r="P1525" s="254" t="str">
        <f>IF(ISBLANK(INDEX('Policy Characteristics'!J:J,MATCH($C1525,'Policy Characteristics'!$C:$C,0))),"",INDEX('Policy Characteristics'!J:J,MATCH($C1525,'Policy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525" s="254" t="str">
        <f>IF(ISBLANK(INDEX('Policy Characteristics'!K:K,MATCH($C1525,'Policy Characteristics'!$C:$C,0))),"",INDEX('Policy Characteristics'!K:K,MATCH($C1525,'Policy Characteristics'!$C:$C,0)))</f>
        <v/>
      </c>
      <c r="R1525" s="254" t="str">
        <f>IF(ISBLANK(INDEX('Policy Characteristics'!L:L,MATCH($C1525,'Policy Characteristics'!$C:$C,0))),"",INDEX('Policy Characteristics'!L:L,MATCH($C1525,'Policy Characteristics'!$C:$C,0)))</f>
        <v>material-efficiency-longevity-reuse.html</v>
      </c>
    </row>
    <row r="1526" spans="1:18" s="4" customFormat="1">
      <c r="A1526" s="254" t="str">
        <f>IF(ISBLANK(INDEX('Policy Characteristics'!A:A,MATCH($C1526,'Policy Characteristics'!$C:$C,0))),"",INDEX('Policy Characteristics'!A:A,MATCH($C1526,'Policy Characteristics'!$C:$C,0)))</f>
        <v>Industry</v>
      </c>
      <c r="B1526" s="262" t="str">
        <f>IF(ISBLANK(INDEX('Policy Characteristics'!B:B,MATCH($C1526,'Policy Characteristics'!$C:$C,0))),"",INDEX('Policy Characteristics'!B:B,MATCH($C1526,'Policy Characteristics'!$C:$C,0)))</f>
        <v>Material Efficiency, Longevity, &amp; Re-Use</v>
      </c>
      <c r="C1526" s="254" t="str">
        <f t="shared" ref="C1526" si="52">C$1524</f>
        <v>Percent Reduction in Nonenergy Nonagriculture Industry Product Demand</v>
      </c>
      <c r="D1526" s="6" t="s">
        <v>3084</v>
      </c>
      <c r="E1526" s="45"/>
      <c r="F1526" s="6" t="s">
        <v>3087</v>
      </c>
      <c r="G1526" s="45"/>
      <c r="H1526" s="43">
        <v>432</v>
      </c>
      <c r="I1526" s="324" t="s">
        <v>43</v>
      </c>
      <c r="J1526" s="255" t="str">
        <f>IF(ISBLANK(INDEX('Policy Characteristics'!D:D,MATCH($C1526,'Policy Characteristics'!$C:$C,0))),"",INDEX('Policy Characteristics'!D:D,MATCH($C1526,'Policy Characteristics'!$C:$C,0)))</f>
        <v>Material Efficiency, Longevity, &amp; Re-Use</v>
      </c>
      <c r="K1526" s="254" t="str">
        <f>IF(ISBLANK(INDEX('Policy Characteristics'!E:E,MATCH($C1526,'Policy Characteristics'!$C:$C,0))),"",INDEX('Policy Characteristics'!E:E,MATCH($C1526,'Policy Characteristics'!$C:$C,0)))</f>
        <v>indst reduce nonenergy product demand</v>
      </c>
      <c r="L1526" s="261">
        <f>IF(ISBLANK(INDEX('Policy Characteristics'!F:F,MATCH($C1526,'Policy Characteristics'!$C:$C,0))),"",INDEX('Policy Characteristics'!F:F,MATCH($C1526,'Policy Characteristics'!$C:$C,0)))</f>
        <v>0</v>
      </c>
      <c r="M1526" s="261">
        <f>IF(ISBLANK(INDEX('Policy Characteristics'!G:G,MATCH($C1526,'Policy Characteristics'!$C:$C,0))),"",INDEX('Policy Characteristics'!G:G,MATCH($C1526,'Policy Characteristics'!$C:$C,0)))</f>
        <v>1</v>
      </c>
      <c r="N1526" s="261">
        <f>IF(ISBLANK(INDEX('Policy Characteristics'!H:H,MATCH($C1526,'Policy Characteristics'!$C:$C,0))),"",INDEX('Policy Characteristics'!H:H,MATCH($C1526,'Policy Characteristics'!$C:$C,0)))</f>
        <v>0.01</v>
      </c>
      <c r="O1526" s="254" t="str">
        <f>IF(ISBLANK(INDEX('Policy Characteristics'!I:I,MATCH($C1526,'Policy Characteristics'!$C:$C,0))),"",INDEX('Policy Characteristics'!I:I,MATCH($C1526,'Policy Characteristics'!$C:$C,0)))</f>
        <v>% demand reduction</v>
      </c>
      <c r="P1526" s="254" t="str">
        <f>IF(ISBLANK(INDEX('Policy Characteristics'!J:J,MATCH($C1526,'Policy Characteristics'!$C:$C,0))),"",INDEX('Policy Characteristics'!J:J,MATCH($C1526,'Policy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526" s="254" t="str">
        <f>IF(ISBLANK(INDEX('Policy Characteristics'!K:K,MATCH($C1526,'Policy Characteristics'!$C:$C,0))),"",INDEX('Policy Characteristics'!K:K,MATCH($C1526,'Policy Characteristics'!$C:$C,0)))</f>
        <v/>
      </c>
      <c r="R1526" s="254" t="str">
        <f>IF(ISBLANK(INDEX('Policy Characteristics'!L:L,MATCH($C1526,'Policy Characteristics'!$C:$C,0))),"",INDEX('Policy Characteristics'!L:L,MATCH($C1526,'Policy Characteristics'!$C:$C,0)))</f>
        <v>material-efficiency-longevity-reuse.html</v>
      </c>
    </row>
    <row r="1527" spans="1:18">
      <c r="A1527" s="254" t="str">
        <f>IF(ISBLANK(INDEX('Policy Characteristics'!A:A,MATCH($C1527,'Policy Characteristics'!$C:$C,0))),"",INDEX('Policy Characteristics'!A:A,MATCH($C1527,'Policy Characteristics'!$C:$C,0)))</f>
        <v>Industry</v>
      </c>
      <c r="B1527" s="262" t="str">
        <f>IF(ISBLANK(INDEX('Policy Characteristics'!B:B,MATCH($C1527,'Policy Characteristics'!$C:$C,0))),"",INDEX('Policy Characteristics'!B:B,MATCH($C1527,'Policy Characteristics'!$C:$C,0)))</f>
        <v>Methane Capture</v>
      </c>
      <c r="C1527" t="s">
        <v>285</v>
      </c>
      <c r="D1527" s="45" t="s">
        <v>3063</v>
      </c>
      <c r="E1527" s="45"/>
      <c r="F1527" t="s">
        <v>3027</v>
      </c>
      <c r="G1527" s="45"/>
      <c r="H1527" s="43">
        <v>1458</v>
      </c>
      <c r="I1527" s="324" t="s">
        <v>43</v>
      </c>
      <c r="J1527" s="255" t="str">
        <f>IF(ISBLANK(INDEX('Policy Characteristics'!D:D,MATCH($C1527,'Policy Characteristics'!$C:$C,0))),"",INDEX('Policy Characteristics'!D:D,MATCH($C1527,'Policy Characteristics'!$C:$C,0)))</f>
        <v>Methane Capture and Destruction</v>
      </c>
      <c r="K1527" s="254" t="str">
        <f>IF(ISBLANK(INDEX('Policy Characteristics'!E:E,MATCH($C1527,'Policy Characteristics'!$C:$C,0))),"",INDEX('Policy Characteristics'!E:E,MATCH($C1527,'Policy Characteristics'!$C:$C,0)))</f>
        <v>indst methane capture</v>
      </c>
      <c r="L1527" s="261">
        <f>IF(ISBLANK(INDEX('Policy Characteristics'!F:F,MATCH($C1527,'Policy Characteristics'!$C:$C,0))),"",INDEX('Policy Characteristics'!F:F,MATCH($C1527,'Policy Characteristics'!$C:$C,0)))</f>
        <v>0</v>
      </c>
      <c r="M1527" s="261">
        <f>IF(ISBLANK(INDEX('Policy Characteristics'!G:G,MATCH($C1527,'Policy Characteristics'!$C:$C,0))),"",INDEX('Policy Characteristics'!G:G,MATCH($C1527,'Policy Characteristics'!$C:$C,0)))</f>
        <v>1</v>
      </c>
      <c r="N1527" s="261">
        <f>IF(ISBLANK(INDEX('Policy Characteristics'!H:H,MATCH($C1527,'Policy Characteristics'!$C:$C,0))),"",INDEX('Policy Characteristics'!H:H,MATCH($C1527,'Policy Characteristics'!$C:$C,0)))</f>
        <v>0.01</v>
      </c>
      <c r="O1527" s="254" t="str">
        <f>IF(ISBLANK(INDEX('Policy Characteristics'!I:I,MATCH($C1527,'Policy Characteristics'!$C:$C,0))),"",INDEX('Policy Characteristics'!I:I,MATCH($C1527,'Policy Characteristics'!$C:$C,0)))</f>
        <v>% of potential achieved</v>
      </c>
      <c r="P1527" s="254" t="str">
        <f>IF(ISBLANK(INDEX('Policy Characteristics'!J:J,MATCH($C1527,'Policy Characteristics'!$C:$C,0))),"",INDEX('Policy Characteristics'!J:J,MATCH($C1527,'Policy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527" s="254" t="str">
        <f>IF(ISBLANK(INDEX('Policy Characteristics'!K:K,MATCH($C1527,'Policy Characteristics'!$C:$C,0))),"",INDEX('Policy Characteristics'!K:K,MATCH($C1527,'Policy Characteristics'!$C:$C,0)))</f>
        <v>industry-ag-main.html#methane-capture</v>
      </c>
      <c r="R1527" s="254" t="str">
        <f>IF(ISBLANK(INDEX('Policy Characteristics'!L:L,MATCH($C1527,'Policy Characteristics'!$C:$C,0))),"",INDEX('Policy Characteristics'!L:L,MATCH($C1527,'Policy Characteristics'!$C:$C,0)))</f>
        <v>methane-capture.html</v>
      </c>
    </row>
    <row r="1528" spans="1:18">
      <c r="A1528" s="254" t="str">
        <f>IF(ISBLANK(INDEX('Policy Characteristics'!A:A,MATCH($C1528,'Policy Characteristics'!$C:$C,0))),"",INDEX('Policy Characteristics'!A:A,MATCH($C1528,'Policy Characteristics'!$C:$C,0)))</f>
        <v>Industry</v>
      </c>
      <c r="B1528" s="262" t="str">
        <f>IF(ISBLANK(INDEX('Policy Characteristics'!B:B,MATCH($C1528,'Policy Characteristics'!$C:$C,0))),"",INDEX('Policy Characteristics'!B:B,MATCH($C1528,'Policy Characteristics'!$C:$C,0)))</f>
        <v>Methane Capture</v>
      </c>
      <c r="C1528" s="254" t="str">
        <f t="shared" ref="C1528:C1530" si="53">C$1527</f>
        <v>Fraction of Methane Capture Opportunities Achieved</v>
      </c>
      <c r="D1528" s="45" t="s">
        <v>3083</v>
      </c>
      <c r="E1528" s="45"/>
      <c r="F1528" t="s">
        <v>3045</v>
      </c>
      <c r="G1528" s="45"/>
      <c r="H1528" s="43">
        <v>1459</v>
      </c>
      <c r="I1528" s="324" t="s">
        <v>43</v>
      </c>
      <c r="J1528" s="255" t="str">
        <f>IF(ISBLANK(INDEX('Policy Characteristics'!D:D,MATCH($C1528,'Policy Characteristics'!$C:$C,0))),"",INDEX('Policy Characteristics'!D:D,MATCH($C1528,'Policy Characteristics'!$C:$C,0)))</f>
        <v>Methane Capture and Destruction</v>
      </c>
      <c r="K1528" s="254" t="str">
        <f>IF(ISBLANK(INDEX('Policy Characteristics'!E:E,MATCH($C1528,'Policy Characteristics'!$C:$C,0))),"",INDEX('Policy Characteristics'!E:E,MATCH($C1528,'Policy Characteristics'!$C:$C,0)))</f>
        <v>indst methane capture</v>
      </c>
      <c r="L1528" s="261">
        <f>IF(ISBLANK(INDEX('Policy Characteristics'!F:F,MATCH($C1528,'Policy Characteristics'!$C:$C,0))),"",INDEX('Policy Characteristics'!F:F,MATCH($C1528,'Policy Characteristics'!$C:$C,0)))</f>
        <v>0</v>
      </c>
      <c r="M1528" s="261">
        <f>IF(ISBLANK(INDEX('Policy Characteristics'!G:G,MATCH($C1528,'Policy Characteristics'!$C:$C,0))),"",INDEX('Policy Characteristics'!G:G,MATCH($C1528,'Policy Characteristics'!$C:$C,0)))</f>
        <v>1</v>
      </c>
      <c r="N1528" s="261">
        <f>IF(ISBLANK(INDEX('Policy Characteristics'!H:H,MATCH($C1528,'Policy Characteristics'!$C:$C,0))),"",INDEX('Policy Characteristics'!H:H,MATCH($C1528,'Policy Characteristics'!$C:$C,0)))</f>
        <v>0.01</v>
      </c>
      <c r="O1528" s="254" t="str">
        <f>IF(ISBLANK(INDEX('Policy Characteristics'!I:I,MATCH($C1528,'Policy Characteristics'!$C:$C,0))),"",INDEX('Policy Characteristics'!I:I,MATCH($C1528,'Policy Characteristics'!$C:$C,0)))</f>
        <v>% of potential achieved</v>
      </c>
      <c r="P1528" s="254" t="str">
        <f>IF(ISBLANK(INDEX('Policy Characteristics'!J:J,MATCH($C1528,'Policy Characteristics'!$C:$C,0))),"",INDEX('Policy Characteristics'!J:J,MATCH($C1528,'Policy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528" s="254" t="str">
        <f>IF(ISBLANK(INDEX('Policy Characteristics'!K:K,MATCH($C1528,'Policy Characteristics'!$C:$C,0))),"",INDEX('Policy Characteristics'!K:K,MATCH($C1528,'Policy Characteristics'!$C:$C,0)))</f>
        <v>industry-ag-main.html#methane-capture</v>
      </c>
      <c r="R1528" s="254" t="str">
        <f>IF(ISBLANK(INDEX('Policy Characteristics'!L:L,MATCH($C1528,'Policy Characteristics'!$C:$C,0))),"",INDEX('Policy Characteristics'!L:L,MATCH($C1528,'Policy Characteristics'!$C:$C,0)))</f>
        <v>methane-capture.html</v>
      </c>
    </row>
    <row r="1529" spans="1:18">
      <c r="A1529" s="254" t="str">
        <f>IF(ISBLANK(INDEX('Policy Characteristics'!A:A,MATCH($C1529,'Policy Characteristics'!$C:$C,0))),"",INDEX('Policy Characteristics'!A:A,MATCH($C1529,'Policy Characteristics'!$C:$C,0)))</f>
        <v>Industry</v>
      </c>
      <c r="B1529" s="262" t="str">
        <f>IF(ISBLANK(INDEX('Policy Characteristics'!B:B,MATCH($C1529,'Policy Characteristics'!$C:$C,0))),"",INDEX('Policy Characteristics'!B:B,MATCH($C1529,'Policy Characteristics'!$C:$C,0)))</f>
        <v>Methane Capture</v>
      </c>
      <c r="C1529" s="254" t="str">
        <f t="shared" si="53"/>
        <v>Fraction of Methane Capture Opportunities Achieved</v>
      </c>
      <c r="D1529" s="45" t="s">
        <v>3062</v>
      </c>
      <c r="E1529" s="45"/>
      <c r="F1529" t="s">
        <v>2759</v>
      </c>
      <c r="G1529" s="45"/>
      <c r="H1529" s="43">
        <v>513</v>
      </c>
      <c r="I1529" s="324" t="s">
        <v>43</v>
      </c>
      <c r="J1529" s="255" t="str">
        <f>IF(ISBLANK(INDEX('Policy Characteristics'!D:D,MATCH($C1529,'Policy Characteristics'!$C:$C,0))),"",INDEX('Policy Characteristics'!D:D,MATCH($C1529,'Policy Characteristics'!$C:$C,0)))</f>
        <v>Methane Capture and Destruction</v>
      </c>
      <c r="K1529" s="254" t="str">
        <f>IF(ISBLANK(INDEX('Policy Characteristics'!E:E,MATCH($C1529,'Policy Characteristics'!$C:$C,0))),"",INDEX('Policy Characteristics'!E:E,MATCH($C1529,'Policy Characteristics'!$C:$C,0)))</f>
        <v>indst methane capture</v>
      </c>
      <c r="L1529" s="261">
        <f>IF(ISBLANK(INDEX('Policy Characteristics'!F:F,MATCH($C1529,'Policy Characteristics'!$C:$C,0))),"",INDEX('Policy Characteristics'!F:F,MATCH($C1529,'Policy Characteristics'!$C:$C,0)))</f>
        <v>0</v>
      </c>
      <c r="M1529" s="261">
        <f>IF(ISBLANK(INDEX('Policy Characteristics'!G:G,MATCH($C1529,'Policy Characteristics'!$C:$C,0))),"",INDEX('Policy Characteristics'!G:G,MATCH($C1529,'Policy Characteristics'!$C:$C,0)))</f>
        <v>1</v>
      </c>
      <c r="N1529" s="261">
        <f>IF(ISBLANK(INDEX('Policy Characteristics'!H:H,MATCH($C1529,'Policy Characteristics'!$C:$C,0))),"",INDEX('Policy Characteristics'!H:H,MATCH($C1529,'Policy Characteristics'!$C:$C,0)))</f>
        <v>0.01</v>
      </c>
      <c r="O1529" s="254" t="str">
        <f>IF(ISBLANK(INDEX('Policy Characteristics'!I:I,MATCH($C1529,'Policy Characteristics'!$C:$C,0))),"",INDEX('Policy Characteristics'!I:I,MATCH($C1529,'Policy Characteristics'!$C:$C,0)))</f>
        <v>% of potential achieved</v>
      </c>
      <c r="P1529" s="254" t="str">
        <f>IF(ISBLANK(INDEX('Policy Characteristics'!J:J,MATCH($C1529,'Policy Characteristics'!$C:$C,0))),"",INDEX('Policy Characteristics'!J:J,MATCH($C1529,'Policy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529" s="254" t="str">
        <f>IF(ISBLANK(INDEX('Policy Characteristics'!K:K,MATCH($C1529,'Policy Characteristics'!$C:$C,0))),"",INDEX('Policy Characteristics'!K:K,MATCH($C1529,'Policy Characteristics'!$C:$C,0)))</f>
        <v>industry-ag-main.html#methane-capture</v>
      </c>
      <c r="R1529" s="254" t="str">
        <f>IF(ISBLANK(INDEX('Policy Characteristics'!L:L,MATCH($C1529,'Policy Characteristics'!$C:$C,0))),"",INDEX('Policy Characteristics'!L:L,MATCH($C1529,'Policy Characteristics'!$C:$C,0)))</f>
        <v>methane-capture.html</v>
      </c>
    </row>
    <row r="1530" spans="1:18">
      <c r="A1530" s="254" t="str">
        <f>IF(ISBLANK(INDEX('Policy Characteristics'!A:A,MATCH($C1530,'Policy Characteristics'!$C:$C,0))),"",INDEX('Policy Characteristics'!A:A,MATCH($C1530,'Policy Characteristics'!$C:$C,0)))</f>
        <v>Industry</v>
      </c>
      <c r="B1530" s="262" t="str">
        <f>IF(ISBLANK(INDEX('Policy Characteristics'!B:B,MATCH($C1530,'Policy Characteristics'!$C:$C,0))),"",INDEX('Policy Characteristics'!B:B,MATCH($C1530,'Policy Characteristics'!$C:$C,0)))</f>
        <v>Methane Capture</v>
      </c>
      <c r="C1530" s="254" t="str">
        <f t="shared" si="53"/>
        <v>Fraction of Methane Capture Opportunities Achieved</v>
      </c>
      <c r="D1530" s="45" t="s">
        <v>3084</v>
      </c>
      <c r="E1530" s="45"/>
      <c r="F1530" t="s">
        <v>3087</v>
      </c>
      <c r="G1530" s="45"/>
      <c r="H1530" s="43">
        <v>514</v>
      </c>
      <c r="I1530" s="324" t="s">
        <v>43</v>
      </c>
      <c r="J1530" s="255" t="str">
        <f>IF(ISBLANK(INDEX('Policy Characteristics'!D:D,MATCH($C1530,'Policy Characteristics'!$C:$C,0))),"",INDEX('Policy Characteristics'!D:D,MATCH($C1530,'Policy Characteristics'!$C:$C,0)))</f>
        <v>Methane Capture and Destruction</v>
      </c>
      <c r="K1530" s="254" t="str">
        <f>IF(ISBLANK(INDEX('Policy Characteristics'!E:E,MATCH($C1530,'Policy Characteristics'!$C:$C,0))),"",INDEX('Policy Characteristics'!E:E,MATCH($C1530,'Policy Characteristics'!$C:$C,0)))</f>
        <v>indst methane capture</v>
      </c>
      <c r="L1530" s="261">
        <f>IF(ISBLANK(INDEX('Policy Characteristics'!F:F,MATCH($C1530,'Policy Characteristics'!$C:$C,0))),"",INDEX('Policy Characteristics'!F:F,MATCH($C1530,'Policy Characteristics'!$C:$C,0)))</f>
        <v>0</v>
      </c>
      <c r="M1530" s="261">
        <f>IF(ISBLANK(INDEX('Policy Characteristics'!G:G,MATCH($C1530,'Policy Characteristics'!$C:$C,0))),"",INDEX('Policy Characteristics'!G:G,MATCH($C1530,'Policy Characteristics'!$C:$C,0)))</f>
        <v>1</v>
      </c>
      <c r="N1530" s="261">
        <f>IF(ISBLANK(INDEX('Policy Characteristics'!H:H,MATCH($C1530,'Policy Characteristics'!$C:$C,0))),"",INDEX('Policy Characteristics'!H:H,MATCH($C1530,'Policy Characteristics'!$C:$C,0)))</f>
        <v>0.01</v>
      </c>
      <c r="O1530" s="254" t="str">
        <f>IF(ISBLANK(INDEX('Policy Characteristics'!I:I,MATCH($C1530,'Policy Characteristics'!$C:$C,0))),"",INDEX('Policy Characteristics'!I:I,MATCH($C1530,'Policy Characteristics'!$C:$C,0)))</f>
        <v>% of potential achieved</v>
      </c>
      <c r="P1530" s="254" t="str">
        <f>IF(ISBLANK(INDEX('Policy Characteristics'!J:J,MATCH($C1530,'Policy Characteristics'!$C:$C,0))),"",INDEX('Policy Characteristics'!J:J,MATCH($C1530,'Policy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530" s="254" t="str">
        <f>IF(ISBLANK(INDEX('Policy Characteristics'!K:K,MATCH($C1530,'Policy Characteristics'!$C:$C,0))),"",INDEX('Policy Characteristics'!K:K,MATCH($C1530,'Policy Characteristics'!$C:$C,0)))</f>
        <v>industry-ag-main.html#methane-capture</v>
      </c>
      <c r="R1530" s="254" t="str">
        <f>IF(ISBLANK(INDEX('Policy Characteristics'!L:L,MATCH($C1530,'Policy Characteristics'!$C:$C,0))),"",INDEX('Policy Characteristics'!L:L,MATCH($C1530,'Policy Characteristics'!$C:$C,0)))</f>
        <v>methane-capture.html</v>
      </c>
    </row>
    <row r="1531" spans="1:18">
      <c r="A1531" s="254" t="str">
        <f>IF(ISBLANK(INDEX('Policy Characteristics'!A:A,MATCH($C1531,'Policy Characteristics'!$C:$C,0))),"",INDEX('Policy Characteristics'!A:A,MATCH($C1531,'Policy Characteristics'!$C:$C,0)))</f>
        <v>Industry</v>
      </c>
      <c r="B1531" s="262" t="str">
        <f>IF(ISBLANK(INDEX('Policy Characteristics'!B:B,MATCH($C1531,'Policy Characteristics'!$C:$C,0))),"",INDEX('Policy Characteristics'!B:B,MATCH($C1531,'Policy Characteristics'!$C:$C,0)))</f>
        <v>Methane Destruction</v>
      </c>
      <c r="C1531" t="s">
        <v>286</v>
      </c>
      <c r="D1531" s="45" t="s">
        <v>3063</v>
      </c>
      <c r="E1531" s="45"/>
      <c r="F1531" t="s">
        <v>3027</v>
      </c>
      <c r="G1531" s="45"/>
      <c r="H1531" s="43">
        <v>1460</v>
      </c>
      <c r="I1531" s="324" t="s">
        <v>43</v>
      </c>
      <c r="J1531" s="255" t="str">
        <f>IF(ISBLANK(INDEX('Policy Characteristics'!D:D,MATCH($C1531,'Policy Characteristics'!$C:$C,0))),"",INDEX('Policy Characteristics'!D:D,MATCH($C1531,'Policy Characteristics'!$C:$C,0)))</f>
        <v>Methane Capture and Destruction</v>
      </c>
      <c r="K1531" s="254" t="str">
        <f>IF(ISBLANK(INDEX('Policy Characteristics'!E:E,MATCH($C1531,'Policy Characteristics'!$C:$C,0))),"",INDEX('Policy Characteristics'!E:E,MATCH($C1531,'Policy Characteristics'!$C:$C,0)))</f>
        <v>indst methane destruction</v>
      </c>
      <c r="L1531" s="261">
        <f>IF(ISBLANK(INDEX('Policy Characteristics'!F:F,MATCH($C1531,'Policy Characteristics'!$C:$C,0))),"",INDEX('Policy Characteristics'!F:F,MATCH($C1531,'Policy Characteristics'!$C:$C,0)))</f>
        <v>0</v>
      </c>
      <c r="M1531" s="261">
        <f>IF(ISBLANK(INDEX('Policy Characteristics'!G:G,MATCH($C1531,'Policy Characteristics'!$C:$C,0))),"",INDEX('Policy Characteristics'!G:G,MATCH($C1531,'Policy Characteristics'!$C:$C,0)))</f>
        <v>1</v>
      </c>
      <c r="N1531" s="261">
        <f>IF(ISBLANK(INDEX('Policy Characteristics'!H:H,MATCH($C1531,'Policy Characteristics'!$C:$C,0))),"",INDEX('Policy Characteristics'!H:H,MATCH($C1531,'Policy Characteristics'!$C:$C,0)))</f>
        <v>0.01</v>
      </c>
      <c r="O1531" s="254" t="str">
        <f>IF(ISBLANK(INDEX('Policy Characteristics'!I:I,MATCH($C1531,'Policy Characteristics'!$C:$C,0))),"",INDEX('Policy Characteristics'!I:I,MATCH($C1531,'Policy Characteristics'!$C:$C,0)))</f>
        <v>% of potential achieved</v>
      </c>
      <c r="P1531" s="254" t="str">
        <f>IF(ISBLANK(INDEX('Policy Characteristics'!J:J,MATCH($C1531,'Policy Characteristics'!$C:$C,0))),"",INDEX('Policy Characteristics'!J:J,MATCH($C1531,'Policy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531" s="254" t="str">
        <f>IF(ISBLANK(INDEX('Policy Characteristics'!K:K,MATCH($C1531,'Policy Characteristics'!$C:$C,0))),"",INDEX('Policy Characteristics'!K:K,MATCH($C1531,'Policy Characteristics'!$C:$C,0)))</f>
        <v>industry-ag-main.html#methane-destr</v>
      </c>
      <c r="R1531" s="254" t="str">
        <f>IF(ISBLANK(INDEX('Policy Characteristics'!L:L,MATCH($C1531,'Policy Characteristics'!$C:$C,0))),"",INDEX('Policy Characteristics'!L:L,MATCH($C1531,'Policy Characteristics'!$C:$C,0)))</f>
        <v>methane-destruction.html</v>
      </c>
    </row>
    <row r="1532" spans="1:18">
      <c r="A1532" s="254" t="str">
        <f>IF(ISBLANK(INDEX('Policy Characteristics'!A:A,MATCH($C1532,'Policy Characteristics'!$C:$C,0))),"",INDEX('Policy Characteristics'!A:A,MATCH($C1532,'Policy Characteristics'!$C:$C,0)))</f>
        <v>Industry</v>
      </c>
      <c r="B1532" s="262" t="str">
        <f>IF(ISBLANK(INDEX('Policy Characteristics'!B:B,MATCH($C1532,'Policy Characteristics'!$C:$C,0))),"",INDEX('Policy Characteristics'!B:B,MATCH($C1532,'Policy Characteristics'!$C:$C,0)))</f>
        <v>Methane Destruction</v>
      </c>
      <c r="C1532" s="254" t="str">
        <f t="shared" ref="C1532:C1534" si="54">C$1531</f>
        <v>Fraction of Methane Destruction Opportunities Achieved</v>
      </c>
      <c r="D1532" s="45" t="s">
        <v>3083</v>
      </c>
      <c r="E1532" s="45"/>
      <c r="F1532" t="s">
        <v>3045</v>
      </c>
      <c r="G1532" s="45"/>
      <c r="H1532" s="43">
        <v>1461</v>
      </c>
      <c r="I1532" s="324" t="s">
        <v>43</v>
      </c>
      <c r="J1532" s="255" t="str">
        <f>IF(ISBLANK(INDEX('Policy Characteristics'!D:D,MATCH($C1532,'Policy Characteristics'!$C:$C,0))),"",INDEX('Policy Characteristics'!D:D,MATCH($C1532,'Policy Characteristics'!$C:$C,0)))</f>
        <v>Methane Capture and Destruction</v>
      </c>
      <c r="K1532" s="254" t="str">
        <f>IF(ISBLANK(INDEX('Policy Characteristics'!E:E,MATCH($C1532,'Policy Characteristics'!$C:$C,0))),"",INDEX('Policy Characteristics'!E:E,MATCH($C1532,'Policy Characteristics'!$C:$C,0)))</f>
        <v>indst methane destruction</v>
      </c>
      <c r="L1532" s="261">
        <f>IF(ISBLANK(INDEX('Policy Characteristics'!F:F,MATCH($C1532,'Policy Characteristics'!$C:$C,0))),"",INDEX('Policy Characteristics'!F:F,MATCH($C1532,'Policy Characteristics'!$C:$C,0)))</f>
        <v>0</v>
      </c>
      <c r="M1532" s="261">
        <f>IF(ISBLANK(INDEX('Policy Characteristics'!G:G,MATCH($C1532,'Policy Characteristics'!$C:$C,0))),"",INDEX('Policy Characteristics'!G:G,MATCH($C1532,'Policy Characteristics'!$C:$C,0)))</f>
        <v>1</v>
      </c>
      <c r="N1532" s="261">
        <f>IF(ISBLANK(INDEX('Policy Characteristics'!H:H,MATCH($C1532,'Policy Characteristics'!$C:$C,0))),"",INDEX('Policy Characteristics'!H:H,MATCH($C1532,'Policy Characteristics'!$C:$C,0)))</f>
        <v>0.01</v>
      </c>
      <c r="O1532" s="254" t="str">
        <f>IF(ISBLANK(INDEX('Policy Characteristics'!I:I,MATCH($C1532,'Policy Characteristics'!$C:$C,0))),"",INDEX('Policy Characteristics'!I:I,MATCH($C1532,'Policy Characteristics'!$C:$C,0)))</f>
        <v>% of potential achieved</v>
      </c>
      <c r="P1532" s="254" t="str">
        <f>IF(ISBLANK(INDEX('Policy Characteristics'!J:J,MATCH($C1532,'Policy Characteristics'!$C:$C,0))),"",INDEX('Policy Characteristics'!J:J,MATCH($C1532,'Policy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532" s="254" t="str">
        <f>IF(ISBLANK(INDEX('Policy Characteristics'!K:K,MATCH($C1532,'Policy Characteristics'!$C:$C,0))),"",INDEX('Policy Characteristics'!K:K,MATCH($C1532,'Policy Characteristics'!$C:$C,0)))</f>
        <v>industry-ag-main.html#methane-destr</v>
      </c>
      <c r="R1532" s="254" t="str">
        <f>IF(ISBLANK(INDEX('Policy Characteristics'!L:L,MATCH($C1532,'Policy Characteristics'!$C:$C,0))),"",INDEX('Policy Characteristics'!L:L,MATCH($C1532,'Policy Characteristics'!$C:$C,0)))</f>
        <v>methane-destruction.html</v>
      </c>
    </row>
    <row r="1533" spans="1:18">
      <c r="A1533" s="254" t="str">
        <f>IF(ISBLANK(INDEX('Policy Characteristics'!A:A,MATCH($C1533,'Policy Characteristics'!$C:$C,0))),"",INDEX('Policy Characteristics'!A:A,MATCH($C1533,'Policy Characteristics'!$C:$C,0)))</f>
        <v>Industry</v>
      </c>
      <c r="B1533" s="262" t="str">
        <f>IF(ISBLANK(INDEX('Policy Characteristics'!B:B,MATCH($C1533,'Policy Characteristics'!$C:$C,0))),"",INDEX('Policy Characteristics'!B:B,MATCH($C1533,'Policy Characteristics'!$C:$C,0)))</f>
        <v>Methane Destruction</v>
      </c>
      <c r="C1533" s="254" t="str">
        <f t="shared" si="54"/>
        <v>Fraction of Methane Destruction Opportunities Achieved</v>
      </c>
      <c r="D1533" s="45" t="s">
        <v>3062</v>
      </c>
      <c r="E1533" s="45"/>
      <c r="F1533" t="s">
        <v>2759</v>
      </c>
      <c r="G1533" s="45"/>
      <c r="H1533" s="43">
        <v>515</v>
      </c>
      <c r="I1533" s="324" t="s">
        <v>43</v>
      </c>
      <c r="J1533" s="255" t="str">
        <f>IF(ISBLANK(INDEX('Policy Characteristics'!D:D,MATCH($C1533,'Policy Characteristics'!$C:$C,0))),"",INDEX('Policy Characteristics'!D:D,MATCH($C1533,'Policy Characteristics'!$C:$C,0)))</f>
        <v>Methane Capture and Destruction</v>
      </c>
      <c r="K1533" s="254" t="str">
        <f>IF(ISBLANK(INDEX('Policy Characteristics'!E:E,MATCH($C1533,'Policy Characteristics'!$C:$C,0))),"",INDEX('Policy Characteristics'!E:E,MATCH($C1533,'Policy Characteristics'!$C:$C,0)))</f>
        <v>indst methane destruction</v>
      </c>
      <c r="L1533" s="261">
        <f>IF(ISBLANK(INDEX('Policy Characteristics'!F:F,MATCH($C1533,'Policy Characteristics'!$C:$C,0))),"",INDEX('Policy Characteristics'!F:F,MATCH($C1533,'Policy Characteristics'!$C:$C,0)))</f>
        <v>0</v>
      </c>
      <c r="M1533" s="261">
        <f>IF(ISBLANK(INDEX('Policy Characteristics'!G:G,MATCH($C1533,'Policy Characteristics'!$C:$C,0))),"",INDEX('Policy Characteristics'!G:G,MATCH($C1533,'Policy Characteristics'!$C:$C,0)))</f>
        <v>1</v>
      </c>
      <c r="N1533" s="261">
        <f>IF(ISBLANK(INDEX('Policy Characteristics'!H:H,MATCH($C1533,'Policy Characteristics'!$C:$C,0))),"",INDEX('Policy Characteristics'!H:H,MATCH($C1533,'Policy Characteristics'!$C:$C,0)))</f>
        <v>0.01</v>
      </c>
      <c r="O1533" s="254" t="str">
        <f>IF(ISBLANK(INDEX('Policy Characteristics'!I:I,MATCH($C1533,'Policy Characteristics'!$C:$C,0))),"",INDEX('Policy Characteristics'!I:I,MATCH($C1533,'Policy Characteristics'!$C:$C,0)))</f>
        <v>% of potential achieved</v>
      </c>
      <c r="P1533" s="254" t="str">
        <f>IF(ISBLANK(INDEX('Policy Characteristics'!J:J,MATCH($C1533,'Policy Characteristics'!$C:$C,0))),"",INDEX('Policy Characteristics'!J:J,MATCH($C1533,'Policy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533" s="254" t="str">
        <f>IF(ISBLANK(INDEX('Policy Characteristics'!K:K,MATCH($C1533,'Policy Characteristics'!$C:$C,0))),"",INDEX('Policy Characteristics'!K:K,MATCH($C1533,'Policy Characteristics'!$C:$C,0)))</f>
        <v>industry-ag-main.html#methane-destr</v>
      </c>
      <c r="R1533" s="254" t="str">
        <f>IF(ISBLANK(INDEX('Policy Characteristics'!L:L,MATCH($C1533,'Policy Characteristics'!$C:$C,0))),"",INDEX('Policy Characteristics'!L:L,MATCH($C1533,'Policy Characteristics'!$C:$C,0)))</f>
        <v>methane-destruction.html</v>
      </c>
    </row>
    <row r="1534" spans="1:18">
      <c r="A1534" s="254" t="str">
        <f>IF(ISBLANK(INDEX('Policy Characteristics'!A:A,MATCH($C1534,'Policy Characteristics'!$C:$C,0))),"",INDEX('Policy Characteristics'!A:A,MATCH($C1534,'Policy Characteristics'!$C:$C,0)))</f>
        <v>Industry</v>
      </c>
      <c r="B1534" s="262" t="str">
        <f>IF(ISBLANK(INDEX('Policy Characteristics'!B:B,MATCH($C1534,'Policy Characteristics'!$C:$C,0))),"",INDEX('Policy Characteristics'!B:B,MATCH($C1534,'Policy Characteristics'!$C:$C,0)))</f>
        <v>Methane Destruction</v>
      </c>
      <c r="C1534" s="254" t="str">
        <f t="shared" si="54"/>
        <v>Fraction of Methane Destruction Opportunities Achieved</v>
      </c>
      <c r="D1534" s="45" t="s">
        <v>3084</v>
      </c>
      <c r="E1534" s="45"/>
      <c r="F1534" t="s">
        <v>3087</v>
      </c>
      <c r="G1534" s="45"/>
      <c r="H1534" s="43">
        <v>516</v>
      </c>
      <c r="I1534" s="324" t="s">
        <v>43</v>
      </c>
      <c r="J1534" s="255" t="str">
        <f>IF(ISBLANK(INDEX('Policy Characteristics'!D:D,MATCH($C1534,'Policy Characteristics'!$C:$C,0))),"",INDEX('Policy Characteristics'!D:D,MATCH($C1534,'Policy Characteristics'!$C:$C,0)))</f>
        <v>Methane Capture and Destruction</v>
      </c>
      <c r="K1534" s="254" t="str">
        <f>IF(ISBLANK(INDEX('Policy Characteristics'!E:E,MATCH($C1534,'Policy Characteristics'!$C:$C,0))),"",INDEX('Policy Characteristics'!E:E,MATCH($C1534,'Policy Characteristics'!$C:$C,0)))</f>
        <v>indst methane destruction</v>
      </c>
      <c r="L1534" s="261">
        <f>IF(ISBLANK(INDEX('Policy Characteristics'!F:F,MATCH($C1534,'Policy Characteristics'!$C:$C,0))),"",INDEX('Policy Characteristics'!F:F,MATCH($C1534,'Policy Characteristics'!$C:$C,0)))</f>
        <v>0</v>
      </c>
      <c r="M1534" s="261">
        <f>IF(ISBLANK(INDEX('Policy Characteristics'!G:G,MATCH($C1534,'Policy Characteristics'!$C:$C,0))),"",INDEX('Policy Characteristics'!G:G,MATCH($C1534,'Policy Characteristics'!$C:$C,0)))</f>
        <v>1</v>
      </c>
      <c r="N1534" s="261">
        <f>IF(ISBLANK(INDEX('Policy Characteristics'!H:H,MATCH($C1534,'Policy Characteristics'!$C:$C,0))),"",INDEX('Policy Characteristics'!H:H,MATCH($C1534,'Policy Characteristics'!$C:$C,0)))</f>
        <v>0.01</v>
      </c>
      <c r="O1534" s="254" t="str">
        <f>IF(ISBLANK(INDEX('Policy Characteristics'!I:I,MATCH($C1534,'Policy Characteristics'!$C:$C,0))),"",INDEX('Policy Characteristics'!I:I,MATCH($C1534,'Policy Characteristics'!$C:$C,0)))</f>
        <v>% of potential achieved</v>
      </c>
      <c r="P1534" s="254" t="str">
        <f>IF(ISBLANK(INDEX('Policy Characteristics'!J:J,MATCH($C1534,'Policy Characteristics'!$C:$C,0))),"",INDEX('Policy Characteristics'!J:J,MATCH($C1534,'Policy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534" s="254" t="str">
        <f>IF(ISBLANK(INDEX('Policy Characteristics'!K:K,MATCH($C1534,'Policy Characteristics'!$C:$C,0))),"",INDEX('Policy Characteristics'!K:K,MATCH($C1534,'Policy Characteristics'!$C:$C,0)))</f>
        <v>industry-ag-main.html#methane-destr</v>
      </c>
      <c r="R1534" s="254" t="str">
        <f>IF(ISBLANK(INDEX('Policy Characteristics'!L:L,MATCH($C1534,'Policy Characteristics'!$C:$C,0))),"",INDEX('Policy Characteristics'!L:L,MATCH($C1534,'Policy Characteristics'!$C:$C,0)))</f>
        <v>methane-destruction.html</v>
      </c>
    </row>
    <row r="1535" spans="1:18">
      <c r="A1535" s="254" t="str">
        <f>IF(ISBLANK(INDEX('Policy Characteristics'!A:A,MATCH($C1535,'Policy Characteristics'!$C:$C,0))),"",INDEX('Policy Characteristics'!A:A,MATCH($C1535,'Policy Characteristics'!$C:$C,0)))</f>
        <v>Industry</v>
      </c>
      <c r="B1535" s="262" t="str">
        <f>IF(ISBLANK(INDEX('Policy Characteristics'!B:B,MATCH($C1535,'Policy Characteristics'!$C:$C,0))),"",INDEX('Policy Characteristics'!B:B,MATCH($C1535,'Policy Characteristics'!$C:$C,0)))</f>
        <v>N2O Abatement</v>
      </c>
      <c r="C1535" s="1" t="s">
        <v>3232</v>
      </c>
      <c r="D1535" s="45"/>
      <c r="E1535" s="45"/>
      <c r="F1535"/>
      <c r="G1535" s="45"/>
      <c r="H1535" s="43">
        <v>1562</v>
      </c>
      <c r="I1535" s="324" t="s">
        <v>43</v>
      </c>
      <c r="J1535" s="255" t="str">
        <f>IF(ISBLANK(INDEX('Policy Characteristics'!D:D,MATCH($C1535,'Policy Characteristics'!$C:$C,0))),"",INDEX('Policy Characteristics'!D:D,MATCH($C1535,'Policy Characteristics'!$C:$C,0)))</f>
        <v>N2O Abatement</v>
      </c>
      <c r="K1535" s="254" t="str">
        <f>IF(ISBLANK(INDEX('Policy Characteristics'!E:E,MATCH($C1535,'Policy Characteristics'!$C:$C,0))),"",INDEX('Policy Characteristics'!E:E,MATCH($C1535,'Policy Characteristics'!$C:$C,0)))</f>
        <v>indst N2O abatement</v>
      </c>
      <c r="L1535" s="261">
        <f>IF(ISBLANK(INDEX('Policy Characteristics'!F:F,MATCH($C1535,'Policy Characteristics'!$C:$C,0))),"",INDEX('Policy Characteristics'!F:F,MATCH($C1535,'Policy Characteristics'!$C:$C,0)))</f>
        <v>0</v>
      </c>
      <c r="M1535" s="261">
        <f>IF(ISBLANK(INDEX('Policy Characteristics'!G:G,MATCH($C1535,'Policy Characteristics'!$C:$C,0))),"",INDEX('Policy Characteristics'!G:G,MATCH($C1535,'Policy Characteristics'!$C:$C,0)))</f>
        <v>1</v>
      </c>
      <c r="N1535" s="261">
        <f>IF(ISBLANK(INDEX('Policy Characteristics'!H:H,MATCH($C1535,'Policy Characteristics'!$C:$C,0))),"",INDEX('Policy Characteristics'!H:H,MATCH($C1535,'Policy Characteristics'!$C:$C,0)))</f>
        <v>0.01</v>
      </c>
      <c r="O1535" s="254" t="str">
        <f>IF(ISBLANK(INDEX('Policy Characteristics'!I:I,MATCH($C1535,'Policy Characteristics'!$C:$C,0))),"",INDEX('Policy Characteristics'!I:I,MATCH($C1535,'Policy Characteristics'!$C:$C,0)))</f>
        <v>% of potential achieved</v>
      </c>
      <c r="P1535" s="254" t="str">
        <f>IF(ISBLANK(INDEX('Policy Characteristics'!J:J,MATCH($C1535,'Policy Characteristics'!$C:$C,0))),"",INDEX('Policy Characteristics'!J:J,MATCH($C1535,'Policy Characteristics'!$C:$C,0)))</f>
        <v>**Description:** This policy reduces nitrous oxide (N2O) process emissions from the chemicals industry (primarily from the production of nitric acid and adipic acid) by destroying the N2O rather than venting it to the atmosphere. //</v>
      </c>
      <c r="Q1535" s="254" t="str">
        <f>IF(ISBLANK(INDEX('Policy Characteristics'!K:K,MATCH($C1535,'Policy Characteristics'!$C:$C,0))),"",INDEX('Policy Characteristics'!K:K,MATCH($C1535,'Policy Characteristics'!$C:$C,0)))</f>
        <v/>
      </c>
      <c r="R1535" s="254" t="str">
        <f>IF(ISBLANK(INDEX('Policy Characteristics'!L:L,MATCH($C1535,'Policy Characteristics'!$C:$C,0))),"",INDEX('Policy Characteristics'!L:L,MATCH($C1535,'Policy Characteristics'!$C:$C,0)))</f>
        <v/>
      </c>
    </row>
    <row r="1536" spans="1:18">
      <c r="A1536" s="254" t="str">
        <f>IF(ISBLANK(INDEX('Policy Characteristics'!A:A,MATCH($C1536,'Policy Characteristics'!$C:$C,0))),"",INDEX('Policy Characteristics'!A:A,MATCH($C1536,'Policy Characteristics'!$C:$C,0)))</f>
        <v>Industry</v>
      </c>
      <c r="B1536" s="262" t="str">
        <f>IF(ISBLANK(INDEX('Policy Characteristics'!B:B,MATCH($C1536,'Policy Characteristics'!$C:$C,0))),"",INDEX('Policy Characteristics'!B:B,MATCH($C1536,'Policy Characteristics'!$C:$C,0)))</f>
        <v>Reduce Fossil Fuel Exports</v>
      </c>
      <c r="C1536" t="s">
        <v>2492</v>
      </c>
      <c r="D1536" s="6" t="s">
        <v>449</v>
      </c>
      <c r="E1536" s="45"/>
      <c r="F1536" s="6" t="s">
        <v>446</v>
      </c>
      <c r="G1536" s="45"/>
      <c r="H1536" s="43">
        <v>451</v>
      </c>
      <c r="I1536" s="324" t="s">
        <v>43</v>
      </c>
      <c r="J1536" s="255" t="str">
        <f>IF(ISBLANK(INDEX('Policy Characteristics'!D:D,MATCH($C1536,'Policy Characteristics'!$C:$C,0))),"",INDEX('Policy Characteristics'!D:D,MATCH($C1536,'Policy Characteristics'!$C:$C,0)))</f>
        <v>Percent Reduction in Fossil Fuel Exports</v>
      </c>
      <c r="K1536" s="254" t="str">
        <f>IF(ISBLANK(INDEX('Policy Characteristics'!E:E,MATCH($C1536,'Policy Characteristics'!$C:$C,0))),"",INDEX('Policy Characteristics'!E:E,MATCH($C1536,'Policy Characteristics'!$C:$C,0)))</f>
        <v>indst reduce fossil fuel exports</v>
      </c>
      <c r="L1536" s="261">
        <f>IF(ISBLANK(INDEX('Policy Characteristics'!F:F,MATCH($C1536,'Policy Characteristics'!$C:$C,0))),"",INDEX('Policy Characteristics'!F:F,MATCH($C1536,'Policy Characteristics'!$C:$C,0)))</f>
        <v>0</v>
      </c>
      <c r="M1536" s="261">
        <f>IF(ISBLANK(INDEX('Policy Characteristics'!G:G,MATCH($C1536,'Policy Characteristics'!$C:$C,0))),"",INDEX('Policy Characteristics'!G:G,MATCH($C1536,'Policy Characteristics'!$C:$C,0)))</f>
        <v>1</v>
      </c>
      <c r="N1536" s="261">
        <f>IF(ISBLANK(INDEX('Policy Characteristics'!H:H,MATCH($C1536,'Policy Characteristics'!$C:$C,0))),"",INDEX('Policy Characteristics'!H:H,MATCH($C1536,'Policy Characteristics'!$C:$C,0)))</f>
        <v>0.01</v>
      </c>
      <c r="O1536" s="254" t="str">
        <f>IF(ISBLANK(INDEX('Policy Characteristics'!I:I,MATCH($C1536,'Policy Characteristics'!$C:$C,0))),"",INDEX('Policy Characteristics'!I:I,MATCH($C1536,'Policy Characteristics'!$C:$C,0)))</f>
        <v>% reduction in exports</v>
      </c>
      <c r="P1536" s="254" t="str">
        <f>IF(ISBLANK(INDEX('Policy Characteristics'!J:J,MATCH($C1536,'Policy Characteristics'!$C:$C,0))),"",INDEX('Policy Characteristics'!J:J,MATCH($C1536,'Policy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536" s="254" t="str">
        <f>IF(ISBLANK(INDEX('Policy Characteristics'!K:K,MATCH($C1536,'Policy Characteristics'!$C:$C,0))),"",INDEX('Policy Characteristics'!K:K,MATCH($C1536,'Policy Characteristics'!$C:$C,0)))</f>
        <v/>
      </c>
      <c r="R1536" s="254" t="str">
        <f>IF(ISBLANK(INDEX('Policy Characteristics'!L:L,MATCH($C1536,'Policy Characteristics'!$C:$C,0))),"",INDEX('Policy Characteristics'!L:L,MATCH($C1536,'Policy Characteristics'!$C:$C,0)))</f>
        <v>reduce-fuel-exports.html</v>
      </c>
    </row>
    <row r="1537" spans="1:18">
      <c r="A1537" s="254" t="str">
        <f>IF(ISBLANK(INDEX('Policy Characteristics'!A:A,MATCH($C1537,'Policy Characteristics'!$C:$C,0))),"",INDEX('Policy Characteristics'!A:A,MATCH($C1537,'Policy Characteristics'!$C:$C,0)))</f>
        <v>Industry</v>
      </c>
      <c r="B1537" s="262" t="str">
        <f>IF(ISBLANK(INDEX('Policy Characteristics'!B:B,MATCH($C1537,'Policy Characteristics'!$C:$C,0))),"",INDEX('Policy Characteristics'!B:B,MATCH($C1537,'Policy Characteristics'!$C:$C,0)))</f>
        <v>Reduce Fossil Fuel Exports</v>
      </c>
      <c r="C1537" s="254" t="str">
        <f t="shared" ref="C1537:C1544" si="55">C$1536</f>
        <v>Percent Reduction in Fossil Fuel Exports</v>
      </c>
      <c r="D1537" s="6" t="s">
        <v>46</v>
      </c>
      <c r="E1537" s="45"/>
      <c r="F1537" s="6" t="s">
        <v>87</v>
      </c>
      <c r="G1537" s="45"/>
      <c r="H1537" s="43">
        <v>452</v>
      </c>
      <c r="I1537" s="324" t="s">
        <v>43</v>
      </c>
      <c r="J1537" s="255" t="str">
        <f>IF(ISBLANK(INDEX('Policy Characteristics'!D:D,MATCH($C1537,'Policy Characteristics'!$C:$C,0))),"",INDEX('Policy Characteristics'!D:D,MATCH($C1537,'Policy Characteristics'!$C:$C,0)))</f>
        <v>Percent Reduction in Fossil Fuel Exports</v>
      </c>
      <c r="K1537" s="254" t="str">
        <f>IF(ISBLANK(INDEX('Policy Characteristics'!E:E,MATCH($C1537,'Policy Characteristics'!$C:$C,0))),"",INDEX('Policy Characteristics'!E:E,MATCH($C1537,'Policy Characteristics'!$C:$C,0)))</f>
        <v>indst reduce fossil fuel exports</v>
      </c>
      <c r="L1537" s="261">
        <f>IF(ISBLANK(INDEX('Policy Characteristics'!F:F,MATCH($C1537,'Policy Characteristics'!$C:$C,0))),"",INDEX('Policy Characteristics'!F:F,MATCH($C1537,'Policy Characteristics'!$C:$C,0)))</f>
        <v>0</v>
      </c>
      <c r="M1537" s="261">
        <f>IF(ISBLANK(INDEX('Policy Characteristics'!G:G,MATCH($C1537,'Policy Characteristics'!$C:$C,0))),"",INDEX('Policy Characteristics'!G:G,MATCH($C1537,'Policy Characteristics'!$C:$C,0)))</f>
        <v>1</v>
      </c>
      <c r="N1537" s="261">
        <f>IF(ISBLANK(INDEX('Policy Characteristics'!H:H,MATCH($C1537,'Policy Characteristics'!$C:$C,0))),"",INDEX('Policy Characteristics'!H:H,MATCH($C1537,'Policy Characteristics'!$C:$C,0)))</f>
        <v>0.01</v>
      </c>
      <c r="O1537" s="254" t="str">
        <f>IF(ISBLANK(INDEX('Policy Characteristics'!I:I,MATCH($C1537,'Policy Characteristics'!$C:$C,0))),"",INDEX('Policy Characteristics'!I:I,MATCH($C1537,'Policy Characteristics'!$C:$C,0)))</f>
        <v>% reduction in exports</v>
      </c>
      <c r="P1537" s="254" t="str">
        <f>IF(ISBLANK(INDEX('Policy Characteristics'!J:J,MATCH($C1537,'Policy Characteristics'!$C:$C,0))),"",INDEX('Policy Characteristics'!J:J,MATCH($C1537,'Policy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537" s="254" t="str">
        <f>IF(ISBLANK(INDEX('Policy Characteristics'!K:K,MATCH($C1537,'Policy Characteristics'!$C:$C,0))),"",INDEX('Policy Characteristics'!K:K,MATCH($C1537,'Policy Characteristics'!$C:$C,0)))</f>
        <v/>
      </c>
      <c r="R1537" s="254" t="str">
        <f>IF(ISBLANK(INDEX('Policy Characteristics'!L:L,MATCH($C1537,'Policy Characteristics'!$C:$C,0))),"",INDEX('Policy Characteristics'!L:L,MATCH($C1537,'Policy Characteristics'!$C:$C,0)))</f>
        <v>reduce-fuel-exports.html</v>
      </c>
    </row>
    <row r="1538" spans="1:18">
      <c r="A1538" s="254" t="str">
        <f>IF(ISBLANK(INDEX('Policy Characteristics'!A:A,MATCH($C1538,'Policy Characteristics'!$C:$C,0))),"",INDEX('Policy Characteristics'!A:A,MATCH($C1538,'Policy Characteristics'!$C:$C,0)))</f>
        <v>Industry</v>
      </c>
      <c r="B1538" s="262" t="str">
        <f>IF(ISBLANK(INDEX('Policy Characteristics'!B:B,MATCH($C1538,'Policy Characteristics'!$C:$C,0))),"",INDEX('Policy Characteristics'!B:B,MATCH($C1538,'Policy Characteristics'!$C:$C,0)))</f>
        <v>Reduce Fossil Fuel Exports</v>
      </c>
      <c r="C1538" s="254" t="str">
        <f t="shared" si="55"/>
        <v>Percent Reduction in Fossil Fuel Exports</v>
      </c>
      <c r="D1538" s="6" t="s">
        <v>53</v>
      </c>
      <c r="E1538" s="45"/>
      <c r="F1538" s="6" t="s">
        <v>95</v>
      </c>
      <c r="G1538" s="45"/>
      <c r="H1538" s="43">
        <v>453</v>
      </c>
      <c r="I1538" s="324" t="s">
        <v>43</v>
      </c>
      <c r="J1538" s="255" t="str">
        <f>IF(ISBLANK(INDEX('Policy Characteristics'!D:D,MATCH($C1538,'Policy Characteristics'!$C:$C,0))),"",INDEX('Policy Characteristics'!D:D,MATCH($C1538,'Policy Characteristics'!$C:$C,0)))</f>
        <v>Percent Reduction in Fossil Fuel Exports</v>
      </c>
      <c r="K1538" s="254" t="str">
        <f>IF(ISBLANK(INDEX('Policy Characteristics'!E:E,MATCH($C1538,'Policy Characteristics'!$C:$C,0))),"",INDEX('Policy Characteristics'!E:E,MATCH($C1538,'Policy Characteristics'!$C:$C,0)))</f>
        <v>indst reduce fossil fuel exports</v>
      </c>
      <c r="L1538" s="261">
        <f>IF(ISBLANK(INDEX('Policy Characteristics'!F:F,MATCH($C1538,'Policy Characteristics'!$C:$C,0))),"",INDEX('Policy Characteristics'!F:F,MATCH($C1538,'Policy Characteristics'!$C:$C,0)))</f>
        <v>0</v>
      </c>
      <c r="M1538" s="261">
        <f>IF(ISBLANK(INDEX('Policy Characteristics'!G:G,MATCH($C1538,'Policy Characteristics'!$C:$C,0))),"",INDEX('Policy Characteristics'!G:G,MATCH($C1538,'Policy Characteristics'!$C:$C,0)))</f>
        <v>1</v>
      </c>
      <c r="N1538" s="261">
        <f>IF(ISBLANK(INDEX('Policy Characteristics'!H:H,MATCH($C1538,'Policy Characteristics'!$C:$C,0))),"",INDEX('Policy Characteristics'!H:H,MATCH($C1538,'Policy Characteristics'!$C:$C,0)))</f>
        <v>0.01</v>
      </c>
      <c r="O1538" s="254" t="str">
        <f>IF(ISBLANK(INDEX('Policy Characteristics'!I:I,MATCH($C1538,'Policy Characteristics'!$C:$C,0))),"",INDEX('Policy Characteristics'!I:I,MATCH($C1538,'Policy Characteristics'!$C:$C,0)))</f>
        <v>% reduction in exports</v>
      </c>
      <c r="P1538" s="254" t="str">
        <f>IF(ISBLANK(INDEX('Policy Characteristics'!J:J,MATCH($C1538,'Policy Characteristics'!$C:$C,0))),"",INDEX('Policy Characteristics'!J:J,MATCH($C1538,'Policy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538" s="254" t="str">
        <f>IF(ISBLANK(INDEX('Policy Characteristics'!K:K,MATCH($C1538,'Policy Characteristics'!$C:$C,0))),"",INDEX('Policy Characteristics'!K:K,MATCH($C1538,'Policy Characteristics'!$C:$C,0)))</f>
        <v/>
      </c>
      <c r="R1538" s="254" t="str">
        <f>IF(ISBLANK(INDEX('Policy Characteristics'!L:L,MATCH($C1538,'Policy Characteristics'!$C:$C,0))),"",INDEX('Policy Characteristics'!L:L,MATCH($C1538,'Policy Characteristics'!$C:$C,0)))</f>
        <v>reduce-fuel-exports.html</v>
      </c>
    </row>
    <row r="1539" spans="1:18">
      <c r="A1539" s="254" t="str">
        <f>IF(ISBLANK(INDEX('Policy Characteristics'!A:A,MATCH($C1539,'Policy Characteristics'!$C:$C,0))),"",INDEX('Policy Characteristics'!A:A,MATCH($C1539,'Policy Characteristics'!$C:$C,0)))</f>
        <v>Industry</v>
      </c>
      <c r="B1539" s="262" t="str">
        <f>IF(ISBLANK(INDEX('Policy Characteristics'!B:B,MATCH($C1539,'Policy Characteristics'!$C:$C,0))),"",INDEX('Policy Characteristics'!B:B,MATCH($C1539,'Policy Characteristics'!$C:$C,0)))</f>
        <v>Reduce Fossil Fuel Exports</v>
      </c>
      <c r="C1539" s="254" t="str">
        <f t="shared" si="55"/>
        <v>Percent Reduction in Fossil Fuel Exports</v>
      </c>
      <c r="D1539" s="6" t="s">
        <v>54</v>
      </c>
      <c r="E1539" s="45"/>
      <c r="F1539" s="6" t="s">
        <v>96</v>
      </c>
      <c r="G1539" s="45"/>
      <c r="H1539" s="43">
        <v>454</v>
      </c>
      <c r="I1539" s="324" t="s">
        <v>43</v>
      </c>
      <c r="J1539" s="255" t="str">
        <f>IF(ISBLANK(INDEX('Policy Characteristics'!D:D,MATCH($C1539,'Policy Characteristics'!$C:$C,0))),"",INDEX('Policy Characteristics'!D:D,MATCH($C1539,'Policy Characteristics'!$C:$C,0)))</f>
        <v>Percent Reduction in Fossil Fuel Exports</v>
      </c>
      <c r="K1539" s="254" t="str">
        <f>IF(ISBLANK(INDEX('Policy Characteristics'!E:E,MATCH($C1539,'Policy Characteristics'!$C:$C,0))),"",INDEX('Policy Characteristics'!E:E,MATCH($C1539,'Policy Characteristics'!$C:$C,0)))</f>
        <v>indst reduce fossil fuel exports</v>
      </c>
      <c r="L1539" s="261">
        <f>IF(ISBLANK(INDEX('Policy Characteristics'!F:F,MATCH($C1539,'Policy Characteristics'!$C:$C,0))),"",INDEX('Policy Characteristics'!F:F,MATCH($C1539,'Policy Characteristics'!$C:$C,0)))</f>
        <v>0</v>
      </c>
      <c r="M1539" s="261">
        <f>IF(ISBLANK(INDEX('Policy Characteristics'!G:G,MATCH($C1539,'Policy Characteristics'!$C:$C,0))),"",INDEX('Policy Characteristics'!G:G,MATCH($C1539,'Policy Characteristics'!$C:$C,0)))</f>
        <v>1</v>
      </c>
      <c r="N1539" s="261">
        <f>IF(ISBLANK(INDEX('Policy Characteristics'!H:H,MATCH($C1539,'Policy Characteristics'!$C:$C,0))),"",INDEX('Policy Characteristics'!H:H,MATCH($C1539,'Policy Characteristics'!$C:$C,0)))</f>
        <v>0.01</v>
      </c>
      <c r="O1539" s="254" t="str">
        <f>IF(ISBLANK(INDEX('Policy Characteristics'!I:I,MATCH($C1539,'Policy Characteristics'!$C:$C,0))),"",INDEX('Policy Characteristics'!I:I,MATCH($C1539,'Policy Characteristics'!$C:$C,0)))</f>
        <v>% reduction in exports</v>
      </c>
      <c r="P1539" s="254" t="str">
        <f>IF(ISBLANK(INDEX('Policy Characteristics'!J:J,MATCH($C1539,'Policy Characteristics'!$C:$C,0))),"",INDEX('Policy Characteristics'!J:J,MATCH($C1539,'Policy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539" s="254" t="str">
        <f>IF(ISBLANK(INDEX('Policy Characteristics'!K:K,MATCH($C1539,'Policy Characteristics'!$C:$C,0))),"",INDEX('Policy Characteristics'!K:K,MATCH($C1539,'Policy Characteristics'!$C:$C,0)))</f>
        <v/>
      </c>
      <c r="R1539" s="254" t="str">
        <f>IF(ISBLANK(INDEX('Policy Characteristics'!L:L,MATCH($C1539,'Policy Characteristics'!$C:$C,0))),"",INDEX('Policy Characteristics'!L:L,MATCH($C1539,'Policy Characteristics'!$C:$C,0)))</f>
        <v>reduce-fuel-exports.html</v>
      </c>
    </row>
    <row r="1540" spans="1:18">
      <c r="A1540" s="254" t="str">
        <f>IF(ISBLANK(INDEX('Policy Characteristics'!A:A,MATCH($C1540,'Policy Characteristics'!$C:$C,0))),"",INDEX('Policy Characteristics'!A:A,MATCH($C1540,'Policy Characteristics'!$C:$C,0)))</f>
        <v>Industry</v>
      </c>
      <c r="B1540" s="262" t="str">
        <f>IF(ISBLANK(INDEX('Policy Characteristics'!B:B,MATCH($C1540,'Policy Characteristics'!$C:$C,0))),"",INDEX('Policy Characteristics'!B:B,MATCH($C1540,'Policy Characteristics'!$C:$C,0)))</f>
        <v>Reduce Fossil Fuel Exports</v>
      </c>
      <c r="C1540" s="254" t="str">
        <f t="shared" si="55"/>
        <v>Percent Reduction in Fossil Fuel Exports</v>
      </c>
      <c r="D1540" s="6" t="s">
        <v>2473</v>
      </c>
      <c r="E1540" s="45"/>
      <c r="F1540" s="6" t="s">
        <v>2474</v>
      </c>
      <c r="G1540" s="45"/>
      <c r="H1540" s="43">
        <v>455</v>
      </c>
      <c r="I1540" s="324" t="s">
        <v>43</v>
      </c>
      <c r="J1540" s="255" t="str">
        <f>IF(ISBLANK(INDEX('Policy Characteristics'!D:D,MATCH($C1540,'Policy Characteristics'!$C:$C,0))),"",INDEX('Policy Characteristics'!D:D,MATCH($C1540,'Policy Characteristics'!$C:$C,0)))</f>
        <v>Percent Reduction in Fossil Fuel Exports</v>
      </c>
      <c r="K1540" s="254" t="str">
        <f>IF(ISBLANK(INDEX('Policy Characteristics'!E:E,MATCH($C1540,'Policy Characteristics'!$C:$C,0))),"",INDEX('Policy Characteristics'!E:E,MATCH($C1540,'Policy Characteristics'!$C:$C,0)))</f>
        <v>indst reduce fossil fuel exports</v>
      </c>
      <c r="L1540" s="261">
        <f>IF(ISBLANK(INDEX('Policy Characteristics'!F:F,MATCH($C1540,'Policy Characteristics'!$C:$C,0))),"",INDEX('Policy Characteristics'!F:F,MATCH($C1540,'Policy Characteristics'!$C:$C,0)))</f>
        <v>0</v>
      </c>
      <c r="M1540" s="261">
        <f>IF(ISBLANK(INDEX('Policy Characteristics'!G:G,MATCH($C1540,'Policy Characteristics'!$C:$C,0))),"",INDEX('Policy Characteristics'!G:G,MATCH($C1540,'Policy Characteristics'!$C:$C,0)))</f>
        <v>1</v>
      </c>
      <c r="N1540" s="261">
        <f>IF(ISBLANK(INDEX('Policy Characteristics'!H:H,MATCH($C1540,'Policy Characteristics'!$C:$C,0))),"",INDEX('Policy Characteristics'!H:H,MATCH($C1540,'Policy Characteristics'!$C:$C,0)))</f>
        <v>0.01</v>
      </c>
      <c r="O1540" s="254" t="str">
        <f>IF(ISBLANK(INDEX('Policy Characteristics'!I:I,MATCH($C1540,'Policy Characteristics'!$C:$C,0))),"",INDEX('Policy Characteristics'!I:I,MATCH($C1540,'Policy Characteristics'!$C:$C,0)))</f>
        <v>% reduction in exports</v>
      </c>
      <c r="P1540" s="254" t="str">
        <f>IF(ISBLANK(INDEX('Policy Characteristics'!J:J,MATCH($C1540,'Policy Characteristics'!$C:$C,0))),"",INDEX('Policy Characteristics'!J:J,MATCH($C1540,'Policy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540" s="254" t="str">
        <f>IF(ISBLANK(INDEX('Policy Characteristics'!K:K,MATCH($C1540,'Policy Characteristics'!$C:$C,0))),"",INDEX('Policy Characteristics'!K:K,MATCH($C1540,'Policy Characteristics'!$C:$C,0)))</f>
        <v/>
      </c>
      <c r="R1540" s="254" t="str">
        <f>IF(ISBLANK(INDEX('Policy Characteristics'!L:L,MATCH($C1540,'Policy Characteristics'!$C:$C,0))),"",INDEX('Policy Characteristics'!L:L,MATCH($C1540,'Policy Characteristics'!$C:$C,0)))</f>
        <v>reduce-fuel-exports.html</v>
      </c>
    </row>
    <row r="1541" spans="1:18">
      <c r="A1541" s="254" t="str">
        <f>IF(ISBLANK(INDEX('Policy Characteristics'!A:A,MATCH($C1541,'Policy Characteristics'!$C:$C,0))),"",INDEX('Policy Characteristics'!A:A,MATCH($C1541,'Policy Characteristics'!$C:$C,0)))</f>
        <v>Industry</v>
      </c>
      <c r="B1541" s="262" t="str">
        <f>IF(ISBLANK(INDEX('Policy Characteristics'!B:B,MATCH($C1541,'Policy Characteristics'!$C:$C,0))),"",INDEX('Policy Characteristics'!B:B,MATCH($C1541,'Policy Characteristics'!$C:$C,0)))</f>
        <v>Reduce Fossil Fuel Exports</v>
      </c>
      <c r="C1541" s="254" t="str">
        <f t="shared" si="55"/>
        <v>Percent Reduction in Fossil Fuel Exports</v>
      </c>
      <c r="D1541" s="6" t="s">
        <v>442</v>
      </c>
      <c r="E1541" s="45"/>
      <c r="F1541" s="6" t="s">
        <v>443</v>
      </c>
      <c r="G1541" s="45"/>
      <c r="H1541" s="43">
        <v>456</v>
      </c>
      <c r="I1541" s="325" t="s">
        <v>44</v>
      </c>
      <c r="J1541" s="255" t="str">
        <f>IF(ISBLANK(INDEX('Policy Characteristics'!D:D,MATCH($C1541,'Policy Characteristics'!$C:$C,0))),"",INDEX('Policy Characteristics'!D:D,MATCH($C1541,'Policy Characteristics'!$C:$C,0)))</f>
        <v>Percent Reduction in Fossil Fuel Exports</v>
      </c>
      <c r="K1541" s="254" t="str">
        <f>IF(ISBLANK(INDEX('Policy Characteristics'!E:E,MATCH($C1541,'Policy Characteristics'!$C:$C,0))),"",INDEX('Policy Characteristics'!E:E,MATCH($C1541,'Policy Characteristics'!$C:$C,0)))</f>
        <v>indst reduce fossil fuel exports</v>
      </c>
      <c r="L1541" s="261">
        <f>IF(ISBLANK(INDEX('Policy Characteristics'!F:F,MATCH($C1541,'Policy Characteristics'!$C:$C,0))),"",INDEX('Policy Characteristics'!F:F,MATCH($C1541,'Policy Characteristics'!$C:$C,0)))</f>
        <v>0</v>
      </c>
      <c r="M1541" s="261">
        <f>IF(ISBLANK(INDEX('Policy Characteristics'!G:G,MATCH($C1541,'Policy Characteristics'!$C:$C,0))),"",INDEX('Policy Characteristics'!G:G,MATCH($C1541,'Policy Characteristics'!$C:$C,0)))</f>
        <v>1</v>
      </c>
      <c r="N1541" s="261">
        <f>IF(ISBLANK(INDEX('Policy Characteristics'!H:H,MATCH($C1541,'Policy Characteristics'!$C:$C,0))),"",INDEX('Policy Characteristics'!H:H,MATCH($C1541,'Policy Characteristics'!$C:$C,0)))</f>
        <v>0.01</v>
      </c>
      <c r="O1541" s="254" t="str">
        <f>IF(ISBLANK(INDEX('Policy Characteristics'!I:I,MATCH($C1541,'Policy Characteristics'!$C:$C,0))),"",INDEX('Policy Characteristics'!I:I,MATCH($C1541,'Policy Characteristics'!$C:$C,0)))</f>
        <v>% reduction in exports</v>
      </c>
      <c r="P1541" s="254" t="str">
        <f>IF(ISBLANK(INDEX('Policy Characteristics'!J:J,MATCH($C1541,'Policy Characteristics'!$C:$C,0))),"",INDEX('Policy Characteristics'!J:J,MATCH($C1541,'Policy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541" s="254" t="str">
        <f>IF(ISBLANK(INDEX('Policy Characteristics'!K:K,MATCH($C1541,'Policy Characteristics'!$C:$C,0))),"",INDEX('Policy Characteristics'!K:K,MATCH($C1541,'Policy Characteristics'!$C:$C,0)))</f>
        <v/>
      </c>
      <c r="R1541" s="254" t="str">
        <f>IF(ISBLANK(INDEX('Policy Characteristics'!L:L,MATCH($C1541,'Policy Characteristics'!$C:$C,0))),"",INDEX('Policy Characteristics'!L:L,MATCH($C1541,'Policy Characteristics'!$C:$C,0)))</f>
        <v>reduce-fuel-exports.html</v>
      </c>
    </row>
    <row r="1542" spans="1:18">
      <c r="A1542" s="254" t="str">
        <f>IF(ISBLANK(INDEX('Policy Characteristics'!A:A,MATCH($C1542,'Policy Characteristics'!$C:$C,0))),"",INDEX('Policy Characteristics'!A:A,MATCH($C1542,'Policy Characteristics'!$C:$C,0)))</f>
        <v>Industry</v>
      </c>
      <c r="B1542" s="262" t="str">
        <f>IF(ISBLANK(INDEX('Policy Characteristics'!B:B,MATCH($C1542,'Policy Characteristics'!$C:$C,0))),"",INDEX('Policy Characteristics'!B:B,MATCH($C1542,'Policy Characteristics'!$C:$C,0)))</f>
        <v>Reduce Fossil Fuel Exports</v>
      </c>
      <c r="C1542" s="254" t="str">
        <f t="shared" si="55"/>
        <v>Percent Reduction in Fossil Fuel Exports</v>
      </c>
      <c r="D1542" s="6" t="s">
        <v>2465</v>
      </c>
      <c r="E1542" s="45"/>
      <c r="F1542" s="6" t="s">
        <v>2469</v>
      </c>
      <c r="G1542" s="45"/>
      <c r="H1542" s="43">
        <v>457</v>
      </c>
      <c r="I1542" s="324" t="s">
        <v>43</v>
      </c>
      <c r="J1542" s="255" t="str">
        <f>IF(ISBLANK(INDEX('Policy Characteristics'!D:D,MATCH($C1542,'Policy Characteristics'!$C:$C,0))),"",INDEX('Policy Characteristics'!D:D,MATCH($C1542,'Policy Characteristics'!$C:$C,0)))</f>
        <v>Percent Reduction in Fossil Fuel Exports</v>
      </c>
      <c r="K1542" s="254" t="str">
        <f>IF(ISBLANK(INDEX('Policy Characteristics'!E:E,MATCH($C1542,'Policy Characteristics'!$C:$C,0))),"",INDEX('Policy Characteristics'!E:E,MATCH($C1542,'Policy Characteristics'!$C:$C,0)))</f>
        <v>indst reduce fossil fuel exports</v>
      </c>
      <c r="L1542" s="261">
        <f>IF(ISBLANK(INDEX('Policy Characteristics'!F:F,MATCH($C1542,'Policy Characteristics'!$C:$C,0))),"",INDEX('Policy Characteristics'!F:F,MATCH($C1542,'Policy Characteristics'!$C:$C,0)))</f>
        <v>0</v>
      </c>
      <c r="M1542" s="261">
        <f>IF(ISBLANK(INDEX('Policy Characteristics'!G:G,MATCH($C1542,'Policy Characteristics'!$C:$C,0))),"",INDEX('Policy Characteristics'!G:G,MATCH($C1542,'Policy Characteristics'!$C:$C,0)))</f>
        <v>1</v>
      </c>
      <c r="N1542" s="261">
        <f>IF(ISBLANK(INDEX('Policy Characteristics'!H:H,MATCH($C1542,'Policy Characteristics'!$C:$C,0))),"",INDEX('Policy Characteristics'!H:H,MATCH($C1542,'Policy Characteristics'!$C:$C,0)))</f>
        <v>0.01</v>
      </c>
      <c r="O1542" s="254" t="str">
        <f>IF(ISBLANK(INDEX('Policy Characteristics'!I:I,MATCH($C1542,'Policy Characteristics'!$C:$C,0))),"",INDEX('Policy Characteristics'!I:I,MATCH($C1542,'Policy Characteristics'!$C:$C,0)))</f>
        <v>% reduction in exports</v>
      </c>
      <c r="P1542" s="254" t="str">
        <f>IF(ISBLANK(INDEX('Policy Characteristics'!J:J,MATCH($C1542,'Policy Characteristics'!$C:$C,0))),"",INDEX('Policy Characteristics'!J:J,MATCH($C1542,'Policy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542" s="254" t="str">
        <f>IF(ISBLANK(INDEX('Policy Characteristics'!K:K,MATCH($C1542,'Policy Characteristics'!$C:$C,0))),"",INDEX('Policy Characteristics'!K:K,MATCH($C1542,'Policy Characteristics'!$C:$C,0)))</f>
        <v/>
      </c>
      <c r="R1542" s="254" t="str">
        <f>IF(ISBLANK(INDEX('Policy Characteristics'!L:L,MATCH($C1542,'Policy Characteristics'!$C:$C,0))),"",INDEX('Policy Characteristics'!L:L,MATCH($C1542,'Policy Characteristics'!$C:$C,0)))</f>
        <v>reduce-fuel-exports.html</v>
      </c>
    </row>
    <row r="1543" spans="1:18">
      <c r="A1543" s="254" t="str">
        <f>IF(ISBLANK(INDEX('Policy Characteristics'!A:A,MATCH($C1543,'Policy Characteristics'!$C:$C,0))),"",INDEX('Policy Characteristics'!A:A,MATCH($C1543,'Policy Characteristics'!$C:$C,0)))</f>
        <v>Industry</v>
      </c>
      <c r="B1543" s="262" t="str">
        <f>IF(ISBLANK(INDEX('Policy Characteristics'!B:B,MATCH($C1543,'Policy Characteristics'!$C:$C,0))),"",INDEX('Policy Characteristics'!B:B,MATCH($C1543,'Policy Characteristics'!$C:$C,0)))</f>
        <v>Reduce Fossil Fuel Exports</v>
      </c>
      <c r="C1543" s="254" t="str">
        <f t="shared" si="55"/>
        <v>Percent Reduction in Fossil Fuel Exports</v>
      </c>
      <c r="D1543" s="6" t="s">
        <v>2475</v>
      </c>
      <c r="E1543" s="45"/>
      <c r="F1543" s="6" t="s">
        <v>2476</v>
      </c>
      <c r="G1543" s="45"/>
      <c r="H1543" s="43">
        <v>458</v>
      </c>
      <c r="I1543" s="324" t="s">
        <v>43</v>
      </c>
      <c r="J1543" s="255" t="str">
        <f>IF(ISBLANK(INDEX('Policy Characteristics'!D:D,MATCH($C1543,'Policy Characteristics'!$C:$C,0))),"",INDEX('Policy Characteristics'!D:D,MATCH($C1543,'Policy Characteristics'!$C:$C,0)))</f>
        <v>Percent Reduction in Fossil Fuel Exports</v>
      </c>
      <c r="K1543" s="254" t="str">
        <f>IF(ISBLANK(INDEX('Policy Characteristics'!E:E,MATCH($C1543,'Policy Characteristics'!$C:$C,0))),"",INDEX('Policy Characteristics'!E:E,MATCH($C1543,'Policy Characteristics'!$C:$C,0)))</f>
        <v>indst reduce fossil fuel exports</v>
      </c>
      <c r="L1543" s="261">
        <f>IF(ISBLANK(INDEX('Policy Characteristics'!F:F,MATCH($C1543,'Policy Characteristics'!$C:$C,0))),"",INDEX('Policy Characteristics'!F:F,MATCH($C1543,'Policy Characteristics'!$C:$C,0)))</f>
        <v>0</v>
      </c>
      <c r="M1543" s="261">
        <f>IF(ISBLANK(INDEX('Policy Characteristics'!G:G,MATCH($C1543,'Policy Characteristics'!$C:$C,0))),"",INDEX('Policy Characteristics'!G:G,MATCH($C1543,'Policy Characteristics'!$C:$C,0)))</f>
        <v>1</v>
      </c>
      <c r="N1543" s="261">
        <f>IF(ISBLANK(INDEX('Policy Characteristics'!H:H,MATCH($C1543,'Policy Characteristics'!$C:$C,0))),"",INDEX('Policy Characteristics'!H:H,MATCH($C1543,'Policy Characteristics'!$C:$C,0)))</f>
        <v>0.01</v>
      </c>
      <c r="O1543" s="254" t="str">
        <f>IF(ISBLANK(INDEX('Policy Characteristics'!I:I,MATCH($C1543,'Policy Characteristics'!$C:$C,0))),"",INDEX('Policy Characteristics'!I:I,MATCH($C1543,'Policy Characteristics'!$C:$C,0)))</f>
        <v>% reduction in exports</v>
      </c>
      <c r="P1543" s="254" t="str">
        <f>IF(ISBLANK(INDEX('Policy Characteristics'!J:J,MATCH($C1543,'Policy Characteristics'!$C:$C,0))),"",INDEX('Policy Characteristics'!J:J,MATCH($C1543,'Policy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543" s="254" t="str">
        <f>IF(ISBLANK(INDEX('Policy Characteristics'!K:K,MATCH($C1543,'Policy Characteristics'!$C:$C,0))),"",INDEX('Policy Characteristics'!K:K,MATCH($C1543,'Policy Characteristics'!$C:$C,0)))</f>
        <v/>
      </c>
      <c r="R1543" s="254" t="str">
        <f>IF(ISBLANK(INDEX('Policy Characteristics'!L:L,MATCH($C1543,'Policy Characteristics'!$C:$C,0))),"",INDEX('Policy Characteristics'!L:L,MATCH($C1543,'Policy Characteristics'!$C:$C,0)))</f>
        <v>reduce-fuel-exports.html</v>
      </c>
    </row>
    <row r="1544" spans="1:18">
      <c r="A1544" s="254" t="str">
        <f>IF(ISBLANK(INDEX('Policy Characteristics'!A:A,MATCH($C1544,'Policy Characteristics'!$C:$C,0))),"",INDEX('Policy Characteristics'!A:A,MATCH($C1544,'Policy Characteristics'!$C:$C,0)))</f>
        <v>Industry</v>
      </c>
      <c r="B1544" s="262" t="str">
        <f>IF(ISBLANK(INDEX('Policy Characteristics'!B:B,MATCH($C1544,'Policy Characteristics'!$C:$C,0))),"",INDEX('Policy Characteristics'!B:B,MATCH($C1544,'Policy Characteristics'!$C:$C,0)))</f>
        <v>Reduce Fossil Fuel Exports</v>
      </c>
      <c r="C1544" s="254" t="str">
        <f t="shared" si="55"/>
        <v>Percent Reduction in Fossil Fuel Exports</v>
      </c>
      <c r="D1544" s="6" t="s">
        <v>2466</v>
      </c>
      <c r="E1544" s="45"/>
      <c r="F1544" s="6" t="s">
        <v>2470</v>
      </c>
      <c r="G1544" s="45"/>
      <c r="H1544" s="43">
        <v>459</v>
      </c>
      <c r="I1544" s="324" t="s">
        <v>43</v>
      </c>
      <c r="J1544" s="255" t="str">
        <f>IF(ISBLANK(INDEX('Policy Characteristics'!D:D,MATCH($C1544,'Policy Characteristics'!$C:$C,0))),"",INDEX('Policy Characteristics'!D:D,MATCH($C1544,'Policy Characteristics'!$C:$C,0)))</f>
        <v>Percent Reduction in Fossil Fuel Exports</v>
      </c>
      <c r="K1544" s="254" t="str">
        <f>IF(ISBLANK(INDEX('Policy Characteristics'!E:E,MATCH($C1544,'Policy Characteristics'!$C:$C,0))),"",INDEX('Policy Characteristics'!E:E,MATCH($C1544,'Policy Characteristics'!$C:$C,0)))</f>
        <v>indst reduce fossil fuel exports</v>
      </c>
      <c r="L1544" s="261">
        <f>IF(ISBLANK(INDEX('Policy Characteristics'!F:F,MATCH($C1544,'Policy Characteristics'!$C:$C,0))),"",INDEX('Policy Characteristics'!F:F,MATCH($C1544,'Policy Characteristics'!$C:$C,0)))</f>
        <v>0</v>
      </c>
      <c r="M1544" s="261">
        <f>IF(ISBLANK(INDEX('Policy Characteristics'!G:G,MATCH($C1544,'Policy Characteristics'!$C:$C,0))),"",INDEX('Policy Characteristics'!G:G,MATCH($C1544,'Policy Characteristics'!$C:$C,0)))</f>
        <v>1</v>
      </c>
      <c r="N1544" s="261">
        <f>IF(ISBLANK(INDEX('Policy Characteristics'!H:H,MATCH($C1544,'Policy Characteristics'!$C:$C,0))),"",INDEX('Policy Characteristics'!H:H,MATCH($C1544,'Policy Characteristics'!$C:$C,0)))</f>
        <v>0.01</v>
      </c>
      <c r="O1544" s="254" t="str">
        <f>IF(ISBLANK(INDEX('Policy Characteristics'!I:I,MATCH($C1544,'Policy Characteristics'!$C:$C,0))),"",INDEX('Policy Characteristics'!I:I,MATCH($C1544,'Policy Characteristics'!$C:$C,0)))</f>
        <v>% reduction in exports</v>
      </c>
      <c r="P1544" s="254" t="str">
        <f>IF(ISBLANK(INDEX('Policy Characteristics'!J:J,MATCH($C1544,'Policy Characteristics'!$C:$C,0))),"",INDEX('Policy Characteristics'!J:J,MATCH($C1544,'Policy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544" s="254" t="str">
        <f>IF(ISBLANK(INDEX('Policy Characteristics'!K:K,MATCH($C1544,'Policy Characteristics'!$C:$C,0))),"",INDEX('Policy Characteristics'!K:K,MATCH($C1544,'Policy Characteristics'!$C:$C,0)))</f>
        <v/>
      </c>
      <c r="R1544" s="254" t="str">
        <f>IF(ISBLANK(INDEX('Policy Characteristics'!L:L,MATCH($C1544,'Policy Characteristics'!$C:$C,0))),"",INDEX('Policy Characteristics'!L:L,MATCH($C1544,'Policy Characteristics'!$C:$C,0)))</f>
        <v>reduce-fuel-exports.html</v>
      </c>
    </row>
    <row r="1545" spans="1:18">
      <c r="A1545" s="254" t="str">
        <f>IF(ISBLANK(INDEX('Policy Characteristics'!A:A,MATCH($C1545,'Policy Characteristics'!$C:$C,0))),"",INDEX('Policy Characteristics'!A:A,MATCH($C1545,'Policy Characteristics'!$C:$C,0)))</f>
        <v>Agriculture, Land Use, and Forestry</v>
      </c>
      <c r="B1545" s="262" t="str">
        <f>IF(ISBLANK(INDEX('Policy Characteristics'!B:B,MATCH($C1545,'Policy Characteristics'!$C:$C,0))),"",INDEX('Policy Characteristics'!B:B,MATCH($C1545,'Policy Characteristics'!$C:$C,0)))</f>
        <v>Afforestation and Reforestation</v>
      </c>
      <c r="C1545" t="s">
        <v>430</v>
      </c>
      <c r="D1545" s="45"/>
      <c r="E1545" s="45"/>
      <c r="F1545" s="45"/>
      <c r="G1545" s="45"/>
      <c r="H1545" s="43">
        <v>60</v>
      </c>
      <c r="I1545" s="324" t="s">
        <v>43</v>
      </c>
      <c r="J1545" s="255" t="str">
        <f>IF(ISBLANK(INDEX('Policy Characteristics'!D:D,MATCH($C1545,'Policy Characteristics'!$C:$C,0))),"",INDEX('Policy Characteristics'!D:D,MATCH($C1545,'Policy Characteristics'!$C:$C,0)))</f>
        <v>Afforestation and Reforestation</v>
      </c>
      <c r="K1545" s="254" t="str">
        <f>IF(ISBLANK(INDEX('Policy Characteristics'!E:E,MATCH($C1545,'Policy Characteristics'!$C:$C,0))),"",INDEX('Policy Characteristics'!E:E,MATCH($C1545,'Policy Characteristics'!$C:$C,0)))</f>
        <v>land afforestation and reforestation</v>
      </c>
      <c r="L1545" s="261">
        <f>IF(ISBLANK(INDEX('Policy Characteristics'!F:F,MATCH($C1545,'Policy Characteristics'!$C:$C,0))),"",INDEX('Policy Characteristics'!F:F,MATCH($C1545,'Policy Characteristics'!$C:$C,0)))</f>
        <v>0</v>
      </c>
      <c r="M1545" s="261">
        <f>IF(ISBLANK(INDEX('Policy Characteristics'!G:G,MATCH($C1545,'Policy Characteristics'!$C:$C,0))),"",INDEX('Policy Characteristics'!G:G,MATCH($C1545,'Policy Characteristics'!$C:$C,0)))</f>
        <v>1</v>
      </c>
      <c r="N1545" s="261">
        <f>IF(ISBLANK(INDEX('Policy Characteristics'!H:H,MATCH($C1545,'Policy Characteristics'!$C:$C,0))),"",INDEX('Policy Characteristics'!H:H,MATCH($C1545,'Policy Characteristics'!$C:$C,0)))</f>
        <v>0.01</v>
      </c>
      <c r="O1545" s="254" t="str">
        <f>IF(ISBLANK(INDEX('Policy Characteristics'!I:I,MATCH($C1545,'Policy Characteristics'!$C:$C,0))),"",INDEX('Policy Characteristics'!I:I,MATCH($C1545,'Policy Characteristics'!$C:$C,0)))</f>
        <v>% of potential achieved</v>
      </c>
      <c r="P1545" s="254" t="str">
        <f>IF(ISBLANK(INDEX('Policy Characteristics'!J:J,MATCH($C1545,'Policy Characteristics'!$C:$C,0))),"",INDEX('Policy Characteristics'!J:J,MATCH($C1545,'Policy Characteristics'!$C:$C,0)))</f>
        <v>**Description:** This policy increases the sequestration of CO2 by planting forests.  Planted forests are assumed to be managed with best practices and are not used for timber harvesting.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afforestation and reforestation potential is roughly 175 MMT CO2e in 2050.</v>
      </c>
      <c r="Q1545" s="254" t="str">
        <f>IF(ISBLANK(INDEX('Policy Characteristics'!K:K,MATCH($C1545,'Policy Characteristics'!$C:$C,0))),"",INDEX('Policy Characteristics'!K:K,MATCH($C1545,'Policy Characteristics'!$C:$C,0)))</f>
        <v>lulucf.html#aff-ref</v>
      </c>
      <c r="R1545" s="254" t="str">
        <f>IF(ISBLANK(INDEX('Policy Characteristics'!L:L,MATCH($C1545,'Policy Characteristics'!$C:$C,0))),"",INDEX('Policy Characteristics'!L:L,MATCH($C1545,'Policy Characteristics'!$C:$C,0)))</f>
        <v>afforestation-and-reforestation.html</v>
      </c>
    </row>
    <row r="1546" spans="1:18">
      <c r="A1546" s="254" t="str">
        <f>IF(ISBLANK(INDEX('Policy Characteristics'!A:A,MATCH($C1546,'Policy Characteristics'!$C:$C,0))),"",INDEX('Policy Characteristics'!A:A,MATCH($C1546,'Policy Characteristics'!$C:$C,0)))</f>
        <v>Agriculture, Land Use, and Forestry</v>
      </c>
      <c r="B1546" s="262" t="str">
        <f>IF(ISBLANK(INDEX('Policy Characteristics'!B:B,MATCH($C1546,'Policy Characteristics'!$C:$C,0))),"",INDEX('Policy Characteristics'!B:B,MATCH($C1546,'Policy Characteristics'!$C:$C,0)))</f>
        <v>Avoid Deforestation</v>
      </c>
      <c r="C1546" t="s">
        <v>437</v>
      </c>
      <c r="D1546" s="45"/>
      <c r="E1546" s="45"/>
      <c r="F1546" s="45"/>
      <c r="G1546" s="45"/>
      <c r="H1546" s="43">
        <v>705</v>
      </c>
      <c r="I1546" s="325" t="s">
        <v>44</v>
      </c>
      <c r="J1546" s="255" t="str">
        <f>IF(ISBLANK(INDEX('Policy Characteristics'!D:D,MATCH($C1546,'Policy Characteristics'!$C:$C,0))),"",INDEX('Policy Characteristics'!D:D,MATCH($C1546,'Policy Characteristics'!$C:$C,0)))</f>
        <v>Avoid Deforestation</v>
      </c>
      <c r="K1546" s="254" t="str">
        <f>IF(ISBLANK(INDEX('Policy Characteristics'!E:E,MATCH($C1546,'Policy Characteristics'!$C:$C,0))),"",INDEX('Policy Characteristics'!E:E,MATCH($C1546,'Policy Characteristics'!$C:$C,0)))</f>
        <v>land avoid deforestation</v>
      </c>
      <c r="L1546" s="261">
        <f>IF(ISBLANK(INDEX('Policy Characteristics'!F:F,MATCH($C1546,'Policy Characteristics'!$C:$C,0))),"",INDEX('Policy Characteristics'!F:F,MATCH($C1546,'Policy Characteristics'!$C:$C,0)))</f>
        <v>0</v>
      </c>
      <c r="M1546" s="261">
        <f>IF(ISBLANK(INDEX('Policy Characteristics'!G:G,MATCH($C1546,'Policy Characteristics'!$C:$C,0))),"",INDEX('Policy Characteristics'!G:G,MATCH($C1546,'Policy Characteristics'!$C:$C,0)))</f>
        <v>1</v>
      </c>
      <c r="N1546" s="261">
        <f>IF(ISBLANK(INDEX('Policy Characteristics'!H:H,MATCH($C1546,'Policy Characteristics'!$C:$C,0))),"",INDEX('Policy Characteristics'!H:H,MATCH($C1546,'Policy Characteristics'!$C:$C,0)))</f>
        <v>0.01</v>
      </c>
      <c r="O1546" s="254" t="str">
        <f>IF(ISBLANK(INDEX('Policy Characteristics'!I:I,MATCH($C1546,'Policy Characteristics'!$C:$C,0))),"",INDEX('Policy Characteristics'!I:I,MATCH($C1546,'Policy Characteristics'!$C:$C,0)))</f>
        <v>% of potential achieved</v>
      </c>
      <c r="P1546" s="254" t="str">
        <f>IF(ISBLANK(INDEX('Policy Characteristics'!J:J,MATCH($C1546,'Policy Characteristics'!$C:$C,0))),"",INDEX('Policy Characteristics'!J:J,MATCH($C1546,'Policy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546" s="254" t="str">
        <f>IF(ISBLANK(INDEX('Policy Characteristics'!K:K,MATCH($C1546,'Policy Characteristics'!$C:$C,0))),"",INDEX('Policy Characteristics'!K:K,MATCH($C1546,'Policy Characteristics'!$C:$C,0)))</f>
        <v>lulucf.html#avoid-def</v>
      </c>
      <c r="R1546" s="254" t="str">
        <f>IF(ISBLANK(INDEX('Policy Characteristics'!L:L,MATCH($C1546,'Policy Characteristics'!$C:$C,0))),"",INDEX('Policy Characteristics'!L:L,MATCH($C1546,'Policy Characteristics'!$C:$C,0)))</f>
        <v>avoid-deforestation.html</v>
      </c>
    </row>
    <row r="1547" spans="1:18">
      <c r="A1547" s="254" t="str">
        <f>IF(ISBLANK(INDEX('Policy Characteristics'!A:A,MATCH($C1547,'Policy Characteristics'!$C:$C,0))),"",INDEX('Policy Characteristics'!A:A,MATCH($C1547,'Policy Characteristics'!$C:$C,0)))</f>
        <v>Agriculture, Land Use, and Forestry</v>
      </c>
      <c r="B1547" s="262" t="str">
        <f>IF(ISBLANK(INDEX('Policy Characteristics'!B:B,MATCH($C1547,'Policy Characteristics'!$C:$C,0))),"",INDEX('Policy Characteristics'!B:B,MATCH($C1547,'Policy Characteristics'!$C:$C,0)))</f>
        <v>Grassland Restoration and Avoided Conversion</v>
      </c>
      <c r="C1547" t="s">
        <v>434</v>
      </c>
      <c r="D1547" s="45"/>
      <c r="E1547" s="45"/>
      <c r="F1547" s="45"/>
      <c r="G1547" s="45"/>
      <c r="H1547" s="43">
        <v>177</v>
      </c>
      <c r="I1547" s="325" t="s">
        <v>43</v>
      </c>
      <c r="J1547" s="255" t="str">
        <f>IF(ISBLANK(INDEX('Policy Characteristics'!D:D,MATCH($C1547,'Policy Characteristics'!$C:$C,0))),"",INDEX('Policy Characteristics'!D:D,MATCH($C1547,'Policy Characteristics'!$C:$C,0)))</f>
        <v>Grassland Restoration and Avoided Conversion</v>
      </c>
      <c r="K1547" s="254" t="str">
        <f>IF(ISBLANK(INDEX('Policy Characteristics'!E:E,MATCH($C1547,'Policy Characteristics'!$C:$C,0))),"",INDEX('Policy Characteristics'!E:E,MATCH($C1547,'Policy Characteristics'!$C:$C,0)))</f>
        <v>land forest restoration</v>
      </c>
      <c r="L1547" s="261">
        <f>IF(ISBLANK(INDEX('Policy Characteristics'!F:F,MATCH($C1547,'Policy Characteristics'!$C:$C,0))),"",INDEX('Policy Characteristics'!F:F,MATCH($C1547,'Policy Characteristics'!$C:$C,0)))</f>
        <v>0</v>
      </c>
      <c r="M1547" s="261">
        <f>IF(ISBLANK(INDEX('Policy Characteristics'!G:G,MATCH($C1547,'Policy Characteristics'!$C:$C,0))),"",INDEX('Policy Characteristics'!G:G,MATCH($C1547,'Policy Characteristics'!$C:$C,0)))</f>
        <v>1</v>
      </c>
      <c r="N1547" s="261">
        <f>IF(ISBLANK(INDEX('Policy Characteristics'!H:H,MATCH($C1547,'Policy Characteristics'!$C:$C,0))),"",INDEX('Policy Characteristics'!H:H,MATCH($C1547,'Policy Characteristics'!$C:$C,0)))</f>
        <v>0.01</v>
      </c>
      <c r="O1547" s="254" t="str">
        <f>IF(ISBLANK(INDEX('Policy Characteristics'!I:I,MATCH($C1547,'Policy Characteristics'!$C:$C,0))),"",INDEX('Policy Characteristics'!I:I,MATCH($C1547,'Policy Characteristics'!$C:$C,0)))</f>
        <v>% of potential achieved</v>
      </c>
      <c r="P1547" s="254" t="str">
        <f>IF(ISBLANK(INDEX('Policy Characteristics'!J:J,MATCH($C1547,'Policy Characteristics'!$C:$C,0))),"",INDEX('Policy Characteristics'!J:J,MATCH($C1547,'Policy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547" s="254" t="str">
        <f>IF(ISBLANK(INDEX('Policy Characteristics'!K:K,MATCH($C1547,'Policy Characteristics'!$C:$C,0))),"",INDEX('Policy Characteristics'!K:K,MATCH($C1547,'Policy Characteristics'!$C:$C,0)))</f>
        <v/>
      </c>
      <c r="R1547" s="254" t="str">
        <f>IF(ISBLANK(INDEX('Policy Characteristics'!L:L,MATCH($C1547,'Policy Characteristics'!$C:$C,0))),"",INDEX('Policy Characteristics'!L:L,MATCH($C1547,'Policy Characteristics'!$C:$C,0)))</f>
        <v>forest-restoration.html</v>
      </c>
    </row>
    <row r="1548" spans="1:18">
      <c r="A1548" s="254" t="str">
        <f>IF(ISBLANK(INDEX('Policy Characteristics'!A:A,MATCH($C1548,'Policy Characteristics'!$C:$C,0))),"",INDEX('Policy Characteristics'!A:A,MATCH($C1548,'Policy Characteristics'!$C:$C,0)))</f>
        <v>Agriculture, Land Use, and Forestry</v>
      </c>
      <c r="B1548" s="262" t="str">
        <f>IF(ISBLANK(INDEX('Policy Characteristics'!B:B,MATCH($C1548,'Policy Characteristics'!$C:$C,0))),"",INDEX('Policy Characteristics'!B:B,MATCH($C1548,'Policy Characteristics'!$C:$C,0)))</f>
        <v>Forest Set-Asides</v>
      </c>
      <c r="C1548" t="s">
        <v>431</v>
      </c>
      <c r="D1548" s="45"/>
      <c r="E1548" s="45"/>
      <c r="F1548" s="45"/>
      <c r="G1548" s="45"/>
      <c r="H1548" s="43">
        <v>61</v>
      </c>
      <c r="I1548" s="324" t="s">
        <v>44</v>
      </c>
      <c r="J1548" s="255" t="str">
        <f>IF(ISBLANK(INDEX('Policy Characteristics'!D:D,MATCH($C1548,'Policy Characteristics'!$C:$C,0))),"",INDEX('Policy Characteristics'!D:D,MATCH($C1548,'Policy Characteristics'!$C:$C,0)))</f>
        <v>Forest Set-Asides</v>
      </c>
      <c r="K1548" s="254" t="str">
        <f>IF(ISBLANK(INDEX('Policy Characteristics'!E:E,MATCH($C1548,'Policy Characteristics'!$C:$C,0))),"",INDEX('Policy Characteristics'!E:E,MATCH($C1548,'Policy Characteristics'!$C:$C,0)))</f>
        <v>land forest set asides</v>
      </c>
      <c r="L1548" s="261">
        <f>IF(ISBLANK(INDEX('Policy Characteristics'!F:F,MATCH($C1548,'Policy Characteristics'!$C:$C,0))),"",INDEX('Policy Characteristics'!F:F,MATCH($C1548,'Policy Characteristics'!$C:$C,0)))</f>
        <v>0</v>
      </c>
      <c r="M1548" s="261">
        <f>IF(ISBLANK(INDEX('Policy Characteristics'!G:G,MATCH($C1548,'Policy Characteristics'!$C:$C,0))),"",INDEX('Policy Characteristics'!G:G,MATCH($C1548,'Policy Characteristics'!$C:$C,0)))</f>
        <v>1</v>
      </c>
      <c r="N1548" s="261">
        <f>IF(ISBLANK(INDEX('Policy Characteristics'!H:H,MATCH($C1548,'Policy Characteristics'!$C:$C,0))),"",INDEX('Policy Characteristics'!H:H,MATCH($C1548,'Policy Characteristics'!$C:$C,0)))</f>
        <v>0.01</v>
      </c>
      <c r="O1548" s="254" t="str">
        <f>IF(ISBLANK(INDEX('Policy Characteristics'!I:I,MATCH($C1548,'Policy Characteristics'!$C:$C,0))),"",INDEX('Policy Characteristics'!I:I,MATCH($C1548,'Policy Characteristics'!$C:$C,0)))</f>
        <v>% of potential achieved</v>
      </c>
      <c r="P1548" s="254" t="str">
        <f>IF(ISBLANK(INDEX('Policy Characteristics'!J:J,MATCH($C1548,'Policy Characteristics'!$C:$C,0))),"",INDEX('Policy Characteristics'!J:J,MATCH($C1548,'Policy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548" s="254" t="str">
        <f>IF(ISBLANK(INDEX('Policy Characteristics'!K:K,MATCH($C1548,'Policy Characteristics'!$C:$C,0))),"",INDEX('Policy Characteristics'!K:K,MATCH($C1548,'Policy Characteristics'!$C:$C,0)))</f>
        <v>lulucf.html#set-asides</v>
      </c>
      <c r="R1548" s="254" t="str">
        <f>IF(ISBLANK(INDEX('Policy Characteristics'!L:L,MATCH($C1548,'Policy Characteristics'!$C:$C,0))),"",INDEX('Policy Characteristics'!L:L,MATCH($C1548,'Policy Characteristics'!$C:$C,0)))</f>
        <v>forest-set-asides.html</v>
      </c>
    </row>
    <row r="1549" spans="1:18">
      <c r="A1549" s="254" t="str">
        <f>IF(ISBLANK(INDEX('Policy Characteristics'!A:A,MATCH($C1549,'Policy Characteristics'!$C:$C,0))),"",INDEX('Policy Characteristics'!A:A,MATCH($C1549,'Policy Characteristics'!$C:$C,0)))</f>
        <v>Agriculture, Land Use, and Forestry</v>
      </c>
      <c r="B1549" s="262" t="str">
        <f>IF(ISBLANK(INDEX('Policy Characteristics'!B:B,MATCH($C1549,'Policy Characteristics'!$C:$C,0))),"",INDEX('Policy Characteristics'!B:B,MATCH($C1549,'Policy Characteristics'!$C:$C,0)))</f>
        <v>Cropland and Rice Measures</v>
      </c>
      <c r="C1549" t="s">
        <v>2771</v>
      </c>
      <c r="D1549" s="45"/>
      <c r="E1549" s="45"/>
      <c r="F1549" s="45"/>
      <c r="G1549" s="45"/>
      <c r="H1549" s="43">
        <v>62</v>
      </c>
      <c r="I1549" s="324" t="s">
        <v>43</v>
      </c>
      <c r="J1549" s="255" t="str">
        <f>IF(ISBLANK(INDEX('Policy Characteristics'!D:D,MATCH($C1549,'Policy Characteristics'!$C:$C,0))),"",INDEX('Policy Characteristics'!D:D,MATCH($C1549,'Policy Characteristics'!$C:$C,0)))</f>
        <v>Cropland and Rice Measures</v>
      </c>
      <c r="K1549" s="254" t="str">
        <f>IF(ISBLANK(INDEX('Policy Characteristics'!E:E,MATCH($C1549,'Policy Characteristics'!$C:$C,0))),"",INDEX('Policy Characteristics'!E:E,MATCH($C1549,'Policy Characteristics'!$C:$C,0)))</f>
        <v>indst cropland and rice measures</v>
      </c>
      <c r="L1549" s="261">
        <f>IF(ISBLANK(INDEX('Policy Characteristics'!F:F,MATCH($C1549,'Policy Characteristics'!$C:$C,0))),"",INDEX('Policy Characteristics'!F:F,MATCH($C1549,'Policy Characteristics'!$C:$C,0)))</f>
        <v>0</v>
      </c>
      <c r="M1549" s="261">
        <f>IF(ISBLANK(INDEX('Policy Characteristics'!G:G,MATCH($C1549,'Policy Characteristics'!$C:$C,0))),"",INDEX('Policy Characteristics'!G:G,MATCH($C1549,'Policy Characteristics'!$C:$C,0)))</f>
        <v>1</v>
      </c>
      <c r="N1549" s="261">
        <f>IF(ISBLANK(INDEX('Policy Characteristics'!H:H,MATCH($C1549,'Policy Characteristics'!$C:$C,0))),"",INDEX('Policy Characteristics'!H:H,MATCH($C1549,'Policy Characteristics'!$C:$C,0)))</f>
        <v>0.01</v>
      </c>
      <c r="O1549" s="254" t="str">
        <f>IF(ISBLANK(INDEX('Policy Characteristics'!I:I,MATCH($C1549,'Policy Characteristics'!$C:$C,0))),"",INDEX('Policy Characteristics'!I:I,MATCH($C1549,'Policy Characteristics'!$C:$C,0)))</f>
        <v>% of potential achieved</v>
      </c>
      <c r="P1549" s="254" t="str">
        <f>IF(ISBLANK(INDEX('Policy Characteristics'!J:J,MATCH($C1549,'Policy Characteristics'!$C:$C,0))),"",INDEX('Policy Characteristics'!J:J,MATCH($C1549,'Policy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The BAU reflects increased uptake of cropland and rice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total potential for this policy lever is sourced from EPA's 2024 Forestry and Agriculture Sector Mitigation Analysis, which evaluates various carbon price scenarios across both the forestry and agriculture sectors and considers land use competition. At a level of $100 per ton, the cropland and rice measures potential is roughly 10 MMT CO2e in 2050.</v>
      </c>
      <c r="Q1549" s="254" t="str">
        <f>IF(ISBLANK(INDEX('Policy Characteristics'!K:K,MATCH($C1549,'Policy Characteristics'!$C:$C,0))),"",INDEX('Policy Characteristics'!K:K,MATCH($C1549,'Policy Characteristics'!$C:$C,0)))</f>
        <v>industry-ag-main.html#cropland</v>
      </c>
      <c r="R1549" s="254" t="str">
        <f>IF(ISBLANK(INDEX('Policy Characteristics'!L:L,MATCH($C1549,'Policy Characteristics'!$C:$C,0))),"",INDEX('Policy Characteristics'!L:L,MATCH($C1549,'Policy Characteristics'!$C:$C,0)))</f>
        <v>cropland-management.html</v>
      </c>
    </row>
    <row r="1550" spans="1:18">
      <c r="A1550" s="254" t="str">
        <f>IF(ISBLANK(INDEX('Policy Characteristics'!A:A,MATCH($C1550,'Policy Characteristics'!$C:$C,0))),"",INDEX('Policy Characteristics'!A:A,MATCH($C1550,'Policy Characteristics'!$C:$C,0)))</f>
        <v>Agriculture, Land Use, and Forestry</v>
      </c>
      <c r="B1550" s="262" t="str">
        <f>IF(ISBLANK(INDEX('Policy Characteristics'!B:B,MATCH($C1550,'Policy Characteristics'!$C:$C,0))),"",INDEX('Policy Characteristics'!B:B,MATCH($C1550,'Policy Characteristics'!$C:$C,0)))</f>
        <v>Improved Soil Measures</v>
      </c>
      <c r="C1550" t="s">
        <v>3341</v>
      </c>
      <c r="D1550" s="45"/>
      <c r="E1550" s="45"/>
      <c r="F1550" s="45"/>
      <c r="G1550" s="45"/>
      <c r="H1550" s="43">
        <v>1654</v>
      </c>
      <c r="I1550" s="324" t="s">
        <v>44</v>
      </c>
      <c r="J1550" s="255" t="str">
        <f>IF(ISBLANK(INDEX('Policy Characteristics'!D:D,MATCH($C1550,'Policy Characteristics'!$C:$C,0))),"",INDEX('Policy Characteristics'!D:D,MATCH($C1550,'Policy Characteristics'!$C:$C,0)))</f>
        <v>Improved Soil Measures</v>
      </c>
      <c r="K1550" s="254" t="str">
        <f>IF(ISBLANK(INDEX('Policy Characteristics'!E:E,MATCH($C1550,'Policy Characteristics'!$C:$C,0))),"",INDEX('Policy Characteristics'!E:E,MATCH($C1550,'Policy Characteristics'!$C:$C,0)))</f>
        <v>indst tillage</v>
      </c>
      <c r="L1550" s="261">
        <f>IF(ISBLANK(INDEX('Policy Characteristics'!F:F,MATCH($C1550,'Policy Characteristics'!$C:$C,0))),"",INDEX('Policy Characteristics'!F:F,MATCH($C1550,'Policy Characteristics'!$C:$C,0)))</f>
        <v>0</v>
      </c>
      <c r="M1550" s="261">
        <f>IF(ISBLANK(INDEX('Policy Characteristics'!G:G,MATCH($C1550,'Policy Characteristics'!$C:$C,0))),"",INDEX('Policy Characteristics'!G:G,MATCH($C1550,'Policy Characteristics'!$C:$C,0)))</f>
        <v>1</v>
      </c>
      <c r="N1550" s="261">
        <f>IF(ISBLANK(INDEX('Policy Characteristics'!H:H,MATCH($C1550,'Policy Characteristics'!$C:$C,0))),"",INDEX('Policy Characteristics'!H:H,MATCH($C1550,'Policy Characteristics'!$C:$C,0)))</f>
        <v>0.01</v>
      </c>
      <c r="O1550" s="254" t="str">
        <f>IF(ISBLANK(INDEX('Policy Characteristics'!I:I,MATCH($C1550,'Policy Characteristics'!$C:$C,0))),"",INDEX('Policy Characteristics'!I:I,MATCH($C1550,'Policy Characteristics'!$C:$C,0)))</f>
        <v>% of potential achieved</v>
      </c>
      <c r="P1550" s="254" t="str">
        <f>IF(ISBLANK(INDEX('Policy Characteristics'!J:J,MATCH($C1550,'Policy Characteristics'!$C:$C,0))),"",INDEX('Policy Characteristics'!J:J,MATCH($C1550,'Policy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550" s="254" t="str">
        <f>IF(ISBLANK(INDEX('Policy Characteristics'!K:K,MATCH($C1550,'Policy Characteristics'!$C:$C,0))),"",INDEX('Policy Characteristics'!K:K,MATCH($C1550,'Policy Characteristics'!$C:$C,0)))</f>
        <v/>
      </c>
      <c r="R1550" s="254" t="str">
        <f>IF(ISBLANK(INDEX('Policy Characteristics'!L:L,MATCH($C1550,'Policy Characteristics'!$C:$C,0))),"",INDEX('Policy Characteristics'!L:L,MATCH($C1550,'Policy Characteristics'!$C:$C,0)))</f>
        <v/>
      </c>
    </row>
    <row r="1551" spans="1:18">
      <c r="A1551" s="254" t="str">
        <f>IF(ISBLANK(INDEX('Policy Characteristics'!A:A,MATCH($C1551,'Policy Characteristics'!$C:$C,0))),"",INDEX('Policy Characteristics'!A:A,MATCH($C1551,'Policy Characteristics'!$C:$C,0)))</f>
        <v>Agriculture, Land Use, and Forestry</v>
      </c>
      <c r="B1551" s="262" t="str">
        <f>IF(ISBLANK(INDEX('Policy Characteristics'!B:B,MATCH($C1551,'Policy Characteristics'!$C:$C,0))),"",INDEX('Policy Characteristics'!B:B,MATCH($C1551,'Policy Characteristics'!$C:$C,0)))</f>
        <v>Improved Forest Management</v>
      </c>
      <c r="C1551" t="s">
        <v>432</v>
      </c>
      <c r="D1551" s="45"/>
      <c r="E1551" s="45"/>
      <c r="F1551" s="45"/>
      <c r="G1551" s="45"/>
      <c r="H1551" s="43">
        <v>63</v>
      </c>
      <c r="I1551" s="324" t="s">
        <v>43</v>
      </c>
      <c r="J1551" s="255" t="str">
        <f>IF(ISBLANK(INDEX('Policy Characteristics'!D:D,MATCH($C1551,'Policy Characteristics'!$C:$C,0))),"",INDEX('Policy Characteristics'!D:D,MATCH($C1551,'Policy Characteristics'!$C:$C,0)))</f>
        <v>Improved Forest Management</v>
      </c>
      <c r="K1551" s="254" t="str">
        <f>IF(ISBLANK(INDEX('Policy Characteristics'!E:E,MATCH($C1551,'Policy Characteristics'!$C:$C,0))),"",INDEX('Policy Characteristics'!E:E,MATCH($C1551,'Policy Characteristics'!$C:$C,0)))</f>
        <v>land forest management</v>
      </c>
      <c r="L1551" s="261">
        <f>IF(ISBLANK(INDEX('Policy Characteristics'!F:F,MATCH($C1551,'Policy Characteristics'!$C:$C,0))),"",INDEX('Policy Characteristics'!F:F,MATCH($C1551,'Policy Characteristics'!$C:$C,0)))</f>
        <v>0</v>
      </c>
      <c r="M1551" s="261">
        <f>IF(ISBLANK(INDEX('Policy Characteristics'!G:G,MATCH($C1551,'Policy Characteristics'!$C:$C,0))),"",INDEX('Policy Characteristics'!G:G,MATCH($C1551,'Policy Characteristics'!$C:$C,0)))</f>
        <v>1</v>
      </c>
      <c r="N1551" s="261">
        <f>IF(ISBLANK(INDEX('Policy Characteristics'!H:H,MATCH($C1551,'Policy Characteristics'!$C:$C,0))),"",INDEX('Policy Characteristics'!H:H,MATCH($C1551,'Policy Characteristics'!$C:$C,0)))</f>
        <v>0.01</v>
      </c>
      <c r="O1551" s="254" t="str">
        <f>IF(ISBLANK(INDEX('Policy Characteristics'!I:I,MATCH($C1551,'Policy Characteristics'!$C:$C,0))),"",INDEX('Policy Characteristics'!I:I,MATCH($C1551,'Policy Characteristics'!$C:$C,0)))</f>
        <v>% of potential achieved</v>
      </c>
      <c r="P1551" s="254" t="str">
        <f>IF(ISBLANK(INDEX('Policy Characteristics'!J:J,MATCH($C1551,'Policy Characteristics'!$C:$C,0))),"",INDEX('Policy Characteristics'!J:J,MATCH($C1551,'Policy Characteristics'!$C:$C,0)))</f>
        <v>**Description:** This policy increases CO2 sequestration by forests through improved forest management practices.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forest management potential is roughly 80 MMT CO2e in 2050.</v>
      </c>
      <c r="Q1551" s="254" t="str">
        <f>IF(ISBLANK(INDEX('Policy Characteristics'!K:K,MATCH($C1551,'Policy Characteristics'!$C:$C,0))),"",INDEX('Policy Characteristics'!K:K,MATCH($C1551,'Policy Characteristics'!$C:$C,0)))</f>
        <v>lulucf.html#forest-mgmt</v>
      </c>
      <c r="R1551" s="254" t="str">
        <f>IF(ISBLANK(INDEX('Policy Characteristics'!L:L,MATCH($C1551,'Policy Characteristics'!$C:$C,0))),"",INDEX('Policy Characteristics'!L:L,MATCH($C1551,'Policy Characteristics'!$C:$C,0)))</f>
        <v>improved-forest-management.html</v>
      </c>
    </row>
    <row r="1552" spans="1:18">
      <c r="A1552" s="254" t="str">
        <f>IF(ISBLANK(INDEX('Policy Characteristics'!A:A,MATCH($C1552,'Policy Characteristics'!$C:$C,0))),"",INDEX('Policy Characteristics'!A:A,MATCH($C1552,'Policy Characteristics'!$C:$C,0)))</f>
        <v>Agriculture, Land Use, and Forestry</v>
      </c>
      <c r="B1552" s="262" t="str">
        <f>IF(ISBLANK(INDEX('Policy Characteristics'!B:B,MATCH($C1552,'Policy Characteristics'!$C:$C,0))),"",INDEX('Policy Characteristics'!B:B,MATCH($C1552,'Policy Characteristics'!$C:$C,0)))</f>
        <v>Livestock Measures</v>
      </c>
      <c r="C1552" t="s">
        <v>2803</v>
      </c>
      <c r="D1552" s="45"/>
      <c r="E1552" s="45"/>
      <c r="F1552" s="45"/>
      <c r="G1552" s="45"/>
      <c r="H1552" s="43">
        <v>64</v>
      </c>
      <c r="I1552" s="324" t="s">
        <v>43</v>
      </c>
      <c r="J1552" s="255" t="str">
        <f>IF(ISBLANK(INDEX('Policy Characteristics'!D:D,MATCH($C1552,'Policy Characteristics'!$C:$C,0))),"",INDEX('Policy Characteristics'!D:D,MATCH($C1552,'Policy Characteristics'!$C:$C,0)))</f>
        <v>Livestock Measures</v>
      </c>
      <c r="K1552" s="254" t="str">
        <f>IF(ISBLANK(INDEX('Policy Characteristics'!E:E,MATCH($C1552,'Policy Characteristics'!$C:$C,0))),"",INDEX('Policy Characteristics'!E:E,MATCH($C1552,'Policy Characteristics'!$C:$C,0)))</f>
        <v>indst livestock measures</v>
      </c>
      <c r="L1552" s="261">
        <f>IF(ISBLANK(INDEX('Policy Characteristics'!F:F,MATCH($C1552,'Policy Characteristics'!$C:$C,0))),"",INDEX('Policy Characteristics'!F:F,MATCH($C1552,'Policy Characteristics'!$C:$C,0)))</f>
        <v>0</v>
      </c>
      <c r="M1552" s="261">
        <f>IF(ISBLANK(INDEX('Policy Characteristics'!G:G,MATCH($C1552,'Policy Characteristics'!$C:$C,0))),"",INDEX('Policy Characteristics'!G:G,MATCH($C1552,'Policy Characteristics'!$C:$C,0)))</f>
        <v>1</v>
      </c>
      <c r="N1552" s="261">
        <f>IF(ISBLANK(INDEX('Policy Characteristics'!H:H,MATCH($C1552,'Policy Characteristics'!$C:$C,0))),"",INDEX('Policy Characteristics'!H:H,MATCH($C1552,'Policy Characteristics'!$C:$C,0)))</f>
        <v>0.01</v>
      </c>
      <c r="O1552" s="254" t="str">
        <f>IF(ISBLANK(INDEX('Policy Characteristics'!I:I,MATCH($C1552,'Policy Characteristics'!$C:$C,0))),"",INDEX('Policy Characteristics'!I:I,MATCH($C1552,'Policy Characteristics'!$C:$C,0)))</f>
        <v>% of potential achieved</v>
      </c>
      <c r="P1552" s="254" t="str">
        <f>IF(ISBLANK(INDEX('Policy Characteristics'!J:J,MATCH($C1552,'Policy Characteristics'!$C:$C,0))),"",INDEX('Policy Characteristics'!J:J,MATCH($C1552,'Policy Characteristics'!$C:$C,0)))</f>
        <v>**Description:** This policy reduces greenhouse gas emissions from agriculture through livestock-related measures, such as feed supplements or drugs to prevent enteric methane formation. // **Guidance for setting values:** The BAU reflects increased uptake of livestock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potential for this policy lever is sourced from EPA's 2024 Forestry and Agriculture Sector Mitigation Analysis, which evaluates various carbon price scenarios across both the forestry and agriculture sectors and considers land use competition. At a level of $100 per ton, the livestock measures potential is roughly 55 MMT CO2e in 2050.</v>
      </c>
      <c r="Q1552" s="254" t="str">
        <f>IF(ISBLANK(INDEX('Policy Characteristics'!K:K,MATCH($C1552,'Policy Characteristics'!$C:$C,0))),"",INDEX('Policy Characteristics'!K:K,MATCH($C1552,'Policy Characteristics'!$C:$C,0)))</f>
        <v>industry-ag-main.html#livestock</v>
      </c>
      <c r="R1552" s="254" t="str">
        <f>IF(ISBLANK(INDEX('Policy Characteristics'!L:L,MATCH($C1552,'Policy Characteristics'!$C:$C,0))),"",INDEX('Policy Characteristics'!L:L,MATCH($C1552,'Policy Characteristics'!$C:$C,0)))</f>
        <v>livestock-measures.html</v>
      </c>
    </row>
    <row r="1553" spans="1:18">
      <c r="A1553" s="254" t="str">
        <f>IF(ISBLANK(INDEX('Policy Characteristics'!A:A,MATCH($C1553,'Policy Characteristics'!$C:$C,0))),"",INDEX('Policy Characteristics'!A:A,MATCH($C1553,'Policy Characteristics'!$C:$C,0)))</f>
        <v>Agriculture, Land Use, and Forestry</v>
      </c>
      <c r="B1553" s="262" t="str">
        <f>IF(ISBLANK(INDEX('Policy Characteristics'!B:B,MATCH($C1553,'Policy Characteristics'!$C:$C,0))),"",INDEX('Policy Characteristics'!B:B,MATCH($C1553,'Policy Characteristics'!$C:$C,0)))</f>
        <v>Wetland Restoration</v>
      </c>
      <c r="C1553" t="s">
        <v>433</v>
      </c>
      <c r="D1553" s="45"/>
      <c r="E1553" s="45"/>
      <c r="F1553" s="45"/>
      <c r="G1553" s="45"/>
      <c r="H1553" s="43">
        <v>178</v>
      </c>
      <c r="I1553" s="324" t="s">
        <v>43</v>
      </c>
      <c r="J1553" s="255" t="str">
        <f>IF(ISBLANK(INDEX('Policy Characteristics'!D:D,MATCH($C1553,'Policy Characteristics'!$C:$C,0))),"",INDEX('Policy Characteristics'!D:D,MATCH($C1553,'Policy Characteristics'!$C:$C,0)))</f>
        <v>Wetland Restoration</v>
      </c>
      <c r="K1553" s="254" t="str">
        <f>IF(ISBLANK(INDEX('Policy Characteristics'!E:E,MATCH($C1553,'Policy Characteristics'!$C:$C,0))),"",INDEX('Policy Characteristics'!E:E,MATCH($C1553,'Policy Characteristics'!$C:$C,0)))</f>
        <v>land peatland restoration</v>
      </c>
      <c r="L1553" s="261">
        <f>IF(ISBLANK(INDEX('Policy Characteristics'!F:F,MATCH($C1553,'Policy Characteristics'!$C:$C,0))),"",INDEX('Policy Characteristics'!F:F,MATCH($C1553,'Policy Characteristics'!$C:$C,0)))</f>
        <v>0</v>
      </c>
      <c r="M1553" s="261">
        <f>IF(ISBLANK(INDEX('Policy Characteristics'!G:G,MATCH($C1553,'Policy Characteristics'!$C:$C,0))),"",INDEX('Policy Characteristics'!G:G,MATCH($C1553,'Policy Characteristics'!$C:$C,0)))</f>
        <v>1</v>
      </c>
      <c r="N1553" s="261">
        <f>IF(ISBLANK(INDEX('Policy Characteristics'!H:H,MATCH($C1553,'Policy Characteristics'!$C:$C,0))),"",INDEX('Policy Characteristics'!H:H,MATCH($C1553,'Policy Characteristics'!$C:$C,0)))</f>
        <v>0.01</v>
      </c>
      <c r="O1553" s="254" t="str">
        <f>IF(ISBLANK(INDEX('Policy Characteristics'!I:I,MATCH($C1553,'Policy Characteristics'!$C:$C,0))),"",INDEX('Policy Characteristics'!I:I,MATCH($C1553,'Policy Characteristics'!$C:$C,0)))</f>
        <v>% of potential achieved</v>
      </c>
      <c r="P1553" s="254" t="str">
        <f>IF(ISBLANK(INDEX('Policy Characteristics'!J:J,MATCH($C1553,'Policy Characteristics'!$C:$C,0))),"",INDEX('Policy Characteristics'!J:J,MATCH($C1553,'Policy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553" s="254" t="str">
        <f>IF(ISBLANK(INDEX('Policy Characteristics'!K:K,MATCH($C1553,'Policy Characteristics'!$C:$C,0))),"",INDEX('Policy Characteristics'!K:K,MATCH($C1553,'Policy Characteristics'!$C:$C,0)))</f>
        <v/>
      </c>
      <c r="R1553" s="254" t="str">
        <f>IF(ISBLANK(INDEX('Policy Characteristics'!L:L,MATCH($C1553,'Policy Characteristics'!$C:$C,0))),"",INDEX('Policy Characteristics'!L:L,MATCH($C1553,'Policy Characteristics'!$C:$C,0)))</f>
        <v>peatland-restoration.html</v>
      </c>
    </row>
    <row r="1554" spans="1:18">
      <c r="A1554" s="254" t="str">
        <f>IF(ISBLANK(INDEX('Policy Characteristics'!A:A,MATCH($C1554,'Policy Characteristics'!$C:$C,0))),"",INDEX('Policy Characteristics'!A:A,MATCH($C1554,'Policy Characteristics'!$C:$C,0)))</f>
        <v>Agriculture, Land Use, and Forestry</v>
      </c>
      <c r="B1554" s="262" t="str">
        <f>IF(ISBLANK(INDEX('Policy Characteristics'!B:B,MATCH($C1554,'Policy Characteristics'!$C:$C,0))),"",INDEX('Policy Characteristics'!B:B,MATCH($C1554,'Policy Characteristics'!$C:$C,0)))</f>
        <v>Shift to Non-Animal Products</v>
      </c>
      <c r="C1554" t="s">
        <v>2441</v>
      </c>
      <c r="D1554" s="45"/>
      <c r="E1554" s="45"/>
      <c r="F1554" s="45"/>
      <c r="G1554" s="45"/>
      <c r="H1554" s="43">
        <v>434</v>
      </c>
      <c r="I1554" s="324" t="s">
        <v>43</v>
      </c>
      <c r="J1554" s="255" t="str">
        <f>IF(ISBLANK(INDEX('Policy Characteristics'!D:D,MATCH($C1554,'Policy Characteristics'!$C:$C,0))),"",INDEX('Policy Characteristics'!D:D,MATCH($C1554,'Policy Characteristics'!$C:$C,0)))</f>
        <v>Shift to Non-Animal Products</v>
      </c>
      <c r="K1554" s="254" t="str">
        <f>IF(ISBLANK(INDEX('Policy Characteristics'!E:E,MATCH($C1554,'Policy Characteristics'!$C:$C,0))),"",INDEX('Policy Characteristics'!E:E,MATCH($C1554,'Policy Characteristics'!$C:$C,0)))</f>
        <v>indst shift to nonanimal products</v>
      </c>
      <c r="L1554" s="261">
        <f>IF(ISBLANK(INDEX('Policy Characteristics'!F:F,MATCH($C1554,'Policy Characteristics'!$C:$C,0))),"",INDEX('Policy Characteristics'!F:F,MATCH($C1554,'Policy Characteristics'!$C:$C,0)))</f>
        <v>0</v>
      </c>
      <c r="M1554" s="261">
        <f>IF(ISBLANK(INDEX('Policy Characteristics'!G:G,MATCH($C1554,'Policy Characteristics'!$C:$C,0))),"",INDEX('Policy Characteristics'!G:G,MATCH($C1554,'Policy Characteristics'!$C:$C,0)))</f>
        <v>1</v>
      </c>
      <c r="N1554" s="261">
        <f>IF(ISBLANK(INDEX('Policy Characteristics'!H:H,MATCH($C1554,'Policy Characteristics'!$C:$C,0))),"",INDEX('Policy Characteristics'!H:H,MATCH($C1554,'Policy Characteristics'!$C:$C,0)))</f>
        <v>0.01</v>
      </c>
      <c r="O1554" s="254" t="str">
        <f>IF(ISBLANK(INDEX('Policy Characteristics'!I:I,MATCH($C1554,'Policy Characteristics'!$C:$C,0))),"",INDEX('Policy Characteristics'!I:I,MATCH($C1554,'Policy Characteristics'!$C:$C,0)))</f>
        <v>% reduction in animal products</v>
      </c>
      <c r="P1554" s="254" t="str">
        <f>IF(ISBLANK(INDEX('Policy Characteristics'!J:J,MATCH($C1554,'Policy Characteristics'!$C:$C,0))),"",INDEX('Policy Characteristics'!J:J,MATCH($C1554,'Policy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554" s="254" t="str">
        <f>IF(ISBLANK(INDEX('Policy Characteristics'!K:K,MATCH($C1554,'Policy Characteristics'!$C:$C,0))),"",INDEX('Policy Characteristics'!K:K,MATCH($C1554,'Policy Characteristics'!$C:$C,0)))</f>
        <v/>
      </c>
      <c r="R1554" s="254" t="str">
        <f>IF(ISBLANK(INDEX('Policy Characteristics'!L:L,MATCH($C1554,'Policy Characteristics'!$C:$C,0))),"",INDEX('Policy Characteristics'!L:L,MATCH($C1554,'Policy Characteristics'!$C:$C,0)))</f>
        <v>shift-to-non-animal-products.html</v>
      </c>
    </row>
    <row r="1555" spans="1:18" s="2" customFormat="1">
      <c r="A1555" s="254" t="str">
        <f>IF(ISBLANK(INDEX('Policy Characteristics'!A:A,MATCH($C1555,'Policy Characteristics'!$C:$C,0))),"",INDEX('Policy Characteristics'!A:A,MATCH($C1555,'Policy Characteristics'!$C:$C,0)))</f>
        <v>District Heat and Hydrogen</v>
      </c>
      <c r="B1555" s="262" t="str">
        <f>IF(ISBLANK(INDEX('Policy Characteristics'!B:B,MATCH($C1555,'Policy Characteristics'!$C:$C,0))),"",INDEX('Policy Characteristics'!B:B,MATCH($C1555,'Policy Characteristics'!$C:$C,0)))</f>
        <v>Use CHP for District Heat</v>
      </c>
      <c r="C1555" s="317" t="s">
        <v>287</v>
      </c>
      <c r="D1555" s="6"/>
      <c r="E1555" s="6"/>
      <c r="F1555" s="6"/>
      <c r="G1555" s="6"/>
      <c r="H1555" s="43">
        <v>68</v>
      </c>
      <c r="I1555" s="325" t="s">
        <v>43</v>
      </c>
      <c r="J1555" s="255" t="str">
        <f>IF(ISBLANK(INDEX('Policy Characteristics'!D:D,MATCH($C1555,'Policy Characteristics'!$C:$C,0))),"",INDEX('Policy Characteristics'!D:D,MATCH($C1555,'Policy Characteristics'!$C:$C,0)))</f>
        <v>District Heat CHP</v>
      </c>
      <c r="K1555" s="254" t="str">
        <f>IF(ISBLANK(INDEX('Policy Characteristics'!E:E,MATCH($C1555,'Policy Characteristics'!$C:$C,0))),"",INDEX('Policy Characteristics'!E:E,MATCH($C1555,'Policy Characteristics'!$C:$C,0)))</f>
        <v>heat convert heat to CHP</v>
      </c>
      <c r="L1555" s="261">
        <f>IF(ISBLANK(INDEX('Policy Characteristics'!F:F,MATCH($C1555,'Policy Characteristics'!$C:$C,0))),"",INDEX('Policy Characteristics'!F:F,MATCH($C1555,'Policy Characteristics'!$C:$C,0)))</f>
        <v>0</v>
      </c>
      <c r="M1555" s="261">
        <f>IF(ISBLANK(INDEX('Policy Characteristics'!G:G,MATCH($C1555,'Policy Characteristics'!$C:$C,0))),"",INDEX('Policy Characteristics'!G:G,MATCH($C1555,'Policy Characteristics'!$C:$C,0)))</f>
        <v>1</v>
      </c>
      <c r="N1555" s="261">
        <f>IF(ISBLANK(INDEX('Policy Characteristics'!H:H,MATCH($C1555,'Policy Characteristics'!$C:$C,0))),"",INDEX('Policy Characteristics'!H:H,MATCH($C1555,'Policy Characteristics'!$C:$C,0)))</f>
        <v>0.01</v>
      </c>
      <c r="O1555" s="254" t="str">
        <f>IF(ISBLANK(INDEX('Policy Characteristics'!I:I,MATCH($C1555,'Policy Characteristics'!$C:$C,0))),"",INDEX('Policy Characteristics'!I:I,MATCH($C1555,'Policy Characteristics'!$C:$C,0)))</f>
        <v>% non-CHP heat converted</v>
      </c>
      <c r="P1555" s="254" t="str">
        <f>IF(ISBLANK(INDEX('Policy Characteristics'!J:J,MATCH($C1555,'Policy Characteristics'!$C:$C,0))),"",INDEX('Policy Characteristics'!J:J,MATCH($C1555,'Policy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555" s="254" t="str">
        <f>IF(ISBLANK(INDEX('Policy Characteristics'!K:K,MATCH($C1555,'Policy Characteristics'!$C:$C,0))),"",INDEX('Policy Characteristics'!K:K,MATCH($C1555,'Policy Characteristics'!$C:$C,0)))</f>
        <v>district-heating.html#chp</v>
      </c>
      <c r="R1555" s="254" t="str">
        <f>IF(ISBLANK(INDEX('Policy Characteristics'!L:L,MATCH($C1555,'Policy Characteristics'!$C:$C,0))),"",INDEX('Policy Characteristics'!L:L,MATCH($C1555,'Policy Characteristics'!$C:$C,0)))</f>
        <v>convert-non-chp-heat-production.html</v>
      </c>
    </row>
    <row r="1556" spans="1:18" s="2" customFormat="1">
      <c r="A1556" s="254" t="str">
        <f>IF(ISBLANK(INDEX('Policy Characteristics'!A:A,MATCH($C1556,'Policy Characteristics'!$C:$C,0))),"",INDEX('Policy Characteristics'!A:A,MATCH($C1556,'Policy Characteristics'!$C:$C,0)))</f>
        <v>District Heat and Hydrogen</v>
      </c>
      <c r="B1556" s="262" t="str">
        <f>IF(ISBLANK(INDEX('Policy Characteristics'!B:B,MATCH($C1556,'Policy Characteristics'!$C:$C,0))),"",INDEX('Policy Characteristics'!B:B,MATCH($C1556,'Policy Characteristics'!$C:$C,0)))</f>
        <v>Produce District Heat with Electricity</v>
      </c>
      <c r="C1556" s="317" t="s">
        <v>2739</v>
      </c>
      <c r="D1556" s="6"/>
      <c r="E1556" s="6"/>
      <c r="F1556" s="6"/>
      <c r="G1556" s="6"/>
      <c r="H1556" s="43">
        <v>176</v>
      </c>
      <c r="I1556" s="325" t="s">
        <v>43</v>
      </c>
      <c r="J1556" s="255" t="str">
        <f>IF(ISBLANK(INDEX('Policy Characteristics'!D:D,MATCH($C1556,'Policy Characteristics'!$C:$C,0))),"",INDEX('Policy Characteristics'!D:D,MATCH($C1556,'Policy Characteristics'!$C:$C,0)))</f>
        <v>District Heat Fuel Switching</v>
      </c>
      <c r="K1556" s="254" t="str">
        <f>IF(ISBLANK(INDEX('Policy Characteristics'!E:E,MATCH($C1556,'Policy Characteristics'!$C:$C,0))),"",INDEX('Policy Characteristics'!E:E,MATCH($C1556,'Policy Characteristics'!$C:$C,0)))</f>
        <v>heat fuel type shifting</v>
      </c>
      <c r="L1556" s="261">
        <f>IF(ISBLANK(INDEX('Policy Characteristics'!F:F,MATCH($C1556,'Policy Characteristics'!$C:$C,0))),"",INDEX('Policy Characteristics'!F:F,MATCH($C1556,'Policy Characteristics'!$C:$C,0)))</f>
        <v>0</v>
      </c>
      <c r="M1556" s="261">
        <f>IF(ISBLANK(INDEX('Policy Characteristics'!G:G,MATCH($C1556,'Policy Characteristics'!$C:$C,0))),"",INDEX('Policy Characteristics'!G:G,MATCH($C1556,'Policy Characteristics'!$C:$C,0)))</f>
        <v>1</v>
      </c>
      <c r="N1556" s="261">
        <f>IF(ISBLANK(INDEX('Policy Characteristics'!H:H,MATCH($C1556,'Policy Characteristics'!$C:$C,0))),"",INDEX('Policy Characteristics'!H:H,MATCH($C1556,'Policy Characteristics'!$C:$C,0)))</f>
        <v>0.01</v>
      </c>
      <c r="O1556" s="254" t="str">
        <f>IF(ISBLANK(INDEX('Policy Characteristics'!I:I,MATCH($C1556,'Policy Characteristics'!$C:$C,0))),"",INDEX('Policy Characteristics'!I:I,MATCH($C1556,'Policy Characteristics'!$C:$C,0)))</f>
        <v>% of fuel use</v>
      </c>
      <c r="P1556" s="254" t="str">
        <f>IF(ISBLANK(INDEX('Policy Characteristics'!J:J,MATCH($C1556,'Policy Characteristics'!$C:$C,0))),"",INDEX('Policy Characteristics'!J:J,MATCH($C1556,'Policy Characteristics'!$C:$C,0)))</f>
        <v>**Description:** This policy causes a percentage of the demand for district heat to be met with electricity instead of the fuels used in the BAU case. // **Guidance for setting values:** In the United States, 64% of district heat is made by burning natural gas, 17% from coal, 16% from biomass, and 3% from petroleum.  Large scale electric heat pump technologies for district heating are still emerging, and it is not yet clear which will be the most economical pathway for decarbonizing this sector.</v>
      </c>
      <c r="Q1556" s="254" t="str">
        <f>IF(ISBLANK(INDEX('Policy Characteristics'!K:K,MATCH($C1556,'Policy Characteristics'!$C:$C,0))),"",INDEX('Policy Characteristics'!K:K,MATCH($C1556,'Policy Characteristics'!$C:$C,0)))</f>
        <v>district-heating.html#convert-coal</v>
      </c>
      <c r="R1556" s="254" t="str">
        <f>IF(ISBLANK(INDEX('Policy Characteristics'!L:L,MATCH($C1556,'Policy Characteristics'!$C:$C,0))),"",INDEX('Policy Characteristics'!L:L,MATCH($C1556,'Policy Characteristics'!$C:$C,0)))</f>
        <v>district-heat-fuel-switching.html</v>
      </c>
    </row>
    <row r="1557" spans="1:18" s="2" customFormat="1">
      <c r="A1557" s="254" t="str">
        <f>IF(ISBLANK(INDEX('Policy Characteristics'!A:A,MATCH($C1557,'Policy Characteristics'!$C:$C,0))),"",INDEX('Policy Characteristics'!A:A,MATCH($C1557,'Policy Characteristics'!$C:$C,0)))</f>
        <v>District Heat and Hydrogen</v>
      </c>
      <c r="B1557" s="262" t="str">
        <f>IF(ISBLANK(INDEX('Policy Characteristics'!B:B,MATCH($C1557,'Policy Characteristics'!$C:$C,0))),"",INDEX('Policy Characteristics'!B:B,MATCH($C1557,'Policy Characteristics'!$C:$C,0)))</f>
        <v>Shift Hydrogen Production to Electrolysis</v>
      </c>
      <c r="C1557" s="317" t="s">
        <v>2479</v>
      </c>
      <c r="D1557" s="6"/>
      <c r="E1557" s="6"/>
      <c r="F1557" s="6"/>
      <c r="G1557" s="6"/>
      <c r="H1557" s="43">
        <v>450</v>
      </c>
      <c r="I1557" s="325" t="s">
        <v>43</v>
      </c>
      <c r="J1557" s="255" t="str">
        <f>IF(ISBLANK(INDEX('Policy Characteristics'!D:D,MATCH($C1557,'Policy Characteristics'!$C:$C,0))),"",INDEX('Policy Characteristics'!D:D,MATCH($C1557,'Policy Characteristics'!$C:$C,0)))</f>
        <v>Hydrogen Electrolysis</v>
      </c>
      <c r="K1557" s="254" t="str">
        <f>IF(ISBLANK(INDEX('Policy Characteristics'!E:E,MATCH($C1557,'Policy Characteristics'!$C:$C,0))),"",INDEX('Policy Characteristics'!E:E,MATCH($C1557,'Policy Characteristics'!$C:$C,0)))</f>
        <v>hydgn shift production pathways</v>
      </c>
      <c r="L1557" s="261">
        <f>IF(ISBLANK(INDEX('Policy Characteristics'!F:F,MATCH($C1557,'Policy Characteristics'!$C:$C,0))),"",INDEX('Policy Characteristics'!F:F,MATCH($C1557,'Policy Characteristics'!$C:$C,0)))</f>
        <v>0</v>
      </c>
      <c r="M1557" s="261">
        <f>IF(ISBLANK(INDEX('Policy Characteristics'!G:G,MATCH($C1557,'Policy Characteristics'!$C:$C,0))),"",INDEX('Policy Characteristics'!G:G,MATCH($C1557,'Policy Characteristics'!$C:$C,0)))</f>
        <v>1</v>
      </c>
      <c r="N1557" s="261">
        <f>IF(ISBLANK(INDEX('Policy Characteristics'!H:H,MATCH($C1557,'Policy Characteristics'!$C:$C,0))),"",INDEX('Policy Characteristics'!H:H,MATCH($C1557,'Policy Characteristics'!$C:$C,0)))</f>
        <v>0.01</v>
      </c>
      <c r="O1557" s="254" t="str">
        <f>IF(ISBLANK(INDEX('Policy Characteristics'!I:I,MATCH($C1557,'Policy Characteristics'!$C:$C,0))),"",INDEX('Policy Characteristics'!I:I,MATCH($C1557,'Policy Characteristics'!$C:$C,0)))</f>
        <v>% of hydrogen production</v>
      </c>
      <c r="P1557" s="254" t="str">
        <f>IF(ISBLANK(INDEX('Policy Characteristics'!J:J,MATCH($C1557,'Policy Characteristics'!$C:$C,0))),"",INDEX('Policy Characteristics'!J:J,MATCH($C1557,'Policy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557" s="254" t="str">
        <f>IF(ISBLANK(INDEX('Policy Characteristics'!K:K,MATCH($C1557,'Policy Characteristics'!$C:$C,0))),"",INDEX('Policy Characteristics'!K:K,MATCH($C1557,'Policy Characteristics'!$C:$C,0)))</f>
        <v/>
      </c>
      <c r="R1557" s="254" t="str">
        <f>IF(ISBLANK(INDEX('Policy Characteristics'!L:L,MATCH($C1557,'Policy Characteristics'!$C:$C,0))),"",INDEX('Policy Characteristics'!L:L,MATCH($C1557,'Policy Characteristics'!$C:$C,0)))</f>
        <v>switch-hydrogen-production-pathway.html</v>
      </c>
    </row>
    <row r="1558" spans="1:18" s="4" customFormat="1">
      <c r="A1558" s="254" t="str">
        <f>IF(ISBLANK(INDEX('Policy Characteristics'!A:A,MATCH($C1558,'Policy Characteristics'!$C:$C,0))),"",INDEX('Policy Characteristics'!A:A,MATCH($C1558,'Policy Characteristics'!$C:$C,0)))</f>
        <v>Cross-Sector</v>
      </c>
      <c r="B1558" s="262" t="str">
        <f>IF(ISBLANK(INDEX('Policy Characteristics'!B:B,MATCH($C1558,'Policy Characteristics'!$C:$C,0))),"",INDEX('Policy Characteristics'!B:B,MATCH($C1558,'Policy Characteristics'!$C:$C,0)))</f>
        <v>Carbon Price</v>
      </c>
      <c r="C1558" t="s">
        <v>2412</v>
      </c>
      <c r="D1558" s="45" t="s">
        <v>332</v>
      </c>
      <c r="E1558" s="45"/>
      <c r="F1558" s="45" t="s">
        <v>336</v>
      </c>
      <c r="G1558" s="45"/>
      <c r="H1558" s="43">
        <v>171</v>
      </c>
      <c r="I1558" s="324" t="s">
        <v>43</v>
      </c>
      <c r="J1558" s="255" t="str">
        <f>IF(ISBLANK(INDEX('Policy Characteristics'!D:D,MATCH($C1558,'Policy Characteristics'!$C:$C,0))),"",INDEX('Policy Characteristics'!D:D,MATCH($C1558,'Policy Characteristics'!$C:$C,0)))</f>
        <v>Carbon Price</v>
      </c>
      <c r="K1558" s="254" t="str">
        <f>IF(ISBLANK(INDEX('Policy Characteristics'!E:E,MATCH($C1558,'Policy Characteristics'!$C:$C,0))),"",INDEX('Policy Characteristics'!E:E,MATCH($C1558,'Policy Characteristics'!$C:$C,0)))</f>
        <v>cross carbon tax</v>
      </c>
      <c r="L1558" s="254">
        <f>IF(ISBLANK(INDEX('Policy Characteristics'!F:F,MATCH($C1558,'Policy Characteristics'!$C:$C,0))),"",INDEX('Policy Characteristics'!F:F,MATCH($C1558,'Policy Characteristics'!$C:$C,0)))</f>
        <v>0</v>
      </c>
      <c r="M1558" s="254">
        <f>IF(ISBLANK(INDEX('Policy Characteristics'!G:G,MATCH($C1558,'Policy Characteristics'!$C:$C,0))),"",INDEX('Policy Characteristics'!G:G,MATCH($C1558,'Policy Characteristics'!$C:$C,0)))</f>
        <v>300</v>
      </c>
      <c r="N1558" s="254">
        <f>IF(ISBLANK(INDEX('Policy Characteristics'!H:H,MATCH($C1558,'Policy Characteristics'!$C:$C,0))),"",INDEX('Policy Characteristics'!H:H,MATCH($C1558,'Policy Characteristics'!$C:$C,0)))</f>
        <v>5</v>
      </c>
      <c r="O1558" s="254" t="str">
        <f>IF(ISBLANK(INDEX('Policy Characteristics'!I:I,MATCH($C1558,'Policy Characteristics'!$C:$C,0))),"",INDEX('Policy Characteristics'!I:I,MATCH($C1558,'Policy Characteristics'!$C:$C,0)))</f>
        <v>$/metric ton CO2e</v>
      </c>
      <c r="P1558" s="254" t="str">
        <f>IF(ISBLANK(INDEX('Policy Characteristics'!J:J,MATCH($C1558,'Policy Characteristics'!$C:$C,0))),"",INDEX('Policy Characteristics'!J:J,MATCH($C1558,'Policy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558" s="254" t="str">
        <f>IF(ISBLANK(INDEX('Policy Characteristics'!K:K,MATCH($C1558,'Policy Characteristics'!$C:$C,0))),"",INDEX('Policy Characteristics'!K:K,MATCH($C1558,'Policy Characteristics'!$C:$C,0)))</f>
        <v>fuels.html#carbon-tax</v>
      </c>
      <c r="R1558" s="254" t="str">
        <f>IF(ISBLANK(INDEX('Policy Characteristics'!L:L,MATCH($C1558,'Policy Characteristics'!$C:$C,0))),"",INDEX('Policy Characteristics'!L:L,MATCH($C1558,'Policy Characteristics'!$C:$C,0)))</f>
        <v>carbon-tax.html</v>
      </c>
    </row>
    <row r="1559" spans="1:18" s="4" customFormat="1">
      <c r="A1559" s="254" t="str">
        <f>IF(ISBLANK(INDEX('Policy Characteristics'!A:A,MATCH($C1559,'Policy Characteristics'!$C:$C,0))),"",INDEX('Policy Characteristics'!A:A,MATCH($C1559,'Policy Characteristics'!$C:$C,0)))</f>
        <v>Cross-Sector</v>
      </c>
      <c r="B1559" s="262" t="str">
        <f>IF(ISBLANK(INDEX('Policy Characteristics'!B:B,MATCH($C1559,'Policy Characteristics'!$C:$C,0))),"",INDEX('Policy Characteristics'!B:B,MATCH($C1559,'Policy Characteristics'!$C:$C,0)))</f>
        <v>Carbon Price</v>
      </c>
      <c r="C1559" s="254" t="str">
        <f t="shared" ref="C1559" si="56">C$1558</f>
        <v>Additional Carbon Tax Rate</v>
      </c>
      <c r="D1559" s="45" t="s">
        <v>340</v>
      </c>
      <c r="E1559" s="45"/>
      <c r="F1559" s="45" t="s">
        <v>341</v>
      </c>
      <c r="G1559" s="45"/>
      <c r="H1559" s="43">
        <v>172</v>
      </c>
      <c r="I1559" s="324" t="s">
        <v>43</v>
      </c>
      <c r="J1559" s="255" t="str">
        <f>IF(ISBLANK(INDEX('Policy Characteristics'!D:D,MATCH($C1559,'Policy Characteristics'!$C:$C,0))),"",INDEX('Policy Characteristics'!D:D,MATCH($C1559,'Policy Characteristics'!$C:$C,0)))</f>
        <v>Carbon Price</v>
      </c>
      <c r="K1559" s="254" t="str">
        <f>IF(ISBLANK(INDEX('Policy Characteristics'!E:E,MATCH($C1559,'Policy Characteristics'!$C:$C,0))),"",INDEX('Policy Characteristics'!E:E,MATCH($C1559,'Policy Characteristics'!$C:$C,0)))</f>
        <v>cross carbon tax</v>
      </c>
      <c r="L1559" s="254">
        <f>IF(ISBLANK(INDEX('Policy Characteristics'!F:F,MATCH($C1559,'Policy Characteristics'!$C:$C,0))),"",INDEX('Policy Characteristics'!F:F,MATCH($C1559,'Policy Characteristics'!$C:$C,0)))</f>
        <v>0</v>
      </c>
      <c r="M1559" s="254">
        <f>IF(ISBLANK(INDEX('Policy Characteristics'!G:G,MATCH($C1559,'Policy Characteristics'!$C:$C,0))),"",INDEX('Policy Characteristics'!G:G,MATCH($C1559,'Policy Characteristics'!$C:$C,0)))</f>
        <v>300</v>
      </c>
      <c r="N1559" s="254">
        <f>IF(ISBLANK(INDEX('Policy Characteristics'!H:H,MATCH($C1559,'Policy Characteristics'!$C:$C,0))),"",INDEX('Policy Characteristics'!H:H,MATCH($C1559,'Policy Characteristics'!$C:$C,0)))</f>
        <v>5</v>
      </c>
      <c r="O1559" s="254" t="str">
        <f>IF(ISBLANK(INDEX('Policy Characteristics'!I:I,MATCH($C1559,'Policy Characteristics'!$C:$C,0))),"",INDEX('Policy Characteristics'!I:I,MATCH($C1559,'Policy Characteristics'!$C:$C,0)))</f>
        <v>$/metric ton CO2e</v>
      </c>
      <c r="P1559" s="254" t="str">
        <f>IF(ISBLANK(INDEX('Policy Characteristics'!J:J,MATCH($C1559,'Policy Characteristics'!$C:$C,0))),"",INDEX('Policy Characteristics'!J:J,MATCH($C1559,'Policy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559" s="254" t="str">
        <f>IF(ISBLANK(INDEX('Policy Characteristics'!K:K,MATCH($C1559,'Policy Characteristics'!$C:$C,0))),"",INDEX('Policy Characteristics'!K:K,MATCH($C1559,'Policy Characteristics'!$C:$C,0)))</f>
        <v>fuels.html#carbon-tax</v>
      </c>
      <c r="R1559" s="254" t="str">
        <f>IF(ISBLANK(INDEX('Policy Characteristics'!L:L,MATCH($C1559,'Policy Characteristics'!$C:$C,0))),"",INDEX('Policy Characteristics'!L:L,MATCH($C1559,'Policy Characteristics'!$C:$C,0)))</f>
        <v>carbon-tax.html</v>
      </c>
    </row>
    <row r="1560" spans="1:18" s="4" customFormat="1">
      <c r="A1560" s="254" t="str">
        <f>IF(ISBLANK(INDEX('Policy Characteristics'!A:A,MATCH($C1560,'Policy Characteristics'!$C:$C,0))),"",INDEX('Policy Characteristics'!A:A,MATCH($C1560,'Policy Characteristics'!$C:$C,0)))</f>
        <v>Cross-Sector</v>
      </c>
      <c r="B1560" s="262" t="str">
        <f>IF(ISBLANK(INDEX('Policy Characteristics'!B:B,MATCH($C1560,'Policy Characteristics'!$C:$C,0))),"",INDEX('Policy Characteristics'!B:B,MATCH($C1560,'Policy Characteristics'!$C:$C,0)))</f>
        <v>Carbon Price</v>
      </c>
      <c r="C1560" s="254" t="str">
        <f t="shared" ref="C1560:C1563" si="57">C$1558</f>
        <v>Additional Carbon Tax Rate</v>
      </c>
      <c r="D1560" s="45" t="s">
        <v>334</v>
      </c>
      <c r="E1560" s="45"/>
      <c r="F1560" s="45" t="s">
        <v>338</v>
      </c>
      <c r="G1560" s="45"/>
      <c r="H1560" s="43">
        <v>173</v>
      </c>
      <c r="I1560" s="324" t="s">
        <v>43</v>
      </c>
      <c r="J1560" s="255" t="str">
        <f>IF(ISBLANK(INDEX('Policy Characteristics'!D:D,MATCH($C1560,'Policy Characteristics'!$C:$C,0))),"",INDEX('Policy Characteristics'!D:D,MATCH($C1560,'Policy Characteristics'!$C:$C,0)))</f>
        <v>Carbon Price</v>
      </c>
      <c r="K1560" s="254" t="str">
        <f>IF(ISBLANK(INDEX('Policy Characteristics'!E:E,MATCH($C1560,'Policy Characteristics'!$C:$C,0))),"",INDEX('Policy Characteristics'!E:E,MATCH($C1560,'Policy Characteristics'!$C:$C,0)))</f>
        <v>cross carbon tax</v>
      </c>
      <c r="L1560" s="254">
        <f>IF(ISBLANK(INDEX('Policy Characteristics'!F:F,MATCH($C1560,'Policy Characteristics'!$C:$C,0))),"",INDEX('Policy Characteristics'!F:F,MATCH($C1560,'Policy Characteristics'!$C:$C,0)))</f>
        <v>0</v>
      </c>
      <c r="M1560" s="254">
        <f>IF(ISBLANK(INDEX('Policy Characteristics'!G:G,MATCH($C1560,'Policy Characteristics'!$C:$C,0))),"",INDEX('Policy Characteristics'!G:G,MATCH($C1560,'Policy Characteristics'!$C:$C,0)))</f>
        <v>300</v>
      </c>
      <c r="N1560" s="254">
        <f>IF(ISBLANK(INDEX('Policy Characteristics'!H:H,MATCH($C1560,'Policy Characteristics'!$C:$C,0))),"",INDEX('Policy Characteristics'!H:H,MATCH($C1560,'Policy Characteristics'!$C:$C,0)))</f>
        <v>5</v>
      </c>
      <c r="O1560" s="254" t="str">
        <f>IF(ISBLANK(INDEX('Policy Characteristics'!I:I,MATCH($C1560,'Policy Characteristics'!$C:$C,0))),"",INDEX('Policy Characteristics'!I:I,MATCH($C1560,'Policy Characteristics'!$C:$C,0)))</f>
        <v>$/metric ton CO2e</v>
      </c>
      <c r="P1560" s="254" t="str">
        <f>IF(ISBLANK(INDEX('Policy Characteristics'!J:J,MATCH($C1560,'Policy Characteristics'!$C:$C,0))),"",INDEX('Policy Characteristics'!J:J,MATCH($C1560,'Policy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560" s="254" t="str">
        <f>IF(ISBLANK(INDEX('Policy Characteristics'!K:K,MATCH($C1560,'Policy Characteristics'!$C:$C,0))),"",INDEX('Policy Characteristics'!K:K,MATCH($C1560,'Policy Characteristics'!$C:$C,0)))</f>
        <v>fuels.html#carbon-tax</v>
      </c>
      <c r="R1560" s="254" t="str">
        <f>IF(ISBLANK(INDEX('Policy Characteristics'!L:L,MATCH($C1560,'Policy Characteristics'!$C:$C,0))),"",INDEX('Policy Characteristics'!L:L,MATCH($C1560,'Policy Characteristics'!$C:$C,0)))</f>
        <v>carbon-tax.html</v>
      </c>
    </row>
    <row r="1561" spans="1:18" s="4" customFormat="1">
      <c r="A1561" s="254" t="str">
        <f>IF(ISBLANK(INDEX('Policy Characteristics'!A:A,MATCH($C1561,'Policy Characteristics'!$C:$C,0))),"",INDEX('Policy Characteristics'!A:A,MATCH($C1561,'Policy Characteristics'!$C:$C,0)))</f>
        <v>Cross-Sector</v>
      </c>
      <c r="B1561" s="262" t="str">
        <f>IF(ISBLANK(INDEX('Policy Characteristics'!B:B,MATCH($C1561,'Policy Characteristics'!$C:$C,0))),"",INDEX('Policy Characteristics'!B:B,MATCH($C1561,'Policy Characteristics'!$C:$C,0)))</f>
        <v>Carbon Price</v>
      </c>
      <c r="C1561" s="254" t="str">
        <f t="shared" si="57"/>
        <v>Additional Carbon Tax Rate</v>
      </c>
      <c r="D1561" s="45" t="s">
        <v>335</v>
      </c>
      <c r="E1561" s="45"/>
      <c r="F1561" s="45" t="s">
        <v>339</v>
      </c>
      <c r="G1561" s="45"/>
      <c r="H1561" s="43">
        <v>174</v>
      </c>
      <c r="I1561" s="324" t="s">
        <v>43</v>
      </c>
      <c r="J1561" s="255" t="str">
        <f>IF(ISBLANK(INDEX('Policy Characteristics'!D:D,MATCH($C1561,'Policy Characteristics'!$C:$C,0))),"",INDEX('Policy Characteristics'!D:D,MATCH($C1561,'Policy Characteristics'!$C:$C,0)))</f>
        <v>Carbon Price</v>
      </c>
      <c r="K1561" s="254" t="str">
        <f>IF(ISBLANK(INDEX('Policy Characteristics'!E:E,MATCH($C1561,'Policy Characteristics'!$C:$C,0))),"",INDEX('Policy Characteristics'!E:E,MATCH($C1561,'Policy Characteristics'!$C:$C,0)))</f>
        <v>cross carbon tax</v>
      </c>
      <c r="L1561" s="254">
        <f>IF(ISBLANK(INDEX('Policy Characteristics'!F:F,MATCH($C1561,'Policy Characteristics'!$C:$C,0))),"",INDEX('Policy Characteristics'!F:F,MATCH($C1561,'Policy Characteristics'!$C:$C,0)))</f>
        <v>0</v>
      </c>
      <c r="M1561" s="254">
        <f>IF(ISBLANK(INDEX('Policy Characteristics'!G:G,MATCH($C1561,'Policy Characteristics'!$C:$C,0))),"",INDEX('Policy Characteristics'!G:G,MATCH($C1561,'Policy Characteristics'!$C:$C,0)))</f>
        <v>300</v>
      </c>
      <c r="N1561" s="254">
        <f>IF(ISBLANK(INDEX('Policy Characteristics'!H:H,MATCH($C1561,'Policy Characteristics'!$C:$C,0))),"",INDEX('Policy Characteristics'!H:H,MATCH($C1561,'Policy Characteristics'!$C:$C,0)))</f>
        <v>5</v>
      </c>
      <c r="O1561" s="254" t="str">
        <f>IF(ISBLANK(INDEX('Policy Characteristics'!I:I,MATCH($C1561,'Policy Characteristics'!$C:$C,0))),"",INDEX('Policy Characteristics'!I:I,MATCH($C1561,'Policy Characteristics'!$C:$C,0)))</f>
        <v>$/metric ton CO2e</v>
      </c>
      <c r="P1561" s="254" t="str">
        <f>IF(ISBLANK(INDEX('Policy Characteristics'!J:J,MATCH($C1561,'Policy Characteristics'!$C:$C,0))),"",INDEX('Policy Characteristics'!J:J,MATCH($C1561,'Policy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561" s="254" t="str">
        <f>IF(ISBLANK(INDEX('Policy Characteristics'!K:K,MATCH($C1561,'Policy Characteristics'!$C:$C,0))),"",INDEX('Policy Characteristics'!K:K,MATCH($C1561,'Policy Characteristics'!$C:$C,0)))</f>
        <v>fuels.html#carbon-tax</v>
      </c>
      <c r="R1561" s="254" t="str">
        <f>IF(ISBLANK(INDEX('Policy Characteristics'!L:L,MATCH($C1561,'Policy Characteristics'!$C:$C,0))),"",INDEX('Policy Characteristics'!L:L,MATCH($C1561,'Policy Characteristics'!$C:$C,0)))</f>
        <v>carbon-tax.html</v>
      </c>
    </row>
    <row r="1562" spans="1:18" s="4" customFormat="1">
      <c r="A1562" s="254" t="str">
        <f>IF(ISBLANK(INDEX('Policy Characteristics'!A:A,MATCH($C1562,'Policy Characteristics'!$C:$C,0))),"",INDEX('Policy Characteristics'!A:A,MATCH($C1562,'Policy Characteristics'!$C:$C,0)))</f>
        <v>Cross-Sector</v>
      </c>
      <c r="B1562" s="262" t="str">
        <f>IF(ISBLANK(INDEX('Policy Characteristics'!B:B,MATCH($C1562,'Policy Characteristics'!$C:$C,0))),"",INDEX('Policy Characteristics'!B:B,MATCH($C1562,'Policy Characteristics'!$C:$C,0)))</f>
        <v>Carbon Price</v>
      </c>
      <c r="C1562" s="254" t="str">
        <f t="shared" si="57"/>
        <v>Additional Carbon Tax Rate</v>
      </c>
      <c r="D1562" s="45" t="s">
        <v>333</v>
      </c>
      <c r="E1562" s="45"/>
      <c r="F1562" s="45" t="s">
        <v>337</v>
      </c>
      <c r="G1562" s="45"/>
      <c r="H1562" s="43">
        <v>175</v>
      </c>
      <c r="I1562" s="324" t="s">
        <v>43</v>
      </c>
      <c r="J1562" s="255" t="str">
        <f>IF(ISBLANK(INDEX('Policy Characteristics'!D:D,MATCH($C1562,'Policy Characteristics'!$C:$C,0))),"",INDEX('Policy Characteristics'!D:D,MATCH($C1562,'Policy Characteristics'!$C:$C,0)))</f>
        <v>Carbon Price</v>
      </c>
      <c r="K1562" s="254" t="str">
        <f>IF(ISBLANK(INDEX('Policy Characteristics'!E:E,MATCH($C1562,'Policy Characteristics'!$C:$C,0))),"",INDEX('Policy Characteristics'!E:E,MATCH($C1562,'Policy Characteristics'!$C:$C,0)))</f>
        <v>cross carbon tax</v>
      </c>
      <c r="L1562" s="254">
        <f>IF(ISBLANK(INDEX('Policy Characteristics'!F:F,MATCH($C1562,'Policy Characteristics'!$C:$C,0))),"",INDEX('Policy Characteristics'!F:F,MATCH($C1562,'Policy Characteristics'!$C:$C,0)))</f>
        <v>0</v>
      </c>
      <c r="M1562" s="254">
        <f>IF(ISBLANK(INDEX('Policy Characteristics'!G:G,MATCH($C1562,'Policy Characteristics'!$C:$C,0))),"",INDEX('Policy Characteristics'!G:G,MATCH($C1562,'Policy Characteristics'!$C:$C,0)))</f>
        <v>300</v>
      </c>
      <c r="N1562" s="254">
        <f>IF(ISBLANK(INDEX('Policy Characteristics'!H:H,MATCH($C1562,'Policy Characteristics'!$C:$C,0))),"",INDEX('Policy Characteristics'!H:H,MATCH($C1562,'Policy Characteristics'!$C:$C,0)))</f>
        <v>5</v>
      </c>
      <c r="O1562" s="254" t="str">
        <f>IF(ISBLANK(INDEX('Policy Characteristics'!I:I,MATCH($C1562,'Policy Characteristics'!$C:$C,0))),"",INDEX('Policy Characteristics'!I:I,MATCH($C1562,'Policy Characteristics'!$C:$C,0)))</f>
        <v>$/metric ton CO2e</v>
      </c>
      <c r="P1562" s="254" t="str">
        <f>IF(ISBLANK(INDEX('Policy Characteristics'!J:J,MATCH($C1562,'Policy Characteristics'!$C:$C,0))),"",INDEX('Policy Characteristics'!J:J,MATCH($C1562,'Policy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562" s="254" t="str">
        <f>IF(ISBLANK(INDEX('Policy Characteristics'!K:K,MATCH($C1562,'Policy Characteristics'!$C:$C,0))),"",INDEX('Policy Characteristics'!K:K,MATCH($C1562,'Policy Characteristics'!$C:$C,0)))</f>
        <v>fuels.html#carbon-tax</v>
      </c>
      <c r="R1562" s="254" t="str">
        <f>IF(ISBLANK(INDEX('Policy Characteristics'!L:L,MATCH($C1562,'Policy Characteristics'!$C:$C,0))),"",INDEX('Policy Characteristics'!L:L,MATCH($C1562,'Policy Characteristics'!$C:$C,0)))</f>
        <v>carbon-tax.html</v>
      </c>
    </row>
    <row r="1563" spans="1:18" s="4" customFormat="1">
      <c r="A1563" s="254" t="str">
        <f>IF(ISBLANK(INDEX('Policy Characteristics'!A:A,MATCH($C1563,'Policy Characteristics'!$C:$C,0))),"",INDEX('Policy Characteristics'!A:A,MATCH($C1563,'Policy Characteristics'!$C:$C,0)))</f>
        <v>Cross-Sector</v>
      </c>
      <c r="B1563" s="262" t="str">
        <f>IF(ISBLANK(INDEX('Policy Characteristics'!B:B,MATCH($C1563,'Policy Characteristics'!$C:$C,0))),"",INDEX('Policy Characteristics'!B:B,MATCH($C1563,'Policy Characteristics'!$C:$C,0)))</f>
        <v>Carbon Price</v>
      </c>
      <c r="C1563" s="254" t="str">
        <f t="shared" si="57"/>
        <v>Additional Carbon Tax Rate</v>
      </c>
      <c r="D1563" s="45" t="s">
        <v>2495</v>
      </c>
      <c r="E1563" s="45"/>
      <c r="F1563" s="45" t="s">
        <v>2877</v>
      </c>
      <c r="G1563" s="45"/>
      <c r="H1563" s="43">
        <v>544</v>
      </c>
      <c r="I1563" s="324" t="s">
        <v>43</v>
      </c>
      <c r="J1563" s="255" t="str">
        <f>IF(ISBLANK(INDEX('Policy Characteristics'!D:D,MATCH($C1563,'Policy Characteristics'!$C:$C,0))),"",INDEX('Policy Characteristics'!D:D,MATCH($C1563,'Policy Characteristics'!$C:$C,0)))</f>
        <v>Carbon Price</v>
      </c>
      <c r="K1563" s="254" t="str">
        <f>IF(ISBLANK(INDEX('Policy Characteristics'!E:E,MATCH($C1563,'Policy Characteristics'!$C:$C,0))),"",INDEX('Policy Characteristics'!E:E,MATCH($C1563,'Policy Characteristics'!$C:$C,0)))</f>
        <v>cross carbon tax</v>
      </c>
      <c r="L1563" s="254">
        <f>IF(ISBLANK(INDEX('Policy Characteristics'!F:F,MATCH($C1563,'Policy Characteristics'!$C:$C,0))),"",INDEX('Policy Characteristics'!F:F,MATCH($C1563,'Policy Characteristics'!$C:$C,0)))</f>
        <v>0</v>
      </c>
      <c r="M1563" s="254">
        <f>IF(ISBLANK(INDEX('Policy Characteristics'!G:G,MATCH($C1563,'Policy Characteristics'!$C:$C,0))),"",INDEX('Policy Characteristics'!G:G,MATCH($C1563,'Policy Characteristics'!$C:$C,0)))</f>
        <v>300</v>
      </c>
      <c r="N1563" s="254">
        <f>IF(ISBLANK(INDEX('Policy Characteristics'!H:H,MATCH($C1563,'Policy Characteristics'!$C:$C,0))),"",INDEX('Policy Characteristics'!H:H,MATCH($C1563,'Policy Characteristics'!$C:$C,0)))</f>
        <v>5</v>
      </c>
      <c r="O1563" s="254" t="str">
        <f>IF(ISBLANK(INDEX('Policy Characteristics'!I:I,MATCH($C1563,'Policy Characteristics'!$C:$C,0))),"",INDEX('Policy Characteristics'!I:I,MATCH($C1563,'Policy Characteristics'!$C:$C,0)))</f>
        <v>$/metric ton CO2e</v>
      </c>
      <c r="P1563" s="254" t="str">
        <f>IF(ISBLANK(INDEX('Policy Characteristics'!J:J,MATCH($C1563,'Policy Characteristics'!$C:$C,0))),"",INDEX('Policy Characteristics'!J:J,MATCH($C1563,'Policy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563" s="254" t="str">
        <f>IF(ISBLANK(INDEX('Policy Characteristics'!K:K,MATCH($C1563,'Policy Characteristics'!$C:$C,0))),"",INDEX('Policy Characteristics'!K:K,MATCH($C1563,'Policy Characteristics'!$C:$C,0)))</f>
        <v>fuels.html#carbon-tax</v>
      </c>
      <c r="R1563" s="254" t="str">
        <f>IF(ISBLANK(INDEX('Policy Characteristics'!L:L,MATCH($C1563,'Policy Characteristics'!$C:$C,0))),"",INDEX('Policy Characteristics'!L:L,MATCH($C1563,'Policy Characteristics'!$C:$C,0)))</f>
        <v>carbon-tax.html</v>
      </c>
    </row>
    <row r="1564" spans="1:18" s="4" customFormat="1">
      <c r="A1564" s="254" t="str">
        <f>IF(ISBLANK(INDEX('Policy Characteristics'!A:A,MATCH($C1564,'Policy Characteristics'!$C:$C,0))),"",INDEX('Policy Characteristics'!A:A,MATCH($C1564,'Policy Characteristics'!$C:$C,0)))</f>
        <v>Cross-Sector</v>
      </c>
      <c r="B1564" s="262" t="str">
        <f>IF(ISBLANK(INDEX('Policy Characteristics'!B:B,MATCH($C1564,'Policy Characteristics'!$C:$C,0))),"",INDEX('Policy Characteristics'!B:B,MATCH($C1564,'Policy Characteristics'!$C:$C,0)))</f>
        <v>End Existing Subsidies</v>
      </c>
      <c r="C1564" t="s">
        <v>139</v>
      </c>
      <c r="D1564" s="45" t="s">
        <v>52</v>
      </c>
      <c r="E1564" s="45"/>
      <c r="F1564" s="45" t="s">
        <v>93</v>
      </c>
      <c r="G1564" s="45"/>
      <c r="H1564" s="43">
        <v>706</v>
      </c>
      <c r="I1564" s="325" t="s">
        <v>44</v>
      </c>
      <c r="J1564" s="255" t="str">
        <f>IF(ISBLANK(INDEX('Policy Characteristics'!D:D,MATCH($C1564,'Policy Characteristics'!$C:$C,0))),"",INDEX('Policy Characteristics'!D:D,MATCH($C1564,'Policy Characteristics'!$C:$C,0)))</f>
        <v>End Existing Subsidies</v>
      </c>
      <c r="K1564" s="254" t="str">
        <f>IF(ISBLANK(INDEX('Policy Characteristics'!E:E,MATCH($C1564,'Policy Characteristics'!$C:$C,0))),"",INDEX('Policy Characteristics'!E:E,MATCH($C1564,'Policy Characteristics'!$C:$C,0)))</f>
        <v>cross reduce BAU subsidies</v>
      </c>
      <c r="L1564" s="261">
        <f>IF(ISBLANK(INDEX('Policy Characteristics'!F:F,MATCH($C1564,'Policy Characteristics'!$C:$C,0))),"",INDEX('Policy Characteristics'!F:F,MATCH($C1564,'Policy Characteristics'!$C:$C,0)))</f>
        <v>0</v>
      </c>
      <c r="M1564" s="261">
        <f>IF(ISBLANK(INDEX('Policy Characteristics'!G:G,MATCH($C1564,'Policy Characteristics'!$C:$C,0))),"",INDEX('Policy Characteristics'!G:G,MATCH($C1564,'Policy Characteristics'!$C:$C,0)))</f>
        <v>1</v>
      </c>
      <c r="N1564" s="261">
        <f>IF(ISBLANK(INDEX('Policy Characteristics'!H:H,MATCH($C1564,'Policy Characteristics'!$C:$C,0))),"",INDEX('Policy Characteristics'!H:H,MATCH($C1564,'Policy Characteristics'!$C:$C,0)))</f>
        <v>0.01</v>
      </c>
      <c r="O1564" s="254" t="str">
        <f>IF(ISBLANK(INDEX('Policy Characteristics'!I:I,MATCH($C1564,'Policy Characteristics'!$C:$C,0))),"",INDEX('Policy Characteristics'!I:I,MATCH($C1564,'Policy Characteristics'!$C:$C,0)))</f>
        <v>% reduction in BAU subsidies</v>
      </c>
      <c r="P1564" s="254" t="str">
        <f>IF(ISBLANK(INDEX('Policy Characteristics'!J:J,MATCH($C1564,'Policy Characteristics'!$C:$C,0))),"",INDEX('Policy Characteristics'!J:J,MATCH($C1564,'Policy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64" s="254" t="str">
        <f>IF(ISBLANK(INDEX('Policy Characteristics'!K:K,MATCH($C1564,'Policy Characteristics'!$C:$C,0))),"",INDEX('Policy Characteristics'!K:K,MATCH($C1564,'Policy Characteristics'!$C:$C,0)))</f>
        <v>fuels.html#end-subsidies</v>
      </c>
      <c r="R1564" s="254" t="str">
        <f>IF(ISBLANK(INDEX('Policy Characteristics'!L:L,MATCH($C1564,'Policy Characteristics'!$C:$C,0))),"",INDEX('Policy Characteristics'!L:L,MATCH($C1564,'Policy Characteristics'!$C:$C,0)))</f>
        <v>end-existing-subsidies.html</v>
      </c>
    </row>
    <row r="1565" spans="1:18" s="4" customFormat="1">
      <c r="A1565" s="254" t="str">
        <f>IF(ISBLANK(INDEX('Policy Characteristics'!A:A,MATCH($C1565,'Policy Characteristics'!$C:$C,0))),"",INDEX('Policy Characteristics'!A:A,MATCH($C1565,'Policy Characteristics'!$C:$C,0)))</f>
        <v>Cross-Sector</v>
      </c>
      <c r="B1565" s="262" t="str">
        <f>IF(ISBLANK(INDEX('Policy Characteristics'!B:B,MATCH($C1565,'Policy Characteristics'!$C:$C,0))),"",INDEX('Policy Characteristics'!B:B,MATCH($C1565,'Policy Characteristics'!$C:$C,0)))</f>
        <v>End Existing Subsidies</v>
      </c>
      <c r="C1565" s="254" t="str">
        <f t="shared" ref="C1565:C1580" si="58">C$1564</f>
        <v>Percent Reduction in BAU Subsidies</v>
      </c>
      <c r="D1565" s="6" t="s">
        <v>449</v>
      </c>
      <c r="E1565" s="45"/>
      <c r="F1565" s="6" t="s">
        <v>446</v>
      </c>
      <c r="G1565" s="45"/>
      <c r="H1565" s="43">
        <v>69</v>
      </c>
      <c r="I1565" s="325" t="s">
        <v>43</v>
      </c>
      <c r="J1565" s="255" t="str">
        <f>IF(ISBLANK(INDEX('Policy Characteristics'!D:D,MATCH($C1565,'Policy Characteristics'!$C:$C,0))),"",INDEX('Policy Characteristics'!D:D,MATCH($C1565,'Policy Characteristics'!$C:$C,0)))</f>
        <v>End Existing Subsidies</v>
      </c>
      <c r="K1565" s="254" t="str">
        <f>IF(ISBLANK(INDEX('Policy Characteristics'!E:E,MATCH($C1565,'Policy Characteristics'!$C:$C,0))),"",INDEX('Policy Characteristics'!E:E,MATCH($C1565,'Policy Characteristics'!$C:$C,0)))</f>
        <v>cross reduce BAU subsidies</v>
      </c>
      <c r="L1565" s="261">
        <f>IF(ISBLANK(INDEX('Policy Characteristics'!F:F,MATCH($C1565,'Policy Characteristics'!$C:$C,0))),"",INDEX('Policy Characteristics'!F:F,MATCH($C1565,'Policy Characteristics'!$C:$C,0)))</f>
        <v>0</v>
      </c>
      <c r="M1565" s="261">
        <f>IF(ISBLANK(INDEX('Policy Characteristics'!G:G,MATCH($C1565,'Policy Characteristics'!$C:$C,0))),"",INDEX('Policy Characteristics'!G:G,MATCH($C1565,'Policy Characteristics'!$C:$C,0)))</f>
        <v>1</v>
      </c>
      <c r="N1565" s="261">
        <f>IF(ISBLANK(INDEX('Policy Characteristics'!H:H,MATCH($C1565,'Policy Characteristics'!$C:$C,0))),"",INDEX('Policy Characteristics'!H:H,MATCH($C1565,'Policy Characteristics'!$C:$C,0)))</f>
        <v>0.01</v>
      </c>
      <c r="O1565" s="254" t="str">
        <f>IF(ISBLANK(INDEX('Policy Characteristics'!I:I,MATCH($C1565,'Policy Characteristics'!$C:$C,0))),"",INDEX('Policy Characteristics'!I:I,MATCH($C1565,'Policy Characteristics'!$C:$C,0)))</f>
        <v>% reduction in BAU subsidies</v>
      </c>
      <c r="P1565" s="254" t="str">
        <f>IF(ISBLANK(INDEX('Policy Characteristics'!J:J,MATCH($C1565,'Policy Characteristics'!$C:$C,0))),"",INDEX('Policy Characteristics'!J:J,MATCH($C1565,'Policy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65" s="254" t="str">
        <f>IF(ISBLANK(INDEX('Policy Characteristics'!K:K,MATCH($C1565,'Policy Characteristics'!$C:$C,0))),"",INDEX('Policy Characteristics'!K:K,MATCH($C1565,'Policy Characteristics'!$C:$C,0)))</f>
        <v>fuels.html#end-subsidies</v>
      </c>
      <c r="R1565" s="254" t="str">
        <f>IF(ISBLANK(INDEX('Policy Characteristics'!L:L,MATCH($C1565,'Policy Characteristics'!$C:$C,0))),"",INDEX('Policy Characteristics'!L:L,MATCH($C1565,'Policy Characteristics'!$C:$C,0)))</f>
        <v>end-existing-subsidies.html</v>
      </c>
    </row>
    <row r="1566" spans="1:18" s="4" customFormat="1">
      <c r="A1566" s="254" t="str">
        <f>IF(ISBLANK(INDEX('Policy Characteristics'!A:A,MATCH($C1566,'Policy Characteristics'!$C:$C,0))),"",INDEX('Policy Characteristics'!A:A,MATCH($C1566,'Policy Characteristics'!$C:$C,0)))</f>
        <v>Cross-Sector</v>
      </c>
      <c r="B1566" s="262" t="str">
        <f>IF(ISBLANK(INDEX('Policy Characteristics'!B:B,MATCH($C1566,'Policy Characteristics'!$C:$C,0))),"",INDEX('Policy Characteristics'!B:B,MATCH($C1566,'Policy Characteristics'!$C:$C,0)))</f>
        <v>End Existing Subsidies</v>
      </c>
      <c r="C1566" s="254" t="str">
        <f t="shared" si="58"/>
        <v>Percent Reduction in BAU Subsidies</v>
      </c>
      <c r="D1566" s="6" t="s">
        <v>46</v>
      </c>
      <c r="E1566" s="45"/>
      <c r="F1566" s="6" t="s">
        <v>87</v>
      </c>
      <c r="G1566" s="45"/>
      <c r="H1566" s="43">
        <v>70</v>
      </c>
      <c r="I1566" s="325" t="s">
        <v>43</v>
      </c>
      <c r="J1566" s="255" t="str">
        <f>IF(ISBLANK(INDEX('Policy Characteristics'!D:D,MATCH($C1566,'Policy Characteristics'!$C:$C,0))),"",INDEX('Policy Characteristics'!D:D,MATCH($C1566,'Policy Characteristics'!$C:$C,0)))</f>
        <v>End Existing Subsidies</v>
      </c>
      <c r="K1566" s="254" t="str">
        <f>IF(ISBLANK(INDEX('Policy Characteristics'!E:E,MATCH($C1566,'Policy Characteristics'!$C:$C,0))),"",INDEX('Policy Characteristics'!E:E,MATCH($C1566,'Policy Characteristics'!$C:$C,0)))</f>
        <v>cross reduce BAU subsidies</v>
      </c>
      <c r="L1566" s="261">
        <f>IF(ISBLANK(INDEX('Policy Characteristics'!F:F,MATCH($C1566,'Policy Characteristics'!$C:$C,0))),"",INDEX('Policy Characteristics'!F:F,MATCH($C1566,'Policy Characteristics'!$C:$C,0)))</f>
        <v>0</v>
      </c>
      <c r="M1566" s="261">
        <f>IF(ISBLANK(INDEX('Policy Characteristics'!G:G,MATCH($C1566,'Policy Characteristics'!$C:$C,0))),"",INDEX('Policy Characteristics'!G:G,MATCH($C1566,'Policy Characteristics'!$C:$C,0)))</f>
        <v>1</v>
      </c>
      <c r="N1566" s="261">
        <f>IF(ISBLANK(INDEX('Policy Characteristics'!H:H,MATCH($C1566,'Policy Characteristics'!$C:$C,0))),"",INDEX('Policy Characteristics'!H:H,MATCH($C1566,'Policy Characteristics'!$C:$C,0)))</f>
        <v>0.01</v>
      </c>
      <c r="O1566" s="254" t="str">
        <f>IF(ISBLANK(INDEX('Policy Characteristics'!I:I,MATCH($C1566,'Policy Characteristics'!$C:$C,0))),"",INDEX('Policy Characteristics'!I:I,MATCH($C1566,'Policy Characteristics'!$C:$C,0)))</f>
        <v>% reduction in BAU subsidies</v>
      </c>
      <c r="P1566" s="254" t="str">
        <f>IF(ISBLANK(INDEX('Policy Characteristics'!J:J,MATCH($C1566,'Policy Characteristics'!$C:$C,0))),"",INDEX('Policy Characteristics'!J:J,MATCH($C1566,'Policy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66" s="254" t="str">
        <f>IF(ISBLANK(INDEX('Policy Characteristics'!K:K,MATCH($C1566,'Policy Characteristics'!$C:$C,0))),"",INDEX('Policy Characteristics'!K:K,MATCH($C1566,'Policy Characteristics'!$C:$C,0)))</f>
        <v>fuels.html#end-subsidies</v>
      </c>
      <c r="R1566" s="254" t="str">
        <f>IF(ISBLANK(INDEX('Policy Characteristics'!L:L,MATCH($C1566,'Policy Characteristics'!$C:$C,0))),"",INDEX('Policy Characteristics'!L:L,MATCH($C1566,'Policy Characteristics'!$C:$C,0)))</f>
        <v>end-existing-subsidies.html</v>
      </c>
    </row>
    <row r="1567" spans="1:18" s="4" customFormat="1">
      <c r="A1567" s="254" t="str">
        <f>IF(ISBLANK(INDEX('Policy Characteristics'!A:A,MATCH($C1567,'Policy Characteristics'!$C:$C,0))),"",INDEX('Policy Characteristics'!A:A,MATCH($C1567,'Policy Characteristics'!$C:$C,0)))</f>
        <v>Cross-Sector</v>
      </c>
      <c r="B1567" s="262" t="str">
        <f>IF(ISBLANK(INDEX('Policy Characteristics'!B:B,MATCH($C1567,'Policy Characteristics'!$C:$C,0))),"",INDEX('Policy Characteristics'!B:B,MATCH($C1567,'Policy Characteristics'!$C:$C,0)))</f>
        <v>End Existing Subsidies</v>
      </c>
      <c r="C1567" s="254" t="str">
        <f t="shared" si="58"/>
        <v>Percent Reduction in BAU Subsidies</v>
      </c>
      <c r="D1567" s="6" t="s">
        <v>47</v>
      </c>
      <c r="E1567" s="45"/>
      <c r="F1567" s="6" t="s">
        <v>88</v>
      </c>
      <c r="G1567" s="45"/>
      <c r="H1567" s="43">
        <v>71</v>
      </c>
      <c r="I1567" s="325" t="s">
        <v>43</v>
      </c>
      <c r="J1567" s="255" t="str">
        <f>IF(ISBLANK(INDEX('Policy Characteristics'!D:D,MATCH($C1567,'Policy Characteristics'!$C:$C,0))),"",INDEX('Policy Characteristics'!D:D,MATCH($C1567,'Policy Characteristics'!$C:$C,0)))</f>
        <v>End Existing Subsidies</v>
      </c>
      <c r="K1567" s="254" t="str">
        <f>IF(ISBLANK(INDEX('Policy Characteristics'!E:E,MATCH($C1567,'Policy Characteristics'!$C:$C,0))),"",INDEX('Policy Characteristics'!E:E,MATCH($C1567,'Policy Characteristics'!$C:$C,0)))</f>
        <v>cross reduce BAU subsidies</v>
      </c>
      <c r="L1567" s="261">
        <f>IF(ISBLANK(INDEX('Policy Characteristics'!F:F,MATCH($C1567,'Policy Characteristics'!$C:$C,0))),"",INDEX('Policy Characteristics'!F:F,MATCH($C1567,'Policy Characteristics'!$C:$C,0)))</f>
        <v>0</v>
      </c>
      <c r="M1567" s="261">
        <f>IF(ISBLANK(INDEX('Policy Characteristics'!G:G,MATCH($C1567,'Policy Characteristics'!$C:$C,0))),"",INDEX('Policy Characteristics'!G:G,MATCH($C1567,'Policy Characteristics'!$C:$C,0)))</f>
        <v>1</v>
      </c>
      <c r="N1567" s="261">
        <f>IF(ISBLANK(INDEX('Policy Characteristics'!H:H,MATCH($C1567,'Policy Characteristics'!$C:$C,0))),"",INDEX('Policy Characteristics'!H:H,MATCH($C1567,'Policy Characteristics'!$C:$C,0)))</f>
        <v>0.01</v>
      </c>
      <c r="O1567" s="254" t="str">
        <f>IF(ISBLANK(INDEX('Policy Characteristics'!I:I,MATCH($C1567,'Policy Characteristics'!$C:$C,0))),"",INDEX('Policy Characteristics'!I:I,MATCH($C1567,'Policy Characteristics'!$C:$C,0)))</f>
        <v>% reduction in BAU subsidies</v>
      </c>
      <c r="P1567" s="254" t="str">
        <f>IF(ISBLANK(INDEX('Policy Characteristics'!J:J,MATCH($C1567,'Policy Characteristics'!$C:$C,0))),"",INDEX('Policy Characteristics'!J:J,MATCH($C1567,'Policy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67" s="254" t="str">
        <f>IF(ISBLANK(INDEX('Policy Characteristics'!K:K,MATCH($C1567,'Policy Characteristics'!$C:$C,0))),"",INDEX('Policy Characteristics'!K:K,MATCH($C1567,'Policy Characteristics'!$C:$C,0)))</f>
        <v>fuels.html#end-subsidies</v>
      </c>
      <c r="R1567" s="254" t="str">
        <f>IF(ISBLANK(INDEX('Policy Characteristics'!L:L,MATCH($C1567,'Policy Characteristics'!$C:$C,0))),"",INDEX('Policy Characteristics'!L:L,MATCH($C1567,'Policy Characteristics'!$C:$C,0)))</f>
        <v>end-existing-subsidies.html</v>
      </c>
    </row>
    <row r="1568" spans="1:18" s="4" customFormat="1">
      <c r="A1568" s="254" t="str">
        <f>IF(ISBLANK(INDEX('Policy Characteristics'!A:A,MATCH($C1568,'Policy Characteristics'!$C:$C,0))),"",INDEX('Policy Characteristics'!A:A,MATCH($C1568,'Policy Characteristics'!$C:$C,0)))</f>
        <v>Cross-Sector</v>
      </c>
      <c r="B1568" s="262" t="str">
        <f>IF(ISBLANK(INDEX('Policy Characteristics'!B:B,MATCH($C1568,'Policy Characteristics'!$C:$C,0))),"",INDEX('Policy Characteristics'!B:B,MATCH($C1568,'Policy Characteristics'!$C:$C,0)))</f>
        <v>End Existing Subsidies</v>
      </c>
      <c r="C1568" s="254" t="str">
        <f t="shared" si="58"/>
        <v>Percent Reduction in BAU Subsidies</v>
      </c>
      <c r="D1568" s="6" t="s">
        <v>48</v>
      </c>
      <c r="E1568" s="45"/>
      <c r="F1568" s="6" t="s">
        <v>89</v>
      </c>
      <c r="G1568" s="45"/>
      <c r="H1568" s="43">
        <v>72</v>
      </c>
      <c r="I1568" s="325" t="s">
        <v>44</v>
      </c>
      <c r="J1568" s="255" t="str">
        <f>IF(ISBLANK(INDEX('Policy Characteristics'!D:D,MATCH($C1568,'Policy Characteristics'!$C:$C,0))),"",INDEX('Policy Characteristics'!D:D,MATCH($C1568,'Policy Characteristics'!$C:$C,0)))</f>
        <v>End Existing Subsidies</v>
      </c>
      <c r="K1568" s="254" t="str">
        <f>IF(ISBLANK(INDEX('Policy Characteristics'!E:E,MATCH($C1568,'Policy Characteristics'!$C:$C,0))),"",INDEX('Policy Characteristics'!E:E,MATCH($C1568,'Policy Characteristics'!$C:$C,0)))</f>
        <v>cross reduce BAU subsidies</v>
      </c>
      <c r="L1568" s="261">
        <f>IF(ISBLANK(INDEX('Policy Characteristics'!F:F,MATCH($C1568,'Policy Characteristics'!$C:$C,0))),"",INDEX('Policy Characteristics'!F:F,MATCH($C1568,'Policy Characteristics'!$C:$C,0)))</f>
        <v>0</v>
      </c>
      <c r="M1568" s="261">
        <f>IF(ISBLANK(INDEX('Policy Characteristics'!G:G,MATCH($C1568,'Policy Characteristics'!$C:$C,0))),"",INDEX('Policy Characteristics'!G:G,MATCH($C1568,'Policy Characteristics'!$C:$C,0)))</f>
        <v>1</v>
      </c>
      <c r="N1568" s="261">
        <f>IF(ISBLANK(INDEX('Policy Characteristics'!H:H,MATCH($C1568,'Policy Characteristics'!$C:$C,0))),"",INDEX('Policy Characteristics'!H:H,MATCH($C1568,'Policy Characteristics'!$C:$C,0)))</f>
        <v>0.01</v>
      </c>
      <c r="O1568" s="254" t="str">
        <f>IF(ISBLANK(INDEX('Policy Characteristics'!I:I,MATCH($C1568,'Policy Characteristics'!$C:$C,0))),"",INDEX('Policy Characteristics'!I:I,MATCH($C1568,'Policy Characteristics'!$C:$C,0)))</f>
        <v>% reduction in BAU subsidies</v>
      </c>
      <c r="P1568" s="254" t="str">
        <f>IF(ISBLANK(INDEX('Policy Characteristics'!J:J,MATCH($C1568,'Policy Characteristics'!$C:$C,0))),"",INDEX('Policy Characteristics'!J:J,MATCH($C1568,'Policy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68" s="254" t="str">
        <f>IF(ISBLANK(INDEX('Policy Characteristics'!K:K,MATCH($C1568,'Policy Characteristics'!$C:$C,0))),"",INDEX('Policy Characteristics'!K:K,MATCH($C1568,'Policy Characteristics'!$C:$C,0)))</f>
        <v>fuels.html#end-subsidies</v>
      </c>
      <c r="R1568" s="254" t="str">
        <f>IF(ISBLANK(INDEX('Policy Characteristics'!L:L,MATCH($C1568,'Policy Characteristics'!$C:$C,0))),"",INDEX('Policy Characteristics'!L:L,MATCH($C1568,'Policy Characteristics'!$C:$C,0)))</f>
        <v>end-existing-subsidies.html</v>
      </c>
    </row>
    <row r="1569" spans="1:18" s="4" customFormat="1">
      <c r="A1569" s="254" t="str">
        <f>IF(ISBLANK(INDEX('Policy Characteristics'!A:A,MATCH($C1569,'Policy Characteristics'!$C:$C,0))),"",INDEX('Policy Characteristics'!A:A,MATCH($C1569,'Policy Characteristics'!$C:$C,0)))</f>
        <v>Cross-Sector</v>
      </c>
      <c r="B1569" s="262" t="str">
        <f>IF(ISBLANK(INDEX('Policy Characteristics'!B:B,MATCH($C1569,'Policy Characteristics'!$C:$C,0))),"",INDEX('Policy Characteristics'!B:B,MATCH($C1569,'Policy Characteristics'!$C:$C,0)))</f>
        <v>End Existing Subsidies</v>
      </c>
      <c r="C1569" s="254" t="str">
        <f t="shared" si="58"/>
        <v>Percent Reduction in BAU Subsidies</v>
      </c>
      <c r="D1569" s="6" t="s">
        <v>49</v>
      </c>
      <c r="E1569" s="45"/>
      <c r="F1569" s="6" t="s">
        <v>451</v>
      </c>
      <c r="G1569" s="45"/>
      <c r="H1569" s="43">
        <v>73</v>
      </c>
      <c r="I1569" s="325" t="s">
        <v>44</v>
      </c>
      <c r="J1569" s="255" t="str">
        <f>IF(ISBLANK(INDEX('Policy Characteristics'!D:D,MATCH($C1569,'Policy Characteristics'!$C:$C,0))),"",INDEX('Policy Characteristics'!D:D,MATCH($C1569,'Policy Characteristics'!$C:$C,0)))</f>
        <v>End Existing Subsidies</v>
      </c>
      <c r="K1569" s="254" t="str">
        <f>IF(ISBLANK(INDEX('Policy Characteristics'!E:E,MATCH($C1569,'Policy Characteristics'!$C:$C,0))),"",INDEX('Policy Characteristics'!E:E,MATCH($C1569,'Policy Characteristics'!$C:$C,0)))</f>
        <v>cross reduce BAU subsidies</v>
      </c>
      <c r="L1569" s="261">
        <f>IF(ISBLANK(INDEX('Policy Characteristics'!F:F,MATCH($C1569,'Policy Characteristics'!$C:$C,0))),"",INDEX('Policy Characteristics'!F:F,MATCH($C1569,'Policy Characteristics'!$C:$C,0)))</f>
        <v>0</v>
      </c>
      <c r="M1569" s="261">
        <f>IF(ISBLANK(INDEX('Policy Characteristics'!G:G,MATCH($C1569,'Policy Characteristics'!$C:$C,0))),"",INDEX('Policy Characteristics'!G:G,MATCH($C1569,'Policy Characteristics'!$C:$C,0)))</f>
        <v>1</v>
      </c>
      <c r="N1569" s="261">
        <f>IF(ISBLANK(INDEX('Policy Characteristics'!H:H,MATCH($C1569,'Policy Characteristics'!$C:$C,0))),"",INDEX('Policy Characteristics'!H:H,MATCH($C1569,'Policy Characteristics'!$C:$C,0)))</f>
        <v>0.01</v>
      </c>
      <c r="O1569" s="254" t="str">
        <f>IF(ISBLANK(INDEX('Policy Characteristics'!I:I,MATCH($C1569,'Policy Characteristics'!$C:$C,0))),"",INDEX('Policy Characteristics'!I:I,MATCH($C1569,'Policy Characteristics'!$C:$C,0)))</f>
        <v>% reduction in BAU subsidies</v>
      </c>
      <c r="P1569" s="254" t="str">
        <f>IF(ISBLANK(INDEX('Policy Characteristics'!J:J,MATCH($C1569,'Policy Characteristics'!$C:$C,0))),"",INDEX('Policy Characteristics'!J:J,MATCH($C1569,'Policy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69" s="254" t="str">
        <f>IF(ISBLANK(INDEX('Policy Characteristics'!K:K,MATCH($C1569,'Policy Characteristics'!$C:$C,0))),"",INDEX('Policy Characteristics'!K:K,MATCH($C1569,'Policy Characteristics'!$C:$C,0)))</f>
        <v>fuels.html#end-subsidies</v>
      </c>
      <c r="R1569" s="254" t="str">
        <f>IF(ISBLANK(INDEX('Policy Characteristics'!L:L,MATCH($C1569,'Policy Characteristics'!$C:$C,0))),"",INDEX('Policy Characteristics'!L:L,MATCH($C1569,'Policy Characteristics'!$C:$C,0)))</f>
        <v>end-existing-subsidies.html</v>
      </c>
    </row>
    <row r="1570" spans="1:18" s="4" customFormat="1">
      <c r="A1570" s="254" t="str">
        <f>IF(ISBLANK(INDEX('Policy Characteristics'!A:A,MATCH($C1570,'Policy Characteristics'!$C:$C,0))),"",INDEX('Policy Characteristics'!A:A,MATCH($C1570,'Policy Characteristics'!$C:$C,0)))</f>
        <v>Cross-Sector</v>
      </c>
      <c r="B1570" s="262" t="str">
        <f>IF(ISBLANK(INDEX('Policy Characteristics'!B:B,MATCH($C1570,'Policy Characteristics'!$C:$C,0))),"",INDEX('Policy Characteristics'!B:B,MATCH($C1570,'Policy Characteristics'!$C:$C,0)))</f>
        <v>End Existing Subsidies</v>
      </c>
      <c r="C1570" s="254" t="str">
        <f t="shared" si="58"/>
        <v>Percent Reduction in BAU Subsidies</v>
      </c>
      <c r="D1570" s="6" t="s">
        <v>50</v>
      </c>
      <c r="E1570" s="45"/>
      <c r="F1570" s="6" t="s">
        <v>94</v>
      </c>
      <c r="G1570" s="45"/>
      <c r="H1570" s="43">
        <v>74</v>
      </c>
      <c r="I1570" s="325" t="s">
        <v>43</v>
      </c>
      <c r="J1570" s="255" t="str">
        <f>IF(ISBLANK(INDEX('Policy Characteristics'!D:D,MATCH($C1570,'Policy Characteristics'!$C:$C,0))),"",INDEX('Policy Characteristics'!D:D,MATCH($C1570,'Policy Characteristics'!$C:$C,0)))</f>
        <v>End Existing Subsidies</v>
      </c>
      <c r="K1570" s="254" t="str">
        <f>IF(ISBLANK(INDEX('Policy Characteristics'!E:E,MATCH($C1570,'Policy Characteristics'!$C:$C,0))),"",INDEX('Policy Characteristics'!E:E,MATCH($C1570,'Policy Characteristics'!$C:$C,0)))</f>
        <v>cross reduce BAU subsidies</v>
      </c>
      <c r="L1570" s="261">
        <f>IF(ISBLANK(INDEX('Policy Characteristics'!F:F,MATCH($C1570,'Policy Characteristics'!$C:$C,0))),"",INDEX('Policy Characteristics'!F:F,MATCH($C1570,'Policy Characteristics'!$C:$C,0)))</f>
        <v>0</v>
      </c>
      <c r="M1570" s="261">
        <f>IF(ISBLANK(INDEX('Policy Characteristics'!G:G,MATCH($C1570,'Policy Characteristics'!$C:$C,0))),"",INDEX('Policy Characteristics'!G:G,MATCH($C1570,'Policy Characteristics'!$C:$C,0)))</f>
        <v>1</v>
      </c>
      <c r="N1570" s="261">
        <f>IF(ISBLANK(INDEX('Policy Characteristics'!H:H,MATCH($C1570,'Policy Characteristics'!$C:$C,0))),"",INDEX('Policy Characteristics'!H:H,MATCH($C1570,'Policy Characteristics'!$C:$C,0)))</f>
        <v>0.01</v>
      </c>
      <c r="O1570" s="254" t="str">
        <f>IF(ISBLANK(INDEX('Policy Characteristics'!I:I,MATCH($C1570,'Policy Characteristics'!$C:$C,0))),"",INDEX('Policy Characteristics'!I:I,MATCH($C1570,'Policy Characteristics'!$C:$C,0)))</f>
        <v>% reduction in BAU subsidies</v>
      </c>
      <c r="P1570" s="254" t="str">
        <f>IF(ISBLANK(INDEX('Policy Characteristics'!J:J,MATCH($C1570,'Policy Characteristics'!$C:$C,0))),"",INDEX('Policy Characteristics'!J:J,MATCH($C1570,'Policy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0" s="254" t="str">
        <f>IF(ISBLANK(INDEX('Policy Characteristics'!K:K,MATCH($C1570,'Policy Characteristics'!$C:$C,0))),"",INDEX('Policy Characteristics'!K:K,MATCH($C1570,'Policy Characteristics'!$C:$C,0)))</f>
        <v>fuels.html#end-subsidies</v>
      </c>
      <c r="R1570" s="254" t="str">
        <f>IF(ISBLANK(INDEX('Policy Characteristics'!L:L,MATCH($C1570,'Policy Characteristics'!$C:$C,0))),"",INDEX('Policy Characteristics'!L:L,MATCH($C1570,'Policy Characteristics'!$C:$C,0)))</f>
        <v>end-existing-subsidies.html</v>
      </c>
    </row>
    <row r="1571" spans="1:18" s="4" customFormat="1">
      <c r="A1571" s="254" t="str">
        <f>IF(ISBLANK(INDEX('Policy Characteristics'!A:A,MATCH($C1571,'Policy Characteristics'!$C:$C,0))),"",INDEX('Policy Characteristics'!A:A,MATCH($C1571,'Policy Characteristics'!$C:$C,0)))</f>
        <v>Cross-Sector</v>
      </c>
      <c r="B1571" s="262" t="str">
        <f>IF(ISBLANK(INDEX('Policy Characteristics'!B:B,MATCH($C1571,'Policy Characteristics'!$C:$C,0))),"",INDEX('Policy Characteristics'!B:B,MATCH($C1571,'Policy Characteristics'!$C:$C,0)))</f>
        <v>End Existing Subsidies</v>
      </c>
      <c r="C1571" s="254" t="str">
        <f t="shared" si="58"/>
        <v>Percent Reduction in BAU Subsidies</v>
      </c>
      <c r="D1571" s="6" t="s">
        <v>51</v>
      </c>
      <c r="E1571" s="45"/>
      <c r="F1571" s="6" t="s">
        <v>92</v>
      </c>
      <c r="G1571" s="45"/>
      <c r="H1571" s="43">
        <v>707</v>
      </c>
      <c r="I1571" s="325" t="s">
        <v>44</v>
      </c>
      <c r="J1571" s="255" t="str">
        <f>IF(ISBLANK(INDEX('Policy Characteristics'!D:D,MATCH($C1571,'Policy Characteristics'!$C:$C,0))),"",INDEX('Policy Characteristics'!D:D,MATCH($C1571,'Policy Characteristics'!$C:$C,0)))</f>
        <v>End Existing Subsidies</v>
      </c>
      <c r="K1571" s="254" t="str">
        <f>IF(ISBLANK(INDEX('Policy Characteristics'!E:E,MATCH($C1571,'Policy Characteristics'!$C:$C,0))),"",INDEX('Policy Characteristics'!E:E,MATCH($C1571,'Policy Characteristics'!$C:$C,0)))</f>
        <v>cross reduce BAU subsidies</v>
      </c>
      <c r="L1571" s="261">
        <f>IF(ISBLANK(INDEX('Policy Characteristics'!F:F,MATCH($C1571,'Policy Characteristics'!$C:$C,0))),"",INDEX('Policy Characteristics'!F:F,MATCH($C1571,'Policy Characteristics'!$C:$C,0)))</f>
        <v>0</v>
      </c>
      <c r="M1571" s="261">
        <f>IF(ISBLANK(INDEX('Policy Characteristics'!G:G,MATCH($C1571,'Policy Characteristics'!$C:$C,0))),"",INDEX('Policy Characteristics'!G:G,MATCH($C1571,'Policy Characteristics'!$C:$C,0)))</f>
        <v>1</v>
      </c>
      <c r="N1571" s="261">
        <f>IF(ISBLANK(INDEX('Policy Characteristics'!H:H,MATCH($C1571,'Policy Characteristics'!$C:$C,0))),"",INDEX('Policy Characteristics'!H:H,MATCH($C1571,'Policy Characteristics'!$C:$C,0)))</f>
        <v>0.01</v>
      </c>
      <c r="O1571" s="254" t="str">
        <f>IF(ISBLANK(INDEX('Policy Characteristics'!I:I,MATCH($C1571,'Policy Characteristics'!$C:$C,0))),"",INDEX('Policy Characteristics'!I:I,MATCH($C1571,'Policy Characteristics'!$C:$C,0)))</f>
        <v>% reduction in BAU subsidies</v>
      </c>
      <c r="P1571" s="254" t="str">
        <f>IF(ISBLANK(INDEX('Policy Characteristics'!J:J,MATCH($C1571,'Policy Characteristics'!$C:$C,0))),"",INDEX('Policy Characteristics'!J:J,MATCH($C1571,'Policy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1" s="254" t="str">
        <f>IF(ISBLANK(INDEX('Policy Characteristics'!K:K,MATCH($C1571,'Policy Characteristics'!$C:$C,0))),"",INDEX('Policy Characteristics'!K:K,MATCH($C1571,'Policy Characteristics'!$C:$C,0)))</f>
        <v>fuels.html#end-subsidies</v>
      </c>
      <c r="R1571" s="254" t="str">
        <f>IF(ISBLANK(INDEX('Policy Characteristics'!L:L,MATCH($C1571,'Policy Characteristics'!$C:$C,0))),"",INDEX('Policy Characteristics'!L:L,MATCH($C1571,'Policy Characteristics'!$C:$C,0)))</f>
        <v>end-existing-subsidies.html</v>
      </c>
    </row>
    <row r="1572" spans="1:18" s="4" customFormat="1">
      <c r="A1572" s="254" t="str">
        <f>IF(ISBLANK(INDEX('Policy Characteristics'!A:A,MATCH($C1572,'Policy Characteristics'!$C:$C,0))),"",INDEX('Policy Characteristics'!A:A,MATCH($C1572,'Policy Characteristics'!$C:$C,0)))</f>
        <v>Cross-Sector</v>
      </c>
      <c r="B1572" s="262" t="str">
        <f>IF(ISBLANK(INDEX('Policy Characteristics'!B:B,MATCH($C1572,'Policy Characteristics'!$C:$C,0))),"",INDEX('Policy Characteristics'!B:B,MATCH($C1572,'Policy Characteristics'!$C:$C,0)))</f>
        <v>End Existing Subsidies</v>
      </c>
      <c r="C1572" s="254" t="str">
        <f t="shared" si="58"/>
        <v>Percent Reduction in BAU Subsidies</v>
      </c>
      <c r="D1572" s="6" t="s">
        <v>53</v>
      </c>
      <c r="E1572" s="45"/>
      <c r="F1572" s="6" t="s">
        <v>95</v>
      </c>
      <c r="G1572" s="45"/>
      <c r="H1572" s="43">
        <v>75</v>
      </c>
      <c r="I1572" s="325" t="s">
        <v>43</v>
      </c>
      <c r="J1572" s="255" t="str">
        <f>IF(ISBLANK(INDEX('Policy Characteristics'!D:D,MATCH($C1572,'Policy Characteristics'!$C:$C,0))),"",INDEX('Policy Characteristics'!D:D,MATCH($C1572,'Policy Characteristics'!$C:$C,0)))</f>
        <v>End Existing Subsidies</v>
      </c>
      <c r="K1572" s="254" t="str">
        <f>IF(ISBLANK(INDEX('Policy Characteristics'!E:E,MATCH($C1572,'Policy Characteristics'!$C:$C,0))),"",INDEX('Policy Characteristics'!E:E,MATCH($C1572,'Policy Characteristics'!$C:$C,0)))</f>
        <v>cross reduce BAU subsidies</v>
      </c>
      <c r="L1572" s="261">
        <f>IF(ISBLANK(INDEX('Policy Characteristics'!F:F,MATCH($C1572,'Policy Characteristics'!$C:$C,0))),"",INDEX('Policy Characteristics'!F:F,MATCH($C1572,'Policy Characteristics'!$C:$C,0)))</f>
        <v>0</v>
      </c>
      <c r="M1572" s="261">
        <f>IF(ISBLANK(INDEX('Policy Characteristics'!G:G,MATCH($C1572,'Policy Characteristics'!$C:$C,0))),"",INDEX('Policy Characteristics'!G:G,MATCH($C1572,'Policy Characteristics'!$C:$C,0)))</f>
        <v>1</v>
      </c>
      <c r="N1572" s="261">
        <f>IF(ISBLANK(INDEX('Policy Characteristics'!H:H,MATCH($C1572,'Policy Characteristics'!$C:$C,0))),"",INDEX('Policy Characteristics'!H:H,MATCH($C1572,'Policy Characteristics'!$C:$C,0)))</f>
        <v>0.01</v>
      </c>
      <c r="O1572" s="254" t="str">
        <f>IF(ISBLANK(INDEX('Policy Characteristics'!I:I,MATCH($C1572,'Policy Characteristics'!$C:$C,0))),"",INDEX('Policy Characteristics'!I:I,MATCH($C1572,'Policy Characteristics'!$C:$C,0)))</f>
        <v>% reduction in BAU subsidies</v>
      </c>
      <c r="P1572" s="254" t="str">
        <f>IF(ISBLANK(INDEX('Policy Characteristics'!J:J,MATCH($C1572,'Policy Characteristics'!$C:$C,0))),"",INDEX('Policy Characteristics'!J:J,MATCH($C1572,'Policy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2" s="254" t="str">
        <f>IF(ISBLANK(INDEX('Policy Characteristics'!K:K,MATCH($C1572,'Policy Characteristics'!$C:$C,0))),"",INDEX('Policy Characteristics'!K:K,MATCH($C1572,'Policy Characteristics'!$C:$C,0)))</f>
        <v>fuels.html#end-subsidies</v>
      </c>
      <c r="R1572" s="254" t="str">
        <f>IF(ISBLANK(INDEX('Policy Characteristics'!L:L,MATCH($C1572,'Policy Characteristics'!$C:$C,0))),"",INDEX('Policy Characteristics'!L:L,MATCH($C1572,'Policy Characteristics'!$C:$C,0)))</f>
        <v>end-existing-subsidies.html</v>
      </c>
    </row>
    <row r="1573" spans="1:18" s="4" customFormat="1">
      <c r="A1573" s="254" t="str">
        <f>IF(ISBLANK(INDEX('Policy Characteristics'!A:A,MATCH($C1573,'Policy Characteristics'!$C:$C,0))),"",INDEX('Policy Characteristics'!A:A,MATCH($C1573,'Policy Characteristics'!$C:$C,0)))</f>
        <v>Cross-Sector</v>
      </c>
      <c r="B1573" s="262" t="str">
        <f>IF(ISBLANK(INDEX('Policy Characteristics'!B:B,MATCH($C1573,'Policy Characteristics'!$C:$C,0))),"",INDEX('Policy Characteristics'!B:B,MATCH($C1573,'Policy Characteristics'!$C:$C,0)))</f>
        <v>End Existing Subsidies</v>
      </c>
      <c r="C1573" s="254" t="str">
        <f t="shared" si="58"/>
        <v>Percent Reduction in BAU Subsidies</v>
      </c>
      <c r="D1573" s="6" t="s">
        <v>54</v>
      </c>
      <c r="E1573" s="45"/>
      <c r="F1573" s="6" t="s">
        <v>96</v>
      </c>
      <c r="G1573" s="45"/>
      <c r="H1573" s="43">
        <v>76</v>
      </c>
      <c r="I1573" s="325" t="s">
        <v>43</v>
      </c>
      <c r="J1573" s="255" t="str">
        <f>IF(ISBLANK(INDEX('Policy Characteristics'!D:D,MATCH($C1573,'Policy Characteristics'!$C:$C,0))),"",INDEX('Policy Characteristics'!D:D,MATCH($C1573,'Policy Characteristics'!$C:$C,0)))</f>
        <v>End Existing Subsidies</v>
      </c>
      <c r="K1573" s="254" t="str">
        <f>IF(ISBLANK(INDEX('Policy Characteristics'!E:E,MATCH($C1573,'Policy Characteristics'!$C:$C,0))),"",INDEX('Policy Characteristics'!E:E,MATCH($C1573,'Policy Characteristics'!$C:$C,0)))</f>
        <v>cross reduce BAU subsidies</v>
      </c>
      <c r="L1573" s="261">
        <f>IF(ISBLANK(INDEX('Policy Characteristics'!F:F,MATCH($C1573,'Policy Characteristics'!$C:$C,0))),"",INDEX('Policy Characteristics'!F:F,MATCH($C1573,'Policy Characteristics'!$C:$C,0)))</f>
        <v>0</v>
      </c>
      <c r="M1573" s="261">
        <f>IF(ISBLANK(INDEX('Policy Characteristics'!G:G,MATCH($C1573,'Policy Characteristics'!$C:$C,0))),"",INDEX('Policy Characteristics'!G:G,MATCH($C1573,'Policy Characteristics'!$C:$C,0)))</f>
        <v>1</v>
      </c>
      <c r="N1573" s="261">
        <f>IF(ISBLANK(INDEX('Policy Characteristics'!H:H,MATCH($C1573,'Policy Characteristics'!$C:$C,0))),"",INDEX('Policy Characteristics'!H:H,MATCH($C1573,'Policy Characteristics'!$C:$C,0)))</f>
        <v>0.01</v>
      </c>
      <c r="O1573" s="254" t="str">
        <f>IF(ISBLANK(INDEX('Policy Characteristics'!I:I,MATCH($C1573,'Policy Characteristics'!$C:$C,0))),"",INDEX('Policy Characteristics'!I:I,MATCH($C1573,'Policy Characteristics'!$C:$C,0)))</f>
        <v>% reduction in BAU subsidies</v>
      </c>
      <c r="P1573" s="254" t="str">
        <f>IF(ISBLANK(INDEX('Policy Characteristics'!J:J,MATCH($C1573,'Policy Characteristics'!$C:$C,0))),"",INDEX('Policy Characteristics'!J:J,MATCH($C1573,'Policy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3" s="254" t="str">
        <f>IF(ISBLANK(INDEX('Policy Characteristics'!K:K,MATCH($C1573,'Policy Characteristics'!$C:$C,0))),"",INDEX('Policy Characteristics'!K:K,MATCH($C1573,'Policy Characteristics'!$C:$C,0)))</f>
        <v>fuels.html#end-subsidies</v>
      </c>
      <c r="R1573" s="254" t="str">
        <f>IF(ISBLANK(INDEX('Policy Characteristics'!L:L,MATCH($C1573,'Policy Characteristics'!$C:$C,0))),"",INDEX('Policy Characteristics'!L:L,MATCH($C1573,'Policy Characteristics'!$C:$C,0)))</f>
        <v>end-existing-subsidies.html</v>
      </c>
    </row>
    <row r="1574" spans="1:18" s="4" customFormat="1">
      <c r="A1574" s="254" t="str">
        <f>IF(ISBLANK(INDEX('Policy Characteristics'!A:A,MATCH($C1574,'Policy Characteristics'!$C:$C,0))),"",INDEX('Policy Characteristics'!A:A,MATCH($C1574,'Policy Characteristics'!$C:$C,0)))</f>
        <v>Cross-Sector</v>
      </c>
      <c r="B1574" s="262" t="str">
        <f>IF(ISBLANK(INDEX('Policy Characteristics'!B:B,MATCH($C1574,'Policy Characteristics'!$C:$C,0))),"",INDEX('Policy Characteristics'!B:B,MATCH($C1574,'Policy Characteristics'!$C:$C,0)))</f>
        <v>End Existing Subsidies</v>
      </c>
      <c r="C1574" s="254" t="str">
        <f t="shared" si="58"/>
        <v>Percent Reduction in BAU Subsidies</v>
      </c>
      <c r="D1574" s="6" t="s">
        <v>55</v>
      </c>
      <c r="E1574" s="45"/>
      <c r="F1574" s="6" t="s">
        <v>97</v>
      </c>
      <c r="G1574" s="45"/>
      <c r="H1574" s="43">
        <v>708</v>
      </c>
      <c r="I1574" s="325" t="s">
        <v>44</v>
      </c>
      <c r="J1574" s="255" t="str">
        <f>IF(ISBLANK(INDEX('Policy Characteristics'!D:D,MATCH($C1574,'Policy Characteristics'!$C:$C,0))),"",INDEX('Policy Characteristics'!D:D,MATCH($C1574,'Policy Characteristics'!$C:$C,0)))</f>
        <v>End Existing Subsidies</v>
      </c>
      <c r="K1574" s="254" t="str">
        <f>IF(ISBLANK(INDEX('Policy Characteristics'!E:E,MATCH($C1574,'Policy Characteristics'!$C:$C,0))),"",INDEX('Policy Characteristics'!E:E,MATCH($C1574,'Policy Characteristics'!$C:$C,0)))</f>
        <v>cross reduce BAU subsidies</v>
      </c>
      <c r="L1574" s="261">
        <f>IF(ISBLANK(INDEX('Policy Characteristics'!F:F,MATCH($C1574,'Policy Characteristics'!$C:$C,0))),"",INDEX('Policy Characteristics'!F:F,MATCH($C1574,'Policy Characteristics'!$C:$C,0)))</f>
        <v>0</v>
      </c>
      <c r="M1574" s="261">
        <f>IF(ISBLANK(INDEX('Policy Characteristics'!G:G,MATCH($C1574,'Policy Characteristics'!$C:$C,0))),"",INDEX('Policy Characteristics'!G:G,MATCH($C1574,'Policy Characteristics'!$C:$C,0)))</f>
        <v>1</v>
      </c>
      <c r="N1574" s="261">
        <f>IF(ISBLANK(INDEX('Policy Characteristics'!H:H,MATCH($C1574,'Policy Characteristics'!$C:$C,0))),"",INDEX('Policy Characteristics'!H:H,MATCH($C1574,'Policy Characteristics'!$C:$C,0)))</f>
        <v>0.01</v>
      </c>
      <c r="O1574" s="254" t="str">
        <f>IF(ISBLANK(INDEX('Policy Characteristics'!I:I,MATCH($C1574,'Policy Characteristics'!$C:$C,0))),"",INDEX('Policy Characteristics'!I:I,MATCH($C1574,'Policy Characteristics'!$C:$C,0)))</f>
        <v>% reduction in BAU subsidies</v>
      </c>
      <c r="P1574" s="254" t="str">
        <f>IF(ISBLANK(INDEX('Policy Characteristics'!J:J,MATCH($C1574,'Policy Characteristics'!$C:$C,0))),"",INDEX('Policy Characteristics'!J:J,MATCH($C1574,'Policy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4" s="254" t="str">
        <f>IF(ISBLANK(INDEX('Policy Characteristics'!K:K,MATCH($C1574,'Policy Characteristics'!$C:$C,0))),"",INDEX('Policy Characteristics'!K:K,MATCH($C1574,'Policy Characteristics'!$C:$C,0)))</f>
        <v>fuels.html#end-subsidies</v>
      </c>
      <c r="R1574" s="254" t="str">
        <f>IF(ISBLANK(INDEX('Policy Characteristics'!L:L,MATCH($C1574,'Policy Characteristics'!$C:$C,0))),"",INDEX('Policy Characteristics'!L:L,MATCH($C1574,'Policy Characteristics'!$C:$C,0)))</f>
        <v>end-existing-subsidies.html</v>
      </c>
    </row>
    <row r="1575" spans="1:18" s="4" customFormat="1">
      <c r="A1575" s="254" t="str">
        <f>IF(ISBLANK(INDEX('Policy Characteristics'!A:A,MATCH($C1575,'Policy Characteristics'!$C:$C,0))),"",INDEX('Policy Characteristics'!A:A,MATCH($C1575,'Policy Characteristics'!$C:$C,0)))</f>
        <v>Cross-Sector</v>
      </c>
      <c r="B1575" s="262" t="str">
        <f>IF(ISBLANK(INDEX('Policy Characteristics'!B:B,MATCH($C1575,'Policy Characteristics'!$C:$C,0))),"",INDEX('Policy Characteristics'!B:B,MATCH($C1575,'Policy Characteristics'!$C:$C,0)))</f>
        <v>End Existing Subsidies</v>
      </c>
      <c r="C1575" s="254" t="str">
        <f t="shared" si="58"/>
        <v>Percent Reduction in BAU Subsidies</v>
      </c>
      <c r="D1575" s="6" t="s">
        <v>56</v>
      </c>
      <c r="E1575" s="45"/>
      <c r="F1575" s="6" t="s">
        <v>98</v>
      </c>
      <c r="G1575" s="45"/>
      <c r="H1575" s="43">
        <v>709</v>
      </c>
      <c r="I1575" s="325" t="s">
        <v>44</v>
      </c>
      <c r="J1575" s="255" t="str">
        <f>IF(ISBLANK(INDEX('Policy Characteristics'!D:D,MATCH($C1575,'Policy Characteristics'!$C:$C,0))),"",INDEX('Policy Characteristics'!D:D,MATCH($C1575,'Policy Characteristics'!$C:$C,0)))</f>
        <v>End Existing Subsidies</v>
      </c>
      <c r="K1575" s="254" t="str">
        <f>IF(ISBLANK(INDEX('Policy Characteristics'!E:E,MATCH($C1575,'Policy Characteristics'!$C:$C,0))),"",INDEX('Policy Characteristics'!E:E,MATCH($C1575,'Policy Characteristics'!$C:$C,0)))</f>
        <v>cross reduce BAU subsidies</v>
      </c>
      <c r="L1575" s="261">
        <f>IF(ISBLANK(INDEX('Policy Characteristics'!F:F,MATCH($C1575,'Policy Characteristics'!$C:$C,0))),"",INDEX('Policy Characteristics'!F:F,MATCH($C1575,'Policy Characteristics'!$C:$C,0)))</f>
        <v>0</v>
      </c>
      <c r="M1575" s="261">
        <f>IF(ISBLANK(INDEX('Policy Characteristics'!G:G,MATCH($C1575,'Policy Characteristics'!$C:$C,0))),"",INDEX('Policy Characteristics'!G:G,MATCH($C1575,'Policy Characteristics'!$C:$C,0)))</f>
        <v>1</v>
      </c>
      <c r="N1575" s="261">
        <f>IF(ISBLANK(INDEX('Policy Characteristics'!H:H,MATCH($C1575,'Policy Characteristics'!$C:$C,0))),"",INDEX('Policy Characteristics'!H:H,MATCH($C1575,'Policy Characteristics'!$C:$C,0)))</f>
        <v>0.01</v>
      </c>
      <c r="O1575" s="254" t="str">
        <f>IF(ISBLANK(INDEX('Policy Characteristics'!I:I,MATCH($C1575,'Policy Characteristics'!$C:$C,0))),"",INDEX('Policy Characteristics'!I:I,MATCH($C1575,'Policy Characteristics'!$C:$C,0)))</f>
        <v>% reduction in BAU subsidies</v>
      </c>
      <c r="P1575" s="254" t="str">
        <f>IF(ISBLANK(INDEX('Policy Characteristics'!J:J,MATCH($C1575,'Policy Characteristics'!$C:$C,0))),"",INDEX('Policy Characteristics'!J:J,MATCH($C1575,'Policy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5" s="254" t="str">
        <f>IF(ISBLANK(INDEX('Policy Characteristics'!K:K,MATCH($C1575,'Policy Characteristics'!$C:$C,0))),"",INDEX('Policy Characteristics'!K:K,MATCH($C1575,'Policy Characteristics'!$C:$C,0)))</f>
        <v>fuels.html#end-subsidies</v>
      </c>
      <c r="R1575" s="254" t="str">
        <f>IF(ISBLANK(INDEX('Policy Characteristics'!L:L,MATCH($C1575,'Policy Characteristics'!$C:$C,0))),"",INDEX('Policy Characteristics'!L:L,MATCH($C1575,'Policy Characteristics'!$C:$C,0)))</f>
        <v>end-existing-subsidies.html</v>
      </c>
    </row>
    <row r="1576" spans="1:18" s="4" customFormat="1">
      <c r="A1576" s="254" t="str">
        <f>IF(ISBLANK(INDEX('Policy Characteristics'!A:A,MATCH($C1576,'Policy Characteristics'!$C:$C,0))),"",INDEX('Policy Characteristics'!A:A,MATCH($C1576,'Policy Characteristics'!$C:$C,0)))</f>
        <v>Cross-Sector</v>
      </c>
      <c r="B1576" s="262" t="str">
        <f>IF(ISBLANK(INDEX('Policy Characteristics'!B:B,MATCH($C1576,'Policy Characteristics'!$C:$C,0))),"",INDEX('Policy Characteristics'!B:B,MATCH($C1576,'Policy Characteristics'!$C:$C,0)))</f>
        <v>End Existing Subsidies</v>
      </c>
      <c r="C1576" s="254" t="str">
        <f t="shared" si="58"/>
        <v>Percent Reduction in BAU Subsidies</v>
      </c>
      <c r="D1576" s="6" t="s">
        <v>2473</v>
      </c>
      <c r="E1576" s="45"/>
      <c r="F1576" s="6" t="s">
        <v>2474</v>
      </c>
      <c r="G1576" s="45"/>
      <c r="H1576" s="43">
        <v>710</v>
      </c>
      <c r="I1576" s="325" t="s">
        <v>44</v>
      </c>
      <c r="J1576" s="255" t="str">
        <f>IF(ISBLANK(INDEX('Policy Characteristics'!D:D,MATCH($C1576,'Policy Characteristics'!$C:$C,0))),"",INDEX('Policy Characteristics'!D:D,MATCH($C1576,'Policy Characteristics'!$C:$C,0)))</f>
        <v>End Existing Subsidies</v>
      </c>
      <c r="K1576" s="254" t="str">
        <f>IF(ISBLANK(INDEX('Policy Characteristics'!E:E,MATCH($C1576,'Policy Characteristics'!$C:$C,0))),"",INDEX('Policy Characteristics'!E:E,MATCH($C1576,'Policy Characteristics'!$C:$C,0)))</f>
        <v>cross reduce BAU subsidies</v>
      </c>
      <c r="L1576" s="261">
        <f>IF(ISBLANK(INDEX('Policy Characteristics'!F:F,MATCH($C1576,'Policy Characteristics'!$C:$C,0))),"",INDEX('Policy Characteristics'!F:F,MATCH($C1576,'Policy Characteristics'!$C:$C,0)))</f>
        <v>0</v>
      </c>
      <c r="M1576" s="261">
        <f>IF(ISBLANK(INDEX('Policy Characteristics'!G:G,MATCH($C1576,'Policy Characteristics'!$C:$C,0))),"",INDEX('Policy Characteristics'!G:G,MATCH($C1576,'Policy Characteristics'!$C:$C,0)))</f>
        <v>1</v>
      </c>
      <c r="N1576" s="261">
        <f>IF(ISBLANK(INDEX('Policy Characteristics'!H:H,MATCH($C1576,'Policy Characteristics'!$C:$C,0))),"",INDEX('Policy Characteristics'!H:H,MATCH($C1576,'Policy Characteristics'!$C:$C,0)))</f>
        <v>0.01</v>
      </c>
      <c r="O1576" s="254" t="str">
        <f>IF(ISBLANK(INDEX('Policy Characteristics'!I:I,MATCH($C1576,'Policy Characteristics'!$C:$C,0))),"",INDEX('Policy Characteristics'!I:I,MATCH($C1576,'Policy Characteristics'!$C:$C,0)))</f>
        <v>% reduction in BAU subsidies</v>
      </c>
      <c r="P1576" s="254" t="str">
        <f>IF(ISBLANK(INDEX('Policy Characteristics'!J:J,MATCH($C1576,'Policy Characteristics'!$C:$C,0))),"",INDEX('Policy Characteristics'!J:J,MATCH($C1576,'Policy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6" s="254" t="str">
        <f>IF(ISBLANK(INDEX('Policy Characteristics'!K:K,MATCH($C1576,'Policy Characteristics'!$C:$C,0))),"",INDEX('Policy Characteristics'!K:K,MATCH($C1576,'Policy Characteristics'!$C:$C,0)))</f>
        <v>fuels.html#end-subsidies</v>
      </c>
      <c r="R1576" s="254" t="str">
        <f>IF(ISBLANK(INDEX('Policy Characteristics'!L:L,MATCH($C1576,'Policy Characteristics'!$C:$C,0))),"",INDEX('Policy Characteristics'!L:L,MATCH($C1576,'Policy Characteristics'!$C:$C,0)))</f>
        <v>end-existing-subsidies.html</v>
      </c>
    </row>
    <row r="1577" spans="1:18" s="4" customFormat="1">
      <c r="A1577" s="254" t="str">
        <f>IF(ISBLANK(INDEX('Policy Characteristics'!A:A,MATCH($C1577,'Policy Characteristics'!$C:$C,0))),"",INDEX('Policy Characteristics'!A:A,MATCH($C1577,'Policy Characteristics'!$C:$C,0)))</f>
        <v>Cross-Sector</v>
      </c>
      <c r="B1577" s="262" t="str">
        <f>IF(ISBLANK(INDEX('Policy Characteristics'!B:B,MATCH($C1577,'Policy Characteristics'!$C:$C,0))),"",INDEX('Policy Characteristics'!B:B,MATCH($C1577,'Policy Characteristics'!$C:$C,0)))</f>
        <v>End Existing Subsidies</v>
      </c>
      <c r="C1577" s="254" t="str">
        <f t="shared" si="58"/>
        <v>Percent Reduction in BAU Subsidies</v>
      </c>
      <c r="D1577" s="6" t="s">
        <v>75</v>
      </c>
      <c r="E1577" s="45"/>
      <c r="F1577" s="6" t="s">
        <v>99</v>
      </c>
      <c r="G1577" s="45"/>
      <c r="H1577" s="43">
        <v>711</v>
      </c>
      <c r="I1577" s="325" t="s">
        <v>44</v>
      </c>
      <c r="J1577" s="255" t="str">
        <f>IF(ISBLANK(INDEX('Policy Characteristics'!D:D,MATCH($C1577,'Policy Characteristics'!$C:$C,0))),"",INDEX('Policy Characteristics'!D:D,MATCH($C1577,'Policy Characteristics'!$C:$C,0)))</f>
        <v>End Existing Subsidies</v>
      </c>
      <c r="K1577" s="254" t="str">
        <f>IF(ISBLANK(INDEX('Policy Characteristics'!E:E,MATCH($C1577,'Policy Characteristics'!$C:$C,0))),"",INDEX('Policy Characteristics'!E:E,MATCH($C1577,'Policy Characteristics'!$C:$C,0)))</f>
        <v>cross reduce BAU subsidies</v>
      </c>
      <c r="L1577" s="261">
        <f>IF(ISBLANK(INDEX('Policy Characteristics'!F:F,MATCH($C1577,'Policy Characteristics'!$C:$C,0))),"",INDEX('Policy Characteristics'!F:F,MATCH($C1577,'Policy Characteristics'!$C:$C,0)))</f>
        <v>0</v>
      </c>
      <c r="M1577" s="261">
        <f>IF(ISBLANK(INDEX('Policy Characteristics'!G:G,MATCH($C1577,'Policy Characteristics'!$C:$C,0))),"",INDEX('Policy Characteristics'!G:G,MATCH($C1577,'Policy Characteristics'!$C:$C,0)))</f>
        <v>1</v>
      </c>
      <c r="N1577" s="261">
        <f>IF(ISBLANK(INDEX('Policy Characteristics'!H:H,MATCH($C1577,'Policy Characteristics'!$C:$C,0))),"",INDEX('Policy Characteristics'!H:H,MATCH($C1577,'Policy Characteristics'!$C:$C,0)))</f>
        <v>0.01</v>
      </c>
      <c r="O1577" s="254" t="str">
        <f>IF(ISBLANK(INDEX('Policy Characteristics'!I:I,MATCH($C1577,'Policy Characteristics'!$C:$C,0))),"",INDEX('Policy Characteristics'!I:I,MATCH($C1577,'Policy Characteristics'!$C:$C,0)))</f>
        <v>% reduction in BAU subsidies</v>
      </c>
      <c r="P1577" s="254" t="str">
        <f>IF(ISBLANK(INDEX('Policy Characteristics'!J:J,MATCH($C1577,'Policy Characteristics'!$C:$C,0))),"",INDEX('Policy Characteristics'!J:J,MATCH($C1577,'Policy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7" s="254" t="str">
        <f>IF(ISBLANK(INDEX('Policy Characteristics'!K:K,MATCH($C1577,'Policy Characteristics'!$C:$C,0))),"",INDEX('Policy Characteristics'!K:K,MATCH($C1577,'Policy Characteristics'!$C:$C,0)))</f>
        <v>fuels.html#end-subsidies</v>
      </c>
      <c r="R1577" s="254" t="str">
        <f>IF(ISBLANK(INDEX('Policy Characteristics'!L:L,MATCH($C1577,'Policy Characteristics'!$C:$C,0))),"",INDEX('Policy Characteristics'!L:L,MATCH($C1577,'Policy Characteristics'!$C:$C,0)))</f>
        <v>end-existing-subsidies.html</v>
      </c>
    </row>
    <row r="1578" spans="1:18" s="4" customFormat="1">
      <c r="A1578" s="254" t="str">
        <f>IF(ISBLANK(INDEX('Policy Characteristics'!A:A,MATCH($C1578,'Policy Characteristics'!$C:$C,0))),"",INDEX('Policy Characteristics'!A:A,MATCH($C1578,'Policy Characteristics'!$C:$C,0)))</f>
        <v>Cross-Sector</v>
      </c>
      <c r="B1578" s="262" t="str">
        <f>IF(ISBLANK(INDEX('Policy Characteristics'!B:B,MATCH($C1578,'Policy Characteristics'!$C:$C,0))),"",INDEX('Policy Characteristics'!B:B,MATCH($C1578,'Policy Characteristics'!$C:$C,0)))</f>
        <v>End Existing Subsidies</v>
      </c>
      <c r="C1578" s="254" t="str">
        <f t="shared" si="58"/>
        <v>Percent Reduction in BAU Subsidies</v>
      </c>
      <c r="D1578" s="6" t="s">
        <v>435</v>
      </c>
      <c r="E1578" s="45"/>
      <c r="F1578" s="6" t="s">
        <v>436</v>
      </c>
      <c r="G1578" s="45"/>
      <c r="H1578" s="43">
        <v>712</v>
      </c>
      <c r="I1578" s="325" t="s">
        <v>44</v>
      </c>
      <c r="J1578" s="255" t="str">
        <f>IF(ISBLANK(INDEX('Policy Characteristics'!D:D,MATCH($C1578,'Policy Characteristics'!$C:$C,0))),"",INDEX('Policy Characteristics'!D:D,MATCH($C1578,'Policy Characteristics'!$C:$C,0)))</f>
        <v>End Existing Subsidies</v>
      </c>
      <c r="K1578" s="254" t="str">
        <f>IF(ISBLANK(INDEX('Policy Characteristics'!E:E,MATCH($C1578,'Policy Characteristics'!$C:$C,0))),"",INDEX('Policy Characteristics'!E:E,MATCH($C1578,'Policy Characteristics'!$C:$C,0)))</f>
        <v>cross reduce BAU subsidies</v>
      </c>
      <c r="L1578" s="261">
        <f>IF(ISBLANK(INDEX('Policy Characteristics'!F:F,MATCH($C1578,'Policy Characteristics'!$C:$C,0))),"",INDEX('Policy Characteristics'!F:F,MATCH($C1578,'Policy Characteristics'!$C:$C,0)))</f>
        <v>0</v>
      </c>
      <c r="M1578" s="261">
        <f>IF(ISBLANK(INDEX('Policy Characteristics'!G:G,MATCH($C1578,'Policy Characteristics'!$C:$C,0))),"",INDEX('Policy Characteristics'!G:G,MATCH($C1578,'Policy Characteristics'!$C:$C,0)))</f>
        <v>1</v>
      </c>
      <c r="N1578" s="261">
        <f>IF(ISBLANK(INDEX('Policy Characteristics'!H:H,MATCH($C1578,'Policy Characteristics'!$C:$C,0))),"",INDEX('Policy Characteristics'!H:H,MATCH($C1578,'Policy Characteristics'!$C:$C,0)))</f>
        <v>0.01</v>
      </c>
      <c r="O1578" s="254" t="str">
        <f>IF(ISBLANK(INDEX('Policy Characteristics'!I:I,MATCH($C1578,'Policy Characteristics'!$C:$C,0))),"",INDEX('Policy Characteristics'!I:I,MATCH($C1578,'Policy Characteristics'!$C:$C,0)))</f>
        <v>% reduction in BAU subsidies</v>
      </c>
      <c r="P1578" s="254" t="str">
        <f>IF(ISBLANK(INDEX('Policy Characteristics'!J:J,MATCH($C1578,'Policy Characteristics'!$C:$C,0))),"",INDEX('Policy Characteristics'!J:J,MATCH($C1578,'Policy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8" s="254" t="str">
        <f>IF(ISBLANK(INDEX('Policy Characteristics'!K:K,MATCH($C1578,'Policy Characteristics'!$C:$C,0))),"",INDEX('Policy Characteristics'!K:K,MATCH($C1578,'Policy Characteristics'!$C:$C,0)))</f>
        <v>fuels.html#end-subsidies</v>
      </c>
      <c r="R1578" s="254" t="str">
        <f>IF(ISBLANK(INDEX('Policy Characteristics'!L:L,MATCH($C1578,'Policy Characteristics'!$C:$C,0))),"",INDEX('Policy Characteristics'!L:L,MATCH($C1578,'Policy Characteristics'!$C:$C,0)))</f>
        <v>end-existing-subsidies.html</v>
      </c>
    </row>
    <row r="1579" spans="1:18" s="4" customFormat="1">
      <c r="A1579" s="254" t="str">
        <f>IF(ISBLANK(INDEX('Policy Characteristics'!A:A,MATCH($C1579,'Policy Characteristics'!$C:$C,0))),"",INDEX('Policy Characteristics'!A:A,MATCH($C1579,'Policy Characteristics'!$C:$C,0)))</f>
        <v>Cross-Sector</v>
      </c>
      <c r="B1579" s="262" t="str">
        <f>IF(ISBLANK(INDEX('Policy Characteristics'!B:B,MATCH($C1579,'Policy Characteristics'!$C:$C,0))),"",INDEX('Policy Characteristics'!B:B,MATCH($C1579,'Policy Characteristics'!$C:$C,0)))</f>
        <v>End Existing Subsidies</v>
      </c>
      <c r="C1579" s="254" t="str">
        <f t="shared" si="58"/>
        <v>Percent Reduction in BAU Subsidies</v>
      </c>
      <c r="D1579" s="6" t="s">
        <v>442</v>
      </c>
      <c r="E1579" s="45"/>
      <c r="F1579" s="6" t="s">
        <v>443</v>
      </c>
      <c r="G1579" s="45"/>
      <c r="H1579" s="43">
        <v>713</v>
      </c>
      <c r="I1579" s="325" t="s">
        <v>44</v>
      </c>
      <c r="J1579" s="255" t="str">
        <f>IF(ISBLANK(INDEX('Policy Characteristics'!D:D,MATCH($C1579,'Policy Characteristics'!$C:$C,0))),"",INDEX('Policy Characteristics'!D:D,MATCH($C1579,'Policy Characteristics'!$C:$C,0)))</f>
        <v>End Existing Subsidies</v>
      </c>
      <c r="K1579" s="254" t="str">
        <f>IF(ISBLANK(INDEX('Policy Characteristics'!E:E,MATCH($C1579,'Policy Characteristics'!$C:$C,0))),"",INDEX('Policy Characteristics'!E:E,MATCH($C1579,'Policy Characteristics'!$C:$C,0)))</f>
        <v>cross reduce BAU subsidies</v>
      </c>
      <c r="L1579" s="261">
        <f>IF(ISBLANK(INDEX('Policy Characteristics'!F:F,MATCH($C1579,'Policy Characteristics'!$C:$C,0))),"",INDEX('Policy Characteristics'!F:F,MATCH($C1579,'Policy Characteristics'!$C:$C,0)))</f>
        <v>0</v>
      </c>
      <c r="M1579" s="261">
        <f>IF(ISBLANK(INDEX('Policy Characteristics'!G:G,MATCH($C1579,'Policy Characteristics'!$C:$C,0))),"",INDEX('Policy Characteristics'!G:G,MATCH($C1579,'Policy Characteristics'!$C:$C,0)))</f>
        <v>1</v>
      </c>
      <c r="N1579" s="261">
        <f>IF(ISBLANK(INDEX('Policy Characteristics'!H:H,MATCH($C1579,'Policy Characteristics'!$C:$C,0))),"",INDEX('Policy Characteristics'!H:H,MATCH($C1579,'Policy Characteristics'!$C:$C,0)))</f>
        <v>0.01</v>
      </c>
      <c r="O1579" s="254" t="str">
        <f>IF(ISBLANK(INDEX('Policy Characteristics'!I:I,MATCH($C1579,'Policy Characteristics'!$C:$C,0))),"",INDEX('Policy Characteristics'!I:I,MATCH($C1579,'Policy Characteristics'!$C:$C,0)))</f>
        <v>% reduction in BAU subsidies</v>
      </c>
      <c r="P1579" s="254" t="str">
        <f>IF(ISBLANK(INDEX('Policy Characteristics'!J:J,MATCH($C1579,'Policy Characteristics'!$C:$C,0))),"",INDEX('Policy Characteristics'!J:J,MATCH($C1579,'Policy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9" s="254" t="str">
        <f>IF(ISBLANK(INDEX('Policy Characteristics'!K:K,MATCH($C1579,'Policy Characteristics'!$C:$C,0))),"",INDEX('Policy Characteristics'!K:K,MATCH($C1579,'Policy Characteristics'!$C:$C,0)))</f>
        <v>fuels.html#end-subsidies</v>
      </c>
      <c r="R1579" s="254" t="str">
        <f>IF(ISBLANK(INDEX('Policy Characteristics'!L:L,MATCH($C1579,'Policy Characteristics'!$C:$C,0))),"",INDEX('Policy Characteristics'!L:L,MATCH($C1579,'Policy Characteristics'!$C:$C,0)))</f>
        <v>end-existing-subsidies.html</v>
      </c>
    </row>
    <row r="1580" spans="1:18" s="4" customFormat="1">
      <c r="A1580" s="254" t="str">
        <f>IF(ISBLANK(INDEX('Policy Characteristics'!A:A,MATCH($C1580,'Policy Characteristics'!$C:$C,0))),"",INDEX('Policy Characteristics'!A:A,MATCH($C1580,'Policy Characteristics'!$C:$C,0)))</f>
        <v>Cross-Sector</v>
      </c>
      <c r="B1580" s="262" t="str">
        <f>IF(ISBLANK(INDEX('Policy Characteristics'!B:B,MATCH($C1580,'Policy Characteristics'!$C:$C,0))),"",INDEX('Policy Characteristics'!B:B,MATCH($C1580,'Policy Characteristics'!$C:$C,0)))</f>
        <v>End Existing Subsidies</v>
      </c>
      <c r="C1580" s="254" t="str">
        <f t="shared" si="58"/>
        <v>Percent Reduction in BAU Subsidies</v>
      </c>
      <c r="D1580" s="6" t="s">
        <v>2465</v>
      </c>
      <c r="E1580" s="45"/>
      <c r="F1580" s="6" t="s">
        <v>2469</v>
      </c>
      <c r="G1580" s="45"/>
      <c r="H1580" s="43">
        <v>714</v>
      </c>
      <c r="I1580" s="325" t="s">
        <v>44</v>
      </c>
      <c r="J1580" s="255" t="str">
        <f>IF(ISBLANK(INDEX('Policy Characteristics'!D:D,MATCH($C1580,'Policy Characteristics'!$C:$C,0))),"",INDEX('Policy Characteristics'!D:D,MATCH($C1580,'Policy Characteristics'!$C:$C,0)))</f>
        <v>End Existing Subsidies</v>
      </c>
      <c r="K1580" s="254" t="str">
        <f>IF(ISBLANK(INDEX('Policy Characteristics'!E:E,MATCH($C1580,'Policy Characteristics'!$C:$C,0))),"",INDEX('Policy Characteristics'!E:E,MATCH($C1580,'Policy Characteristics'!$C:$C,0)))</f>
        <v>cross reduce BAU subsidies</v>
      </c>
      <c r="L1580" s="261">
        <f>IF(ISBLANK(INDEX('Policy Characteristics'!F:F,MATCH($C1580,'Policy Characteristics'!$C:$C,0))),"",INDEX('Policy Characteristics'!F:F,MATCH($C1580,'Policy Characteristics'!$C:$C,0)))</f>
        <v>0</v>
      </c>
      <c r="M1580" s="261">
        <f>IF(ISBLANK(INDEX('Policy Characteristics'!G:G,MATCH($C1580,'Policy Characteristics'!$C:$C,0))),"",INDEX('Policy Characteristics'!G:G,MATCH($C1580,'Policy Characteristics'!$C:$C,0)))</f>
        <v>1</v>
      </c>
      <c r="N1580" s="261">
        <f>IF(ISBLANK(INDEX('Policy Characteristics'!H:H,MATCH($C1580,'Policy Characteristics'!$C:$C,0))),"",INDEX('Policy Characteristics'!H:H,MATCH($C1580,'Policy Characteristics'!$C:$C,0)))</f>
        <v>0.01</v>
      </c>
      <c r="O1580" s="254" t="str">
        <f>IF(ISBLANK(INDEX('Policy Characteristics'!I:I,MATCH($C1580,'Policy Characteristics'!$C:$C,0))),"",INDEX('Policy Characteristics'!I:I,MATCH($C1580,'Policy Characteristics'!$C:$C,0)))</f>
        <v>% reduction in BAU subsidies</v>
      </c>
      <c r="P1580" s="254" t="str">
        <f>IF(ISBLANK(INDEX('Policy Characteristics'!J:J,MATCH($C1580,'Policy Characteristics'!$C:$C,0))),"",INDEX('Policy Characteristics'!J:J,MATCH($C1580,'Policy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0" s="254" t="str">
        <f>IF(ISBLANK(INDEX('Policy Characteristics'!K:K,MATCH($C1580,'Policy Characteristics'!$C:$C,0))),"",INDEX('Policy Characteristics'!K:K,MATCH($C1580,'Policy Characteristics'!$C:$C,0)))</f>
        <v>fuels.html#end-subsidies</v>
      </c>
      <c r="R1580" s="254" t="str">
        <f>IF(ISBLANK(INDEX('Policy Characteristics'!L:L,MATCH($C1580,'Policy Characteristics'!$C:$C,0))),"",INDEX('Policy Characteristics'!L:L,MATCH($C1580,'Policy Characteristics'!$C:$C,0)))</f>
        <v>end-existing-subsidies.html</v>
      </c>
    </row>
    <row r="1581" spans="1:18" s="4" customFormat="1">
      <c r="A1581" s="254" t="str">
        <f>IF(ISBLANK(INDEX('Policy Characteristics'!A:A,MATCH($C1581,'Policy Characteristics'!$C:$C,0))),"",INDEX('Policy Characteristics'!A:A,MATCH($C1581,'Policy Characteristics'!$C:$C,0)))</f>
        <v>Cross-Sector</v>
      </c>
      <c r="B1581" s="262" t="str">
        <f>IF(ISBLANK(INDEX('Policy Characteristics'!B:B,MATCH($C1581,'Policy Characteristics'!$C:$C,0))),"",INDEX('Policy Characteristics'!B:B,MATCH($C1581,'Policy Characteristics'!$C:$C,0)))</f>
        <v>End Existing Subsidies</v>
      </c>
      <c r="C1581" s="254" t="str">
        <f t="shared" ref="C1581" si="59">C$1564</f>
        <v>Percent Reduction in BAU Subsidies</v>
      </c>
      <c r="D1581" s="6" t="s">
        <v>2475</v>
      </c>
      <c r="E1581" s="45"/>
      <c r="F1581" s="6" t="s">
        <v>2476</v>
      </c>
      <c r="G1581" s="45"/>
      <c r="H1581" s="43">
        <v>715</v>
      </c>
      <c r="I1581" s="325" t="s">
        <v>44</v>
      </c>
      <c r="J1581" s="255" t="str">
        <f>IF(ISBLANK(INDEX('Policy Characteristics'!D:D,MATCH($C1581,'Policy Characteristics'!$C:$C,0))),"",INDEX('Policy Characteristics'!D:D,MATCH($C1581,'Policy Characteristics'!$C:$C,0)))</f>
        <v>End Existing Subsidies</v>
      </c>
      <c r="K1581" s="254" t="str">
        <f>IF(ISBLANK(INDEX('Policy Characteristics'!E:E,MATCH($C1581,'Policy Characteristics'!$C:$C,0))),"",INDEX('Policy Characteristics'!E:E,MATCH($C1581,'Policy Characteristics'!$C:$C,0)))</f>
        <v>cross reduce BAU subsidies</v>
      </c>
      <c r="L1581" s="261">
        <f>IF(ISBLANK(INDEX('Policy Characteristics'!F:F,MATCH($C1581,'Policy Characteristics'!$C:$C,0))),"",INDEX('Policy Characteristics'!F:F,MATCH($C1581,'Policy Characteristics'!$C:$C,0)))</f>
        <v>0</v>
      </c>
      <c r="M1581" s="261">
        <f>IF(ISBLANK(INDEX('Policy Characteristics'!G:G,MATCH($C1581,'Policy Characteristics'!$C:$C,0))),"",INDEX('Policy Characteristics'!G:G,MATCH($C1581,'Policy Characteristics'!$C:$C,0)))</f>
        <v>1</v>
      </c>
      <c r="N1581" s="261">
        <f>IF(ISBLANK(INDEX('Policy Characteristics'!H:H,MATCH($C1581,'Policy Characteristics'!$C:$C,0))),"",INDEX('Policy Characteristics'!H:H,MATCH($C1581,'Policy Characteristics'!$C:$C,0)))</f>
        <v>0.01</v>
      </c>
      <c r="O1581" s="254" t="str">
        <f>IF(ISBLANK(INDEX('Policy Characteristics'!I:I,MATCH($C1581,'Policy Characteristics'!$C:$C,0))),"",INDEX('Policy Characteristics'!I:I,MATCH($C1581,'Policy Characteristics'!$C:$C,0)))</f>
        <v>% reduction in BAU subsidies</v>
      </c>
      <c r="P1581" s="254" t="str">
        <f>IF(ISBLANK(INDEX('Policy Characteristics'!J:J,MATCH($C1581,'Policy Characteristics'!$C:$C,0))),"",INDEX('Policy Characteristics'!J:J,MATCH($C1581,'Policy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1" s="254" t="str">
        <f>IF(ISBLANK(INDEX('Policy Characteristics'!K:K,MATCH($C1581,'Policy Characteristics'!$C:$C,0))),"",INDEX('Policy Characteristics'!K:K,MATCH($C1581,'Policy Characteristics'!$C:$C,0)))</f>
        <v>fuels.html#end-subsidies</v>
      </c>
      <c r="R1581" s="254" t="str">
        <f>IF(ISBLANK(INDEX('Policy Characteristics'!L:L,MATCH($C1581,'Policy Characteristics'!$C:$C,0))),"",INDEX('Policy Characteristics'!L:L,MATCH($C1581,'Policy Characteristics'!$C:$C,0)))</f>
        <v>end-existing-subsidies.html</v>
      </c>
    </row>
    <row r="1582" spans="1:18" s="4" customFormat="1">
      <c r="A1582" s="254" t="str">
        <f>IF(ISBLANK(INDEX('Policy Characteristics'!A:A,MATCH($C1582,'Policy Characteristics'!$C:$C,0))),"",INDEX('Policy Characteristics'!A:A,MATCH($C1582,'Policy Characteristics'!$C:$C,0)))</f>
        <v>Cross-Sector</v>
      </c>
      <c r="B1582" s="262" t="str">
        <f>IF(ISBLANK(INDEX('Policy Characteristics'!B:B,MATCH($C1582,'Policy Characteristics'!$C:$C,0))),"",INDEX('Policy Characteristics'!B:B,MATCH($C1582,'Policy Characteristics'!$C:$C,0)))</f>
        <v>End Existing Subsidies</v>
      </c>
      <c r="C1582" s="254" t="str">
        <f t="shared" ref="C1582:C1584" si="60">C$1564</f>
        <v>Percent Reduction in BAU Subsidies</v>
      </c>
      <c r="D1582" s="6" t="s">
        <v>2466</v>
      </c>
      <c r="E1582" s="45"/>
      <c r="F1582" s="6" t="s">
        <v>2470</v>
      </c>
      <c r="G1582" s="45"/>
      <c r="H1582" s="43">
        <v>716</v>
      </c>
      <c r="I1582" s="325" t="s">
        <v>44</v>
      </c>
      <c r="J1582" s="255" t="str">
        <f>IF(ISBLANK(INDEX('Policy Characteristics'!D:D,MATCH($C1582,'Policy Characteristics'!$C:$C,0))),"",INDEX('Policy Characteristics'!D:D,MATCH($C1582,'Policy Characteristics'!$C:$C,0)))</f>
        <v>End Existing Subsidies</v>
      </c>
      <c r="K1582" s="254" t="str">
        <f>IF(ISBLANK(INDEX('Policy Characteristics'!E:E,MATCH($C1582,'Policy Characteristics'!$C:$C,0))),"",INDEX('Policy Characteristics'!E:E,MATCH($C1582,'Policy Characteristics'!$C:$C,0)))</f>
        <v>cross reduce BAU subsidies</v>
      </c>
      <c r="L1582" s="261">
        <f>IF(ISBLANK(INDEX('Policy Characteristics'!F:F,MATCH($C1582,'Policy Characteristics'!$C:$C,0))),"",INDEX('Policy Characteristics'!F:F,MATCH($C1582,'Policy Characteristics'!$C:$C,0)))</f>
        <v>0</v>
      </c>
      <c r="M1582" s="261">
        <f>IF(ISBLANK(INDEX('Policy Characteristics'!G:G,MATCH($C1582,'Policy Characteristics'!$C:$C,0))),"",INDEX('Policy Characteristics'!G:G,MATCH($C1582,'Policy Characteristics'!$C:$C,0)))</f>
        <v>1</v>
      </c>
      <c r="N1582" s="261">
        <f>IF(ISBLANK(INDEX('Policy Characteristics'!H:H,MATCH($C1582,'Policy Characteristics'!$C:$C,0))),"",INDEX('Policy Characteristics'!H:H,MATCH($C1582,'Policy Characteristics'!$C:$C,0)))</f>
        <v>0.01</v>
      </c>
      <c r="O1582" s="254" t="str">
        <f>IF(ISBLANK(INDEX('Policy Characteristics'!I:I,MATCH($C1582,'Policy Characteristics'!$C:$C,0))),"",INDEX('Policy Characteristics'!I:I,MATCH($C1582,'Policy Characteristics'!$C:$C,0)))</f>
        <v>% reduction in BAU subsidies</v>
      </c>
      <c r="P1582" s="254" t="str">
        <f>IF(ISBLANK(INDEX('Policy Characteristics'!J:J,MATCH($C1582,'Policy Characteristics'!$C:$C,0))),"",INDEX('Policy Characteristics'!J:J,MATCH($C1582,'Policy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2" s="254" t="str">
        <f>IF(ISBLANK(INDEX('Policy Characteristics'!K:K,MATCH($C1582,'Policy Characteristics'!$C:$C,0))),"",INDEX('Policy Characteristics'!K:K,MATCH($C1582,'Policy Characteristics'!$C:$C,0)))</f>
        <v>fuels.html#end-subsidies</v>
      </c>
      <c r="R1582" s="254" t="str">
        <f>IF(ISBLANK(INDEX('Policy Characteristics'!L:L,MATCH($C1582,'Policy Characteristics'!$C:$C,0))),"",INDEX('Policy Characteristics'!L:L,MATCH($C1582,'Policy Characteristics'!$C:$C,0)))</f>
        <v>end-existing-subsidies.html</v>
      </c>
    </row>
    <row r="1583" spans="1:18" s="4" customFormat="1">
      <c r="A1583" s="254" t="str">
        <f>IF(ISBLANK(INDEX('Policy Characteristics'!A:A,MATCH($C1583,'Policy Characteristics'!$C:$C,0))),"",INDEX('Policy Characteristics'!A:A,MATCH($C1583,'Policy Characteristics'!$C:$C,0)))</f>
        <v>Cross-Sector</v>
      </c>
      <c r="B1583" s="262" t="str">
        <f>IF(ISBLANK(INDEX('Policy Characteristics'!B:B,MATCH($C1583,'Policy Characteristics'!$C:$C,0))),"",INDEX('Policy Characteristics'!B:B,MATCH($C1583,'Policy Characteristics'!$C:$C,0)))</f>
        <v>End Existing Subsidies</v>
      </c>
      <c r="C1583" s="254" t="str">
        <f t="shared" si="60"/>
        <v>Percent Reduction in BAU Subsidies</v>
      </c>
      <c r="D1583" s="6" t="s">
        <v>2467</v>
      </c>
      <c r="E1583" s="45"/>
      <c r="F1583" s="6" t="s">
        <v>2471</v>
      </c>
      <c r="G1583" s="45"/>
      <c r="H1583" s="43">
        <v>717</v>
      </c>
      <c r="I1583" s="325" t="s">
        <v>44</v>
      </c>
      <c r="J1583" s="255" t="str">
        <f>IF(ISBLANK(INDEX('Policy Characteristics'!D:D,MATCH($C1583,'Policy Characteristics'!$C:$C,0))),"",INDEX('Policy Characteristics'!D:D,MATCH($C1583,'Policy Characteristics'!$C:$C,0)))</f>
        <v>End Existing Subsidies</v>
      </c>
      <c r="K1583" s="254" t="str">
        <f>IF(ISBLANK(INDEX('Policy Characteristics'!E:E,MATCH($C1583,'Policy Characteristics'!$C:$C,0))),"",INDEX('Policy Characteristics'!E:E,MATCH($C1583,'Policy Characteristics'!$C:$C,0)))</f>
        <v>cross reduce BAU subsidies</v>
      </c>
      <c r="L1583" s="261">
        <f>IF(ISBLANK(INDEX('Policy Characteristics'!F:F,MATCH($C1583,'Policy Characteristics'!$C:$C,0))),"",INDEX('Policy Characteristics'!F:F,MATCH($C1583,'Policy Characteristics'!$C:$C,0)))</f>
        <v>0</v>
      </c>
      <c r="M1583" s="261">
        <f>IF(ISBLANK(INDEX('Policy Characteristics'!G:G,MATCH($C1583,'Policy Characteristics'!$C:$C,0))),"",INDEX('Policy Characteristics'!G:G,MATCH($C1583,'Policy Characteristics'!$C:$C,0)))</f>
        <v>1</v>
      </c>
      <c r="N1583" s="261">
        <f>IF(ISBLANK(INDEX('Policy Characteristics'!H:H,MATCH($C1583,'Policy Characteristics'!$C:$C,0))),"",INDEX('Policy Characteristics'!H:H,MATCH($C1583,'Policy Characteristics'!$C:$C,0)))</f>
        <v>0.01</v>
      </c>
      <c r="O1583" s="254" t="str">
        <f>IF(ISBLANK(INDEX('Policy Characteristics'!I:I,MATCH($C1583,'Policy Characteristics'!$C:$C,0))),"",INDEX('Policy Characteristics'!I:I,MATCH($C1583,'Policy Characteristics'!$C:$C,0)))</f>
        <v>% reduction in BAU subsidies</v>
      </c>
      <c r="P1583" s="254" t="str">
        <f>IF(ISBLANK(INDEX('Policy Characteristics'!J:J,MATCH($C1583,'Policy Characteristics'!$C:$C,0))),"",INDEX('Policy Characteristics'!J:J,MATCH($C1583,'Policy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3" s="254" t="str">
        <f>IF(ISBLANK(INDEX('Policy Characteristics'!K:K,MATCH($C1583,'Policy Characteristics'!$C:$C,0))),"",INDEX('Policy Characteristics'!K:K,MATCH($C1583,'Policy Characteristics'!$C:$C,0)))</f>
        <v>fuels.html#end-subsidies</v>
      </c>
      <c r="R1583" s="254" t="str">
        <f>IF(ISBLANK(INDEX('Policy Characteristics'!L:L,MATCH($C1583,'Policy Characteristics'!$C:$C,0))),"",INDEX('Policy Characteristics'!L:L,MATCH($C1583,'Policy Characteristics'!$C:$C,0)))</f>
        <v>end-existing-subsidies.html</v>
      </c>
    </row>
    <row r="1584" spans="1:18" s="4" customFormat="1">
      <c r="A1584" s="254" t="str">
        <f>IF(ISBLANK(INDEX('Policy Characteristics'!A:A,MATCH($C1584,'Policy Characteristics'!$C:$C,0))),"",INDEX('Policy Characteristics'!A:A,MATCH($C1584,'Policy Characteristics'!$C:$C,0)))</f>
        <v>Cross-Sector</v>
      </c>
      <c r="B1584" s="262" t="str">
        <f>IF(ISBLANK(INDEX('Policy Characteristics'!B:B,MATCH($C1584,'Policy Characteristics'!$C:$C,0))),"",INDEX('Policy Characteristics'!B:B,MATCH($C1584,'Policy Characteristics'!$C:$C,0)))</f>
        <v>End Existing Subsidies</v>
      </c>
      <c r="C1584" s="254" t="str">
        <f t="shared" si="60"/>
        <v>Percent Reduction in BAU Subsidies</v>
      </c>
      <c r="D1584" s="6" t="s">
        <v>2468</v>
      </c>
      <c r="E1584" s="45"/>
      <c r="F1584" s="6" t="s">
        <v>2472</v>
      </c>
      <c r="G1584" s="45"/>
      <c r="H1584" s="43">
        <v>718</v>
      </c>
      <c r="I1584" s="325" t="s">
        <v>44</v>
      </c>
      <c r="J1584" s="255" t="str">
        <f>IF(ISBLANK(INDEX('Policy Characteristics'!D:D,MATCH($C1584,'Policy Characteristics'!$C:$C,0))),"",INDEX('Policy Characteristics'!D:D,MATCH($C1584,'Policy Characteristics'!$C:$C,0)))</f>
        <v>End Existing Subsidies</v>
      </c>
      <c r="K1584" s="254" t="str">
        <f>IF(ISBLANK(INDEX('Policy Characteristics'!E:E,MATCH($C1584,'Policy Characteristics'!$C:$C,0))),"",INDEX('Policy Characteristics'!E:E,MATCH($C1584,'Policy Characteristics'!$C:$C,0)))</f>
        <v>cross reduce BAU subsidies</v>
      </c>
      <c r="L1584" s="261">
        <f>IF(ISBLANK(INDEX('Policy Characteristics'!F:F,MATCH($C1584,'Policy Characteristics'!$C:$C,0))),"",INDEX('Policy Characteristics'!F:F,MATCH($C1584,'Policy Characteristics'!$C:$C,0)))</f>
        <v>0</v>
      </c>
      <c r="M1584" s="261">
        <f>IF(ISBLANK(INDEX('Policy Characteristics'!G:G,MATCH($C1584,'Policy Characteristics'!$C:$C,0))),"",INDEX('Policy Characteristics'!G:G,MATCH($C1584,'Policy Characteristics'!$C:$C,0)))</f>
        <v>1</v>
      </c>
      <c r="N1584" s="261">
        <f>IF(ISBLANK(INDEX('Policy Characteristics'!H:H,MATCH($C1584,'Policy Characteristics'!$C:$C,0))),"",INDEX('Policy Characteristics'!H:H,MATCH($C1584,'Policy Characteristics'!$C:$C,0)))</f>
        <v>0.01</v>
      </c>
      <c r="O1584" s="254" t="str">
        <f>IF(ISBLANK(INDEX('Policy Characteristics'!I:I,MATCH($C1584,'Policy Characteristics'!$C:$C,0))),"",INDEX('Policy Characteristics'!I:I,MATCH($C1584,'Policy Characteristics'!$C:$C,0)))</f>
        <v>% reduction in BAU subsidies</v>
      </c>
      <c r="P1584" s="254" t="str">
        <f>IF(ISBLANK(INDEX('Policy Characteristics'!J:J,MATCH($C1584,'Policy Characteristics'!$C:$C,0))),"",INDEX('Policy Characteristics'!J:J,MATCH($C1584,'Policy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4" s="254" t="str">
        <f>IF(ISBLANK(INDEX('Policy Characteristics'!K:K,MATCH($C1584,'Policy Characteristics'!$C:$C,0))),"",INDEX('Policy Characteristics'!K:K,MATCH($C1584,'Policy Characteristics'!$C:$C,0)))</f>
        <v>fuels.html#end-subsidies</v>
      </c>
      <c r="R1584" s="254" t="str">
        <f>IF(ISBLANK(INDEX('Policy Characteristics'!L:L,MATCH($C1584,'Policy Characteristics'!$C:$C,0))),"",INDEX('Policy Characteristics'!L:L,MATCH($C1584,'Policy Characteristics'!$C:$C,0)))</f>
        <v>end-existing-subsidies.html</v>
      </c>
    </row>
    <row r="1585" spans="1:18" s="2" customFormat="1">
      <c r="A1585" s="254" t="str">
        <f>IF(ISBLANK(INDEX('Policy Characteristics'!A:A,MATCH($C1585,'Policy Characteristics'!$C:$C,0))),"",INDEX('Policy Characteristics'!A:A,MATCH($C1585,'Policy Characteristics'!$C:$C,0)))</f>
        <v>Cross-Sector</v>
      </c>
      <c r="B1585" s="262" t="str">
        <f>IF(ISBLANK(INDEX('Policy Characteristics'!B:B,MATCH($C1585,'Policy Characteristics'!$C:$C,0))),"",INDEX('Policy Characteristics'!B:B,MATCH($C1585,'Policy Characteristics'!$C:$C,0)))</f>
        <v>Exempt Non-CO2 Emissions from C Tax</v>
      </c>
      <c r="C1585" s="317" t="s">
        <v>2446</v>
      </c>
      <c r="D1585" s="6"/>
      <c r="E1585" s="6"/>
      <c r="F1585" s="6"/>
      <c r="G1585" s="6"/>
      <c r="H1585" s="43">
        <v>719</v>
      </c>
      <c r="I1585" s="325" t="s">
        <v>44</v>
      </c>
      <c r="J1585" s="255" t="str">
        <f>IF(ISBLANK(INDEX('Policy Characteristics'!D:D,MATCH($C1585,'Policy Characteristics'!$C:$C,0))),"",INDEX('Policy Characteristics'!D:D,MATCH($C1585,'Policy Characteristics'!$C:$C,0)))</f>
        <v/>
      </c>
      <c r="K1585" s="254" t="str">
        <f>IF(ISBLANK(INDEX('Policy Characteristics'!E:E,MATCH($C1585,'Policy Characteristics'!$C:$C,0))),"",INDEX('Policy Characteristics'!E:E,MATCH($C1585,'Policy Characteristics'!$C:$C,0)))</f>
        <v>cross toggle whether carbon tax affects non CO2 emissions</v>
      </c>
      <c r="L1585" s="254">
        <f>IF(ISBLANK(INDEX('Policy Characteristics'!F:F,MATCH($C1585,'Policy Characteristics'!$C:$C,0))),"",INDEX('Policy Characteristics'!F:F,MATCH($C1585,'Policy Characteristics'!$C:$C,0)))</f>
        <v>0</v>
      </c>
      <c r="M1585" s="254">
        <f>IF(ISBLANK(INDEX('Policy Characteristics'!G:G,MATCH($C1585,'Policy Characteristics'!$C:$C,0))),"",INDEX('Policy Characteristics'!G:G,MATCH($C1585,'Policy Characteristics'!$C:$C,0)))</f>
        <v>1</v>
      </c>
      <c r="N1585" s="254">
        <f>IF(ISBLANK(INDEX('Policy Characteristics'!H:H,MATCH($C1585,'Policy Characteristics'!$C:$C,0))),"",INDEX('Policy Characteristics'!H:H,MATCH($C1585,'Policy Characteristics'!$C:$C,0)))</f>
        <v>1</v>
      </c>
      <c r="O1585" s="254" t="str">
        <f>IF(ISBLANK(INDEX('Policy Characteristics'!I:I,MATCH($C1585,'Policy Characteristics'!$C:$C,0))),"",INDEX('Policy Characteristics'!I:I,MATCH($C1585,'Policy Characteristics'!$C:$C,0)))</f>
        <v>on/off</v>
      </c>
      <c r="P1585" s="254" t="str">
        <f>IF(ISBLANK(INDEX('Policy Characteristics'!J:J,MATCH($C1585,'Policy Characteristics'!$C:$C,0))),"",INDEX('Policy Characteristics'!J:J,MATCH($C1585,'Policy Characteristics'!$C:$C,0)))</f>
        <v>**Description:** By default, the carbon tax applies to CO2 and non-CO2 emissions. This policy exempts non-CO2 emissions, meaning the carbon tax will only apply to CO2 emissions.</v>
      </c>
      <c r="Q1585" s="254" t="str">
        <f>IF(ISBLANK(INDEX('Policy Characteristics'!K:K,MATCH($C1585,'Policy Characteristics'!$C:$C,0))),"",INDEX('Policy Characteristics'!K:K,MATCH($C1585,'Policy Characteristics'!$C:$C,0)))</f>
        <v>fuels.html#carbon-tax</v>
      </c>
      <c r="R1585" s="254" t="str">
        <f>IF(ISBLANK(INDEX('Policy Characteristics'!L:L,MATCH($C1585,'Policy Characteristics'!$C:$C,0))),"",INDEX('Policy Characteristics'!L:L,MATCH($C1585,'Policy Characteristics'!$C:$C,0)))</f>
        <v>carbon-tax.html</v>
      </c>
    </row>
    <row r="1586" spans="1:18" s="2" customFormat="1">
      <c r="A1586" s="254" t="str">
        <f>IF(ISBLANK(INDEX('Policy Characteristics'!A:A,MATCH($C1586,'Policy Characteristics'!$C:$C,0))),"",INDEX('Policy Characteristics'!A:A,MATCH($C1586,'Policy Characteristics'!$C:$C,0)))</f>
        <v>Cross-Sector</v>
      </c>
      <c r="B1586" s="262" t="str">
        <f>IF(ISBLANK(INDEX('Policy Characteristics'!B:B,MATCH($C1586,'Policy Characteristics'!$C:$C,0))),"",INDEX('Policy Characteristics'!B:B,MATCH($C1586,'Policy Characteristics'!$C:$C,0)))</f>
        <v>Exempt Process Emissions from C Tax</v>
      </c>
      <c r="C1586" s="1" t="s">
        <v>3368</v>
      </c>
      <c r="D1586" s="45" t="s">
        <v>3061</v>
      </c>
      <c r="E1586" s="6"/>
      <c r="F1586" t="s">
        <v>3086</v>
      </c>
      <c r="G1586" s="6"/>
      <c r="H1586" s="47">
        <v>1628</v>
      </c>
      <c r="I1586" s="325" t="s">
        <v>43</v>
      </c>
      <c r="J1586" s="255" t="str">
        <f>IF(ISBLANK(INDEX('Policy Characteristics'!D:D,MATCH($C1586,'Policy Characteristics'!$C:$C,0))),"",INDEX('Policy Characteristics'!D:D,MATCH($C1586,'Policy Characteristics'!$C:$C,0)))</f>
        <v/>
      </c>
      <c r="K1586" s="254" t="str">
        <f>IF(ISBLANK(INDEX('Policy Characteristics'!E:E,MATCH($C1586,'Policy Characteristics'!$C:$C,0))),"",INDEX('Policy Characteristics'!E:E,MATCH($C1586,'Policy Characteristics'!$C:$C,0)))</f>
        <v>cross toggle whether carbon tax affects process emissions</v>
      </c>
      <c r="L1586" s="254">
        <f>IF(ISBLANK(INDEX('Policy Characteristics'!F:F,MATCH($C1586,'Policy Characteristics'!$C:$C,0))),"",INDEX('Policy Characteristics'!F:F,MATCH($C1586,'Policy Characteristics'!$C:$C,0)))</f>
        <v>0</v>
      </c>
      <c r="M1586" s="254">
        <f>IF(ISBLANK(INDEX('Policy Characteristics'!G:G,MATCH($C1586,'Policy Characteristics'!$C:$C,0))),"",INDEX('Policy Characteristics'!G:G,MATCH($C1586,'Policy Characteristics'!$C:$C,0)))</f>
        <v>1</v>
      </c>
      <c r="N1586" s="254">
        <f>IF(ISBLANK(INDEX('Policy Characteristics'!H:H,MATCH($C1586,'Policy Characteristics'!$C:$C,0))),"",INDEX('Policy Characteristics'!H:H,MATCH($C1586,'Policy Characteristics'!$C:$C,0)))</f>
        <v>1</v>
      </c>
      <c r="O1586" s="254" t="str">
        <f>IF(ISBLANK(INDEX('Policy Characteristics'!I:I,MATCH($C1586,'Policy Characteristics'!$C:$C,0))),"",INDEX('Policy Characteristics'!I:I,MATCH($C1586,'Policy Characteristics'!$C:$C,0)))</f>
        <v>on/off</v>
      </c>
      <c r="P1586" s="254" t="str">
        <f>IF(ISBLANK(INDEX('Policy Characteristics'!J:J,MATCH($C1586,'Policy Characteristics'!$C:$C,0))),"",INDEX('Policy Characteristics'!J:J,MATCH($C1586,'Policy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586" s="254" t="str">
        <f>IF(ISBLANK(INDEX('Policy Characteristics'!K:K,MATCH($C1586,'Policy Characteristics'!$C:$C,0))),"",INDEX('Policy Characteristics'!K:K,MATCH($C1586,'Policy Characteristics'!$C:$C,0)))</f>
        <v>fuels.html#carbon-tax</v>
      </c>
      <c r="R1586" s="254" t="str">
        <f>IF(ISBLANK(INDEX('Policy Characteristics'!L:L,MATCH($C1586,'Policy Characteristics'!$C:$C,0))),"",INDEX('Policy Characteristics'!L:L,MATCH($C1586,'Policy Characteristics'!$C:$C,0)))</f>
        <v>carbon-tax.html</v>
      </c>
    </row>
    <row r="1587" spans="1:18" s="2" customFormat="1">
      <c r="A1587" s="254" t="str">
        <f>IF(ISBLANK(INDEX('Policy Characteristics'!A:A,MATCH($C1587,'Policy Characteristics'!$C:$C,0))),"",INDEX('Policy Characteristics'!A:A,MATCH($C1587,'Policy Characteristics'!$C:$C,0)))</f>
        <v>Cross-Sector</v>
      </c>
      <c r="B1587" s="262" t="str">
        <f>IF(ISBLANK(INDEX('Policy Characteristics'!B:B,MATCH($C1587,'Policy Characteristics'!$C:$C,0))),"",INDEX('Policy Characteristics'!B:B,MATCH($C1587,'Policy Characteristics'!$C:$C,0)))</f>
        <v>Exempt Process Emissions from C Tax</v>
      </c>
      <c r="C1587" s="254" t="str">
        <f>C$1586</f>
        <v>BEPEfCT Boolean Exempt Process Emissions from Carbon Tax</v>
      </c>
      <c r="D1587" s="6" t="s">
        <v>3062</v>
      </c>
      <c r="E1587" s="6"/>
      <c r="F1587" t="s">
        <v>2759</v>
      </c>
      <c r="G1587" s="6"/>
      <c r="H1587" s="47">
        <v>1629</v>
      </c>
      <c r="I1587" s="325" t="s">
        <v>43</v>
      </c>
      <c r="J1587" s="255" t="str">
        <f>IF(ISBLANK(INDEX('Policy Characteristics'!D:D,MATCH($C1587,'Policy Characteristics'!$C:$C,0))),"",INDEX('Policy Characteristics'!D:D,MATCH($C1587,'Policy Characteristics'!$C:$C,0)))</f>
        <v/>
      </c>
      <c r="K1587" s="254" t="str">
        <f>IF(ISBLANK(INDEX('Policy Characteristics'!E:E,MATCH($C1587,'Policy Characteristics'!$C:$C,0))),"",INDEX('Policy Characteristics'!E:E,MATCH($C1587,'Policy Characteristics'!$C:$C,0)))</f>
        <v>cross toggle whether carbon tax affects process emissions</v>
      </c>
      <c r="L1587" s="254">
        <f>IF(ISBLANK(INDEX('Policy Characteristics'!F:F,MATCH($C1587,'Policy Characteristics'!$C:$C,0))),"",INDEX('Policy Characteristics'!F:F,MATCH($C1587,'Policy Characteristics'!$C:$C,0)))</f>
        <v>0</v>
      </c>
      <c r="M1587" s="254">
        <f>IF(ISBLANK(INDEX('Policy Characteristics'!G:G,MATCH($C1587,'Policy Characteristics'!$C:$C,0))),"",INDEX('Policy Characteristics'!G:G,MATCH($C1587,'Policy Characteristics'!$C:$C,0)))</f>
        <v>1</v>
      </c>
      <c r="N1587" s="254">
        <f>IF(ISBLANK(INDEX('Policy Characteristics'!H:H,MATCH($C1587,'Policy Characteristics'!$C:$C,0))),"",INDEX('Policy Characteristics'!H:H,MATCH($C1587,'Policy Characteristics'!$C:$C,0)))</f>
        <v>1</v>
      </c>
      <c r="O1587" s="254" t="str">
        <f>IF(ISBLANK(INDEX('Policy Characteristics'!I:I,MATCH($C1587,'Policy Characteristics'!$C:$C,0))),"",INDEX('Policy Characteristics'!I:I,MATCH($C1587,'Policy Characteristics'!$C:$C,0)))</f>
        <v>on/off</v>
      </c>
      <c r="P1587" s="254" t="str">
        <f>IF(ISBLANK(INDEX('Policy Characteristics'!J:J,MATCH($C1587,'Policy Characteristics'!$C:$C,0))),"",INDEX('Policy Characteristics'!J:J,MATCH($C1587,'Policy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587" s="254" t="str">
        <f>IF(ISBLANK(INDEX('Policy Characteristics'!K:K,MATCH($C1587,'Policy Characteristics'!$C:$C,0))),"",INDEX('Policy Characteristics'!K:K,MATCH($C1587,'Policy Characteristics'!$C:$C,0)))</f>
        <v>fuels.html#carbon-tax</v>
      </c>
      <c r="R1587" s="254" t="str">
        <f>IF(ISBLANK(INDEX('Policy Characteristics'!L:L,MATCH($C1587,'Policy Characteristics'!$C:$C,0))),"",INDEX('Policy Characteristics'!L:L,MATCH($C1587,'Policy Characteristics'!$C:$C,0)))</f>
        <v>carbon-tax.html</v>
      </c>
    </row>
    <row r="1588" spans="1:18" s="2" customFormat="1">
      <c r="A1588" s="254" t="str">
        <f>IF(ISBLANK(INDEX('Policy Characteristics'!A:A,MATCH($C1588,'Policy Characteristics'!$C:$C,0))),"",INDEX('Policy Characteristics'!A:A,MATCH($C1588,'Policy Characteristics'!$C:$C,0)))</f>
        <v>Cross-Sector</v>
      </c>
      <c r="B1588" s="262" t="str">
        <f>IF(ISBLANK(INDEX('Policy Characteristics'!B:B,MATCH($C1588,'Policy Characteristics'!$C:$C,0))),"",INDEX('Policy Characteristics'!B:B,MATCH($C1588,'Policy Characteristics'!$C:$C,0)))</f>
        <v>Exempt Process Emissions from C Tax</v>
      </c>
      <c r="C1588" s="254" t="str">
        <f t="shared" ref="C1588:C1610" si="61">C$1586</f>
        <v>BEPEfCT Boolean Exempt Process Emissions from Carbon Tax</v>
      </c>
      <c r="D1588" s="6" t="s">
        <v>3063</v>
      </c>
      <c r="E1588" s="6"/>
      <c r="F1588" t="s">
        <v>3027</v>
      </c>
      <c r="G1588" s="6"/>
      <c r="H1588" s="47">
        <v>1630</v>
      </c>
      <c r="I1588" s="325" t="s">
        <v>43</v>
      </c>
      <c r="J1588" s="255" t="str">
        <f>IF(ISBLANK(INDEX('Policy Characteristics'!D:D,MATCH($C1588,'Policy Characteristics'!$C:$C,0))),"",INDEX('Policy Characteristics'!D:D,MATCH($C1588,'Policy Characteristics'!$C:$C,0)))</f>
        <v/>
      </c>
      <c r="K1588" s="254" t="str">
        <f>IF(ISBLANK(INDEX('Policy Characteristics'!E:E,MATCH($C1588,'Policy Characteristics'!$C:$C,0))),"",INDEX('Policy Characteristics'!E:E,MATCH($C1588,'Policy Characteristics'!$C:$C,0)))</f>
        <v>cross toggle whether carbon tax affects process emissions</v>
      </c>
      <c r="L1588" s="254">
        <f>IF(ISBLANK(INDEX('Policy Characteristics'!F:F,MATCH($C1588,'Policy Characteristics'!$C:$C,0))),"",INDEX('Policy Characteristics'!F:F,MATCH($C1588,'Policy Characteristics'!$C:$C,0)))</f>
        <v>0</v>
      </c>
      <c r="M1588" s="254">
        <f>IF(ISBLANK(INDEX('Policy Characteristics'!G:G,MATCH($C1588,'Policy Characteristics'!$C:$C,0))),"",INDEX('Policy Characteristics'!G:G,MATCH($C1588,'Policy Characteristics'!$C:$C,0)))</f>
        <v>1</v>
      </c>
      <c r="N1588" s="254">
        <f>IF(ISBLANK(INDEX('Policy Characteristics'!H:H,MATCH($C1588,'Policy Characteristics'!$C:$C,0))),"",INDEX('Policy Characteristics'!H:H,MATCH($C1588,'Policy Characteristics'!$C:$C,0)))</f>
        <v>1</v>
      </c>
      <c r="O1588" s="254" t="str">
        <f>IF(ISBLANK(INDEX('Policy Characteristics'!I:I,MATCH($C1588,'Policy Characteristics'!$C:$C,0))),"",INDEX('Policy Characteristics'!I:I,MATCH($C1588,'Policy Characteristics'!$C:$C,0)))</f>
        <v>on/off</v>
      </c>
      <c r="P1588" s="254" t="str">
        <f>IF(ISBLANK(INDEX('Policy Characteristics'!J:J,MATCH($C1588,'Policy Characteristics'!$C:$C,0))),"",INDEX('Policy Characteristics'!J:J,MATCH($C1588,'Policy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588" s="254" t="str">
        <f>IF(ISBLANK(INDEX('Policy Characteristics'!K:K,MATCH($C1588,'Policy Characteristics'!$C:$C,0))),"",INDEX('Policy Characteristics'!K:K,MATCH($C1588,'Policy Characteristics'!$C:$C,0)))</f>
        <v>fuels.html#carbon-tax</v>
      </c>
      <c r="R1588" s="254" t="str">
        <f>IF(ISBLANK(INDEX('Policy Characteristics'!L:L,MATCH($C1588,'Policy Characteristics'!$C:$C,0))),"",INDEX('Policy Characteristics'!L:L,MATCH($C1588,'Policy Characteristics'!$C:$C,0)))</f>
        <v>carbon-tax.html</v>
      </c>
    </row>
    <row r="1589" spans="1:18" s="2" customFormat="1">
      <c r="A1589" s="254" t="str">
        <f>IF(ISBLANK(INDEX('Policy Characteristics'!A:A,MATCH($C1589,'Policy Characteristics'!$C:$C,0))),"",INDEX('Policy Characteristics'!A:A,MATCH($C1589,'Policy Characteristics'!$C:$C,0)))</f>
        <v>Cross-Sector</v>
      </c>
      <c r="B1589" s="262" t="str">
        <f>IF(ISBLANK(INDEX('Policy Characteristics'!B:B,MATCH($C1589,'Policy Characteristics'!$C:$C,0))),"",INDEX('Policy Characteristics'!B:B,MATCH($C1589,'Policy Characteristics'!$C:$C,0)))</f>
        <v>Exempt Process Emissions from C Tax</v>
      </c>
      <c r="C1589" s="254" t="str">
        <f t="shared" si="61"/>
        <v>BEPEfCT Boolean Exempt Process Emissions from Carbon Tax</v>
      </c>
      <c r="D1589" s="6" t="s">
        <v>3064</v>
      </c>
      <c r="E1589" s="6"/>
      <c r="F1589" t="s">
        <v>3028</v>
      </c>
      <c r="G1589" s="6"/>
      <c r="H1589" s="47">
        <v>1631</v>
      </c>
      <c r="I1589" s="325" t="s">
        <v>44</v>
      </c>
      <c r="J1589" s="255" t="str">
        <f>IF(ISBLANK(INDEX('Policy Characteristics'!D:D,MATCH($C1589,'Policy Characteristics'!$C:$C,0))),"",INDEX('Policy Characteristics'!D:D,MATCH($C1589,'Policy Characteristics'!$C:$C,0)))</f>
        <v/>
      </c>
      <c r="K1589" s="254" t="str">
        <f>IF(ISBLANK(INDEX('Policy Characteristics'!E:E,MATCH($C1589,'Policy Characteristics'!$C:$C,0))),"",INDEX('Policy Characteristics'!E:E,MATCH($C1589,'Policy Characteristics'!$C:$C,0)))</f>
        <v>cross toggle whether carbon tax affects process emissions</v>
      </c>
      <c r="L1589" s="254">
        <f>IF(ISBLANK(INDEX('Policy Characteristics'!F:F,MATCH($C1589,'Policy Characteristics'!$C:$C,0))),"",INDEX('Policy Characteristics'!F:F,MATCH($C1589,'Policy Characteristics'!$C:$C,0)))</f>
        <v>0</v>
      </c>
      <c r="M1589" s="254">
        <f>IF(ISBLANK(INDEX('Policy Characteristics'!G:G,MATCH($C1589,'Policy Characteristics'!$C:$C,0))),"",INDEX('Policy Characteristics'!G:G,MATCH($C1589,'Policy Characteristics'!$C:$C,0)))</f>
        <v>1</v>
      </c>
      <c r="N1589" s="254">
        <f>IF(ISBLANK(INDEX('Policy Characteristics'!H:H,MATCH($C1589,'Policy Characteristics'!$C:$C,0))),"",INDEX('Policy Characteristics'!H:H,MATCH($C1589,'Policy Characteristics'!$C:$C,0)))</f>
        <v>1</v>
      </c>
      <c r="O1589" s="254" t="str">
        <f>IF(ISBLANK(INDEX('Policy Characteristics'!I:I,MATCH($C1589,'Policy Characteristics'!$C:$C,0))),"",INDEX('Policy Characteristics'!I:I,MATCH($C1589,'Policy Characteristics'!$C:$C,0)))</f>
        <v>on/off</v>
      </c>
      <c r="P1589" s="254" t="str">
        <f>IF(ISBLANK(INDEX('Policy Characteristics'!J:J,MATCH($C1589,'Policy Characteristics'!$C:$C,0))),"",INDEX('Policy Characteristics'!J:J,MATCH($C1589,'Policy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589" s="254" t="str">
        <f>IF(ISBLANK(INDEX('Policy Characteristics'!K:K,MATCH($C1589,'Policy Characteristics'!$C:$C,0))),"",INDEX('Policy Characteristics'!K:K,MATCH($C1589,'Policy Characteristics'!$C:$C,0)))</f>
        <v>fuels.html#carbon-tax</v>
      </c>
      <c r="R1589" s="254" t="str">
        <f>IF(ISBLANK(INDEX('Policy Characteristics'!L:L,MATCH($C1589,'Policy Characteristics'!$C:$C,0))),"",INDEX('Policy Characteristics'!L:L,MATCH($C1589,'Policy Characteristics'!$C:$C,0)))</f>
        <v>carbon-tax.html</v>
      </c>
    </row>
    <row r="1590" spans="1:18" s="2" customFormat="1">
      <c r="A1590" s="254" t="str">
        <f>IF(ISBLANK(INDEX('Policy Characteristics'!A:A,MATCH($C1590,'Policy Characteristics'!$C:$C,0))),"",INDEX('Policy Characteristics'!A:A,MATCH($C1590,'Policy Characteristics'!$C:$C,0)))</f>
        <v>Cross-Sector</v>
      </c>
      <c r="B1590" s="262" t="str">
        <f>IF(ISBLANK(INDEX('Policy Characteristics'!B:B,MATCH($C1590,'Policy Characteristics'!$C:$C,0))),"",INDEX('Policy Characteristics'!B:B,MATCH($C1590,'Policy Characteristics'!$C:$C,0)))</f>
        <v>Exempt Process Emissions from C Tax</v>
      </c>
      <c r="C1590" s="254" t="str">
        <f t="shared" si="61"/>
        <v>BEPEfCT Boolean Exempt Process Emissions from Carbon Tax</v>
      </c>
      <c r="D1590" s="6" t="s">
        <v>3065</v>
      </c>
      <c r="E1590" s="6"/>
      <c r="F1590" t="s">
        <v>3029</v>
      </c>
      <c r="G1590" s="6"/>
      <c r="H1590" s="47">
        <v>1632</v>
      </c>
      <c r="I1590" s="325" t="s">
        <v>44</v>
      </c>
      <c r="J1590" s="255" t="str">
        <f>IF(ISBLANK(INDEX('Policy Characteristics'!D:D,MATCH($C1590,'Policy Characteristics'!$C:$C,0))),"",INDEX('Policy Characteristics'!D:D,MATCH($C1590,'Policy Characteristics'!$C:$C,0)))</f>
        <v/>
      </c>
      <c r="K1590" s="254" t="str">
        <f>IF(ISBLANK(INDEX('Policy Characteristics'!E:E,MATCH($C1590,'Policy Characteristics'!$C:$C,0))),"",INDEX('Policy Characteristics'!E:E,MATCH($C1590,'Policy Characteristics'!$C:$C,0)))</f>
        <v>cross toggle whether carbon tax affects process emissions</v>
      </c>
      <c r="L1590" s="254">
        <f>IF(ISBLANK(INDEX('Policy Characteristics'!F:F,MATCH($C1590,'Policy Characteristics'!$C:$C,0))),"",INDEX('Policy Characteristics'!F:F,MATCH($C1590,'Policy Characteristics'!$C:$C,0)))</f>
        <v>0</v>
      </c>
      <c r="M1590" s="254">
        <f>IF(ISBLANK(INDEX('Policy Characteristics'!G:G,MATCH($C1590,'Policy Characteristics'!$C:$C,0))),"",INDEX('Policy Characteristics'!G:G,MATCH($C1590,'Policy Characteristics'!$C:$C,0)))</f>
        <v>1</v>
      </c>
      <c r="N1590" s="254">
        <f>IF(ISBLANK(INDEX('Policy Characteristics'!H:H,MATCH($C1590,'Policy Characteristics'!$C:$C,0))),"",INDEX('Policy Characteristics'!H:H,MATCH($C1590,'Policy Characteristics'!$C:$C,0)))</f>
        <v>1</v>
      </c>
      <c r="O1590" s="254" t="str">
        <f>IF(ISBLANK(INDEX('Policy Characteristics'!I:I,MATCH($C1590,'Policy Characteristics'!$C:$C,0))),"",INDEX('Policy Characteristics'!I:I,MATCH($C1590,'Policy Characteristics'!$C:$C,0)))</f>
        <v>on/off</v>
      </c>
      <c r="P1590" s="254" t="str">
        <f>IF(ISBLANK(INDEX('Policy Characteristics'!J:J,MATCH($C1590,'Policy Characteristics'!$C:$C,0))),"",INDEX('Policy Characteristics'!J:J,MATCH($C1590,'Policy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590" s="254" t="str">
        <f>IF(ISBLANK(INDEX('Policy Characteristics'!K:K,MATCH($C1590,'Policy Characteristics'!$C:$C,0))),"",INDEX('Policy Characteristics'!K:K,MATCH($C1590,'Policy Characteristics'!$C:$C,0)))</f>
        <v>fuels.html#carbon-tax</v>
      </c>
      <c r="R1590" s="254" t="str">
        <f>IF(ISBLANK(INDEX('Policy Characteristics'!L:L,MATCH($C1590,'Policy Characteristics'!$C:$C,0))),"",INDEX('Policy Characteristics'!L:L,MATCH($C1590,'Policy Characteristics'!$C:$C,0)))</f>
        <v>carbon-tax.html</v>
      </c>
    </row>
    <row r="1591" spans="1:18" s="2" customFormat="1">
      <c r="A1591" s="254" t="str">
        <f>IF(ISBLANK(INDEX('Policy Characteristics'!A:A,MATCH($C1591,'Policy Characteristics'!$C:$C,0))),"",INDEX('Policy Characteristics'!A:A,MATCH($C1591,'Policy Characteristics'!$C:$C,0)))</f>
        <v>Cross-Sector</v>
      </c>
      <c r="B1591" s="262" t="str">
        <f>IF(ISBLANK(INDEX('Policy Characteristics'!B:B,MATCH($C1591,'Policy Characteristics'!$C:$C,0))),"",INDEX('Policy Characteristics'!B:B,MATCH($C1591,'Policy Characteristics'!$C:$C,0)))</f>
        <v>Exempt Process Emissions from C Tax</v>
      </c>
      <c r="C1591" s="254" t="str">
        <f t="shared" si="61"/>
        <v>BEPEfCT Boolean Exempt Process Emissions from Carbon Tax</v>
      </c>
      <c r="D1591" s="6" t="s">
        <v>3066</v>
      </c>
      <c r="E1591" s="6"/>
      <c r="F1591" t="s">
        <v>3030</v>
      </c>
      <c r="G1591" s="6"/>
      <c r="H1591" s="47">
        <v>1633</v>
      </c>
      <c r="I1591" s="325" t="s">
        <v>44</v>
      </c>
      <c r="J1591" s="255" t="str">
        <f>IF(ISBLANK(INDEX('Policy Characteristics'!D:D,MATCH($C1591,'Policy Characteristics'!$C:$C,0))),"",INDEX('Policy Characteristics'!D:D,MATCH($C1591,'Policy Characteristics'!$C:$C,0)))</f>
        <v/>
      </c>
      <c r="K1591" s="254" t="str">
        <f>IF(ISBLANK(INDEX('Policy Characteristics'!E:E,MATCH($C1591,'Policy Characteristics'!$C:$C,0))),"",INDEX('Policy Characteristics'!E:E,MATCH($C1591,'Policy Characteristics'!$C:$C,0)))</f>
        <v>cross toggle whether carbon tax affects process emissions</v>
      </c>
      <c r="L1591" s="254">
        <f>IF(ISBLANK(INDEX('Policy Characteristics'!F:F,MATCH($C1591,'Policy Characteristics'!$C:$C,0))),"",INDEX('Policy Characteristics'!F:F,MATCH($C1591,'Policy Characteristics'!$C:$C,0)))</f>
        <v>0</v>
      </c>
      <c r="M1591" s="254">
        <f>IF(ISBLANK(INDEX('Policy Characteristics'!G:G,MATCH($C1591,'Policy Characteristics'!$C:$C,0))),"",INDEX('Policy Characteristics'!G:G,MATCH($C1591,'Policy Characteristics'!$C:$C,0)))</f>
        <v>1</v>
      </c>
      <c r="N1591" s="254">
        <f>IF(ISBLANK(INDEX('Policy Characteristics'!H:H,MATCH($C1591,'Policy Characteristics'!$C:$C,0))),"",INDEX('Policy Characteristics'!H:H,MATCH($C1591,'Policy Characteristics'!$C:$C,0)))</f>
        <v>1</v>
      </c>
      <c r="O1591" s="254" t="str">
        <f>IF(ISBLANK(INDEX('Policy Characteristics'!I:I,MATCH($C1591,'Policy Characteristics'!$C:$C,0))),"",INDEX('Policy Characteristics'!I:I,MATCH($C1591,'Policy Characteristics'!$C:$C,0)))</f>
        <v>on/off</v>
      </c>
      <c r="P1591" s="254" t="str">
        <f>IF(ISBLANK(INDEX('Policy Characteristics'!J:J,MATCH($C1591,'Policy Characteristics'!$C:$C,0))),"",INDEX('Policy Characteristics'!J:J,MATCH($C1591,'Policy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591" s="254" t="str">
        <f>IF(ISBLANK(INDEX('Policy Characteristics'!K:K,MATCH($C1591,'Policy Characteristics'!$C:$C,0))),"",INDEX('Policy Characteristics'!K:K,MATCH($C1591,'Policy Characteristics'!$C:$C,0)))</f>
        <v>fuels.html#carbon-tax</v>
      </c>
      <c r="R1591" s="254" t="str">
        <f>IF(ISBLANK(INDEX('Policy Characteristics'!L:L,MATCH($C1591,'Policy Characteristics'!$C:$C,0))),"",INDEX('Policy Characteristics'!L:L,MATCH($C1591,'Policy Characteristics'!$C:$C,0)))</f>
        <v>carbon-tax.html</v>
      </c>
    </row>
    <row r="1592" spans="1:18" s="2" customFormat="1">
      <c r="A1592" s="254" t="str">
        <f>IF(ISBLANK(INDEX('Policy Characteristics'!A:A,MATCH($C1592,'Policy Characteristics'!$C:$C,0))),"",INDEX('Policy Characteristics'!A:A,MATCH($C1592,'Policy Characteristics'!$C:$C,0)))</f>
        <v>Cross-Sector</v>
      </c>
      <c r="B1592" s="262" t="str">
        <f>IF(ISBLANK(INDEX('Policy Characteristics'!B:B,MATCH($C1592,'Policy Characteristics'!$C:$C,0))),"",INDEX('Policy Characteristics'!B:B,MATCH($C1592,'Policy Characteristics'!$C:$C,0)))</f>
        <v>Exempt Process Emissions from C Tax</v>
      </c>
      <c r="C1592" s="254" t="str">
        <f t="shared" si="61"/>
        <v>BEPEfCT Boolean Exempt Process Emissions from Carbon Tax</v>
      </c>
      <c r="D1592" s="6" t="s">
        <v>3067</v>
      </c>
      <c r="E1592" s="6"/>
      <c r="F1592" t="s">
        <v>3031</v>
      </c>
      <c r="G1592" s="6"/>
      <c r="H1592" s="47">
        <v>1634</v>
      </c>
      <c r="I1592" s="325" t="s">
        <v>44</v>
      </c>
      <c r="J1592" s="255" t="str">
        <f>IF(ISBLANK(INDEX('Policy Characteristics'!D:D,MATCH($C1592,'Policy Characteristics'!$C:$C,0))),"",INDEX('Policy Characteristics'!D:D,MATCH($C1592,'Policy Characteristics'!$C:$C,0)))</f>
        <v/>
      </c>
      <c r="K1592" s="254" t="str">
        <f>IF(ISBLANK(INDEX('Policy Characteristics'!E:E,MATCH($C1592,'Policy Characteristics'!$C:$C,0))),"",INDEX('Policy Characteristics'!E:E,MATCH($C1592,'Policy Characteristics'!$C:$C,0)))</f>
        <v>cross toggle whether carbon tax affects process emissions</v>
      </c>
      <c r="L1592" s="254">
        <f>IF(ISBLANK(INDEX('Policy Characteristics'!F:F,MATCH($C1592,'Policy Characteristics'!$C:$C,0))),"",INDEX('Policy Characteristics'!F:F,MATCH($C1592,'Policy Characteristics'!$C:$C,0)))</f>
        <v>0</v>
      </c>
      <c r="M1592" s="254">
        <f>IF(ISBLANK(INDEX('Policy Characteristics'!G:G,MATCH($C1592,'Policy Characteristics'!$C:$C,0))),"",INDEX('Policy Characteristics'!G:G,MATCH($C1592,'Policy Characteristics'!$C:$C,0)))</f>
        <v>1</v>
      </c>
      <c r="N1592" s="254">
        <f>IF(ISBLANK(INDEX('Policy Characteristics'!H:H,MATCH($C1592,'Policy Characteristics'!$C:$C,0))),"",INDEX('Policy Characteristics'!H:H,MATCH($C1592,'Policy Characteristics'!$C:$C,0)))</f>
        <v>1</v>
      </c>
      <c r="O1592" s="254" t="str">
        <f>IF(ISBLANK(INDEX('Policy Characteristics'!I:I,MATCH($C1592,'Policy Characteristics'!$C:$C,0))),"",INDEX('Policy Characteristics'!I:I,MATCH($C1592,'Policy Characteristics'!$C:$C,0)))</f>
        <v>on/off</v>
      </c>
      <c r="P1592" s="254" t="str">
        <f>IF(ISBLANK(INDEX('Policy Characteristics'!J:J,MATCH($C1592,'Policy Characteristics'!$C:$C,0))),"",INDEX('Policy Characteristics'!J:J,MATCH($C1592,'Policy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592" s="254" t="str">
        <f>IF(ISBLANK(INDEX('Policy Characteristics'!K:K,MATCH($C1592,'Policy Characteristics'!$C:$C,0))),"",INDEX('Policy Characteristics'!K:K,MATCH($C1592,'Policy Characteristics'!$C:$C,0)))</f>
        <v>fuels.html#carbon-tax</v>
      </c>
      <c r="R1592" s="254" t="str">
        <f>IF(ISBLANK(INDEX('Policy Characteristics'!L:L,MATCH($C1592,'Policy Characteristics'!$C:$C,0))),"",INDEX('Policy Characteristics'!L:L,MATCH($C1592,'Policy Characteristics'!$C:$C,0)))</f>
        <v>carbon-tax.html</v>
      </c>
    </row>
    <row r="1593" spans="1:18" s="2" customFormat="1">
      <c r="A1593" s="254" t="str">
        <f>IF(ISBLANK(INDEX('Policy Characteristics'!A:A,MATCH($C1593,'Policy Characteristics'!$C:$C,0))),"",INDEX('Policy Characteristics'!A:A,MATCH($C1593,'Policy Characteristics'!$C:$C,0)))</f>
        <v>Cross-Sector</v>
      </c>
      <c r="B1593" s="262" t="str">
        <f>IF(ISBLANK(INDEX('Policy Characteristics'!B:B,MATCH($C1593,'Policy Characteristics'!$C:$C,0))),"",INDEX('Policy Characteristics'!B:B,MATCH($C1593,'Policy Characteristics'!$C:$C,0)))</f>
        <v>Exempt Process Emissions from C Tax</v>
      </c>
      <c r="C1593" s="254" t="str">
        <f t="shared" si="61"/>
        <v>BEPEfCT Boolean Exempt Process Emissions from Carbon Tax</v>
      </c>
      <c r="D1593" s="6" t="s">
        <v>3068</v>
      </c>
      <c r="E1593" s="6"/>
      <c r="F1593" t="s">
        <v>3032</v>
      </c>
      <c r="G1593" s="6"/>
      <c r="H1593" s="47">
        <v>1635</v>
      </c>
      <c r="I1593" s="325" t="s">
        <v>44</v>
      </c>
      <c r="J1593" s="255" t="str">
        <f>IF(ISBLANK(INDEX('Policy Characteristics'!D:D,MATCH($C1593,'Policy Characteristics'!$C:$C,0))),"",INDEX('Policy Characteristics'!D:D,MATCH($C1593,'Policy Characteristics'!$C:$C,0)))</f>
        <v/>
      </c>
      <c r="K1593" s="254" t="str">
        <f>IF(ISBLANK(INDEX('Policy Characteristics'!E:E,MATCH($C1593,'Policy Characteristics'!$C:$C,0))),"",INDEX('Policy Characteristics'!E:E,MATCH($C1593,'Policy Characteristics'!$C:$C,0)))</f>
        <v>cross toggle whether carbon tax affects process emissions</v>
      </c>
      <c r="L1593" s="254">
        <f>IF(ISBLANK(INDEX('Policy Characteristics'!F:F,MATCH($C1593,'Policy Characteristics'!$C:$C,0))),"",INDEX('Policy Characteristics'!F:F,MATCH($C1593,'Policy Characteristics'!$C:$C,0)))</f>
        <v>0</v>
      </c>
      <c r="M1593" s="254">
        <f>IF(ISBLANK(INDEX('Policy Characteristics'!G:G,MATCH($C1593,'Policy Characteristics'!$C:$C,0))),"",INDEX('Policy Characteristics'!G:G,MATCH($C1593,'Policy Characteristics'!$C:$C,0)))</f>
        <v>1</v>
      </c>
      <c r="N1593" s="254">
        <f>IF(ISBLANK(INDEX('Policy Characteristics'!H:H,MATCH($C1593,'Policy Characteristics'!$C:$C,0))),"",INDEX('Policy Characteristics'!H:H,MATCH($C1593,'Policy Characteristics'!$C:$C,0)))</f>
        <v>1</v>
      </c>
      <c r="O1593" s="254" t="str">
        <f>IF(ISBLANK(INDEX('Policy Characteristics'!I:I,MATCH($C1593,'Policy Characteristics'!$C:$C,0))),"",INDEX('Policy Characteristics'!I:I,MATCH($C1593,'Policy Characteristics'!$C:$C,0)))</f>
        <v>on/off</v>
      </c>
      <c r="P1593" s="254" t="str">
        <f>IF(ISBLANK(INDEX('Policy Characteristics'!J:J,MATCH($C1593,'Policy Characteristics'!$C:$C,0))),"",INDEX('Policy Characteristics'!J:J,MATCH($C1593,'Policy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593" s="254" t="str">
        <f>IF(ISBLANK(INDEX('Policy Characteristics'!K:K,MATCH($C1593,'Policy Characteristics'!$C:$C,0))),"",INDEX('Policy Characteristics'!K:K,MATCH($C1593,'Policy Characteristics'!$C:$C,0)))</f>
        <v>fuels.html#carbon-tax</v>
      </c>
      <c r="R1593" s="254" t="str">
        <f>IF(ISBLANK(INDEX('Policy Characteristics'!L:L,MATCH($C1593,'Policy Characteristics'!$C:$C,0))),"",INDEX('Policy Characteristics'!L:L,MATCH($C1593,'Policy Characteristics'!$C:$C,0)))</f>
        <v>carbon-tax.html</v>
      </c>
    </row>
    <row r="1594" spans="1:18" s="2" customFormat="1">
      <c r="A1594" s="254" t="str">
        <f>IF(ISBLANK(INDEX('Policy Characteristics'!A:A,MATCH($C1594,'Policy Characteristics'!$C:$C,0))),"",INDEX('Policy Characteristics'!A:A,MATCH($C1594,'Policy Characteristics'!$C:$C,0)))</f>
        <v>Cross-Sector</v>
      </c>
      <c r="B1594" s="262" t="str">
        <f>IF(ISBLANK(INDEX('Policy Characteristics'!B:B,MATCH($C1594,'Policy Characteristics'!$C:$C,0))),"",INDEX('Policy Characteristics'!B:B,MATCH($C1594,'Policy Characteristics'!$C:$C,0)))</f>
        <v>Exempt Process Emissions from C Tax</v>
      </c>
      <c r="C1594" s="254" t="str">
        <f t="shared" si="61"/>
        <v>BEPEfCT Boolean Exempt Process Emissions from Carbon Tax</v>
      </c>
      <c r="D1594" s="6" t="s">
        <v>3069</v>
      </c>
      <c r="E1594" s="6"/>
      <c r="F1594" t="s">
        <v>3033</v>
      </c>
      <c r="G1594" s="6"/>
      <c r="H1594" s="47">
        <v>1636</v>
      </c>
      <c r="I1594" s="325" t="s">
        <v>44</v>
      </c>
      <c r="J1594" s="255" t="str">
        <f>IF(ISBLANK(INDEX('Policy Characteristics'!D:D,MATCH($C1594,'Policy Characteristics'!$C:$C,0))),"",INDEX('Policy Characteristics'!D:D,MATCH($C1594,'Policy Characteristics'!$C:$C,0)))</f>
        <v/>
      </c>
      <c r="K1594" s="254" t="str">
        <f>IF(ISBLANK(INDEX('Policy Characteristics'!E:E,MATCH($C1594,'Policy Characteristics'!$C:$C,0))),"",INDEX('Policy Characteristics'!E:E,MATCH($C1594,'Policy Characteristics'!$C:$C,0)))</f>
        <v>cross toggle whether carbon tax affects process emissions</v>
      </c>
      <c r="L1594" s="254">
        <f>IF(ISBLANK(INDEX('Policy Characteristics'!F:F,MATCH($C1594,'Policy Characteristics'!$C:$C,0))),"",INDEX('Policy Characteristics'!F:F,MATCH($C1594,'Policy Characteristics'!$C:$C,0)))</f>
        <v>0</v>
      </c>
      <c r="M1594" s="254">
        <f>IF(ISBLANK(INDEX('Policy Characteristics'!G:G,MATCH($C1594,'Policy Characteristics'!$C:$C,0))),"",INDEX('Policy Characteristics'!G:G,MATCH($C1594,'Policy Characteristics'!$C:$C,0)))</f>
        <v>1</v>
      </c>
      <c r="N1594" s="254">
        <f>IF(ISBLANK(INDEX('Policy Characteristics'!H:H,MATCH($C1594,'Policy Characteristics'!$C:$C,0))),"",INDEX('Policy Characteristics'!H:H,MATCH($C1594,'Policy Characteristics'!$C:$C,0)))</f>
        <v>1</v>
      </c>
      <c r="O1594" s="254" t="str">
        <f>IF(ISBLANK(INDEX('Policy Characteristics'!I:I,MATCH($C1594,'Policy Characteristics'!$C:$C,0))),"",INDEX('Policy Characteristics'!I:I,MATCH($C1594,'Policy Characteristics'!$C:$C,0)))</f>
        <v>on/off</v>
      </c>
      <c r="P1594" s="254" t="str">
        <f>IF(ISBLANK(INDEX('Policy Characteristics'!J:J,MATCH($C1594,'Policy Characteristics'!$C:$C,0))),"",INDEX('Policy Characteristics'!J:J,MATCH($C1594,'Policy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594" s="254" t="str">
        <f>IF(ISBLANK(INDEX('Policy Characteristics'!K:K,MATCH($C1594,'Policy Characteristics'!$C:$C,0))),"",INDEX('Policy Characteristics'!K:K,MATCH($C1594,'Policy Characteristics'!$C:$C,0)))</f>
        <v>fuels.html#carbon-tax</v>
      </c>
      <c r="R1594" s="254" t="str">
        <f>IF(ISBLANK(INDEX('Policy Characteristics'!L:L,MATCH($C1594,'Policy Characteristics'!$C:$C,0))),"",INDEX('Policy Characteristics'!L:L,MATCH($C1594,'Policy Characteristics'!$C:$C,0)))</f>
        <v>carbon-tax.html</v>
      </c>
    </row>
    <row r="1595" spans="1:18" s="2" customFormat="1">
      <c r="A1595" s="254" t="str">
        <f>IF(ISBLANK(INDEX('Policy Characteristics'!A:A,MATCH($C1595,'Policy Characteristics'!$C:$C,0))),"",INDEX('Policy Characteristics'!A:A,MATCH($C1595,'Policy Characteristics'!$C:$C,0)))</f>
        <v>Cross-Sector</v>
      </c>
      <c r="B1595" s="262" t="str">
        <f>IF(ISBLANK(INDEX('Policy Characteristics'!B:B,MATCH($C1595,'Policy Characteristics'!$C:$C,0))),"",INDEX('Policy Characteristics'!B:B,MATCH($C1595,'Policy Characteristics'!$C:$C,0)))</f>
        <v>Exempt Process Emissions from C Tax</v>
      </c>
      <c r="C1595" s="254" t="str">
        <f t="shared" si="61"/>
        <v>BEPEfCT Boolean Exempt Process Emissions from Carbon Tax</v>
      </c>
      <c r="D1595" s="6" t="s">
        <v>3070</v>
      </c>
      <c r="E1595" s="6"/>
      <c r="F1595" t="s">
        <v>2579</v>
      </c>
      <c r="G1595" s="6"/>
      <c r="H1595" s="47">
        <v>1637</v>
      </c>
      <c r="I1595" s="325" t="s">
        <v>43</v>
      </c>
      <c r="J1595" s="255" t="str">
        <f>IF(ISBLANK(INDEX('Policy Characteristics'!D:D,MATCH($C1595,'Policy Characteristics'!$C:$C,0))),"",INDEX('Policy Characteristics'!D:D,MATCH($C1595,'Policy Characteristics'!$C:$C,0)))</f>
        <v/>
      </c>
      <c r="K1595" s="254" t="str">
        <f>IF(ISBLANK(INDEX('Policy Characteristics'!E:E,MATCH($C1595,'Policy Characteristics'!$C:$C,0))),"",INDEX('Policy Characteristics'!E:E,MATCH($C1595,'Policy Characteristics'!$C:$C,0)))</f>
        <v>cross toggle whether carbon tax affects process emissions</v>
      </c>
      <c r="L1595" s="254">
        <f>IF(ISBLANK(INDEX('Policy Characteristics'!F:F,MATCH($C1595,'Policy Characteristics'!$C:$C,0))),"",INDEX('Policy Characteristics'!F:F,MATCH($C1595,'Policy Characteristics'!$C:$C,0)))</f>
        <v>0</v>
      </c>
      <c r="M1595" s="254">
        <f>IF(ISBLANK(INDEX('Policy Characteristics'!G:G,MATCH($C1595,'Policy Characteristics'!$C:$C,0))),"",INDEX('Policy Characteristics'!G:G,MATCH($C1595,'Policy Characteristics'!$C:$C,0)))</f>
        <v>1</v>
      </c>
      <c r="N1595" s="254">
        <f>IF(ISBLANK(INDEX('Policy Characteristics'!H:H,MATCH($C1595,'Policy Characteristics'!$C:$C,0))),"",INDEX('Policy Characteristics'!H:H,MATCH($C1595,'Policy Characteristics'!$C:$C,0)))</f>
        <v>1</v>
      </c>
      <c r="O1595" s="254" t="str">
        <f>IF(ISBLANK(INDEX('Policy Characteristics'!I:I,MATCH($C1595,'Policy Characteristics'!$C:$C,0))),"",INDEX('Policy Characteristics'!I:I,MATCH($C1595,'Policy Characteristics'!$C:$C,0)))</f>
        <v>on/off</v>
      </c>
      <c r="P1595" s="254" t="str">
        <f>IF(ISBLANK(INDEX('Policy Characteristics'!J:J,MATCH($C1595,'Policy Characteristics'!$C:$C,0))),"",INDEX('Policy Characteristics'!J:J,MATCH($C1595,'Policy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595" s="254" t="str">
        <f>IF(ISBLANK(INDEX('Policy Characteristics'!K:K,MATCH($C1595,'Policy Characteristics'!$C:$C,0))),"",INDEX('Policy Characteristics'!K:K,MATCH($C1595,'Policy Characteristics'!$C:$C,0)))</f>
        <v>fuels.html#carbon-tax</v>
      </c>
      <c r="R1595" s="254" t="str">
        <f>IF(ISBLANK(INDEX('Policy Characteristics'!L:L,MATCH($C1595,'Policy Characteristics'!$C:$C,0))),"",INDEX('Policy Characteristics'!L:L,MATCH($C1595,'Policy Characteristics'!$C:$C,0)))</f>
        <v>carbon-tax.html</v>
      </c>
    </row>
    <row r="1596" spans="1:18" s="2" customFormat="1">
      <c r="A1596" s="254" t="str">
        <f>IF(ISBLANK(INDEX('Policy Characteristics'!A:A,MATCH($C1596,'Policy Characteristics'!$C:$C,0))),"",INDEX('Policy Characteristics'!A:A,MATCH($C1596,'Policy Characteristics'!$C:$C,0)))</f>
        <v>Cross-Sector</v>
      </c>
      <c r="B1596" s="262" t="str">
        <f>IF(ISBLANK(INDEX('Policy Characteristics'!B:B,MATCH($C1596,'Policy Characteristics'!$C:$C,0))),"",INDEX('Policy Characteristics'!B:B,MATCH($C1596,'Policy Characteristics'!$C:$C,0)))</f>
        <v>Exempt Process Emissions from C Tax</v>
      </c>
      <c r="C1596" s="254" t="str">
        <f t="shared" si="61"/>
        <v>BEPEfCT Boolean Exempt Process Emissions from Carbon Tax</v>
      </c>
      <c r="D1596" s="6" t="s">
        <v>3071</v>
      </c>
      <c r="E1596" s="6"/>
      <c r="F1596" t="s">
        <v>3034</v>
      </c>
      <c r="G1596" s="6"/>
      <c r="H1596" s="47">
        <v>1638</v>
      </c>
      <c r="I1596" s="325" t="s">
        <v>44</v>
      </c>
      <c r="J1596" s="255" t="str">
        <f>IF(ISBLANK(INDEX('Policy Characteristics'!D:D,MATCH($C1596,'Policy Characteristics'!$C:$C,0))),"",INDEX('Policy Characteristics'!D:D,MATCH($C1596,'Policy Characteristics'!$C:$C,0)))</f>
        <v/>
      </c>
      <c r="K1596" s="254" t="str">
        <f>IF(ISBLANK(INDEX('Policy Characteristics'!E:E,MATCH($C1596,'Policy Characteristics'!$C:$C,0))),"",INDEX('Policy Characteristics'!E:E,MATCH($C1596,'Policy Characteristics'!$C:$C,0)))</f>
        <v>cross toggle whether carbon tax affects process emissions</v>
      </c>
      <c r="L1596" s="254">
        <f>IF(ISBLANK(INDEX('Policy Characteristics'!F:F,MATCH($C1596,'Policy Characteristics'!$C:$C,0))),"",INDEX('Policy Characteristics'!F:F,MATCH($C1596,'Policy Characteristics'!$C:$C,0)))</f>
        <v>0</v>
      </c>
      <c r="M1596" s="254">
        <f>IF(ISBLANK(INDEX('Policy Characteristics'!G:G,MATCH($C1596,'Policy Characteristics'!$C:$C,0))),"",INDEX('Policy Characteristics'!G:G,MATCH($C1596,'Policy Characteristics'!$C:$C,0)))</f>
        <v>1</v>
      </c>
      <c r="N1596" s="254">
        <f>IF(ISBLANK(INDEX('Policy Characteristics'!H:H,MATCH($C1596,'Policy Characteristics'!$C:$C,0))),"",INDEX('Policy Characteristics'!H:H,MATCH($C1596,'Policy Characteristics'!$C:$C,0)))</f>
        <v>1</v>
      </c>
      <c r="O1596" s="254" t="str">
        <f>IF(ISBLANK(INDEX('Policy Characteristics'!I:I,MATCH($C1596,'Policy Characteristics'!$C:$C,0))),"",INDEX('Policy Characteristics'!I:I,MATCH($C1596,'Policy Characteristics'!$C:$C,0)))</f>
        <v>on/off</v>
      </c>
      <c r="P1596" s="254" t="str">
        <f>IF(ISBLANK(INDEX('Policy Characteristics'!J:J,MATCH($C1596,'Policy Characteristics'!$C:$C,0))),"",INDEX('Policy Characteristics'!J:J,MATCH($C1596,'Policy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596" s="254" t="str">
        <f>IF(ISBLANK(INDEX('Policy Characteristics'!K:K,MATCH($C1596,'Policy Characteristics'!$C:$C,0))),"",INDEX('Policy Characteristics'!K:K,MATCH($C1596,'Policy Characteristics'!$C:$C,0)))</f>
        <v>fuels.html#carbon-tax</v>
      </c>
      <c r="R1596" s="254" t="str">
        <f>IF(ISBLANK(INDEX('Policy Characteristics'!L:L,MATCH($C1596,'Policy Characteristics'!$C:$C,0))),"",INDEX('Policy Characteristics'!L:L,MATCH($C1596,'Policy Characteristics'!$C:$C,0)))</f>
        <v>carbon-tax.html</v>
      </c>
    </row>
    <row r="1597" spans="1:18" s="2" customFormat="1">
      <c r="A1597" s="254" t="str">
        <f>IF(ISBLANK(INDEX('Policy Characteristics'!A:A,MATCH($C1597,'Policy Characteristics'!$C:$C,0))),"",INDEX('Policy Characteristics'!A:A,MATCH($C1597,'Policy Characteristics'!$C:$C,0)))</f>
        <v>Cross-Sector</v>
      </c>
      <c r="B1597" s="262" t="str">
        <f>IF(ISBLANK(INDEX('Policy Characteristics'!B:B,MATCH($C1597,'Policy Characteristics'!$C:$C,0))),"",INDEX('Policy Characteristics'!B:B,MATCH($C1597,'Policy Characteristics'!$C:$C,0)))</f>
        <v>Exempt Process Emissions from C Tax</v>
      </c>
      <c r="C1597" s="254" t="str">
        <f t="shared" si="61"/>
        <v>BEPEfCT Boolean Exempt Process Emissions from Carbon Tax</v>
      </c>
      <c r="D1597" s="6" t="s">
        <v>3072</v>
      </c>
      <c r="E1597" s="6"/>
      <c r="F1597" t="s">
        <v>3035</v>
      </c>
      <c r="G1597" s="6"/>
      <c r="H1597" s="47">
        <v>1639</v>
      </c>
      <c r="I1597" s="325" t="s">
        <v>44</v>
      </c>
      <c r="J1597" s="255" t="str">
        <f>IF(ISBLANK(INDEX('Policy Characteristics'!D:D,MATCH($C1597,'Policy Characteristics'!$C:$C,0))),"",INDEX('Policy Characteristics'!D:D,MATCH($C1597,'Policy Characteristics'!$C:$C,0)))</f>
        <v/>
      </c>
      <c r="K1597" s="254" t="str">
        <f>IF(ISBLANK(INDEX('Policy Characteristics'!E:E,MATCH($C1597,'Policy Characteristics'!$C:$C,0))),"",INDEX('Policy Characteristics'!E:E,MATCH($C1597,'Policy Characteristics'!$C:$C,0)))</f>
        <v>cross toggle whether carbon tax affects process emissions</v>
      </c>
      <c r="L1597" s="254">
        <f>IF(ISBLANK(INDEX('Policy Characteristics'!F:F,MATCH($C1597,'Policy Characteristics'!$C:$C,0))),"",INDEX('Policy Characteristics'!F:F,MATCH($C1597,'Policy Characteristics'!$C:$C,0)))</f>
        <v>0</v>
      </c>
      <c r="M1597" s="254">
        <f>IF(ISBLANK(INDEX('Policy Characteristics'!G:G,MATCH($C1597,'Policy Characteristics'!$C:$C,0))),"",INDEX('Policy Characteristics'!G:G,MATCH($C1597,'Policy Characteristics'!$C:$C,0)))</f>
        <v>1</v>
      </c>
      <c r="N1597" s="254">
        <f>IF(ISBLANK(INDEX('Policy Characteristics'!H:H,MATCH($C1597,'Policy Characteristics'!$C:$C,0))),"",INDEX('Policy Characteristics'!H:H,MATCH($C1597,'Policy Characteristics'!$C:$C,0)))</f>
        <v>1</v>
      </c>
      <c r="O1597" s="254" t="str">
        <f>IF(ISBLANK(INDEX('Policy Characteristics'!I:I,MATCH($C1597,'Policy Characteristics'!$C:$C,0))),"",INDEX('Policy Characteristics'!I:I,MATCH($C1597,'Policy Characteristics'!$C:$C,0)))</f>
        <v>on/off</v>
      </c>
      <c r="P1597" s="254" t="str">
        <f>IF(ISBLANK(INDEX('Policy Characteristics'!J:J,MATCH($C1597,'Policy Characteristics'!$C:$C,0))),"",INDEX('Policy Characteristics'!J:J,MATCH($C1597,'Policy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597" s="254" t="str">
        <f>IF(ISBLANK(INDEX('Policy Characteristics'!K:K,MATCH($C1597,'Policy Characteristics'!$C:$C,0))),"",INDEX('Policy Characteristics'!K:K,MATCH($C1597,'Policy Characteristics'!$C:$C,0)))</f>
        <v>fuels.html#carbon-tax</v>
      </c>
      <c r="R1597" s="254" t="str">
        <f>IF(ISBLANK(INDEX('Policy Characteristics'!L:L,MATCH($C1597,'Policy Characteristics'!$C:$C,0))),"",INDEX('Policy Characteristics'!L:L,MATCH($C1597,'Policy Characteristics'!$C:$C,0)))</f>
        <v>carbon-tax.html</v>
      </c>
    </row>
    <row r="1598" spans="1:18" s="2" customFormat="1">
      <c r="A1598" s="254" t="str">
        <f>IF(ISBLANK(INDEX('Policy Characteristics'!A:A,MATCH($C1598,'Policy Characteristics'!$C:$C,0))),"",INDEX('Policy Characteristics'!A:A,MATCH($C1598,'Policy Characteristics'!$C:$C,0)))</f>
        <v>Cross-Sector</v>
      </c>
      <c r="B1598" s="262" t="str">
        <f>IF(ISBLANK(INDEX('Policy Characteristics'!B:B,MATCH($C1598,'Policy Characteristics'!$C:$C,0))),"",INDEX('Policy Characteristics'!B:B,MATCH($C1598,'Policy Characteristics'!$C:$C,0)))</f>
        <v>Exempt Process Emissions from C Tax</v>
      </c>
      <c r="C1598" s="254" t="str">
        <f t="shared" si="61"/>
        <v>BEPEfCT Boolean Exempt Process Emissions from Carbon Tax</v>
      </c>
      <c r="D1598" s="6" t="s">
        <v>3073</v>
      </c>
      <c r="E1598" s="6"/>
      <c r="F1598" t="s">
        <v>3036</v>
      </c>
      <c r="G1598" s="6"/>
      <c r="H1598" s="47">
        <v>1640</v>
      </c>
      <c r="I1598" s="325" t="s">
        <v>44</v>
      </c>
      <c r="J1598" s="255" t="str">
        <f>IF(ISBLANK(INDEX('Policy Characteristics'!D:D,MATCH($C1598,'Policy Characteristics'!$C:$C,0))),"",INDEX('Policy Characteristics'!D:D,MATCH($C1598,'Policy Characteristics'!$C:$C,0)))</f>
        <v/>
      </c>
      <c r="K1598" s="254" t="str">
        <f>IF(ISBLANK(INDEX('Policy Characteristics'!E:E,MATCH($C1598,'Policy Characteristics'!$C:$C,0))),"",INDEX('Policy Characteristics'!E:E,MATCH($C1598,'Policy Characteristics'!$C:$C,0)))</f>
        <v>cross toggle whether carbon tax affects process emissions</v>
      </c>
      <c r="L1598" s="254">
        <f>IF(ISBLANK(INDEX('Policy Characteristics'!F:F,MATCH($C1598,'Policy Characteristics'!$C:$C,0))),"",INDEX('Policy Characteristics'!F:F,MATCH($C1598,'Policy Characteristics'!$C:$C,0)))</f>
        <v>0</v>
      </c>
      <c r="M1598" s="254">
        <f>IF(ISBLANK(INDEX('Policy Characteristics'!G:G,MATCH($C1598,'Policy Characteristics'!$C:$C,0))),"",INDEX('Policy Characteristics'!G:G,MATCH($C1598,'Policy Characteristics'!$C:$C,0)))</f>
        <v>1</v>
      </c>
      <c r="N1598" s="254">
        <f>IF(ISBLANK(INDEX('Policy Characteristics'!H:H,MATCH($C1598,'Policy Characteristics'!$C:$C,0))),"",INDEX('Policy Characteristics'!H:H,MATCH($C1598,'Policy Characteristics'!$C:$C,0)))</f>
        <v>1</v>
      </c>
      <c r="O1598" s="254" t="str">
        <f>IF(ISBLANK(INDEX('Policy Characteristics'!I:I,MATCH($C1598,'Policy Characteristics'!$C:$C,0))),"",INDEX('Policy Characteristics'!I:I,MATCH($C1598,'Policy Characteristics'!$C:$C,0)))</f>
        <v>on/off</v>
      </c>
      <c r="P1598" s="254" t="str">
        <f>IF(ISBLANK(INDEX('Policy Characteristics'!J:J,MATCH($C1598,'Policy Characteristics'!$C:$C,0))),"",INDEX('Policy Characteristics'!J:J,MATCH($C1598,'Policy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598" s="254" t="str">
        <f>IF(ISBLANK(INDEX('Policy Characteristics'!K:K,MATCH($C1598,'Policy Characteristics'!$C:$C,0))),"",INDEX('Policy Characteristics'!K:K,MATCH($C1598,'Policy Characteristics'!$C:$C,0)))</f>
        <v>fuels.html#carbon-tax</v>
      </c>
      <c r="R1598" s="254" t="str">
        <f>IF(ISBLANK(INDEX('Policy Characteristics'!L:L,MATCH($C1598,'Policy Characteristics'!$C:$C,0))),"",INDEX('Policy Characteristics'!L:L,MATCH($C1598,'Policy Characteristics'!$C:$C,0)))</f>
        <v>carbon-tax.html</v>
      </c>
    </row>
    <row r="1599" spans="1:18" s="2" customFormat="1">
      <c r="A1599" s="254" t="str">
        <f>IF(ISBLANK(INDEX('Policy Characteristics'!A:A,MATCH($C1599,'Policy Characteristics'!$C:$C,0))),"",INDEX('Policy Characteristics'!A:A,MATCH($C1599,'Policy Characteristics'!$C:$C,0)))</f>
        <v>Cross-Sector</v>
      </c>
      <c r="B1599" s="262" t="str">
        <f>IF(ISBLANK(INDEX('Policy Characteristics'!B:B,MATCH($C1599,'Policy Characteristics'!$C:$C,0))),"",INDEX('Policy Characteristics'!B:B,MATCH($C1599,'Policy Characteristics'!$C:$C,0)))</f>
        <v>Exempt Process Emissions from C Tax</v>
      </c>
      <c r="C1599" s="254" t="str">
        <f t="shared" si="61"/>
        <v>BEPEfCT Boolean Exempt Process Emissions from Carbon Tax</v>
      </c>
      <c r="D1599" s="6" t="s">
        <v>3074</v>
      </c>
      <c r="E1599" s="6"/>
      <c r="F1599" t="s">
        <v>2580</v>
      </c>
      <c r="G1599" s="6"/>
      <c r="H1599" s="47">
        <v>1641</v>
      </c>
      <c r="I1599" s="325" t="s">
        <v>44</v>
      </c>
      <c r="J1599" s="255" t="str">
        <f>IF(ISBLANK(INDEX('Policy Characteristics'!D:D,MATCH($C1599,'Policy Characteristics'!$C:$C,0))),"",INDEX('Policy Characteristics'!D:D,MATCH($C1599,'Policy Characteristics'!$C:$C,0)))</f>
        <v/>
      </c>
      <c r="K1599" s="254" t="str">
        <f>IF(ISBLANK(INDEX('Policy Characteristics'!E:E,MATCH($C1599,'Policy Characteristics'!$C:$C,0))),"",INDEX('Policy Characteristics'!E:E,MATCH($C1599,'Policy Characteristics'!$C:$C,0)))</f>
        <v>cross toggle whether carbon tax affects process emissions</v>
      </c>
      <c r="L1599" s="254">
        <f>IF(ISBLANK(INDEX('Policy Characteristics'!F:F,MATCH($C1599,'Policy Characteristics'!$C:$C,0))),"",INDEX('Policy Characteristics'!F:F,MATCH($C1599,'Policy Characteristics'!$C:$C,0)))</f>
        <v>0</v>
      </c>
      <c r="M1599" s="254">
        <f>IF(ISBLANK(INDEX('Policy Characteristics'!G:G,MATCH($C1599,'Policy Characteristics'!$C:$C,0))),"",INDEX('Policy Characteristics'!G:G,MATCH($C1599,'Policy Characteristics'!$C:$C,0)))</f>
        <v>1</v>
      </c>
      <c r="N1599" s="254">
        <f>IF(ISBLANK(INDEX('Policy Characteristics'!H:H,MATCH($C1599,'Policy Characteristics'!$C:$C,0))),"",INDEX('Policy Characteristics'!H:H,MATCH($C1599,'Policy Characteristics'!$C:$C,0)))</f>
        <v>1</v>
      </c>
      <c r="O1599" s="254" t="str">
        <f>IF(ISBLANK(INDEX('Policy Characteristics'!I:I,MATCH($C1599,'Policy Characteristics'!$C:$C,0))),"",INDEX('Policy Characteristics'!I:I,MATCH($C1599,'Policy Characteristics'!$C:$C,0)))</f>
        <v>on/off</v>
      </c>
      <c r="P1599" s="254" t="str">
        <f>IF(ISBLANK(INDEX('Policy Characteristics'!J:J,MATCH($C1599,'Policy Characteristics'!$C:$C,0))),"",INDEX('Policy Characteristics'!J:J,MATCH($C1599,'Policy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599" s="254" t="str">
        <f>IF(ISBLANK(INDEX('Policy Characteristics'!K:K,MATCH($C1599,'Policy Characteristics'!$C:$C,0))),"",INDEX('Policy Characteristics'!K:K,MATCH($C1599,'Policy Characteristics'!$C:$C,0)))</f>
        <v>fuels.html#carbon-tax</v>
      </c>
      <c r="R1599" s="254" t="str">
        <f>IF(ISBLANK(INDEX('Policy Characteristics'!L:L,MATCH($C1599,'Policy Characteristics'!$C:$C,0))),"",INDEX('Policy Characteristics'!L:L,MATCH($C1599,'Policy Characteristics'!$C:$C,0)))</f>
        <v>carbon-tax.html</v>
      </c>
    </row>
    <row r="1600" spans="1:18" s="2" customFormat="1">
      <c r="A1600" s="254" t="str">
        <f>IF(ISBLANK(INDEX('Policy Characteristics'!A:A,MATCH($C1600,'Policy Characteristics'!$C:$C,0))),"",INDEX('Policy Characteristics'!A:A,MATCH($C1600,'Policy Characteristics'!$C:$C,0)))</f>
        <v>Cross-Sector</v>
      </c>
      <c r="B1600" s="262" t="str">
        <f>IF(ISBLANK(INDEX('Policy Characteristics'!B:B,MATCH($C1600,'Policy Characteristics'!$C:$C,0))),"",INDEX('Policy Characteristics'!B:B,MATCH($C1600,'Policy Characteristics'!$C:$C,0)))</f>
        <v>Exempt Process Emissions from C Tax</v>
      </c>
      <c r="C1600" s="254" t="str">
        <f t="shared" si="61"/>
        <v>BEPEfCT Boolean Exempt Process Emissions from Carbon Tax</v>
      </c>
      <c r="D1600" s="6" t="s">
        <v>3075</v>
      </c>
      <c r="E1600" s="6"/>
      <c r="F1600" t="s">
        <v>3037</v>
      </c>
      <c r="G1600" s="6"/>
      <c r="H1600" s="47">
        <v>1642</v>
      </c>
      <c r="I1600" s="325" t="s">
        <v>44</v>
      </c>
      <c r="J1600" s="255" t="str">
        <f>IF(ISBLANK(INDEX('Policy Characteristics'!D:D,MATCH($C1600,'Policy Characteristics'!$C:$C,0))),"",INDEX('Policy Characteristics'!D:D,MATCH($C1600,'Policy Characteristics'!$C:$C,0)))</f>
        <v/>
      </c>
      <c r="K1600" s="254" t="str">
        <f>IF(ISBLANK(INDEX('Policy Characteristics'!E:E,MATCH($C1600,'Policy Characteristics'!$C:$C,0))),"",INDEX('Policy Characteristics'!E:E,MATCH($C1600,'Policy Characteristics'!$C:$C,0)))</f>
        <v>cross toggle whether carbon tax affects process emissions</v>
      </c>
      <c r="L1600" s="254">
        <f>IF(ISBLANK(INDEX('Policy Characteristics'!F:F,MATCH($C1600,'Policy Characteristics'!$C:$C,0))),"",INDEX('Policy Characteristics'!F:F,MATCH($C1600,'Policy Characteristics'!$C:$C,0)))</f>
        <v>0</v>
      </c>
      <c r="M1600" s="254">
        <f>IF(ISBLANK(INDEX('Policy Characteristics'!G:G,MATCH($C1600,'Policy Characteristics'!$C:$C,0))),"",INDEX('Policy Characteristics'!G:G,MATCH($C1600,'Policy Characteristics'!$C:$C,0)))</f>
        <v>1</v>
      </c>
      <c r="N1600" s="254">
        <f>IF(ISBLANK(INDEX('Policy Characteristics'!H:H,MATCH($C1600,'Policy Characteristics'!$C:$C,0))),"",INDEX('Policy Characteristics'!H:H,MATCH($C1600,'Policy Characteristics'!$C:$C,0)))</f>
        <v>1</v>
      </c>
      <c r="O1600" s="254" t="str">
        <f>IF(ISBLANK(INDEX('Policy Characteristics'!I:I,MATCH($C1600,'Policy Characteristics'!$C:$C,0))),"",INDEX('Policy Characteristics'!I:I,MATCH($C1600,'Policy Characteristics'!$C:$C,0)))</f>
        <v>on/off</v>
      </c>
      <c r="P1600" s="254" t="str">
        <f>IF(ISBLANK(INDEX('Policy Characteristics'!J:J,MATCH($C1600,'Policy Characteristics'!$C:$C,0))),"",INDEX('Policy Characteristics'!J:J,MATCH($C1600,'Policy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00" s="254" t="str">
        <f>IF(ISBLANK(INDEX('Policy Characteristics'!K:K,MATCH($C1600,'Policy Characteristics'!$C:$C,0))),"",INDEX('Policy Characteristics'!K:K,MATCH($C1600,'Policy Characteristics'!$C:$C,0)))</f>
        <v>fuels.html#carbon-tax</v>
      </c>
      <c r="R1600" s="254" t="str">
        <f>IF(ISBLANK(INDEX('Policy Characteristics'!L:L,MATCH($C1600,'Policy Characteristics'!$C:$C,0))),"",INDEX('Policy Characteristics'!L:L,MATCH($C1600,'Policy Characteristics'!$C:$C,0)))</f>
        <v>carbon-tax.html</v>
      </c>
    </row>
    <row r="1601" spans="1:18" s="2" customFormat="1">
      <c r="A1601" s="254" t="str">
        <f>IF(ISBLANK(INDEX('Policy Characteristics'!A:A,MATCH($C1601,'Policy Characteristics'!$C:$C,0))),"",INDEX('Policy Characteristics'!A:A,MATCH($C1601,'Policy Characteristics'!$C:$C,0)))</f>
        <v>Cross-Sector</v>
      </c>
      <c r="B1601" s="262" t="str">
        <f>IF(ISBLANK(INDEX('Policy Characteristics'!B:B,MATCH($C1601,'Policy Characteristics'!$C:$C,0))),"",INDEX('Policy Characteristics'!B:B,MATCH($C1601,'Policy Characteristics'!$C:$C,0)))</f>
        <v>Exempt Process Emissions from C Tax</v>
      </c>
      <c r="C1601" s="254" t="str">
        <f t="shared" si="61"/>
        <v>BEPEfCT Boolean Exempt Process Emissions from Carbon Tax</v>
      </c>
      <c r="D1601" s="6" t="s">
        <v>3076</v>
      </c>
      <c r="E1601" s="6"/>
      <c r="F1601" t="s">
        <v>3038</v>
      </c>
      <c r="G1601" s="6"/>
      <c r="H1601" s="47">
        <v>1643</v>
      </c>
      <c r="I1601" s="325" t="s">
        <v>44</v>
      </c>
      <c r="J1601" s="255" t="str">
        <f>IF(ISBLANK(INDEX('Policy Characteristics'!D:D,MATCH($C1601,'Policy Characteristics'!$C:$C,0))),"",INDEX('Policy Characteristics'!D:D,MATCH($C1601,'Policy Characteristics'!$C:$C,0)))</f>
        <v/>
      </c>
      <c r="K1601" s="254" t="str">
        <f>IF(ISBLANK(INDEX('Policy Characteristics'!E:E,MATCH($C1601,'Policy Characteristics'!$C:$C,0))),"",INDEX('Policy Characteristics'!E:E,MATCH($C1601,'Policy Characteristics'!$C:$C,0)))</f>
        <v>cross toggle whether carbon tax affects process emissions</v>
      </c>
      <c r="L1601" s="254">
        <f>IF(ISBLANK(INDEX('Policy Characteristics'!F:F,MATCH($C1601,'Policy Characteristics'!$C:$C,0))),"",INDEX('Policy Characteristics'!F:F,MATCH($C1601,'Policy Characteristics'!$C:$C,0)))</f>
        <v>0</v>
      </c>
      <c r="M1601" s="254">
        <f>IF(ISBLANK(INDEX('Policy Characteristics'!G:G,MATCH($C1601,'Policy Characteristics'!$C:$C,0))),"",INDEX('Policy Characteristics'!G:G,MATCH($C1601,'Policy Characteristics'!$C:$C,0)))</f>
        <v>1</v>
      </c>
      <c r="N1601" s="254">
        <f>IF(ISBLANK(INDEX('Policy Characteristics'!H:H,MATCH($C1601,'Policy Characteristics'!$C:$C,0))),"",INDEX('Policy Characteristics'!H:H,MATCH($C1601,'Policy Characteristics'!$C:$C,0)))</f>
        <v>1</v>
      </c>
      <c r="O1601" s="254" t="str">
        <f>IF(ISBLANK(INDEX('Policy Characteristics'!I:I,MATCH($C1601,'Policy Characteristics'!$C:$C,0))),"",INDEX('Policy Characteristics'!I:I,MATCH($C1601,'Policy Characteristics'!$C:$C,0)))</f>
        <v>on/off</v>
      </c>
      <c r="P1601" s="254" t="str">
        <f>IF(ISBLANK(INDEX('Policy Characteristics'!J:J,MATCH($C1601,'Policy Characteristics'!$C:$C,0))),"",INDEX('Policy Characteristics'!J:J,MATCH($C1601,'Policy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01" s="254" t="str">
        <f>IF(ISBLANK(INDEX('Policy Characteristics'!K:K,MATCH($C1601,'Policy Characteristics'!$C:$C,0))),"",INDEX('Policy Characteristics'!K:K,MATCH($C1601,'Policy Characteristics'!$C:$C,0)))</f>
        <v>fuels.html#carbon-tax</v>
      </c>
      <c r="R1601" s="254" t="str">
        <f>IF(ISBLANK(INDEX('Policy Characteristics'!L:L,MATCH($C1601,'Policy Characteristics'!$C:$C,0))),"",INDEX('Policy Characteristics'!L:L,MATCH($C1601,'Policy Characteristics'!$C:$C,0)))</f>
        <v>carbon-tax.html</v>
      </c>
    </row>
    <row r="1602" spans="1:18" s="2" customFormat="1">
      <c r="A1602" s="254" t="str">
        <f>IF(ISBLANK(INDEX('Policy Characteristics'!A:A,MATCH($C1602,'Policy Characteristics'!$C:$C,0))),"",INDEX('Policy Characteristics'!A:A,MATCH($C1602,'Policy Characteristics'!$C:$C,0)))</f>
        <v>Cross-Sector</v>
      </c>
      <c r="B1602" s="262" t="str">
        <f>IF(ISBLANK(INDEX('Policy Characteristics'!B:B,MATCH($C1602,'Policy Characteristics'!$C:$C,0))),"",INDEX('Policy Characteristics'!B:B,MATCH($C1602,'Policy Characteristics'!$C:$C,0)))</f>
        <v>Exempt Process Emissions from C Tax</v>
      </c>
      <c r="C1602" s="254" t="str">
        <f t="shared" si="61"/>
        <v>BEPEfCT Boolean Exempt Process Emissions from Carbon Tax</v>
      </c>
      <c r="D1602" s="6" t="s">
        <v>3077</v>
      </c>
      <c r="E1602" s="6"/>
      <c r="F1602" t="s">
        <v>3039</v>
      </c>
      <c r="G1602" s="6"/>
      <c r="H1602" s="47">
        <v>1644</v>
      </c>
      <c r="I1602" s="325" t="s">
        <v>44</v>
      </c>
      <c r="J1602" s="255" t="str">
        <f>IF(ISBLANK(INDEX('Policy Characteristics'!D:D,MATCH($C1602,'Policy Characteristics'!$C:$C,0))),"",INDEX('Policy Characteristics'!D:D,MATCH($C1602,'Policy Characteristics'!$C:$C,0)))</f>
        <v/>
      </c>
      <c r="K1602" s="254" t="str">
        <f>IF(ISBLANK(INDEX('Policy Characteristics'!E:E,MATCH($C1602,'Policy Characteristics'!$C:$C,0))),"",INDEX('Policy Characteristics'!E:E,MATCH($C1602,'Policy Characteristics'!$C:$C,0)))</f>
        <v>cross toggle whether carbon tax affects process emissions</v>
      </c>
      <c r="L1602" s="254">
        <f>IF(ISBLANK(INDEX('Policy Characteristics'!F:F,MATCH($C1602,'Policy Characteristics'!$C:$C,0))),"",INDEX('Policy Characteristics'!F:F,MATCH($C1602,'Policy Characteristics'!$C:$C,0)))</f>
        <v>0</v>
      </c>
      <c r="M1602" s="254">
        <f>IF(ISBLANK(INDEX('Policy Characteristics'!G:G,MATCH($C1602,'Policy Characteristics'!$C:$C,0))),"",INDEX('Policy Characteristics'!G:G,MATCH($C1602,'Policy Characteristics'!$C:$C,0)))</f>
        <v>1</v>
      </c>
      <c r="N1602" s="254">
        <f>IF(ISBLANK(INDEX('Policy Characteristics'!H:H,MATCH($C1602,'Policy Characteristics'!$C:$C,0))),"",INDEX('Policy Characteristics'!H:H,MATCH($C1602,'Policy Characteristics'!$C:$C,0)))</f>
        <v>1</v>
      </c>
      <c r="O1602" s="254" t="str">
        <f>IF(ISBLANK(INDEX('Policy Characteristics'!I:I,MATCH($C1602,'Policy Characteristics'!$C:$C,0))),"",INDEX('Policy Characteristics'!I:I,MATCH($C1602,'Policy Characteristics'!$C:$C,0)))</f>
        <v>on/off</v>
      </c>
      <c r="P1602" s="254" t="str">
        <f>IF(ISBLANK(INDEX('Policy Characteristics'!J:J,MATCH($C1602,'Policy Characteristics'!$C:$C,0))),"",INDEX('Policy Characteristics'!J:J,MATCH($C1602,'Policy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02" s="254" t="str">
        <f>IF(ISBLANK(INDEX('Policy Characteristics'!K:K,MATCH($C1602,'Policy Characteristics'!$C:$C,0))),"",INDEX('Policy Characteristics'!K:K,MATCH($C1602,'Policy Characteristics'!$C:$C,0)))</f>
        <v>fuels.html#carbon-tax</v>
      </c>
      <c r="R1602" s="254" t="str">
        <f>IF(ISBLANK(INDEX('Policy Characteristics'!L:L,MATCH($C1602,'Policy Characteristics'!$C:$C,0))),"",INDEX('Policy Characteristics'!L:L,MATCH($C1602,'Policy Characteristics'!$C:$C,0)))</f>
        <v>carbon-tax.html</v>
      </c>
    </row>
    <row r="1603" spans="1:18" s="2" customFormat="1">
      <c r="A1603" s="254" t="str">
        <f>IF(ISBLANK(INDEX('Policy Characteristics'!A:A,MATCH($C1603,'Policy Characteristics'!$C:$C,0))),"",INDEX('Policy Characteristics'!A:A,MATCH($C1603,'Policy Characteristics'!$C:$C,0)))</f>
        <v>Cross-Sector</v>
      </c>
      <c r="B1603" s="262" t="str">
        <f>IF(ISBLANK(INDEX('Policy Characteristics'!B:B,MATCH($C1603,'Policy Characteristics'!$C:$C,0))),"",INDEX('Policy Characteristics'!B:B,MATCH($C1603,'Policy Characteristics'!$C:$C,0)))</f>
        <v>Exempt Process Emissions from C Tax</v>
      </c>
      <c r="C1603" s="254" t="str">
        <f t="shared" si="61"/>
        <v>BEPEfCT Boolean Exempt Process Emissions from Carbon Tax</v>
      </c>
      <c r="D1603" s="6" t="s">
        <v>3078</v>
      </c>
      <c r="E1603" s="6"/>
      <c r="F1603" t="s">
        <v>3040</v>
      </c>
      <c r="G1603" s="6"/>
      <c r="H1603" s="47">
        <v>1645</v>
      </c>
      <c r="I1603" s="325" t="s">
        <v>44</v>
      </c>
      <c r="J1603" s="255" t="str">
        <f>IF(ISBLANK(INDEX('Policy Characteristics'!D:D,MATCH($C1603,'Policy Characteristics'!$C:$C,0))),"",INDEX('Policy Characteristics'!D:D,MATCH($C1603,'Policy Characteristics'!$C:$C,0)))</f>
        <v/>
      </c>
      <c r="K1603" s="254" t="str">
        <f>IF(ISBLANK(INDEX('Policy Characteristics'!E:E,MATCH($C1603,'Policy Characteristics'!$C:$C,0))),"",INDEX('Policy Characteristics'!E:E,MATCH($C1603,'Policy Characteristics'!$C:$C,0)))</f>
        <v>cross toggle whether carbon tax affects process emissions</v>
      </c>
      <c r="L1603" s="254">
        <f>IF(ISBLANK(INDEX('Policy Characteristics'!F:F,MATCH($C1603,'Policy Characteristics'!$C:$C,0))),"",INDEX('Policy Characteristics'!F:F,MATCH($C1603,'Policy Characteristics'!$C:$C,0)))</f>
        <v>0</v>
      </c>
      <c r="M1603" s="254">
        <f>IF(ISBLANK(INDEX('Policy Characteristics'!G:G,MATCH($C1603,'Policy Characteristics'!$C:$C,0))),"",INDEX('Policy Characteristics'!G:G,MATCH($C1603,'Policy Characteristics'!$C:$C,0)))</f>
        <v>1</v>
      </c>
      <c r="N1603" s="254">
        <f>IF(ISBLANK(INDEX('Policy Characteristics'!H:H,MATCH($C1603,'Policy Characteristics'!$C:$C,0))),"",INDEX('Policy Characteristics'!H:H,MATCH($C1603,'Policy Characteristics'!$C:$C,0)))</f>
        <v>1</v>
      </c>
      <c r="O1603" s="254" t="str">
        <f>IF(ISBLANK(INDEX('Policy Characteristics'!I:I,MATCH($C1603,'Policy Characteristics'!$C:$C,0))),"",INDEX('Policy Characteristics'!I:I,MATCH($C1603,'Policy Characteristics'!$C:$C,0)))</f>
        <v>on/off</v>
      </c>
      <c r="P1603" s="254" t="str">
        <f>IF(ISBLANK(INDEX('Policy Characteristics'!J:J,MATCH($C1603,'Policy Characteristics'!$C:$C,0))),"",INDEX('Policy Characteristics'!J:J,MATCH($C1603,'Policy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03" s="254" t="str">
        <f>IF(ISBLANK(INDEX('Policy Characteristics'!K:K,MATCH($C1603,'Policy Characteristics'!$C:$C,0))),"",INDEX('Policy Characteristics'!K:K,MATCH($C1603,'Policy Characteristics'!$C:$C,0)))</f>
        <v>fuels.html#carbon-tax</v>
      </c>
      <c r="R1603" s="254" t="str">
        <f>IF(ISBLANK(INDEX('Policy Characteristics'!L:L,MATCH($C1603,'Policy Characteristics'!$C:$C,0))),"",INDEX('Policy Characteristics'!L:L,MATCH($C1603,'Policy Characteristics'!$C:$C,0)))</f>
        <v>carbon-tax.html</v>
      </c>
    </row>
    <row r="1604" spans="1:18" s="2" customFormat="1">
      <c r="A1604" s="254" t="str">
        <f>IF(ISBLANK(INDEX('Policy Characteristics'!A:A,MATCH($C1604,'Policy Characteristics'!$C:$C,0))),"",INDEX('Policy Characteristics'!A:A,MATCH($C1604,'Policy Characteristics'!$C:$C,0)))</f>
        <v>Cross-Sector</v>
      </c>
      <c r="B1604" s="262" t="str">
        <f>IF(ISBLANK(INDEX('Policy Characteristics'!B:B,MATCH($C1604,'Policy Characteristics'!$C:$C,0))),"",INDEX('Policy Characteristics'!B:B,MATCH($C1604,'Policy Characteristics'!$C:$C,0)))</f>
        <v>Exempt Process Emissions from C Tax</v>
      </c>
      <c r="C1604" s="254" t="str">
        <f t="shared" si="61"/>
        <v>BEPEfCT Boolean Exempt Process Emissions from Carbon Tax</v>
      </c>
      <c r="D1604" s="6" t="s">
        <v>3079</v>
      </c>
      <c r="E1604" s="6"/>
      <c r="F1604" t="s">
        <v>3041</v>
      </c>
      <c r="G1604" s="6"/>
      <c r="H1604" s="47">
        <v>1646</v>
      </c>
      <c r="I1604" s="325" t="s">
        <v>44</v>
      </c>
      <c r="J1604" s="255" t="str">
        <f>IF(ISBLANK(INDEX('Policy Characteristics'!D:D,MATCH($C1604,'Policy Characteristics'!$C:$C,0))),"",INDEX('Policy Characteristics'!D:D,MATCH($C1604,'Policy Characteristics'!$C:$C,0)))</f>
        <v/>
      </c>
      <c r="K1604" s="254" t="str">
        <f>IF(ISBLANK(INDEX('Policy Characteristics'!E:E,MATCH($C1604,'Policy Characteristics'!$C:$C,0))),"",INDEX('Policy Characteristics'!E:E,MATCH($C1604,'Policy Characteristics'!$C:$C,0)))</f>
        <v>cross toggle whether carbon tax affects process emissions</v>
      </c>
      <c r="L1604" s="254">
        <f>IF(ISBLANK(INDEX('Policy Characteristics'!F:F,MATCH($C1604,'Policy Characteristics'!$C:$C,0))),"",INDEX('Policy Characteristics'!F:F,MATCH($C1604,'Policy Characteristics'!$C:$C,0)))</f>
        <v>0</v>
      </c>
      <c r="M1604" s="254">
        <f>IF(ISBLANK(INDEX('Policy Characteristics'!G:G,MATCH($C1604,'Policy Characteristics'!$C:$C,0))),"",INDEX('Policy Characteristics'!G:G,MATCH($C1604,'Policy Characteristics'!$C:$C,0)))</f>
        <v>1</v>
      </c>
      <c r="N1604" s="254">
        <f>IF(ISBLANK(INDEX('Policy Characteristics'!H:H,MATCH($C1604,'Policy Characteristics'!$C:$C,0))),"",INDEX('Policy Characteristics'!H:H,MATCH($C1604,'Policy Characteristics'!$C:$C,0)))</f>
        <v>1</v>
      </c>
      <c r="O1604" s="254" t="str">
        <f>IF(ISBLANK(INDEX('Policy Characteristics'!I:I,MATCH($C1604,'Policy Characteristics'!$C:$C,0))),"",INDEX('Policy Characteristics'!I:I,MATCH($C1604,'Policy Characteristics'!$C:$C,0)))</f>
        <v>on/off</v>
      </c>
      <c r="P1604" s="254" t="str">
        <f>IF(ISBLANK(INDEX('Policy Characteristics'!J:J,MATCH($C1604,'Policy Characteristics'!$C:$C,0))),"",INDEX('Policy Characteristics'!J:J,MATCH($C1604,'Policy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04" s="254" t="str">
        <f>IF(ISBLANK(INDEX('Policy Characteristics'!K:K,MATCH($C1604,'Policy Characteristics'!$C:$C,0))),"",INDEX('Policy Characteristics'!K:K,MATCH($C1604,'Policy Characteristics'!$C:$C,0)))</f>
        <v>fuels.html#carbon-tax</v>
      </c>
      <c r="R1604" s="254" t="str">
        <f>IF(ISBLANK(INDEX('Policy Characteristics'!L:L,MATCH($C1604,'Policy Characteristics'!$C:$C,0))),"",INDEX('Policy Characteristics'!L:L,MATCH($C1604,'Policy Characteristics'!$C:$C,0)))</f>
        <v>carbon-tax.html</v>
      </c>
    </row>
    <row r="1605" spans="1:18" s="2" customFormat="1">
      <c r="A1605" s="254" t="str">
        <f>IF(ISBLANK(INDEX('Policy Characteristics'!A:A,MATCH($C1605,'Policy Characteristics'!$C:$C,0))),"",INDEX('Policy Characteristics'!A:A,MATCH($C1605,'Policy Characteristics'!$C:$C,0)))</f>
        <v>Cross-Sector</v>
      </c>
      <c r="B1605" s="262" t="str">
        <f>IF(ISBLANK(INDEX('Policy Characteristics'!B:B,MATCH($C1605,'Policy Characteristics'!$C:$C,0))),"",INDEX('Policy Characteristics'!B:B,MATCH($C1605,'Policy Characteristics'!$C:$C,0)))</f>
        <v>Exempt Process Emissions from C Tax</v>
      </c>
      <c r="C1605" s="254" t="str">
        <f t="shared" si="61"/>
        <v>BEPEfCT Boolean Exempt Process Emissions from Carbon Tax</v>
      </c>
      <c r="D1605" s="6" t="s">
        <v>3080</v>
      </c>
      <c r="E1605" s="6"/>
      <c r="F1605" t="s">
        <v>3042</v>
      </c>
      <c r="G1605" s="6"/>
      <c r="H1605" s="47">
        <v>1647</v>
      </c>
      <c r="I1605" s="325" t="s">
        <v>44</v>
      </c>
      <c r="J1605" s="255" t="str">
        <f>IF(ISBLANK(INDEX('Policy Characteristics'!D:D,MATCH($C1605,'Policy Characteristics'!$C:$C,0))),"",INDEX('Policy Characteristics'!D:D,MATCH($C1605,'Policy Characteristics'!$C:$C,0)))</f>
        <v/>
      </c>
      <c r="K1605" s="254" t="str">
        <f>IF(ISBLANK(INDEX('Policy Characteristics'!E:E,MATCH($C1605,'Policy Characteristics'!$C:$C,0))),"",INDEX('Policy Characteristics'!E:E,MATCH($C1605,'Policy Characteristics'!$C:$C,0)))</f>
        <v>cross toggle whether carbon tax affects process emissions</v>
      </c>
      <c r="L1605" s="254">
        <f>IF(ISBLANK(INDEX('Policy Characteristics'!F:F,MATCH($C1605,'Policy Characteristics'!$C:$C,0))),"",INDEX('Policy Characteristics'!F:F,MATCH($C1605,'Policy Characteristics'!$C:$C,0)))</f>
        <v>0</v>
      </c>
      <c r="M1605" s="254">
        <f>IF(ISBLANK(INDEX('Policy Characteristics'!G:G,MATCH($C1605,'Policy Characteristics'!$C:$C,0))),"",INDEX('Policy Characteristics'!G:G,MATCH($C1605,'Policy Characteristics'!$C:$C,0)))</f>
        <v>1</v>
      </c>
      <c r="N1605" s="254">
        <f>IF(ISBLANK(INDEX('Policy Characteristics'!H:H,MATCH($C1605,'Policy Characteristics'!$C:$C,0))),"",INDEX('Policy Characteristics'!H:H,MATCH($C1605,'Policy Characteristics'!$C:$C,0)))</f>
        <v>1</v>
      </c>
      <c r="O1605" s="254" t="str">
        <f>IF(ISBLANK(INDEX('Policy Characteristics'!I:I,MATCH($C1605,'Policy Characteristics'!$C:$C,0))),"",INDEX('Policy Characteristics'!I:I,MATCH($C1605,'Policy Characteristics'!$C:$C,0)))</f>
        <v>on/off</v>
      </c>
      <c r="P1605" s="254" t="str">
        <f>IF(ISBLANK(INDEX('Policy Characteristics'!J:J,MATCH($C1605,'Policy Characteristics'!$C:$C,0))),"",INDEX('Policy Characteristics'!J:J,MATCH($C1605,'Policy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05" s="254" t="str">
        <f>IF(ISBLANK(INDEX('Policy Characteristics'!K:K,MATCH($C1605,'Policy Characteristics'!$C:$C,0))),"",INDEX('Policy Characteristics'!K:K,MATCH($C1605,'Policy Characteristics'!$C:$C,0)))</f>
        <v>fuels.html#carbon-tax</v>
      </c>
      <c r="R1605" s="254" t="str">
        <f>IF(ISBLANK(INDEX('Policy Characteristics'!L:L,MATCH($C1605,'Policy Characteristics'!$C:$C,0))),"",INDEX('Policy Characteristics'!L:L,MATCH($C1605,'Policy Characteristics'!$C:$C,0)))</f>
        <v>carbon-tax.html</v>
      </c>
    </row>
    <row r="1606" spans="1:18" s="2" customFormat="1">
      <c r="A1606" s="254" t="str">
        <f>IF(ISBLANK(INDEX('Policy Characteristics'!A:A,MATCH($C1606,'Policy Characteristics'!$C:$C,0))),"",INDEX('Policy Characteristics'!A:A,MATCH($C1606,'Policy Characteristics'!$C:$C,0)))</f>
        <v>Cross-Sector</v>
      </c>
      <c r="B1606" s="262" t="str">
        <f>IF(ISBLANK(INDEX('Policy Characteristics'!B:B,MATCH($C1606,'Policy Characteristics'!$C:$C,0))),"",INDEX('Policy Characteristics'!B:B,MATCH($C1606,'Policy Characteristics'!$C:$C,0)))</f>
        <v>Exempt Process Emissions from C Tax</v>
      </c>
      <c r="C1606" s="254" t="str">
        <f t="shared" si="61"/>
        <v>BEPEfCT Boolean Exempt Process Emissions from Carbon Tax</v>
      </c>
      <c r="D1606" s="6" t="s">
        <v>3081</v>
      </c>
      <c r="E1606" s="6"/>
      <c r="F1606" t="s">
        <v>3043</v>
      </c>
      <c r="G1606" s="6"/>
      <c r="H1606" s="47">
        <v>1648</v>
      </c>
      <c r="I1606" s="325" t="s">
        <v>44</v>
      </c>
      <c r="J1606" s="255" t="str">
        <f>IF(ISBLANK(INDEX('Policy Characteristics'!D:D,MATCH($C1606,'Policy Characteristics'!$C:$C,0))),"",INDEX('Policy Characteristics'!D:D,MATCH($C1606,'Policy Characteristics'!$C:$C,0)))</f>
        <v/>
      </c>
      <c r="K1606" s="254" t="str">
        <f>IF(ISBLANK(INDEX('Policy Characteristics'!E:E,MATCH($C1606,'Policy Characteristics'!$C:$C,0))),"",INDEX('Policy Characteristics'!E:E,MATCH($C1606,'Policy Characteristics'!$C:$C,0)))</f>
        <v>cross toggle whether carbon tax affects process emissions</v>
      </c>
      <c r="L1606" s="254">
        <f>IF(ISBLANK(INDEX('Policy Characteristics'!F:F,MATCH($C1606,'Policy Characteristics'!$C:$C,0))),"",INDEX('Policy Characteristics'!F:F,MATCH($C1606,'Policy Characteristics'!$C:$C,0)))</f>
        <v>0</v>
      </c>
      <c r="M1606" s="254">
        <f>IF(ISBLANK(INDEX('Policy Characteristics'!G:G,MATCH($C1606,'Policy Characteristics'!$C:$C,0))),"",INDEX('Policy Characteristics'!G:G,MATCH($C1606,'Policy Characteristics'!$C:$C,0)))</f>
        <v>1</v>
      </c>
      <c r="N1606" s="254">
        <f>IF(ISBLANK(INDEX('Policy Characteristics'!H:H,MATCH($C1606,'Policy Characteristics'!$C:$C,0))),"",INDEX('Policy Characteristics'!H:H,MATCH($C1606,'Policy Characteristics'!$C:$C,0)))</f>
        <v>1</v>
      </c>
      <c r="O1606" s="254" t="str">
        <f>IF(ISBLANK(INDEX('Policy Characteristics'!I:I,MATCH($C1606,'Policy Characteristics'!$C:$C,0))),"",INDEX('Policy Characteristics'!I:I,MATCH($C1606,'Policy Characteristics'!$C:$C,0)))</f>
        <v>on/off</v>
      </c>
      <c r="P1606" s="254" t="str">
        <f>IF(ISBLANK(INDEX('Policy Characteristics'!J:J,MATCH($C1606,'Policy Characteristics'!$C:$C,0))),"",INDEX('Policy Characteristics'!J:J,MATCH($C1606,'Policy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06" s="254" t="str">
        <f>IF(ISBLANK(INDEX('Policy Characteristics'!K:K,MATCH($C1606,'Policy Characteristics'!$C:$C,0))),"",INDEX('Policy Characteristics'!K:K,MATCH($C1606,'Policy Characteristics'!$C:$C,0)))</f>
        <v>fuels.html#carbon-tax</v>
      </c>
      <c r="R1606" s="254" t="str">
        <f>IF(ISBLANK(INDEX('Policy Characteristics'!L:L,MATCH($C1606,'Policy Characteristics'!$C:$C,0))),"",INDEX('Policy Characteristics'!L:L,MATCH($C1606,'Policy Characteristics'!$C:$C,0)))</f>
        <v>carbon-tax.html</v>
      </c>
    </row>
    <row r="1607" spans="1:18" s="2" customFormat="1">
      <c r="A1607" s="254" t="str">
        <f>IF(ISBLANK(INDEX('Policy Characteristics'!A:A,MATCH($C1607,'Policy Characteristics'!$C:$C,0))),"",INDEX('Policy Characteristics'!A:A,MATCH($C1607,'Policy Characteristics'!$C:$C,0)))</f>
        <v>Cross-Sector</v>
      </c>
      <c r="B1607" s="262" t="str">
        <f>IF(ISBLANK(INDEX('Policy Characteristics'!B:B,MATCH($C1607,'Policy Characteristics'!$C:$C,0))),"",INDEX('Policy Characteristics'!B:B,MATCH($C1607,'Policy Characteristics'!$C:$C,0)))</f>
        <v>Exempt Process Emissions from C Tax</v>
      </c>
      <c r="C1607" s="254" t="str">
        <f t="shared" si="61"/>
        <v>BEPEfCT Boolean Exempt Process Emissions from Carbon Tax</v>
      </c>
      <c r="D1607" s="6" t="s">
        <v>3082</v>
      </c>
      <c r="E1607" s="6"/>
      <c r="F1607" t="s">
        <v>3044</v>
      </c>
      <c r="G1607" s="6"/>
      <c r="H1607" s="47">
        <v>1649</v>
      </c>
      <c r="I1607" s="325" t="s">
        <v>44</v>
      </c>
      <c r="J1607" s="255" t="str">
        <f>IF(ISBLANK(INDEX('Policy Characteristics'!D:D,MATCH($C1607,'Policy Characteristics'!$C:$C,0))),"",INDEX('Policy Characteristics'!D:D,MATCH($C1607,'Policy Characteristics'!$C:$C,0)))</f>
        <v/>
      </c>
      <c r="K1607" s="254" t="str">
        <f>IF(ISBLANK(INDEX('Policy Characteristics'!E:E,MATCH($C1607,'Policy Characteristics'!$C:$C,0))),"",INDEX('Policy Characteristics'!E:E,MATCH($C1607,'Policy Characteristics'!$C:$C,0)))</f>
        <v>cross toggle whether carbon tax affects process emissions</v>
      </c>
      <c r="L1607" s="254">
        <f>IF(ISBLANK(INDEX('Policy Characteristics'!F:F,MATCH($C1607,'Policy Characteristics'!$C:$C,0))),"",INDEX('Policy Characteristics'!F:F,MATCH($C1607,'Policy Characteristics'!$C:$C,0)))</f>
        <v>0</v>
      </c>
      <c r="M1607" s="254">
        <f>IF(ISBLANK(INDEX('Policy Characteristics'!G:G,MATCH($C1607,'Policy Characteristics'!$C:$C,0))),"",INDEX('Policy Characteristics'!G:G,MATCH($C1607,'Policy Characteristics'!$C:$C,0)))</f>
        <v>1</v>
      </c>
      <c r="N1607" s="254">
        <f>IF(ISBLANK(INDEX('Policy Characteristics'!H:H,MATCH($C1607,'Policy Characteristics'!$C:$C,0))),"",INDEX('Policy Characteristics'!H:H,MATCH($C1607,'Policy Characteristics'!$C:$C,0)))</f>
        <v>1</v>
      </c>
      <c r="O1607" s="254" t="str">
        <f>IF(ISBLANK(INDEX('Policy Characteristics'!I:I,MATCH($C1607,'Policy Characteristics'!$C:$C,0))),"",INDEX('Policy Characteristics'!I:I,MATCH($C1607,'Policy Characteristics'!$C:$C,0)))</f>
        <v>on/off</v>
      </c>
      <c r="P1607" s="254" t="str">
        <f>IF(ISBLANK(INDEX('Policy Characteristics'!J:J,MATCH($C1607,'Policy Characteristics'!$C:$C,0))),"",INDEX('Policy Characteristics'!J:J,MATCH($C1607,'Policy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07" s="254" t="str">
        <f>IF(ISBLANK(INDEX('Policy Characteristics'!K:K,MATCH($C1607,'Policy Characteristics'!$C:$C,0))),"",INDEX('Policy Characteristics'!K:K,MATCH($C1607,'Policy Characteristics'!$C:$C,0)))</f>
        <v>fuels.html#carbon-tax</v>
      </c>
      <c r="R1607" s="254" t="str">
        <f>IF(ISBLANK(INDEX('Policy Characteristics'!L:L,MATCH($C1607,'Policy Characteristics'!$C:$C,0))),"",INDEX('Policy Characteristics'!L:L,MATCH($C1607,'Policy Characteristics'!$C:$C,0)))</f>
        <v>carbon-tax.html</v>
      </c>
    </row>
    <row r="1608" spans="1:18" s="2" customFormat="1">
      <c r="A1608" s="254" t="str">
        <f>IF(ISBLANK(INDEX('Policy Characteristics'!A:A,MATCH($C1608,'Policy Characteristics'!$C:$C,0))),"",INDEX('Policy Characteristics'!A:A,MATCH($C1608,'Policy Characteristics'!$C:$C,0)))</f>
        <v>Cross-Sector</v>
      </c>
      <c r="B1608" s="262" t="str">
        <f>IF(ISBLANK(INDEX('Policy Characteristics'!B:B,MATCH($C1608,'Policy Characteristics'!$C:$C,0))),"",INDEX('Policy Characteristics'!B:B,MATCH($C1608,'Policy Characteristics'!$C:$C,0)))</f>
        <v>Exempt Process Emissions from C Tax</v>
      </c>
      <c r="C1608" s="254" t="str">
        <f t="shared" si="61"/>
        <v>BEPEfCT Boolean Exempt Process Emissions from Carbon Tax</v>
      </c>
      <c r="D1608" s="6" t="s">
        <v>3083</v>
      </c>
      <c r="E1608" s="6"/>
      <c r="F1608" t="s">
        <v>3045</v>
      </c>
      <c r="G1608" s="6"/>
      <c r="H1608" s="47">
        <v>1650</v>
      </c>
      <c r="I1608" s="325" t="s">
        <v>43</v>
      </c>
      <c r="J1608" s="255" t="str">
        <f>IF(ISBLANK(INDEX('Policy Characteristics'!D:D,MATCH($C1608,'Policy Characteristics'!$C:$C,0))),"",INDEX('Policy Characteristics'!D:D,MATCH($C1608,'Policy Characteristics'!$C:$C,0)))</f>
        <v/>
      </c>
      <c r="K1608" s="254" t="str">
        <f>IF(ISBLANK(INDEX('Policy Characteristics'!E:E,MATCH($C1608,'Policy Characteristics'!$C:$C,0))),"",INDEX('Policy Characteristics'!E:E,MATCH($C1608,'Policy Characteristics'!$C:$C,0)))</f>
        <v>cross toggle whether carbon tax affects process emissions</v>
      </c>
      <c r="L1608" s="254">
        <f>IF(ISBLANK(INDEX('Policy Characteristics'!F:F,MATCH($C1608,'Policy Characteristics'!$C:$C,0))),"",INDEX('Policy Characteristics'!F:F,MATCH($C1608,'Policy Characteristics'!$C:$C,0)))</f>
        <v>0</v>
      </c>
      <c r="M1608" s="254">
        <f>IF(ISBLANK(INDEX('Policy Characteristics'!G:G,MATCH($C1608,'Policy Characteristics'!$C:$C,0))),"",INDEX('Policy Characteristics'!G:G,MATCH($C1608,'Policy Characteristics'!$C:$C,0)))</f>
        <v>1</v>
      </c>
      <c r="N1608" s="254">
        <f>IF(ISBLANK(INDEX('Policy Characteristics'!H:H,MATCH($C1608,'Policy Characteristics'!$C:$C,0))),"",INDEX('Policy Characteristics'!H:H,MATCH($C1608,'Policy Characteristics'!$C:$C,0)))</f>
        <v>1</v>
      </c>
      <c r="O1608" s="254" t="str">
        <f>IF(ISBLANK(INDEX('Policy Characteristics'!I:I,MATCH($C1608,'Policy Characteristics'!$C:$C,0))),"",INDEX('Policy Characteristics'!I:I,MATCH($C1608,'Policy Characteristics'!$C:$C,0)))</f>
        <v>on/off</v>
      </c>
      <c r="P1608" s="254" t="str">
        <f>IF(ISBLANK(INDEX('Policy Characteristics'!J:J,MATCH($C1608,'Policy Characteristics'!$C:$C,0))),"",INDEX('Policy Characteristics'!J:J,MATCH($C1608,'Policy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08" s="254" t="str">
        <f>IF(ISBLANK(INDEX('Policy Characteristics'!K:K,MATCH($C1608,'Policy Characteristics'!$C:$C,0))),"",INDEX('Policy Characteristics'!K:K,MATCH($C1608,'Policy Characteristics'!$C:$C,0)))</f>
        <v>fuels.html#carbon-tax</v>
      </c>
      <c r="R1608" s="254" t="str">
        <f>IF(ISBLANK(INDEX('Policy Characteristics'!L:L,MATCH($C1608,'Policy Characteristics'!$C:$C,0))),"",INDEX('Policy Characteristics'!L:L,MATCH($C1608,'Policy Characteristics'!$C:$C,0)))</f>
        <v>carbon-tax.html</v>
      </c>
    </row>
    <row r="1609" spans="1:18" s="2" customFormat="1">
      <c r="A1609" s="254" t="str">
        <f>IF(ISBLANK(INDEX('Policy Characteristics'!A:A,MATCH($C1609,'Policy Characteristics'!$C:$C,0))),"",INDEX('Policy Characteristics'!A:A,MATCH($C1609,'Policy Characteristics'!$C:$C,0)))</f>
        <v>Cross-Sector</v>
      </c>
      <c r="B1609" s="262" t="str">
        <f>IF(ISBLANK(INDEX('Policy Characteristics'!B:B,MATCH($C1609,'Policy Characteristics'!$C:$C,0))),"",INDEX('Policy Characteristics'!B:B,MATCH($C1609,'Policy Characteristics'!$C:$C,0)))</f>
        <v>Exempt Process Emissions from C Tax</v>
      </c>
      <c r="C1609" s="254" t="str">
        <f t="shared" si="61"/>
        <v>BEPEfCT Boolean Exempt Process Emissions from Carbon Tax</v>
      </c>
      <c r="D1609" s="6" t="s">
        <v>3084</v>
      </c>
      <c r="E1609" s="6"/>
      <c r="F1609" t="s">
        <v>3087</v>
      </c>
      <c r="G1609" s="6"/>
      <c r="H1609" s="47">
        <v>1651</v>
      </c>
      <c r="I1609" s="325" t="s">
        <v>43</v>
      </c>
      <c r="J1609" s="255" t="str">
        <f>IF(ISBLANK(INDEX('Policy Characteristics'!D:D,MATCH($C1609,'Policy Characteristics'!$C:$C,0))),"",INDEX('Policy Characteristics'!D:D,MATCH($C1609,'Policy Characteristics'!$C:$C,0)))</f>
        <v/>
      </c>
      <c r="K1609" s="254" t="str">
        <f>IF(ISBLANK(INDEX('Policy Characteristics'!E:E,MATCH($C1609,'Policy Characteristics'!$C:$C,0))),"",INDEX('Policy Characteristics'!E:E,MATCH($C1609,'Policy Characteristics'!$C:$C,0)))</f>
        <v>cross toggle whether carbon tax affects process emissions</v>
      </c>
      <c r="L1609" s="254">
        <f>IF(ISBLANK(INDEX('Policy Characteristics'!F:F,MATCH($C1609,'Policy Characteristics'!$C:$C,0))),"",INDEX('Policy Characteristics'!F:F,MATCH($C1609,'Policy Characteristics'!$C:$C,0)))</f>
        <v>0</v>
      </c>
      <c r="M1609" s="254">
        <f>IF(ISBLANK(INDEX('Policy Characteristics'!G:G,MATCH($C1609,'Policy Characteristics'!$C:$C,0))),"",INDEX('Policy Characteristics'!G:G,MATCH($C1609,'Policy Characteristics'!$C:$C,0)))</f>
        <v>1</v>
      </c>
      <c r="N1609" s="254">
        <f>IF(ISBLANK(INDEX('Policy Characteristics'!H:H,MATCH($C1609,'Policy Characteristics'!$C:$C,0))),"",INDEX('Policy Characteristics'!H:H,MATCH($C1609,'Policy Characteristics'!$C:$C,0)))</f>
        <v>1</v>
      </c>
      <c r="O1609" s="254" t="str">
        <f>IF(ISBLANK(INDEX('Policy Characteristics'!I:I,MATCH($C1609,'Policy Characteristics'!$C:$C,0))),"",INDEX('Policy Characteristics'!I:I,MATCH($C1609,'Policy Characteristics'!$C:$C,0)))</f>
        <v>on/off</v>
      </c>
      <c r="P1609" s="254" t="str">
        <f>IF(ISBLANK(INDEX('Policy Characteristics'!J:J,MATCH($C1609,'Policy Characteristics'!$C:$C,0))),"",INDEX('Policy Characteristics'!J:J,MATCH($C1609,'Policy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09" s="254" t="str">
        <f>IF(ISBLANK(INDEX('Policy Characteristics'!K:K,MATCH($C1609,'Policy Characteristics'!$C:$C,0))),"",INDEX('Policy Characteristics'!K:K,MATCH($C1609,'Policy Characteristics'!$C:$C,0)))</f>
        <v>fuels.html#carbon-tax</v>
      </c>
      <c r="R1609" s="254" t="str">
        <f>IF(ISBLANK(INDEX('Policy Characteristics'!L:L,MATCH($C1609,'Policy Characteristics'!$C:$C,0))),"",INDEX('Policy Characteristics'!L:L,MATCH($C1609,'Policy Characteristics'!$C:$C,0)))</f>
        <v>carbon-tax.html</v>
      </c>
    </row>
    <row r="1610" spans="1:18" s="2" customFormat="1">
      <c r="A1610" s="254" t="str">
        <f>IF(ISBLANK(INDEX('Policy Characteristics'!A:A,MATCH($C1610,'Policy Characteristics'!$C:$C,0))),"",INDEX('Policy Characteristics'!A:A,MATCH($C1610,'Policy Characteristics'!$C:$C,0)))</f>
        <v>Cross-Sector</v>
      </c>
      <c r="B1610" s="262" t="str">
        <f>IF(ISBLANK(INDEX('Policy Characteristics'!B:B,MATCH($C1610,'Policy Characteristics'!$C:$C,0))),"",INDEX('Policy Characteristics'!B:B,MATCH($C1610,'Policy Characteristics'!$C:$C,0)))</f>
        <v>Exempt Process Emissions from C Tax</v>
      </c>
      <c r="C1610" s="254" t="str">
        <f t="shared" si="61"/>
        <v>BEPEfCT Boolean Exempt Process Emissions from Carbon Tax</v>
      </c>
      <c r="D1610" s="6" t="s">
        <v>3085</v>
      </c>
      <c r="E1610" s="6"/>
      <c r="F1610" t="s">
        <v>3046</v>
      </c>
      <c r="G1610" s="6"/>
      <c r="H1610" s="47">
        <v>1652</v>
      </c>
      <c r="I1610" s="325" t="s">
        <v>44</v>
      </c>
      <c r="J1610" s="255" t="str">
        <f>IF(ISBLANK(INDEX('Policy Characteristics'!D:D,MATCH($C1610,'Policy Characteristics'!$C:$C,0))),"",INDEX('Policy Characteristics'!D:D,MATCH($C1610,'Policy Characteristics'!$C:$C,0)))</f>
        <v/>
      </c>
      <c r="K1610" s="254" t="str">
        <f>IF(ISBLANK(INDEX('Policy Characteristics'!E:E,MATCH($C1610,'Policy Characteristics'!$C:$C,0))),"",INDEX('Policy Characteristics'!E:E,MATCH($C1610,'Policy Characteristics'!$C:$C,0)))</f>
        <v>cross toggle whether carbon tax affects process emissions</v>
      </c>
      <c r="L1610" s="254">
        <f>IF(ISBLANK(INDEX('Policy Characteristics'!F:F,MATCH($C1610,'Policy Characteristics'!$C:$C,0))),"",INDEX('Policy Characteristics'!F:F,MATCH($C1610,'Policy Characteristics'!$C:$C,0)))</f>
        <v>0</v>
      </c>
      <c r="M1610" s="254">
        <f>IF(ISBLANK(INDEX('Policy Characteristics'!G:G,MATCH($C1610,'Policy Characteristics'!$C:$C,0))),"",INDEX('Policy Characteristics'!G:G,MATCH($C1610,'Policy Characteristics'!$C:$C,0)))</f>
        <v>1</v>
      </c>
      <c r="N1610" s="254">
        <f>IF(ISBLANK(INDEX('Policy Characteristics'!H:H,MATCH($C1610,'Policy Characteristics'!$C:$C,0))),"",INDEX('Policy Characteristics'!H:H,MATCH($C1610,'Policy Characteristics'!$C:$C,0)))</f>
        <v>1</v>
      </c>
      <c r="O1610" s="254" t="str">
        <f>IF(ISBLANK(INDEX('Policy Characteristics'!I:I,MATCH($C1610,'Policy Characteristics'!$C:$C,0))),"",INDEX('Policy Characteristics'!I:I,MATCH($C1610,'Policy Characteristics'!$C:$C,0)))</f>
        <v>on/off</v>
      </c>
      <c r="P1610" s="254" t="str">
        <f>IF(ISBLANK(INDEX('Policy Characteristics'!J:J,MATCH($C1610,'Policy Characteristics'!$C:$C,0))),"",INDEX('Policy Characteristics'!J:J,MATCH($C1610,'Policy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10" s="254" t="str">
        <f>IF(ISBLANK(INDEX('Policy Characteristics'!K:K,MATCH($C1610,'Policy Characteristics'!$C:$C,0))),"",INDEX('Policy Characteristics'!K:K,MATCH($C1610,'Policy Characteristics'!$C:$C,0)))</f>
        <v>fuels.html#carbon-tax</v>
      </c>
      <c r="R1610" s="254" t="str">
        <f>IF(ISBLANK(INDEX('Policy Characteristics'!L:L,MATCH($C1610,'Policy Characteristics'!$C:$C,0))),"",INDEX('Policy Characteristics'!L:L,MATCH($C1610,'Policy Characteristics'!$C:$C,0)))</f>
        <v>carbon-tax.html</v>
      </c>
    </row>
    <row r="1611" spans="1:18" s="2" customFormat="1">
      <c r="A1611" s="254" t="str">
        <f>IF(ISBLANK(INDEX('Policy Characteristics'!A:A,MATCH($C1611,'Policy Characteristics'!$C:$C,0))),"",INDEX('Policy Characteristics'!A:A,MATCH($C1611,'Policy Characteristics'!$C:$C,0)))</f>
        <v>Cross-Sector</v>
      </c>
      <c r="B1611" s="262" t="str">
        <f>IF(ISBLANK(INDEX('Policy Characteristics'!B:B,MATCH($C1611,'Policy Characteristics'!$C:$C,0))),"",INDEX('Policy Characteristics'!B:B,MATCH($C1611,'Policy Characteristics'!$C:$C,0)))</f>
        <v>Toggle Carbon Tax Border Adjustment</v>
      </c>
      <c r="C1611" s="1" t="s">
        <v>3369</v>
      </c>
      <c r="D1611" s="6"/>
      <c r="E1611" s="6"/>
      <c r="F1611" s="6"/>
      <c r="G1611" s="6"/>
      <c r="H1611" s="47">
        <v>1627</v>
      </c>
      <c r="I1611" s="325" t="s">
        <v>43</v>
      </c>
      <c r="J1611" s="255" t="str">
        <f>IF(ISBLANK(INDEX('Policy Characteristics'!D:D,MATCH($C1611,'Policy Characteristics'!$C:$C,0))),"",INDEX('Policy Characteristics'!D:D,MATCH($C1611,'Policy Characteristics'!$C:$C,0)))</f>
        <v/>
      </c>
      <c r="K1611" s="254" t="str">
        <f>IF(ISBLANK(INDEX('Policy Characteristics'!E:E,MATCH($C1611,'Policy Characteristics'!$C:$C,0))),"",INDEX('Policy Characteristics'!E:E,MATCH($C1611,'Policy Characteristics'!$C:$C,0)))</f>
        <v/>
      </c>
      <c r="L1611" s="254">
        <f>IF(ISBLANK(INDEX('Policy Characteristics'!F:F,MATCH($C1611,'Policy Characteristics'!$C:$C,0))),"",INDEX('Policy Characteristics'!F:F,MATCH($C1611,'Policy Characteristics'!$C:$C,0)))</f>
        <v>0</v>
      </c>
      <c r="M1611" s="254">
        <f>IF(ISBLANK(INDEX('Policy Characteristics'!G:G,MATCH($C1611,'Policy Characteristics'!$C:$C,0))),"",INDEX('Policy Characteristics'!G:G,MATCH($C1611,'Policy Characteristics'!$C:$C,0)))</f>
        <v>1</v>
      </c>
      <c r="N1611" s="254">
        <f>IF(ISBLANK(INDEX('Policy Characteristics'!H:H,MATCH($C1611,'Policy Characteristics'!$C:$C,0))),"",INDEX('Policy Characteristics'!H:H,MATCH($C1611,'Policy Characteristics'!$C:$C,0)))</f>
        <v>1</v>
      </c>
      <c r="O1611" s="254" t="str">
        <f>IF(ISBLANK(INDEX('Policy Characteristics'!I:I,MATCH($C1611,'Policy Characteristics'!$C:$C,0))),"",INDEX('Policy Characteristics'!I:I,MATCH($C1611,'Policy Characteristics'!$C:$C,0)))</f>
        <v>on/off</v>
      </c>
      <c r="P1611" s="254" t="str">
        <f>IF(ISBLANK(INDEX('Policy Characteristics'!J:J,MATCH($C1611,'Policy Characteristics'!$C:$C,0))),"",INDEX('Policy Characteristics'!J:J,MATCH($C1611,'Policy Characteristics'!$C:$C,0)))</f>
        <v>**Description:** By default, carbon taxes apply to only domestically produced goods. If set to zero, this policy enables carbon tax border adjustments, meaning the carbon tax will apply to both domestically produced and imported goods.</v>
      </c>
      <c r="Q1611" s="254" t="str">
        <f>IF(ISBLANK(INDEX('Policy Characteristics'!K:K,MATCH($C1611,'Policy Characteristics'!$C:$C,0))),"",INDEX('Policy Characteristics'!K:K,MATCH($C1611,'Policy Characteristics'!$C:$C,0)))</f>
        <v>fuels.html#carbon-tax</v>
      </c>
      <c r="R1611" s="254" t="str">
        <f>IF(ISBLANK(INDEX('Policy Characteristics'!L:L,MATCH($C1611,'Policy Characteristics'!$C:$C,0))),"",INDEX('Policy Characteristics'!L:L,MATCH($C1611,'Policy Characteristics'!$C:$C,0)))</f>
        <v>carbon-tax.html</v>
      </c>
    </row>
    <row r="1612" spans="1:18" s="2" customFormat="1">
      <c r="A1612" s="254" t="str">
        <f>IF(ISBLANK(INDEX('Policy Characteristics'!A:A,MATCH($C1612,'Policy Characteristics'!$C:$C,0))),"",INDEX('Policy Characteristics'!A:A,MATCH($C1612,'Policy Characteristics'!$C:$C,0)))</f>
        <v>Cross-Sector</v>
      </c>
      <c r="B1612" s="262" t="str">
        <f>IF(ISBLANK(INDEX('Policy Characteristics'!B:B,MATCH($C1612,'Policy Characteristics'!$C:$C,0))),"",INDEX('Policy Characteristics'!B:B,MATCH($C1612,'Policy Characteristics'!$C:$C,0)))</f>
        <v>Fixed Energy Prices</v>
      </c>
      <c r="C1612" s="317" t="s">
        <v>2713</v>
      </c>
      <c r="D1612" s="6" t="s">
        <v>52</v>
      </c>
      <c r="E1612" s="6"/>
      <c r="F1612" s="6" t="s">
        <v>93</v>
      </c>
      <c r="G1612" s="6"/>
      <c r="H1612" s="43">
        <v>720</v>
      </c>
      <c r="I1612" s="325" t="s">
        <v>44</v>
      </c>
      <c r="J1612" s="255" t="str">
        <f>IF(ISBLANK(INDEX('Policy Characteristics'!D:D,MATCH($C1612,'Policy Characteristics'!$C:$C,0))),"",INDEX('Policy Characteristics'!D:D,MATCH($C1612,'Policy Characteristics'!$C:$C,0)))</f>
        <v>Fixed Energy Prices</v>
      </c>
      <c r="K1612" s="254" t="str">
        <f>IF(ISBLANK(INDEX('Policy Characteristics'!E:E,MATCH($C1612,'Policy Characteristics'!$C:$C,0))),"",INDEX('Policy Characteristics'!E:E,MATCH($C1612,'Policy Characteristics'!$C:$C,0)))</f>
        <v>cross toggle whether policies affect energy prices</v>
      </c>
      <c r="L1612" s="254">
        <f>IF(ISBLANK(INDEX('Policy Characteristics'!F:F,MATCH($C1612,'Policy Characteristics'!$C:$C,0))),"",INDEX('Policy Characteristics'!F:F,MATCH($C1612,'Policy Characteristics'!$C:$C,0)))</f>
        <v>0</v>
      </c>
      <c r="M1612" s="254">
        <f>IF(ISBLANK(INDEX('Policy Characteristics'!G:G,MATCH($C1612,'Policy Characteristics'!$C:$C,0))),"",INDEX('Policy Characteristics'!G:G,MATCH($C1612,'Policy Characteristics'!$C:$C,0)))</f>
        <v>1</v>
      </c>
      <c r="N1612" s="254">
        <f>IF(ISBLANK(INDEX('Policy Characteristics'!H:H,MATCH($C1612,'Policy Characteristics'!$C:$C,0))),"",INDEX('Policy Characteristics'!H:H,MATCH($C1612,'Policy Characteristics'!$C:$C,0)))</f>
        <v>1</v>
      </c>
      <c r="O1612" s="254" t="str">
        <f>IF(ISBLANK(INDEX('Policy Characteristics'!I:I,MATCH($C1612,'Policy Characteristics'!$C:$C,0))),"",INDEX('Policy Characteristics'!I:I,MATCH($C1612,'Policy Characteristics'!$C:$C,0)))</f>
        <v>on/off</v>
      </c>
      <c r="P1612" s="254" t="str">
        <f>IF(ISBLANK(INDEX('Policy Characteristics'!J:J,MATCH($C1612,'Policy Characteristics'!$C:$C,0))),"",INDEX('Policy Characteristics'!J:J,MATCH($C1612,'Policy Characteristics'!$C:$C,0)))</f>
        <v/>
      </c>
      <c r="Q1612" s="254" t="str">
        <f>IF(ISBLANK(INDEX('Policy Characteristics'!K:K,MATCH($C1612,'Policy Characteristics'!$C:$C,0))),"",INDEX('Policy Characteristics'!K:K,MATCH($C1612,'Policy Characteristics'!$C:$C,0)))</f>
        <v/>
      </c>
      <c r="R1612" s="254" t="str">
        <f>IF(ISBLANK(INDEX('Policy Characteristics'!L:L,MATCH($C1612,'Policy Characteristics'!$C:$C,0))),"",INDEX('Policy Characteristics'!L:L,MATCH($C1612,'Policy Characteristics'!$C:$C,0)))</f>
        <v/>
      </c>
    </row>
    <row r="1613" spans="1:18" s="2" customFormat="1">
      <c r="A1613" s="254" t="str">
        <f>IF(ISBLANK(INDEX('Policy Characteristics'!A:A,MATCH($C1613,'Policy Characteristics'!$C:$C,0))),"",INDEX('Policy Characteristics'!A:A,MATCH($C1613,'Policy Characteristics'!$C:$C,0)))</f>
        <v>Cross-Sector</v>
      </c>
      <c r="B1613" s="262" t="str">
        <f>IF(ISBLANK(INDEX('Policy Characteristics'!B:B,MATCH($C1613,'Policy Characteristics'!$C:$C,0))),"",INDEX('Policy Characteristics'!B:B,MATCH($C1613,'Policy Characteristics'!$C:$C,0)))</f>
        <v>Fixed Energy Prices</v>
      </c>
      <c r="C1613" s="254" t="str">
        <f t="shared" ref="C1613:C1614" si="62">C$1612</f>
        <v>Toggle Whether Policies Affect Energy Prices</v>
      </c>
      <c r="D1613" s="6" t="s">
        <v>75</v>
      </c>
      <c r="E1613" s="6"/>
      <c r="F1613" s="6" t="s">
        <v>99</v>
      </c>
      <c r="G1613" s="6"/>
      <c r="H1613" s="43">
        <v>721</v>
      </c>
      <c r="I1613" s="325" t="s">
        <v>44</v>
      </c>
      <c r="J1613" s="255" t="str">
        <f>IF(ISBLANK(INDEX('Policy Characteristics'!D:D,MATCH($C1613,'Policy Characteristics'!$C:$C,0))),"",INDEX('Policy Characteristics'!D:D,MATCH($C1613,'Policy Characteristics'!$C:$C,0)))</f>
        <v>Fixed Energy Prices</v>
      </c>
      <c r="K1613" s="254" t="str">
        <f>IF(ISBLANK(INDEX('Policy Characteristics'!E:E,MATCH($C1613,'Policy Characteristics'!$C:$C,0))),"",INDEX('Policy Characteristics'!E:E,MATCH($C1613,'Policy Characteristics'!$C:$C,0)))</f>
        <v>cross toggle whether policies affect energy prices</v>
      </c>
      <c r="L1613" s="254">
        <f>IF(ISBLANK(INDEX('Policy Characteristics'!F:F,MATCH($C1613,'Policy Characteristics'!$C:$C,0))),"",INDEX('Policy Characteristics'!F:F,MATCH($C1613,'Policy Characteristics'!$C:$C,0)))</f>
        <v>0</v>
      </c>
      <c r="M1613" s="254">
        <f>IF(ISBLANK(INDEX('Policy Characteristics'!G:G,MATCH($C1613,'Policy Characteristics'!$C:$C,0))),"",INDEX('Policy Characteristics'!G:G,MATCH($C1613,'Policy Characteristics'!$C:$C,0)))</f>
        <v>1</v>
      </c>
      <c r="N1613" s="254">
        <f>IF(ISBLANK(INDEX('Policy Characteristics'!H:H,MATCH($C1613,'Policy Characteristics'!$C:$C,0))),"",INDEX('Policy Characteristics'!H:H,MATCH($C1613,'Policy Characteristics'!$C:$C,0)))</f>
        <v>1</v>
      </c>
      <c r="O1613" s="254" t="str">
        <f>IF(ISBLANK(INDEX('Policy Characteristics'!I:I,MATCH($C1613,'Policy Characteristics'!$C:$C,0))),"",INDEX('Policy Characteristics'!I:I,MATCH($C1613,'Policy Characteristics'!$C:$C,0)))</f>
        <v>on/off</v>
      </c>
      <c r="P1613" s="254" t="str">
        <f>IF(ISBLANK(INDEX('Policy Characteristics'!J:J,MATCH($C1613,'Policy Characteristics'!$C:$C,0))),"",INDEX('Policy Characteristics'!J:J,MATCH($C1613,'Policy Characteristics'!$C:$C,0)))</f>
        <v/>
      </c>
      <c r="Q1613" s="254" t="str">
        <f>IF(ISBLANK(INDEX('Policy Characteristics'!K:K,MATCH($C1613,'Policy Characteristics'!$C:$C,0))),"",INDEX('Policy Characteristics'!K:K,MATCH($C1613,'Policy Characteristics'!$C:$C,0)))</f>
        <v/>
      </c>
      <c r="R1613" s="254" t="str">
        <f>IF(ISBLANK(INDEX('Policy Characteristics'!L:L,MATCH($C1613,'Policy Characteristics'!$C:$C,0))),"",INDEX('Policy Characteristics'!L:L,MATCH($C1613,'Policy Characteristics'!$C:$C,0)))</f>
        <v/>
      </c>
    </row>
    <row r="1614" spans="1:18" s="2" customFormat="1">
      <c r="A1614" s="254" t="str">
        <f>IF(ISBLANK(INDEX('Policy Characteristics'!A:A,MATCH($C1614,'Policy Characteristics'!$C:$C,0))),"",INDEX('Policy Characteristics'!A:A,MATCH($C1614,'Policy Characteristics'!$C:$C,0)))</f>
        <v>Cross-Sector</v>
      </c>
      <c r="B1614" s="262" t="str">
        <f>IF(ISBLANK(INDEX('Policy Characteristics'!B:B,MATCH($C1614,'Policy Characteristics'!$C:$C,0))),"",INDEX('Policy Characteristics'!B:B,MATCH($C1614,'Policy Characteristics'!$C:$C,0)))</f>
        <v>Fixed Energy Prices</v>
      </c>
      <c r="C1614" s="254" t="str">
        <f t="shared" si="62"/>
        <v>Toggle Whether Policies Affect Energy Prices</v>
      </c>
      <c r="D1614" s="6" t="s">
        <v>2468</v>
      </c>
      <c r="E1614" s="6"/>
      <c r="F1614" s="6" t="s">
        <v>2472</v>
      </c>
      <c r="G1614" s="6"/>
      <c r="H1614" s="43">
        <v>722</v>
      </c>
      <c r="I1614" s="325" t="s">
        <v>44</v>
      </c>
      <c r="J1614" s="255" t="str">
        <f>IF(ISBLANK(INDEX('Policy Characteristics'!D:D,MATCH($C1614,'Policy Characteristics'!$C:$C,0))),"",INDEX('Policy Characteristics'!D:D,MATCH($C1614,'Policy Characteristics'!$C:$C,0)))</f>
        <v>Fixed Energy Prices</v>
      </c>
      <c r="K1614" s="254" t="str">
        <f>IF(ISBLANK(INDEX('Policy Characteristics'!E:E,MATCH($C1614,'Policy Characteristics'!$C:$C,0))),"",INDEX('Policy Characteristics'!E:E,MATCH($C1614,'Policy Characteristics'!$C:$C,0)))</f>
        <v>cross toggle whether policies affect energy prices</v>
      </c>
      <c r="L1614" s="254">
        <f>IF(ISBLANK(INDEX('Policy Characteristics'!F:F,MATCH($C1614,'Policy Characteristics'!$C:$C,0))),"",INDEX('Policy Characteristics'!F:F,MATCH($C1614,'Policy Characteristics'!$C:$C,0)))</f>
        <v>0</v>
      </c>
      <c r="M1614" s="254">
        <f>IF(ISBLANK(INDEX('Policy Characteristics'!G:G,MATCH($C1614,'Policy Characteristics'!$C:$C,0))),"",INDEX('Policy Characteristics'!G:G,MATCH($C1614,'Policy Characteristics'!$C:$C,0)))</f>
        <v>1</v>
      </c>
      <c r="N1614" s="254">
        <f>IF(ISBLANK(INDEX('Policy Characteristics'!H:H,MATCH($C1614,'Policy Characteristics'!$C:$C,0))),"",INDEX('Policy Characteristics'!H:H,MATCH($C1614,'Policy Characteristics'!$C:$C,0)))</f>
        <v>1</v>
      </c>
      <c r="O1614" s="254" t="str">
        <f>IF(ISBLANK(INDEX('Policy Characteristics'!I:I,MATCH($C1614,'Policy Characteristics'!$C:$C,0))),"",INDEX('Policy Characteristics'!I:I,MATCH($C1614,'Policy Characteristics'!$C:$C,0)))</f>
        <v>on/off</v>
      </c>
      <c r="P1614" s="254" t="str">
        <f>IF(ISBLANK(INDEX('Policy Characteristics'!J:J,MATCH($C1614,'Policy Characteristics'!$C:$C,0))),"",INDEX('Policy Characteristics'!J:J,MATCH($C1614,'Policy Characteristics'!$C:$C,0)))</f>
        <v/>
      </c>
      <c r="Q1614" s="254" t="str">
        <f>IF(ISBLANK(INDEX('Policy Characteristics'!K:K,MATCH($C1614,'Policy Characteristics'!$C:$C,0))),"",INDEX('Policy Characteristics'!K:K,MATCH($C1614,'Policy Characteristics'!$C:$C,0)))</f>
        <v/>
      </c>
      <c r="R1614" s="254" t="str">
        <f>IF(ISBLANK(INDEX('Policy Characteristics'!L:L,MATCH($C1614,'Policy Characteristics'!$C:$C,0))),"",INDEX('Policy Characteristics'!L:L,MATCH($C1614,'Policy Characteristics'!$C:$C,0)))</f>
        <v/>
      </c>
    </row>
    <row r="1615" spans="1:18" s="2" customFormat="1">
      <c r="A1615" s="254" t="str">
        <f>IF(ISBLANK(INDEX('Policy Characteristics'!A:A,MATCH($C1615,'Policy Characteristics'!$C:$C,0))),"",INDEX('Policy Characteristics'!A:A,MATCH($C1615,'Policy Characteristics'!$C:$C,0)))</f>
        <v>Cross-Sector</v>
      </c>
      <c r="B1615" s="262" t="str">
        <f>IF(ISBLANK(INDEX('Policy Characteristics'!B:B,MATCH($C1615,'Policy Characteristics'!$C:$C,0))),"",INDEX('Policy Characteristics'!B:B,MATCH($C1615,'Policy Characteristics'!$C:$C,0)))</f>
        <v>Fixed Energy Prices</v>
      </c>
      <c r="C1615" s="317" t="s">
        <v>2713</v>
      </c>
      <c r="D1615" s="6" t="s">
        <v>449</v>
      </c>
      <c r="E1615" s="45"/>
      <c r="F1615" s="6" t="s">
        <v>446</v>
      </c>
      <c r="G1615" s="6"/>
      <c r="H1615" s="47">
        <v>836</v>
      </c>
      <c r="I1615" s="325" t="s">
        <v>44</v>
      </c>
      <c r="J1615" s="255" t="str">
        <f>IF(ISBLANK(INDEX('Policy Characteristics'!D:D,MATCH($C1615,'Policy Characteristics'!$C:$C,0))),"",INDEX('Policy Characteristics'!D:D,MATCH($C1615,'Policy Characteristics'!$C:$C,0)))</f>
        <v>Fixed Energy Prices</v>
      </c>
      <c r="K1615" s="254" t="str">
        <f>IF(ISBLANK(INDEX('Policy Characteristics'!E:E,MATCH($C1615,'Policy Characteristics'!$C:$C,0))),"",INDEX('Policy Characteristics'!E:E,MATCH($C1615,'Policy Characteristics'!$C:$C,0)))</f>
        <v>cross toggle whether policies affect energy prices</v>
      </c>
      <c r="L1615" s="254">
        <f>IF(ISBLANK(INDEX('Policy Characteristics'!F:F,MATCH($C1615,'Policy Characteristics'!$C:$C,0))),"",INDEX('Policy Characteristics'!F:F,MATCH($C1615,'Policy Characteristics'!$C:$C,0)))</f>
        <v>0</v>
      </c>
      <c r="M1615" s="254">
        <f>IF(ISBLANK(INDEX('Policy Characteristics'!G:G,MATCH($C1615,'Policy Characteristics'!$C:$C,0))),"",INDEX('Policy Characteristics'!G:G,MATCH($C1615,'Policy Characteristics'!$C:$C,0)))</f>
        <v>1</v>
      </c>
      <c r="N1615" s="254">
        <f>IF(ISBLANK(INDEX('Policy Characteristics'!H:H,MATCH($C1615,'Policy Characteristics'!$C:$C,0))),"",INDEX('Policy Characteristics'!H:H,MATCH($C1615,'Policy Characteristics'!$C:$C,0)))</f>
        <v>1</v>
      </c>
      <c r="O1615" s="254" t="str">
        <f>IF(ISBLANK(INDEX('Policy Characteristics'!I:I,MATCH($C1615,'Policy Characteristics'!$C:$C,0))),"",INDEX('Policy Characteristics'!I:I,MATCH($C1615,'Policy Characteristics'!$C:$C,0)))</f>
        <v>on/off</v>
      </c>
      <c r="P1615" s="254" t="str">
        <f>IF(ISBLANK(INDEX('Policy Characteristics'!J:J,MATCH($C1615,'Policy Characteristics'!$C:$C,0))),"",INDEX('Policy Characteristics'!J:J,MATCH($C1615,'Policy Characteristics'!$C:$C,0)))</f>
        <v/>
      </c>
      <c r="Q1615" s="254" t="str">
        <f>IF(ISBLANK(INDEX('Policy Characteristics'!K:K,MATCH($C1615,'Policy Characteristics'!$C:$C,0))),"",INDEX('Policy Characteristics'!K:K,MATCH($C1615,'Policy Characteristics'!$C:$C,0)))</f>
        <v/>
      </c>
      <c r="R1615" s="254" t="str">
        <f>IF(ISBLANK(INDEX('Policy Characteristics'!L:L,MATCH($C1615,'Policy Characteristics'!$C:$C,0))),"",INDEX('Policy Characteristics'!L:L,MATCH($C1615,'Policy Characteristics'!$C:$C,0)))</f>
        <v/>
      </c>
    </row>
    <row r="1616" spans="1:18" s="2" customFormat="1">
      <c r="A1616" s="254" t="str">
        <f>IF(ISBLANK(INDEX('Policy Characteristics'!A:A,MATCH($C1616,'Policy Characteristics'!$C:$C,0))),"",INDEX('Policy Characteristics'!A:A,MATCH($C1616,'Policy Characteristics'!$C:$C,0)))</f>
        <v>Cross-Sector</v>
      </c>
      <c r="B1616" s="262" t="str">
        <f>IF(ISBLANK(INDEX('Policy Characteristics'!B:B,MATCH($C1616,'Policy Characteristics'!$C:$C,0))),"",INDEX('Policy Characteristics'!B:B,MATCH($C1616,'Policy Characteristics'!$C:$C,0)))</f>
        <v>Fixed Energy Prices</v>
      </c>
      <c r="C1616" s="254" t="str">
        <f t="shared" ref="C1616:C1626" si="63">C$1615</f>
        <v>Toggle Whether Policies Affect Energy Prices</v>
      </c>
      <c r="D1616" s="6" t="s">
        <v>46</v>
      </c>
      <c r="E1616" s="45"/>
      <c r="F1616" s="6" t="s">
        <v>87</v>
      </c>
      <c r="G1616" s="6"/>
      <c r="H1616" s="43">
        <v>837</v>
      </c>
      <c r="I1616" s="325" t="s">
        <v>44</v>
      </c>
      <c r="J1616" s="255" t="str">
        <f>IF(ISBLANK(INDEX('Policy Characteristics'!D:D,MATCH($C1616,'Policy Characteristics'!$C:$C,0))),"",INDEX('Policy Characteristics'!D:D,MATCH($C1616,'Policy Characteristics'!$C:$C,0)))</f>
        <v>Fixed Energy Prices</v>
      </c>
      <c r="K1616" s="254" t="str">
        <f>IF(ISBLANK(INDEX('Policy Characteristics'!E:E,MATCH($C1616,'Policy Characteristics'!$C:$C,0))),"",INDEX('Policy Characteristics'!E:E,MATCH($C1616,'Policy Characteristics'!$C:$C,0)))</f>
        <v>cross toggle whether policies affect energy prices</v>
      </c>
      <c r="L1616" s="254">
        <f>IF(ISBLANK(INDEX('Policy Characteristics'!F:F,MATCH($C1616,'Policy Characteristics'!$C:$C,0))),"",INDEX('Policy Characteristics'!F:F,MATCH($C1616,'Policy Characteristics'!$C:$C,0)))</f>
        <v>0</v>
      </c>
      <c r="M1616" s="254">
        <f>IF(ISBLANK(INDEX('Policy Characteristics'!G:G,MATCH($C1616,'Policy Characteristics'!$C:$C,0))),"",INDEX('Policy Characteristics'!G:G,MATCH($C1616,'Policy Characteristics'!$C:$C,0)))</f>
        <v>1</v>
      </c>
      <c r="N1616" s="254">
        <f>IF(ISBLANK(INDEX('Policy Characteristics'!H:H,MATCH($C1616,'Policy Characteristics'!$C:$C,0))),"",INDEX('Policy Characteristics'!H:H,MATCH($C1616,'Policy Characteristics'!$C:$C,0)))</f>
        <v>1</v>
      </c>
      <c r="O1616" s="254" t="str">
        <f>IF(ISBLANK(INDEX('Policy Characteristics'!I:I,MATCH($C1616,'Policy Characteristics'!$C:$C,0))),"",INDEX('Policy Characteristics'!I:I,MATCH($C1616,'Policy Characteristics'!$C:$C,0)))</f>
        <v>on/off</v>
      </c>
      <c r="P1616" s="254" t="str">
        <f>IF(ISBLANK(INDEX('Policy Characteristics'!J:J,MATCH($C1616,'Policy Characteristics'!$C:$C,0))),"",INDEX('Policy Characteristics'!J:J,MATCH($C1616,'Policy Characteristics'!$C:$C,0)))</f>
        <v/>
      </c>
      <c r="Q1616" s="254" t="str">
        <f>IF(ISBLANK(INDEX('Policy Characteristics'!K:K,MATCH($C1616,'Policy Characteristics'!$C:$C,0))),"",INDEX('Policy Characteristics'!K:K,MATCH($C1616,'Policy Characteristics'!$C:$C,0)))</f>
        <v/>
      </c>
      <c r="R1616" s="254" t="str">
        <f>IF(ISBLANK(INDEX('Policy Characteristics'!L:L,MATCH($C1616,'Policy Characteristics'!$C:$C,0))),"",INDEX('Policy Characteristics'!L:L,MATCH($C1616,'Policy Characteristics'!$C:$C,0)))</f>
        <v/>
      </c>
    </row>
    <row r="1617" spans="1:18" s="2" customFormat="1">
      <c r="A1617" s="254" t="str">
        <f>IF(ISBLANK(INDEX('Policy Characteristics'!A:A,MATCH($C1617,'Policy Characteristics'!$C:$C,0))),"",INDEX('Policy Characteristics'!A:A,MATCH($C1617,'Policy Characteristics'!$C:$C,0)))</f>
        <v>Cross-Sector</v>
      </c>
      <c r="B1617" s="262" t="str">
        <f>IF(ISBLANK(INDEX('Policy Characteristics'!B:B,MATCH($C1617,'Policy Characteristics'!$C:$C,0))),"",INDEX('Policy Characteristics'!B:B,MATCH($C1617,'Policy Characteristics'!$C:$C,0)))</f>
        <v>Fixed Energy Prices</v>
      </c>
      <c r="C1617" s="254" t="str">
        <f t="shared" si="63"/>
        <v>Toggle Whether Policies Affect Energy Prices</v>
      </c>
      <c r="D1617" s="6" t="s">
        <v>51</v>
      </c>
      <c r="E1617" s="45"/>
      <c r="F1617" s="6" t="s">
        <v>92</v>
      </c>
      <c r="G1617" s="6"/>
      <c r="H1617" s="47">
        <v>838</v>
      </c>
      <c r="I1617" s="325" t="s">
        <v>44</v>
      </c>
      <c r="J1617" s="255" t="str">
        <f>IF(ISBLANK(INDEX('Policy Characteristics'!D:D,MATCH($C1617,'Policy Characteristics'!$C:$C,0))),"",INDEX('Policy Characteristics'!D:D,MATCH($C1617,'Policy Characteristics'!$C:$C,0)))</f>
        <v>Fixed Energy Prices</v>
      </c>
      <c r="K1617" s="254" t="str">
        <f>IF(ISBLANK(INDEX('Policy Characteristics'!E:E,MATCH($C1617,'Policy Characteristics'!$C:$C,0))),"",INDEX('Policy Characteristics'!E:E,MATCH($C1617,'Policy Characteristics'!$C:$C,0)))</f>
        <v>cross toggle whether policies affect energy prices</v>
      </c>
      <c r="L1617" s="254">
        <f>IF(ISBLANK(INDEX('Policy Characteristics'!F:F,MATCH($C1617,'Policy Characteristics'!$C:$C,0))),"",INDEX('Policy Characteristics'!F:F,MATCH($C1617,'Policy Characteristics'!$C:$C,0)))</f>
        <v>0</v>
      </c>
      <c r="M1617" s="254">
        <f>IF(ISBLANK(INDEX('Policy Characteristics'!G:G,MATCH($C1617,'Policy Characteristics'!$C:$C,0))),"",INDEX('Policy Characteristics'!G:G,MATCH($C1617,'Policy Characteristics'!$C:$C,0)))</f>
        <v>1</v>
      </c>
      <c r="N1617" s="254">
        <f>IF(ISBLANK(INDEX('Policy Characteristics'!H:H,MATCH($C1617,'Policy Characteristics'!$C:$C,0))),"",INDEX('Policy Characteristics'!H:H,MATCH($C1617,'Policy Characteristics'!$C:$C,0)))</f>
        <v>1</v>
      </c>
      <c r="O1617" s="254" t="str">
        <f>IF(ISBLANK(INDEX('Policy Characteristics'!I:I,MATCH($C1617,'Policy Characteristics'!$C:$C,0))),"",INDEX('Policy Characteristics'!I:I,MATCH($C1617,'Policy Characteristics'!$C:$C,0)))</f>
        <v>on/off</v>
      </c>
      <c r="P1617" s="254" t="str">
        <f>IF(ISBLANK(INDEX('Policy Characteristics'!J:J,MATCH($C1617,'Policy Characteristics'!$C:$C,0))),"",INDEX('Policy Characteristics'!J:J,MATCH($C1617,'Policy Characteristics'!$C:$C,0)))</f>
        <v/>
      </c>
      <c r="Q1617" s="254" t="str">
        <f>IF(ISBLANK(INDEX('Policy Characteristics'!K:K,MATCH($C1617,'Policy Characteristics'!$C:$C,0))),"",INDEX('Policy Characteristics'!K:K,MATCH($C1617,'Policy Characteristics'!$C:$C,0)))</f>
        <v/>
      </c>
      <c r="R1617" s="254" t="str">
        <f>IF(ISBLANK(INDEX('Policy Characteristics'!L:L,MATCH($C1617,'Policy Characteristics'!$C:$C,0))),"",INDEX('Policy Characteristics'!L:L,MATCH($C1617,'Policy Characteristics'!$C:$C,0)))</f>
        <v/>
      </c>
    </row>
    <row r="1618" spans="1:18" s="2" customFormat="1">
      <c r="A1618" s="254" t="str">
        <f>IF(ISBLANK(INDEX('Policy Characteristics'!A:A,MATCH($C1618,'Policy Characteristics'!$C:$C,0))),"",INDEX('Policy Characteristics'!A:A,MATCH($C1618,'Policy Characteristics'!$C:$C,0)))</f>
        <v>Cross-Sector</v>
      </c>
      <c r="B1618" s="262" t="str">
        <f>IF(ISBLANK(INDEX('Policy Characteristics'!B:B,MATCH($C1618,'Policy Characteristics'!$C:$C,0))),"",INDEX('Policy Characteristics'!B:B,MATCH($C1618,'Policy Characteristics'!$C:$C,0)))</f>
        <v>Fixed Energy Prices</v>
      </c>
      <c r="C1618" s="254" t="str">
        <f t="shared" si="63"/>
        <v>Toggle Whether Policies Affect Energy Prices</v>
      </c>
      <c r="D1618" s="6" t="s">
        <v>53</v>
      </c>
      <c r="E1618" s="45"/>
      <c r="F1618" s="6" t="s">
        <v>95</v>
      </c>
      <c r="G1618" s="6"/>
      <c r="H1618" s="43">
        <v>839</v>
      </c>
      <c r="I1618" s="325" t="s">
        <v>44</v>
      </c>
      <c r="J1618" s="255" t="str">
        <f>IF(ISBLANK(INDEX('Policy Characteristics'!D:D,MATCH($C1618,'Policy Characteristics'!$C:$C,0))),"",INDEX('Policy Characteristics'!D:D,MATCH($C1618,'Policy Characteristics'!$C:$C,0)))</f>
        <v>Fixed Energy Prices</v>
      </c>
      <c r="K1618" s="254" t="str">
        <f>IF(ISBLANK(INDEX('Policy Characteristics'!E:E,MATCH($C1618,'Policy Characteristics'!$C:$C,0))),"",INDEX('Policy Characteristics'!E:E,MATCH($C1618,'Policy Characteristics'!$C:$C,0)))</f>
        <v>cross toggle whether policies affect energy prices</v>
      </c>
      <c r="L1618" s="254">
        <f>IF(ISBLANK(INDEX('Policy Characteristics'!F:F,MATCH($C1618,'Policy Characteristics'!$C:$C,0))),"",INDEX('Policy Characteristics'!F:F,MATCH($C1618,'Policy Characteristics'!$C:$C,0)))</f>
        <v>0</v>
      </c>
      <c r="M1618" s="254">
        <f>IF(ISBLANK(INDEX('Policy Characteristics'!G:G,MATCH($C1618,'Policy Characteristics'!$C:$C,0))),"",INDEX('Policy Characteristics'!G:G,MATCH($C1618,'Policy Characteristics'!$C:$C,0)))</f>
        <v>1</v>
      </c>
      <c r="N1618" s="254">
        <f>IF(ISBLANK(INDEX('Policy Characteristics'!H:H,MATCH($C1618,'Policy Characteristics'!$C:$C,0))),"",INDEX('Policy Characteristics'!H:H,MATCH($C1618,'Policy Characteristics'!$C:$C,0)))</f>
        <v>1</v>
      </c>
      <c r="O1618" s="254" t="str">
        <f>IF(ISBLANK(INDEX('Policy Characteristics'!I:I,MATCH($C1618,'Policy Characteristics'!$C:$C,0))),"",INDEX('Policy Characteristics'!I:I,MATCH($C1618,'Policy Characteristics'!$C:$C,0)))</f>
        <v>on/off</v>
      </c>
      <c r="P1618" s="254" t="str">
        <f>IF(ISBLANK(INDEX('Policy Characteristics'!J:J,MATCH($C1618,'Policy Characteristics'!$C:$C,0))),"",INDEX('Policy Characteristics'!J:J,MATCH($C1618,'Policy Characteristics'!$C:$C,0)))</f>
        <v/>
      </c>
      <c r="Q1618" s="254" t="str">
        <f>IF(ISBLANK(INDEX('Policy Characteristics'!K:K,MATCH($C1618,'Policy Characteristics'!$C:$C,0))),"",INDEX('Policy Characteristics'!K:K,MATCH($C1618,'Policy Characteristics'!$C:$C,0)))</f>
        <v/>
      </c>
      <c r="R1618" s="254" t="str">
        <f>IF(ISBLANK(INDEX('Policy Characteristics'!L:L,MATCH($C1618,'Policy Characteristics'!$C:$C,0))),"",INDEX('Policy Characteristics'!L:L,MATCH($C1618,'Policy Characteristics'!$C:$C,0)))</f>
        <v/>
      </c>
    </row>
    <row r="1619" spans="1:18" s="2" customFormat="1">
      <c r="A1619" s="254" t="str">
        <f>IF(ISBLANK(INDEX('Policy Characteristics'!A:A,MATCH($C1619,'Policy Characteristics'!$C:$C,0))),"",INDEX('Policy Characteristics'!A:A,MATCH($C1619,'Policy Characteristics'!$C:$C,0)))</f>
        <v>Cross-Sector</v>
      </c>
      <c r="B1619" s="262" t="str">
        <f>IF(ISBLANK(INDEX('Policy Characteristics'!B:B,MATCH($C1619,'Policy Characteristics'!$C:$C,0))),"",INDEX('Policy Characteristics'!B:B,MATCH($C1619,'Policy Characteristics'!$C:$C,0)))</f>
        <v>Fixed Energy Prices</v>
      </c>
      <c r="C1619" s="254" t="str">
        <f t="shared" si="63"/>
        <v>Toggle Whether Policies Affect Energy Prices</v>
      </c>
      <c r="D1619" s="6" t="s">
        <v>54</v>
      </c>
      <c r="E1619" s="45"/>
      <c r="F1619" s="6" t="s">
        <v>96</v>
      </c>
      <c r="G1619" s="6"/>
      <c r="H1619" s="47">
        <v>840</v>
      </c>
      <c r="I1619" s="325" t="s">
        <v>44</v>
      </c>
      <c r="J1619" s="255" t="str">
        <f>IF(ISBLANK(INDEX('Policy Characteristics'!D:D,MATCH($C1619,'Policy Characteristics'!$C:$C,0))),"",INDEX('Policy Characteristics'!D:D,MATCH($C1619,'Policy Characteristics'!$C:$C,0)))</f>
        <v>Fixed Energy Prices</v>
      </c>
      <c r="K1619" s="254" t="str">
        <f>IF(ISBLANK(INDEX('Policy Characteristics'!E:E,MATCH($C1619,'Policy Characteristics'!$C:$C,0))),"",INDEX('Policy Characteristics'!E:E,MATCH($C1619,'Policy Characteristics'!$C:$C,0)))</f>
        <v>cross toggle whether policies affect energy prices</v>
      </c>
      <c r="L1619" s="254">
        <f>IF(ISBLANK(INDEX('Policy Characteristics'!F:F,MATCH($C1619,'Policy Characteristics'!$C:$C,0))),"",INDEX('Policy Characteristics'!F:F,MATCH($C1619,'Policy Characteristics'!$C:$C,0)))</f>
        <v>0</v>
      </c>
      <c r="M1619" s="254">
        <f>IF(ISBLANK(INDEX('Policy Characteristics'!G:G,MATCH($C1619,'Policy Characteristics'!$C:$C,0))),"",INDEX('Policy Characteristics'!G:G,MATCH($C1619,'Policy Characteristics'!$C:$C,0)))</f>
        <v>1</v>
      </c>
      <c r="N1619" s="254">
        <f>IF(ISBLANK(INDEX('Policy Characteristics'!H:H,MATCH($C1619,'Policy Characteristics'!$C:$C,0))),"",INDEX('Policy Characteristics'!H:H,MATCH($C1619,'Policy Characteristics'!$C:$C,0)))</f>
        <v>1</v>
      </c>
      <c r="O1619" s="254" t="str">
        <f>IF(ISBLANK(INDEX('Policy Characteristics'!I:I,MATCH($C1619,'Policy Characteristics'!$C:$C,0))),"",INDEX('Policy Characteristics'!I:I,MATCH($C1619,'Policy Characteristics'!$C:$C,0)))</f>
        <v>on/off</v>
      </c>
      <c r="P1619" s="254" t="str">
        <f>IF(ISBLANK(INDEX('Policy Characteristics'!J:J,MATCH($C1619,'Policy Characteristics'!$C:$C,0))),"",INDEX('Policy Characteristics'!J:J,MATCH($C1619,'Policy Characteristics'!$C:$C,0)))</f>
        <v/>
      </c>
      <c r="Q1619" s="254" t="str">
        <f>IF(ISBLANK(INDEX('Policy Characteristics'!K:K,MATCH($C1619,'Policy Characteristics'!$C:$C,0))),"",INDEX('Policy Characteristics'!K:K,MATCH($C1619,'Policy Characteristics'!$C:$C,0)))</f>
        <v/>
      </c>
      <c r="R1619" s="254" t="str">
        <f>IF(ISBLANK(INDEX('Policy Characteristics'!L:L,MATCH($C1619,'Policy Characteristics'!$C:$C,0))),"",INDEX('Policy Characteristics'!L:L,MATCH($C1619,'Policy Characteristics'!$C:$C,0)))</f>
        <v/>
      </c>
    </row>
    <row r="1620" spans="1:18" s="2" customFormat="1">
      <c r="A1620" s="254" t="str">
        <f>IF(ISBLANK(INDEX('Policy Characteristics'!A:A,MATCH($C1620,'Policy Characteristics'!$C:$C,0))),"",INDEX('Policy Characteristics'!A:A,MATCH($C1620,'Policy Characteristics'!$C:$C,0)))</f>
        <v>Cross-Sector</v>
      </c>
      <c r="B1620" s="262" t="str">
        <f>IF(ISBLANK(INDEX('Policy Characteristics'!B:B,MATCH($C1620,'Policy Characteristics'!$C:$C,0))),"",INDEX('Policy Characteristics'!B:B,MATCH($C1620,'Policy Characteristics'!$C:$C,0)))</f>
        <v>Fixed Energy Prices</v>
      </c>
      <c r="C1620" s="254" t="str">
        <f t="shared" si="63"/>
        <v>Toggle Whether Policies Affect Energy Prices</v>
      </c>
      <c r="D1620" s="6" t="s">
        <v>55</v>
      </c>
      <c r="E1620" s="45"/>
      <c r="F1620" s="6" t="s">
        <v>97</v>
      </c>
      <c r="G1620" s="6"/>
      <c r="H1620" s="43">
        <v>841</v>
      </c>
      <c r="I1620" s="325" t="s">
        <v>44</v>
      </c>
      <c r="J1620" s="255" t="str">
        <f>IF(ISBLANK(INDEX('Policy Characteristics'!D:D,MATCH($C1620,'Policy Characteristics'!$C:$C,0))),"",INDEX('Policy Characteristics'!D:D,MATCH($C1620,'Policy Characteristics'!$C:$C,0)))</f>
        <v>Fixed Energy Prices</v>
      </c>
      <c r="K1620" s="254" t="str">
        <f>IF(ISBLANK(INDEX('Policy Characteristics'!E:E,MATCH($C1620,'Policy Characteristics'!$C:$C,0))),"",INDEX('Policy Characteristics'!E:E,MATCH($C1620,'Policy Characteristics'!$C:$C,0)))</f>
        <v>cross toggle whether policies affect energy prices</v>
      </c>
      <c r="L1620" s="254">
        <f>IF(ISBLANK(INDEX('Policy Characteristics'!F:F,MATCH($C1620,'Policy Characteristics'!$C:$C,0))),"",INDEX('Policy Characteristics'!F:F,MATCH($C1620,'Policy Characteristics'!$C:$C,0)))</f>
        <v>0</v>
      </c>
      <c r="M1620" s="254">
        <f>IF(ISBLANK(INDEX('Policy Characteristics'!G:G,MATCH($C1620,'Policy Characteristics'!$C:$C,0))),"",INDEX('Policy Characteristics'!G:G,MATCH($C1620,'Policy Characteristics'!$C:$C,0)))</f>
        <v>1</v>
      </c>
      <c r="N1620" s="254">
        <f>IF(ISBLANK(INDEX('Policy Characteristics'!H:H,MATCH($C1620,'Policy Characteristics'!$C:$C,0))),"",INDEX('Policy Characteristics'!H:H,MATCH($C1620,'Policy Characteristics'!$C:$C,0)))</f>
        <v>1</v>
      </c>
      <c r="O1620" s="254" t="str">
        <f>IF(ISBLANK(INDEX('Policy Characteristics'!I:I,MATCH($C1620,'Policy Characteristics'!$C:$C,0))),"",INDEX('Policy Characteristics'!I:I,MATCH($C1620,'Policy Characteristics'!$C:$C,0)))</f>
        <v>on/off</v>
      </c>
      <c r="P1620" s="254" t="str">
        <f>IF(ISBLANK(INDEX('Policy Characteristics'!J:J,MATCH($C1620,'Policy Characteristics'!$C:$C,0))),"",INDEX('Policy Characteristics'!J:J,MATCH($C1620,'Policy Characteristics'!$C:$C,0)))</f>
        <v/>
      </c>
      <c r="Q1620" s="254" t="str">
        <f>IF(ISBLANK(INDEX('Policy Characteristics'!K:K,MATCH($C1620,'Policy Characteristics'!$C:$C,0))),"",INDEX('Policy Characteristics'!K:K,MATCH($C1620,'Policy Characteristics'!$C:$C,0)))</f>
        <v/>
      </c>
      <c r="R1620" s="254" t="str">
        <f>IF(ISBLANK(INDEX('Policy Characteristics'!L:L,MATCH($C1620,'Policy Characteristics'!$C:$C,0))),"",INDEX('Policy Characteristics'!L:L,MATCH($C1620,'Policy Characteristics'!$C:$C,0)))</f>
        <v/>
      </c>
    </row>
    <row r="1621" spans="1:18" s="2" customFormat="1">
      <c r="A1621" s="254" t="str">
        <f>IF(ISBLANK(INDEX('Policy Characteristics'!A:A,MATCH($C1621,'Policy Characteristics'!$C:$C,0))),"",INDEX('Policy Characteristics'!A:A,MATCH($C1621,'Policy Characteristics'!$C:$C,0)))</f>
        <v>Cross-Sector</v>
      </c>
      <c r="B1621" s="262" t="str">
        <f>IF(ISBLANK(INDEX('Policy Characteristics'!B:B,MATCH($C1621,'Policy Characteristics'!$C:$C,0))),"",INDEX('Policy Characteristics'!B:B,MATCH($C1621,'Policy Characteristics'!$C:$C,0)))</f>
        <v>Fixed Energy Prices</v>
      </c>
      <c r="C1621" s="254" t="str">
        <f t="shared" si="63"/>
        <v>Toggle Whether Policies Affect Energy Prices</v>
      </c>
      <c r="D1621" s="6" t="s">
        <v>56</v>
      </c>
      <c r="E1621" s="45"/>
      <c r="F1621" s="6" t="s">
        <v>98</v>
      </c>
      <c r="G1621" s="6"/>
      <c r="H1621" s="47">
        <v>842</v>
      </c>
      <c r="I1621" s="325" t="s">
        <v>44</v>
      </c>
      <c r="J1621" s="255" t="str">
        <f>IF(ISBLANK(INDEX('Policy Characteristics'!D:D,MATCH($C1621,'Policy Characteristics'!$C:$C,0))),"",INDEX('Policy Characteristics'!D:D,MATCH($C1621,'Policy Characteristics'!$C:$C,0)))</f>
        <v>Fixed Energy Prices</v>
      </c>
      <c r="K1621" s="254" t="str">
        <f>IF(ISBLANK(INDEX('Policy Characteristics'!E:E,MATCH($C1621,'Policy Characteristics'!$C:$C,0))),"",INDEX('Policy Characteristics'!E:E,MATCH($C1621,'Policy Characteristics'!$C:$C,0)))</f>
        <v>cross toggle whether policies affect energy prices</v>
      </c>
      <c r="L1621" s="254">
        <f>IF(ISBLANK(INDEX('Policy Characteristics'!F:F,MATCH($C1621,'Policy Characteristics'!$C:$C,0))),"",INDEX('Policy Characteristics'!F:F,MATCH($C1621,'Policy Characteristics'!$C:$C,0)))</f>
        <v>0</v>
      </c>
      <c r="M1621" s="254">
        <f>IF(ISBLANK(INDEX('Policy Characteristics'!G:G,MATCH($C1621,'Policy Characteristics'!$C:$C,0))),"",INDEX('Policy Characteristics'!G:G,MATCH($C1621,'Policy Characteristics'!$C:$C,0)))</f>
        <v>1</v>
      </c>
      <c r="N1621" s="254">
        <f>IF(ISBLANK(INDEX('Policy Characteristics'!H:H,MATCH($C1621,'Policy Characteristics'!$C:$C,0))),"",INDEX('Policy Characteristics'!H:H,MATCH($C1621,'Policy Characteristics'!$C:$C,0)))</f>
        <v>1</v>
      </c>
      <c r="O1621" s="254" t="str">
        <f>IF(ISBLANK(INDEX('Policy Characteristics'!I:I,MATCH($C1621,'Policy Characteristics'!$C:$C,0))),"",INDEX('Policy Characteristics'!I:I,MATCH($C1621,'Policy Characteristics'!$C:$C,0)))</f>
        <v>on/off</v>
      </c>
      <c r="P1621" s="254" t="str">
        <f>IF(ISBLANK(INDEX('Policy Characteristics'!J:J,MATCH($C1621,'Policy Characteristics'!$C:$C,0))),"",INDEX('Policy Characteristics'!J:J,MATCH($C1621,'Policy Characteristics'!$C:$C,0)))</f>
        <v/>
      </c>
      <c r="Q1621" s="254" t="str">
        <f>IF(ISBLANK(INDEX('Policy Characteristics'!K:K,MATCH($C1621,'Policy Characteristics'!$C:$C,0))),"",INDEX('Policy Characteristics'!K:K,MATCH($C1621,'Policy Characteristics'!$C:$C,0)))</f>
        <v/>
      </c>
      <c r="R1621" s="254" t="str">
        <f>IF(ISBLANK(INDEX('Policy Characteristics'!L:L,MATCH($C1621,'Policy Characteristics'!$C:$C,0))),"",INDEX('Policy Characteristics'!L:L,MATCH($C1621,'Policy Characteristics'!$C:$C,0)))</f>
        <v/>
      </c>
    </row>
    <row r="1622" spans="1:18" s="2" customFormat="1">
      <c r="A1622" s="254" t="str">
        <f>IF(ISBLANK(INDEX('Policy Characteristics'!A:A,MATCH($C1622,'Policy Characteristics'!$C:$C,0))),"",INDEX('Policy Characteristics'!A:A,MATCH($C1622,'Policy Characteristics'!$C:$C,0)))</f>
        <v>Cross-Sector</v>
      </c>
      <c r="B1622" s="262" t="str">
        <f>IF(ISBLANK(INDEX('Policy Characteristics'!B:B,MATCH($C1622,'Policy Characteristics'!$C:$C,0))),"",INDEX('Policy Characteristics'!B:B,MATCH($C1622,'Policy Characteristics'!$C:$C,0)))</f>
        <v>Fixed Energy Prices</v>
      </c>
      <c r="C1622" s="254" t="str">
        <f t="shared" si="63"/>
        <v>Toggle Whether Policies Affect Energy Prices</v>
      </c>
      <c r="D1622" s="6" t="s">
        <v>2473</v>
      </c>
      <c r="E1622" s="45"/>
      <c r="F1622" s="6" t="s">
        <v>2474</v>
      </c>
      <c r="G1622" s="6"/>
      <c r="H1622" s="43">
        <v>843</v>
      </c>
      <c r="I1622" s="325" t="s">
        <v>44</v>
      </c>
      <c r="J1622" s="255" t="str">
        <f>IF(ISBLANK(INDEX('Policy Characteristics'!D:D,MATCH($C1622,'Policy Characteristics'!$C:$C,0))),"",INDEX('Policy Characteristics'!D:D,MATCH($C1622,'Policy Characteristics'!$C:$C,0)))</f>
        <v>Fixed Energy Prices</v>
      </c>
      <c r="K1622" s="254" t="str">
        <f>IF(ISBLANK(INDEX('Policy Characteristics'!E:E,MATCH($C1622,'Policy Characteristics'!$C:$C,0))),"",INDEX('Policy Characteristics'!E:E,MATCH($C1622,'Policy Characteristics'!$C:$C,0)))</f>
        <v>cross toggle whether policies affect energy prices</v>
      </c>
      <c r="L1622" s="254">
        <f>IF(ISBLANK(INDEX('Policy Characteristics'!F:F,MATCH($C1622,'Policy Characteristics'!$C:$C,0))),"",INDEX('Policy Characteristics'!F:F,MATCH($C1622,'Policy Characteristics'!$C:$C,0)))</f>
        <v>0</v>
      </c>
      <c r="M1622" s="254">
        <f>IF(ISBLANK(INDEX('Policy Characteristics'!G:G,MATCH($C1622,'Policy Characteristics'!$C:$C,0))),"",INDEX('Policy Characteristics'!G:G,MATCH($C1622,'Policy Characteristics'!$C:$C,0)))</f>
        <v>1</v>
      </c>
      <c r="N1622" s="254">
        <f>IF(ISBLANK(INDEX('Policy Characteristics'!H:H,MATCH($C1622,'Policy Characteristics'!$C:$C,0))),"",INDEX('Policy Characteristics'!H:H,MATCH($C1622,'Policy Characteristics'!$C:$C,0)))</f>
        <v>1</v>
      </c>
      <c r="O1622" s="254" t="str">
        <f>IF(ISBLANK(INDEX('Policy Characteristics'!I:I,MATCH($C1622,'Policy Characteristics'!$C:$C,0))),"",INDEX('Policy Characteristics'!I:I,MATCH($C1622,'Policy Characteristics'!$C:$C,0)))</f>
        <v>on/off</v>
      </c>
      <c r="P1622" s="254" t="str">
        <f>IF(ISBLANK(INDEX('Policy Characteristics'!J:J,MATCH($C1622,'Policy Characteristics'!$C:$C,0))),"",INDEX('Policy Characteristics'!J:J,MATCH($C1622,'Policy Characteristics'!$C:$C,0)))</f>
        <v/>
      </c>
      <c r="Q1622" s="254" t="str">
        <f>IF(ISBLANK(INDEX('Policy Characteristics'!K:K,MATCH($C1622,'Policy Characteristics'!$C:$C,0))),"",INDEX('Policy Characteristics'!K:K,MATCH($C1622,'Policy Characteristics'!$C:$C,0)))</f>
        <v/>
      </c>
      <c r="R1622" s="254" t="str">
        <f>IF(ISBLANK(INDEX('Policy Characteristics'!L:L,MATCH($C1622,'Policy Characteristics'!$C:$C,0))),"",INDEX('Policy Characteristics'!L:L,MATCH($C1622,'Policy Characteristics'!$C:$C,0)))</f>
        <v/>
      </c>
    </row>
    <row r="1623" spans="1:18" s="2" customFormat="1">
      <c r="A1623" s="254" t="str">
        <f>IF(ISBLANK(INDEX('Policy Characteristics'!A:A,MATCH($C1623,'Policy Characteristics'!$C:$C,0))),"",INDEX('Policy Characteristics'!A:A,MATCH($C1623,'Policy Characteristics'!$C:$C,0)))</f>
        <v>Cross-Sector</v>
      </c>
      <c r="B1623" s="262" t="str">
        <f>IF(ISBLANK(INDEX('Policy Characteristics'!B:B,MATCH($C1623,'Policy Characteristics'!$C:$C,0))),"",INDEX('Policy Characteristics'!B:B,MATCH($C1623,'Policy Characteristics'!$C:$C,0)))</f>
        <v>Fixed Energy Prices</v>
      </c>
      <c r="C1623" s="254" t="str">
        <f t="shared" si="63"/>
        <v>Toggle Whether Policies Affect Energy Prices</v>
      </c>
      <c r="D1623" s="6" t="s">
        <v>442</v>
      </c>
      <c r="E1623" s="45"/>
      <c r="F1623" s="6" t="s">
        <v>443</v>
      </c>
      <c r="G1623" s="6"/>
      <c r="H1623" s="47">
        <v>844</v>
      </c>
      <c r="I1623" s="325" t="s">
        <v>44</v>
      </c>
      <c r="J1623" s="255" t="str">
        <f>IF(ISBLANK(INDEX('Policy Characteristics'!D:D,MATCH($C1623,'Policy Characteristics'!$C:$C,0))),"",INDEX('Policy Characteristics'!D:D,MATCH($C1623,'Policy Characteristics'!$C:$C,0)))</f>
        <v>Fixed Energy Prices</v>
      </c>
      <c r="K1623" s="254" t="str">
        <f>IF(ISBLANK(INDEX('Policy Characteristics'!E:E,MATCH($C1623,'Policy Characteristics'!$C:$C,0))),"",INDEX('Policy Characteristics'!E:E,MATCH($C1623,'Policy Characteristics'!$C:$C,0)))</f>
        <v>cross toggle whether policies affect energy prices</v>
      </c>
      <c r="L1623" s="254">
        <f>IF(ISBLANK(INDEX('Policy Characteristics'!F:F,MATCH($C1623,'Policy Characteristics'!$C:$C,0))),"",INDEX('Policy Characteristics'!F:F,MATCH($C1623,'Policy Characteristics'!$C:$C,0)))</f>
        <v>0</v>
      </c>
      <c r="M1623" s="254">
        <f>IF(ISBLANK(INDEX('Policy Characteristics'!G:G,MATCH($C1623,'Policy Characteristics'!$C:$C,0))),"",INDEX('Policy Characteristics'!G:G,MATCH($C1623,'Policy Characteristics'!$C:$C,0)))</f>
        <v>1</v>
      </c>
      <c r="N1623" s="254">
        <f>IF(ISBLANK(INDEX('Policy Characteristics'!H:H,MATCH($C1623,'Policy Characteristics'!$C:$C,0))),"",INDEX('Policy Characteristics'!H:H,MATCH($C1623,'Policy Characteristics'!$C:$C,0)))</f>
        <v>1</v>
      </c>
      <c r="O1623" s="254" t="str">
        <f>IF(ISBLANK(INDEX('Policy Characteristics'!I:I,MATCH($C1623,'Policy Characteristics'!$C:$C,0))),"",INDEX('Policy Characteristics'!I:I,MATCH($C1623,'Policy Characteristics'!$C:$C,0)))</f>
        <v>on/off</v>
      </c>
      <c r="P1623" s="254" t="str">
        <f>IF(ISBLANK(INDEX('Policy Characteristics'!J:J,MATCH($C1623,'Policy Characteristics'!$C:$C,0))),"",INDEX('Policy Characteristics'!J:J,MATCH($C1623,'Policy Characteristics'!$C:$C,0)))</f>
        <v/>
      </c>
      <c r="Q1623" s="254" t="str">
        <f>IF(ISBLANK(INDEX('Policy Characteristics'!K:K,MATCH($C1623,'Policy Characteristics'!$C:$C,0))),"",INDEX('Policy Characteristics'!K:K,MATCH($C1623,'Policy Characteristics'!$C:$C,0)))</f>
        <v/>
      </c>
      <c r="R1623" s="254" t="str">
        <f>IF(ISBLANK(INDEX('Policy Characteristics'!L:L,MATCH($C1623,'Policy Characteristics'!$C:$C,0))),"",INDEX('Policy Characteristics'!L:L,MATCH($C1623,'Policy Characteristics'!$C:$C,0)))</f>
        <v/>
      </c>
    </row>
    <row r="1624" spans="1:18" s="2" customFormat="1">
      <c r="A1624" s="254" t="str">
        <f>IF(ISBLANK(INDEX('Policy Characteristics'!A:A,MATCH($C1624,'Policy Characteristics'!$C:$C,0))),"",INDEX('Policy Characteristics'!A:A,MATCH($C1624,'Policy Characteristics'!$C:$C,0)))</f>
        <v>Cross-Sector</v>
      </c>
      <c r="B1624" s="262" t="str">
        <f>IF(ISBLANK(INDEX('Policy Characteristics'!B:B,MATCH($C1624,'Policy Characteristics'!$C:$C,0))),"",INDEX('Policy Characteristics'!B:B,MATCH($C1624,'Policy Characteristics'!$C:$C,0)))</f>
        <v>Fixed Energy Prices</v>
      </c>
      <c r="C1624" s="254" t="str">
        <f t="shared" si="63"/>
        <v>Toggle Whether Policies Affect Energy Prices</v>
      </c>
      <c r="D1624" s="6" t="s">
        <v>2465</v>
      </c>
      <c r="E1624" s="45"/>
      <c r="F1624" s="6" t="s">
        <v>2469</v>
      </c>
      <c r="G1624" s="6"/>
      <c r="H1624" s="43">
        <v>845</v>
      </c>
      <c r="I1624" s="325" t="s">
        <v>44</v>
      </c>
      <c r="J1624" s="255" t="str">
        <f>IF(ISBLANK(INDEX('Policy Characteristics'!D:D,MATCH($C1624,'Policy Characteristics'!$C:$C,0))),"",INDEX('Policy Characteristics'!D:D,MATCH($C1624,'Policy Characteristics'!$C:$C,0)))</f>
        <v>Fixed Energy Prices</v>
      </c>
      <c r="K1624" s="254" t="str">
        <f>IF(ISBLANK(INDEX('Policy Characteristics'!E:E,MATCH($C1624,'Policy Characteristics'!$C:$C,0))),"",INDEX('Policy Characteristics'!E:E,MATCH($C1624,'Policy Characteristics'!$C:$C,0)))</f>
        <v>cross toggle whether policies affect energy prices</v>
      </c>
      <c r="L1624" s="254">
        <f>IF(ISBLANK(INDEX('Policy Characteristics'!F:F,MATCH($C1624,'Policy Characteristics'!$C:$C,0))),"",INDEX('Policy Characteristics'!F:F,MATCH($C1624,'Policy Characteristics'!$C:$C,0)))</f>
        <v>0</v>
      </c>
      <c r="M1624" s="254">
        <f>IF(ISBLANK(INDEX('Policy Characteristics'!G:G,MATCH($C1624,'Policy Characteristics'!$C:$C,0))),"",INDEX('Policy Characteristics'!G:G,MATCH($C1624,'Policy Characteristics'!$C:$C,0)))</f>
        <v>1</v>
      </c>
      <c r="N1624" s="254">
        <f>IF(ISBLANK(INDEX('Policy Characteristics'!H:H,MATCH($C1624,'Policy Characteristics'!$C:$C,0))),"",INDEX('Policy Characteristics'!H:H,MATCH($C1624,'Policy Characteristics'!$C:$C,0)))</f>
        <v>1</v>
      </c>
      <c r="O1624" s="254" t="str">
        <f>IF(ISBLANK(INDEX('Policy Characteristics'!I:I,MATCH($C1624,'Policy Characteristics'!$C:$C,0))),"",INDEX('Policy Characteristics'!I:I,MATCH($C1624,'Policy Characteristics'!$C:$C,0)))</f>
        <v>on/off</v>
      </c>
      <c r="P1624" s="254" t="str">
        <f>IF(ISBLANK(INDEX('Policy Characteristics'!J:J,MATCH($C1624,'Policy Characteristics'!$C:$C,0))),"",INDEX('Policy Characteristics'!J:J,MATCH($C1624,'Policy Characteristics'!$C:$C,0)))</f>
        <v/>
      </c>
      <c r="Q1624" s="254" t="str">
        <f>IF(ISBLANK(INDEX('Policy Characteristics'!K:K,MATCH($C1624,'Policy Characteristics'!$C:$C,0))),"",INDEX('Policy Characteristics'!K:K,MATCH($C1624,'Policy Characteristics'!$C:$C,0)))</f>
        <v/>
      </c>
      <c r="R1624" s="254" t="str">
        <f>IF(ISBLANK(INDEX('Policy Characteristics'!L:L,MATCH($C1624,'Policy Characteristics'!$C:$C,0))),"",INDEX('Policy Characteristics'!L:L,MATCH($C1624,'Policy Characteristics'!$C:$C,0)))</f>
        <v/>
      </c>
    </row>
    <row r="1625" spans="1:18" s="2" customFormat="1">
      <c r="A1625" s="254" t="str">
        <f>IF(ISBLANK(INDEX('Policy Characteristics'!A:A,MATCH($C1625,'Policy Characteristics'!$C:$C,0))),"",INDEX('Policy Characteristics'!A:A,MATCH($C1625,'Policy Characteristics'!$C:$C,0)))</f>
        <v>Cross-Sector</v>
      </c>
      <c r="B1625" s="262" t="str">
        <f>IF(ISBLANK(INDEX('Policy Characteristics'!B:B,MATCH($C1625,'Policy Characteristics'!$C:$C,0))),"",INDEX('Policy Characteristics'!B:B,MATCH($C1625,'Policy Characteristics'!$C:$C,0)))</f>
        <v>Fixed Energy Prices</v>
      </c>
      <c r="C1625" s="254" t="str">
        <f t="shared" si="63"/>
        <v>Toggle Whether Policies Affect Energy Prices</v>
      </c>
      <c r="D1625" s="6" t="s">
        <v>2475</v>
      </c>
      <c r="E1625" s="45"/>
      <c r="F1625" s="6" t="s">
        <v>2476</v>
      </c>
      <c r="G1625" s="6"/>
      <c r="H1625" s="47">
        <v>846</v>
      </c>
      <c r="I1625" s="325" t="s">
        <v>44</v>
      </c>
      <c r="J1625" s="255" t="str">
        <f>IF(ISBLANK(INDEX('Policy Characteristics'!D:D,MATCH($C1625,'Policy Characteristics'!$C:$C,0))),"",INDEX('Policy Characteristics'!D:D,MATCH($C1625,'Policy Characteristics'!$C:$C,0)))</f>
        <v>Fixed Energy Prices</v>
      </c>
      <c r="K1625" s="254" t="str">
        <f>IF(ISBLANK(INDEX('Policy Characteristics'!E:E,MATCH($C1625,'Policy Characteristics'!$C:$C,0))),"",INDEX('Policy Characteristics'!E:E,MATCH($C1625,'Policy Characteristics'!$C:$C,0)))</f>
        <v>cross toggle whether policies affect energy prices</v>
      </c>
      <c r="L1625" s="254">
        <f>IF(ISBLANK(INDEX('Policy Characteristics'!F:F,MATCH($C1625,'Policy Characteristics'!$C:$C,0))),"",INDEX('Policy Characteristics'!F:F,MATCH($C1625,'Policy Characteristics'!$C:$C,0)))</f>
        <v>0</v>
      </c>
      <c r="M1625" s="254">
        <f>IF(ISBLANK(INDEX('Policy Characteristics'!G:G,MATCH($C1625,'Policy Characteristics'!$C:$C,0))),"",INDEX('Policy Characteristics'!G:G,MATCH($C1625,'Policy Characteristics'!$C:$C,0)))</f>
        <v>1</v>
      </c>
      <c r="N1625" s="254">
        <f>IF(ISBLANK(INDEX('Policy Characteristics'!H:H,MATCH($C1625,'Policy Characteristics'!$C:$C,0))),"",INDEX('Policy Characteristics'!H:H,MATCH($C1625,'Policy Characteristics'!$C:$C,0)))</f>
        <v>1</v>
      </c>
      <c r="O1625" s="254" t="str">
        <f>IF(ISBLANK(INDEX('Policy Characteristics'!I:I,MATCH($C1625,'Policy Characteristics'!$C:$C,0))),"",INDEX('Policy Characteristics'!I:I,MATCH($C1625,'Policy Characteristics'!$C:$C,0)))</f>
        <v>on/off</v>
      </c>
      <c r="P1625" s="254" t="str">
        <f>IF(ISBLANK(INDEX('Policy Characteristics'!J:J,MATCH($C1625,'Policy Characteristics'!$C:$C,0))),"",INDEX('Policy Characteristics'!J:J,MATCH($C1625,'Policy Characteristics'!$C:$C,0)))</f>
        <v/>
      </c>
      <c r="Q1625" s="254" t="str">
        <f>IF(ISBLANK(INDEX('Policy Characteristics'!K:K,MATCH($C1625,'Policy Characteristics'!$C:$C,0))),"",INDEX('Policy Characteristics'!K:K,MATCH($C1625,'Policy Characteristics'!$C:$C,0)))</f>
        <v/>
      </c>
      <c r="R1625" s="254" t="str">
        <f>IF(ISBLANK(INDEX('Policy Characteristics'!L:L,MATCH($C1625,'Policy Characteristics'!$C:$C,0))),"",INDEX('Policy Characteristics'!L:L,MATCH($C1625,'Policy Characteristics'!$C:$C,0)))</f>
        <v/>
      </c>
    </row>
    <row r="1626" spans="1:18" s="2" customFormat="1">
      <c r="A1626" s="254" t="str">
        <f>IF(ISBLANK(INDEX('Policy Characteristics'!A:A,MATCH($C1626,'Policy Characteristics'!$C:$C,0))),"",INDEX('Policy Characteristics'!A:A,MATCH($C1626,'Policy Characteristics'!$C:$C,0)))</f>
        <v>Cross-Sector</v>
      </c>
      <c r="B1626" s="262" t="str">
        <f>IF(ISBLANK(INDEX('Policy Characteristics'!B:B,MATCH($C1626,'Policy Characteristics'!$C:$C,0))),"",INDEX('Policy Characteristics'!B:B,MATCH($C1626,'Policy Characteristics'!$C:$C,0)))</f>
        <v>Fixed Energy Prices</v>
      </c>
      <c r="C1626" s="254" t="str">
        <f t="shared" si="63"/>
        <v>Toggle Whether Policies Affect Energy Prices</v>
      </c>
      <c r="D1626" s="6" t="s">
        <v>2466</v>
      </c>
      <c r="E1626" s="45"/>
      <c r="F1626" s="6" t="s">
        <v>2470</v>
      </c>
      <c r="G1626" s="6"/>
      <c r="H1626" s="43">
        <v>847</v>
      </c>
      <c r="I1626" s="325" t="s">
        <v>44</v>
      </c>
      <c r="J1626" s="255" t="str">
        <f>IF(ISBLANK(INDEX('Policy Characteristics'!D:D,MATCH($C1626,'Policy Characteristics'!$C:$C,0))),"",INDEX('Policy Characteristics'!D:D,MATCH($C1626,'Policy Characteristics'!$C:$C,0)))</f>
        <v>Fixed Energy Prices</v>
      </c>
      <c r="K1626" s="254" t="str">
        <f>IF(ISBLANK(INDEX('Policy Characteristics'!E:E,MATCH($C1626,'Policy Characteristics'!$C:$C,0))),"",INDEX('Policy Characteristics'!E:E,MATCH($C1626,'Policy Characteristics'!$C:$C,0)))</f>
        <v>cross toggle whether policies affect energy prices</v>
      </c>
      <c r="L1626" s="254">
        <f>IF(ISBLANK(INDEX('Policy Characteristics'!F:F,MATCH($C1626,'Policy Characteristics'!$C:$C,0))),"",INDEX('Policy Characteristics'!F:F,MATCH($C1626,'Policy Characteristics'!$C:$C,0)))</f>
        <v>0</v>
      </c>
      <c r="M1626" s="254">
        <f>IF(ISBLANK(INDEX('Policy Characteristics'!G:G,MATCH($C1626,'Policy Characteristics'!$C:$C,0))),"",INDEX('Policy Characteristics'!G:G,MATCH($C1626,'Policy Characteristics'!$C:$C,0)))</f>
        <v>1</v>
      </c>
      <c r="N1626" s="254">
        <f>IF(ISBLANK(INDEX('Policy Characteristics'!H:H,MATCH($C1626,'Policy Characteristics'!$C:$C,0))),"",INDEX('Policy Characteristics'!H:H,MATCH($C1626,'Policy Characteristics'!$C:$C,0)))</f>
        <v>1</v>
      </c>
      <c r="O1626" s="254" t="str">
        <f>IF(ISBLANK(INDEX('Policy Characteristics'!I:I,MATCH($C1626,'Policy Characteristics'!$C:$C,0))),"",INDEX('Policy Characteristics'!I:I,MATCH($C1626,'Policy Characteristics'!$C:$C,0)))</f>
        <v>on/off</v>
      </c>
      <c r="P1626" s="254" t="str">
        <f>IF(ISBLANK(INDEX('Policy Characteristics'!J:J,MATCH($C1626,'Policy Characteristics'!$C:$C,0))),"",INDEX('Policy Characteristics'!J:J,MATCH($C1626,'Policy Characteristics'!$C:$C,0)))</f>
        <v/>
      </c>
      <c r="Q1626" s="254" t="str">
        <f>IF(ISBLANK(INDEX('Policy Characteristics'!K:K,MATCH($C1626,'Policy Characteristics'!$C:$C,0))),"",INDEX('Policy Characteristics'!K:K,MATCH($C1626,'Policy Characteristics'!$C:$C,0)))</f>
        <v/>
      </c>
      <c r="R1626" s="254" t="str">
        <f>IF(ISBLANK(INDEX('Policy Characteristics'!L:L,MATCH($C1626,'Policy Characteristics'!$C:$C,0))),"",INDEX('Policy Characteristics'!L:L,MATCH($C1626,'Policy Characteristics'!$C:$C,0)))</f>
        <v/>
      </c>
    </row>
    <row r="1627" spans="1:18" s="2" customFormat="1">
      <c r="A1627" s="254" t="str">
        <f>IF(ISBLANK(INDEX('Policy Characteristics'!A:A,MATCH($C1627,'Policy Characteristics'!$C:$C,0))),"",INDEX('Policy Characteristics'!A:A,MATCH($C1627,'Policy Characteristics'!$C:$C,0)))</f>
        <v>Cross-Sector</v>
      </c>
      <c r="B1627" s="262" t="str">
        <f>IF(ISBLANK(INDEX('Policy Characteristics'!B:B,MATCH($C1627,'Policy Characteristics'!$C:$C,0))),"",INDEX('Policy Characteristics'!B:B,MATCH($C1627,'Policy Characteristics'!$C:$C,0)))</f>
        <v>Fuel Price Deregulation</v>
      </c>
      <c r="C1627" s="317" t="s">
        <v>2756</v>
      </c>
      <c r="D1627" s="6" t="s">
        <v>449</v>
      </c>
      <c r="E1627" s="45"/>
      <c r="F1627" s="6" t="s">
        <v>446</v>
      </c>
      <c r="G1627" s="6"/>
      <c r="H1627" s="43">
        <v>723</v>
      </c>
      <c r="I1627" s="325" t="s">
        <v>44</v>
      </c>
      <c r="J1627" s="255" t="str">
        <f>IF(ISBLANK(INDEX('Policy Characteristics'!D:D,MATCH($C1627,'Policy Characteristics'!$C:$C,0))),"",INDEX('Policy Characteristics'!D:D,MATCH($C1627,'Policy Characteristics'!$C:$C,0)))</f>
        <v>Fuel Price Deregulation</v>
      </c>
      <c r="K1627" s="254" t="str">
        <f>IF(ISBLANK(INDEX('Policy Characteristics'!E:E,MATCH($C1627,'Policy Characteristics'!$C:$C,0))),"",INDEX('Policy Characteristics'!E:E,MATCH($C1627,'Policy Characteristics'!$C:$C,0)))</f>
        <v>cross fuel price deregulation</v>
      </c>
      <c r="L1627" s="261">
        <f>IF(ISBLANK(INDEX('Policy Characteristics'!F:F,MATCH($C1627,'Policy Characteristics'!$C:$C,0))),"",INDEX('Policy Characteristics'!F:F,MATCH($C1627,'Policy Characteristics'!$C:$C,0)))</f>
        <v>0</v>
      </c>
      <c r="M1627" s="261">
        <f>IF(ISBLANK(INDEX('Policy Characteristics'!G:G,MATCH($C1627,'Policy Characteristics'!$C:$C,0))),"",INDEX('Policy Characteristics'!G:G,MATCH($C1627,'Policy Characteristics'!$C:$C,0)))</f>
        <v>1</v>
      </c>
      <c r="N1627" s="261">
        <f>IF(ISBLANK(INDEX('Policy Characteristics'!H:H,MATCH($C1627,'Policy Characteristics'!$C:$C,0))),"",INDEX('Policy Characteristics'!H:H,MATCH($C1627,'Policy Characteristics'!$C:$C,0)))</f>
        <v>0.01</v>
      </c>
      <c r="O1627" s="254" t="str">
        <f>IF(ISBLANK(INDEX('Policy Characteristics'!I:I,MATCH($C1627,'Policy Characteristics'!$C:$C,0))),"",INDEX('Policy Characteristics'!I:I,MATCH($C1627,'Policy Characteristics'!$C:$C,0)))</f>
        <v>% of price deregulated</v>
      </c>
      <c r="P1627" s="254" t="str">
        <f>IF(ISBLANK(INDEX('Policy Characteristics'!J:J,MATCH($C1627,'Policy Characteristics'!$C:$C,0))),"",INDEX('Policy Characteristics'!J:J,MATCH($C1627,'Policy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27" s="254" t="str">
        <f>IF(ISBLANK(INDEX('Policy Characteristics'!K:K,MATCH($C1627,'Policy Characteristics'!$C:$C,0))),"",INDEX('Policy Characteristics'!K:K,MATCH($C1627,'Policy Characteristics'!$C:$C,0)))</f>
        <v>fuels.html#fuel-price-deregulation</v>
      </c>
      <c r="R1627" s="254" t="str">
        <f>IF(ISBLANK(INDEX('Policy Characteristics'!L:L,MATCH($C1627,'Policy Characteristics'!$C:$C,0))),"",INDEX('Policy Characteristics'!L:L,MATCH($C1627,'Policy Characteristics'!$C:$C,0)))</f>
        <v/>
      </c>
    </row>
    <row r="1628" spans="1:18" s="2" customFormat="1">
      <c r="A1628" s="254" t="str">
        <f>IF(ISBLANK(INDEX('Policy Characteristics'!A:A,MATCH($C1628,'Policy Characteristics'!$C:$C,0))),"",INDEX('Policy Characteristics'!A:A,MATCH($C1628,'Policy Characteristics'!$C:$C,0)))</f>
        <v>Cross-Sector</v>
      </c>
      <c r="B1628" s="262" t="str">
        <f>IF(ISBLANK(INDEX('Policy Characteristics'!B:B,MATCH($C1628,'Policy Characteristics'!$C:$C,0))),"",INDEX('Policy Characteristics'!B:B,MATCH($C1628,'Policy Characteristics'!$C:$C,0)))</f>
        <v>Fuel Price Deregulation</v>
      </c>
      <c r="C1628" s="254" t="str">
        <f t="shared" ref="C1628:C1641" si="64">C$1627</f>
        <v>Fuel Price Deregulation</v>
      </c>
      <c r="D1628" s="6" t="s">
        <v>46</v>
      </c>
      <c r="E1628" s="45"/>
      <c r="F1628" s="6" t="s">
        <v>87</v>
      </c>
      <c r="G1628" s="6"/>
      <c r="H1628" s="43">
        <v>724</v>
      </c>
      <c r="I1628" s="325" t="s">
        <v>44</v>
      </c>
      <c r="J1628" s="255" t="str">
        <f>IF(ISBLANK(INDEX('Policy Characteristics'!D:D,MATCH($C1628,'Policy Characteristics'!$C:$C,0))),"",INDEX('Policy Characteristics'!D:D,MATCH($C1628,'Policy Characteristics'!$C:$C,0)))</f>
        <v>Fuel Price Deregulation</v>
      </c>
      <c r="K1628" s="254" t="str">
        <f>IF(ISBLANK(INDEX('Policy Characteristics'!E:E,MATCH($C1628,'Policy Characteristics'!$C:$C,0))),"",INDEX('Policy Characteristics'!E:E,MATCH($C1628,'Policy Characteristics'!$C:$C,0)))</f>
        <v>cross fuel price deregulation</v>
      </c>
      <c r="L1628" s="261">
        <f>IF(ISBLANK(INDEX('Policy Characteristics'!F:F,MATCH($C1628,'Policy Characteristics'!$C:$C,0))),"",INDEX('Policy Characteristics'!F:F,MATCH($C1628,'Policy Characteristics'!$C:$C,0)))</f>
        <v>0</v>
      </c>
      <c r="M1628" s="261">
        <f>IF(ISBLANK(INDEX('Policy Characteristics'!G:G,MATCH($C1628,'Policy Characteristics'!$C:$C,0))),"",INDEX('Policy Characteristics'!G:G,MATCH($C1628,'Policy Characteristics'!$C:$C,0)))</f>
        <v>1</v>
      </c>
      <c r="N1628" s="261">
        <f>IF(ISBLANK(INDEX('Policy Characteristics'!H:H,MATCH($C1628,'Policy Characteristics'!$C:$C,0))),"",INDEX('Policy Characteristics'!H:H,MATCH($C1628,'Policy Characteristics'!$C:$C,0)))</f>
        <v>0.01</v>
      </c>
      <c r="O1628" s="254" t="str">
        <f>IF(ISBLANK(INDEX('Policy Characteristics'!I:I,MATCH($C1628,'Policy Characteristics'!$C:$C,0))),"",INDEX('Policy Characteristics'!I:I,MATCH($C1628,'Policy Characteristics'!$C:$C,0)))</f>
        <v>% of price deregulated</v>
      </c>
      <c r="P1628" s="254" t="str">
        <f>IF(ISBLANK(INDEX('Policy Characteristics'!J:J,MATCH($C1628,'Policy Characteristics'!$C:$C,0))),"",INDEX('Policy Characteristics'!J:J,MATCH($C1628,'Policy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28" s="254" t="str">
        <f>IF(ISBLANK(INDEX('Policy Characteristics'!K:K,MATCH($C1628,'Policy Characteristics'!$C:$C,0))),"",INDEX('Policy Characteristics'!K:K,MATCH($C1628,'Policy Characteristics'!$C:$C,0)))</f>
        <v>fuels.html#fuel-price-deregulation</v>
      </c>
      <c r="R1628" s="254" t="str">
        <f>IF(ISBLANK(INDEX('Policy Characteristics'!L:L,MATCH($C1628,'Policy Characteristics'!$C:$C,0))),"",INDEX('Policy Characteristics'!L:L,MATCH($C1628,'Policy Characteristics'!$C:$C,0)))</f>
        <v/>
      </c>
    </row>
    <row r="1629" spans="1:18" s="2" customFormat="1">
      <c r="A1629" s="254" t="str">
        <f>IF(ISBLANK(INDEX('Policy Characteristics'!A:A,MATCH($C1629,'Policy Characteristics'!$C:$C,0))),"",INDEX('Policy Characteristics'!A:A,MATCH($C1629,'Policy Characteristics'!$C:$C,0)))</f>
        <v>Cross-Sector</v>
      </c>
      <c r="B1629" s="262" t="str">
        <f>IF(ISBLANK(INDEX('Policy Characteristics'!B:B,MATCH($C1629,'Policy Characteristics'!$C:$C,0))),"",INDEX('Policy Characteristics'!B:B,MATCH($C1629,'Policy Characteristics'!$C:$C,0)))</f>
        <v>Fuel Price Deregulation</v>
      </c>
      <c r="C1629" s="254" t="str">
        <f t="shared" si="64"/>
        <v>Fuel Price Deregulation</v>
      </c>
      <c r="D1629" s="6" t="s">
        <v>47</v>
      </c>
      <c r="E1629" s="45"/>
      <c r="F1629" s="6" t="s">
        <v>88</v>
      </c>
      <c r="G1629" s="6"/>
      <c r="H1629" s="43">
        <v>725</v>
      </c>
      <c r="I1629" s="325" t="s">
        <v>44</v>
      </c>
      <c r="J1629" s="255" t="str">
        <f>IF(ISBLANK(INDEX('Policy Characteristics'!D:D,MATCH($C1629,'Policy Characteristics'!$C:$C,0))),"",INDEX('Policy Characteristics'!D:D,MATCH($C1629,'Policy Characteristics'!$C:$C,0)))</f>
        <v>Fuel Price Deregulation</v>
      </c>
      <c r="K1629" s="254" t="str">
        <f>IF(ISBLANK(INDEX('Policy Characteristics'!E:E,MATCH($C1629,'Policy Characteristics'!$C:$C,0))),"",INDEX('Policy Characteristics'!E:E,MATCH($C1629,'Policy Characteristics'!$C:$C,0)))</f>
        <v>cross fuel price deregulation</v>
      </c>
      <c r="L1629" s="261">
        <f>IF(ISBLANK(INDEX('Policy Characteristics'!F:F,MATCH($C1629,'Policy Characteristics'!$C:$C,0))),"",INDEX('Policy Characteristics'!F:F,MATCH($C1629,'Policy Characteristics'!$C:$C,0)))</f>
        <v>0</v>
      </c>
      <c r="M1629" s="261">
        <f>IF(ISBLANK(INDEX('Policy Characteristics'!G:G,MATCH($C1629,'Policy Characteristics'!$C:$C,0))),"",INDEX('Policy Characteristics'!G:G,MATCH($C1629,'Policy Characteristics'!$C:$C,0)))</f>
        <v>1</v>
      </c>
      <c r="N1629" s="261">
        <f>IF(ISBLANK(INDEX('Policy Characteristics'!H:H,MATCH($C1629,'Policy Characteristics'!$C:$C,0))),"",INDEX('Policy Characteristics'!H:H,MATCH($C1629,'Policy Characteristics'!$C:$C,0)))</f>
        <v>0.01</v>
      </c>
      <c r="O1629" s="254" t="str">
        <f>IF(ISBLANK(INDEX('Policy Characteristics'!I:I,MATCH($C1629,'Policy Characteristics'!$C:$C,0))),"",INDEX('Policy Characteristics'!I:I,MATCH($C1629,'Policy Characteristics'!$C:$C,0)))</f>
        <v>% of price deregulated</v>
      </c>
      <c r="P1629" s="254" t="str">
        <f>IF(ISBLANK(INDEX('Policy Characteristics'!J:J,MATCH($C1629,'Policy Characteristics'!$C:$C,0))),"",INDEX('Policy Characteristics'!J:J,MATCH($C1629,'Policy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29" s="254" t="str">
        <f>IF(ISBLANK(INDEX('Policy Characteristics'!K:K,MATCH($C1629,'Policy Characteristics'!$C:$C,0))),"",INDEX('Policy Characteristics'!K:K,MATCH($C1629,'Policy Characteristics'!$C:$C,0)))</f>
        <v>fuels.html#fuel-price-deregulation</v>
      </c>
      <c r="R1629" s="254" t="str">
        <f>IF(ISBLANK(INDEX('Policy Characteristics'!L:L,MATCH($C1629,'Policy Characteristics'!$C:$C,0))),"",INDEX('Policy Characteristics'!L:L,MATCH($C1629,'Policy Characteristics'!$C:$C,0)))</f>
        <v/>
      </c>
    </row>
    <row r="1630" spans="1:18" s="2" customFormat="1">
      <c r="A1630" s="254" t="str">
        <f>IF(ISBLANK(INDEX('Policy Characteristics'!A:A,MATCH($C1630,'Policy Characteristics'!$C:$C,0))),"",INDEX('Policy Characteristics'!A:A,MATCH($C1630,'Policy Characteristics'!$C:$C,0)))</f>
        <v>Cross-Sector</v>
      </c>
      <c r="B1630" s="262" t="str">
        <f>IF(ISBLANK(INDEX('Policy Characteristics'!B:B,MATCH($C1630,'Policy Characteristics'!$C:$C,0))),"",INDEX('Policy Characteristics'!B:B,MATCH($C1630,'Policy Characteristics'!$C:$C,0)))</f>
        <v>Fuel Price Deregulation</v>
      </c>
      <c r="C1630" s="254" t="str">
        <f t="shared" si="64"/>
        <v>Fuel Price Deregulation</v>
      </c>
      <c r="D1630" s="6" t="s">
        <v>51</v>
      </c>
      <c r="E1630" s="45"/>
      <c r="F1630" s="6" t="s">
        <v>92</v>
      </c>
      <c r="G1630" s="6"/>
      <c r="H1630" s="43">
        <v>726</v>
      </c>
      <c r="I1630" s="325" t="s">
        <v>44</v>
      </c>
      <c r="J1630" s="255" t="str">
        <f>IF(ISBLANK(INDEX('Policy Characteristics'!D:D,MATCH($C1630,'Policy Characteristics'!$C:$C,0))),"",INDEX('Policy Characteristics'!D:D,MATCH($C1630,'Policy Characteristics'!$C:$C,0)))</f>
        <v>Fuel Price Deregulation</v>
      </c>
      <c r="K1630" s="254" t="str">
        <f>IF(ISBLANK(INDEX('Policy Characteristics'!E:E,MATCH($C1630,'Policy Characteristics'!$C:$C,0))),"",INDEX('Policy Characteristics'!E:E,MATCH($C1630,'Policy Characteristics'!$C:$C,0)))</f>
        <v>cross fuel price deregulation</v>
      </c>
      <c r="L1630" s="261">
        <f>IF(ISBLANK(INDEX('Policy Characteristics'!F:F,MATCH($C1630,'Policy Characteristics'!$C:$C,0))),"",INDEX('Policy Characteristics'!F:F,MATCH($C1630,'Policy Characteristics'!$C:$C,0)))</f>
        <v>0</v>
      </c>
      <c r="M1630" s="261">
        <f>IF(ISBLANK(INDEX('Policy Characteristics'!G:G,MATCH($C1630,'Policy Characteristics'!$C:$C,0))),"",INDEX('Policy Characteristics'!G:G,MATCH($C1630,'Policy Characteristics'!$C:$C,0)))</f>
        <v>1</v>
      </c>
      <c r="N1630" s="261">
        <f>IF(ISBLANK(INDEX('Policy Characteristics'!H:H,MATCH($C1630,'Policy Characteristics'!$C:$C,0))),"",INDEX('Policy Characteristics'!H:H,MATCH($C1630,'Policy Characteristics'!$C:$C,0)))</f>
        <v>0.01</v>
      </c>
      <c r="O1630" s="254" t="str">
        <f>IF(ISBLANK(INDEX('Policy Characteristics'!I:I,MATCH($C1630,'Policy Characteristics'!$C:$C,0))),"",INDEX('Policy Characteristics'!I:I,MATCH($C1630,'Policy Characteristics'!$C:$C,0)))</f>
        <v>% of price deregulated</v>
      </c>
      <c r="P1630" s="254" t="str">
        <f>IF(ISBLANK(INDEX('Policy Characteristics'!J:J,MATCH($C1630,'Policy Characteristics'!$C:$C,0))),"",INDEX('Policy Characteristics'!J:J,MATCH($C1630,'Policy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30" s="254" t="str">
        <f>IF(ISBLANK(INDEX('Policy Characteristics'!K:K,MATCH($C1630,'Policy Characteristics'!$C:$C,0))),"",INDEX('Policy Characteristics'!K:K,MATCH($C1630,'Policy Characteristics'!$C:$C,0)))</f>
        <v>fuels.html#fuel-price-deregulation</v>
      </c>
      <c r="R1630" s="254" t="str">
        <f>IF(ISBLANK(INDEX('Policy Characteristics'!L:L,MATCH($C1630,'Policy Characteristics'!$C:$C,0))),"",INDEX('Policy Characteristics'!L:L,MATCH($C1630,'Policy Characteristics'!$C:$C,0)))</f>
        <v/>
      </c>
    </row>
    <row r="1631" spans="1:18" s="2" customFormat="1">
      <c r="A1631" s="254" t="str">
        <f>IF(ISBLANK(INDEX('Policy Characteristics'!A:A,MATCH($C1631,'Policy Characteristics'!$C:$C,0))),"",INDEX('Policy Characteristics'!A:A,MATCH($C1631,'Policy Characteristics'!$C:$C,0)))</f>
        <v>Cross-Sector</v>
      </c>
      <c r="B1631" s="262" t="str">
        <f>IF(ISBLANK(INDEX('Policy Characteristics'!B:B,MATCH($C1631,'Policy Characteristics'!$C:$C,0))),"",INDEX('Policy Characteristics'!B:B,MATCH($C1631,'Policy Characteristics'!$C:$C,0)))</f>
        <v>Fuel Price Deregulation</v>
      </c>
      <c r="C1631" s="254" t="str">
        <f t="shared" si="64"/>
        <v>Fuel Price Deregulation</v>
      </c>
      <c r="D1631" s="6" t="s">
        <v>53</v>
      </c>
      <c r="E1631" s="45"/>
      <c r="F1631" s="6" t="s">
        <v>95</v>
      </c>
      <c r="G1631" s="6"/>
      <c r="H1631" s="43">
        <v>727</v>
      </c>
      <c r="I1631" s="325" t="s">
        <v>44</v>
      </c>
      <c r="J1631" s="255" t="str">
        <f>IF(ISBLANK(INDEX('Policy Characteristics'!D:D,MATCH($C1631,'Policy Characteristics'!$C:$C,0))),"",INDEX('Policy Characteristics'!D:D,MATCH($C1631,'Policy Characteristics'!$C:$C,0)))</f>
        <v>Fuel Price Deregulation</v>
      </c>
      <c r="K1631" s="254" t="str">
        <f>IF(ISBLANK(INDEX('Policy Characteristics'!E:E,MATCH($C1631,'Policy Characteristics'!$C:$C,0))),"",INDEX('Policy Characteristics'!E:E,MATCH($C1631,'Policy Characteristics'!$C:$C,0)))</f>
        <v>cross fuel price deregulation</v>
      </c>
      <c r="L1631" s="261">
        <f>IF(ISBLANK(INDEX('Policy Characteristics'!F:F,MATCH($C1631,'Policy Characteristics'!$C:$C,0))),"",INDEX('Policy Characteristics'!F:F,MATCH($C1631,'Policy Characteristics'!$C:$C,0)))</f>
        <v>0</v>
      </c>
      <c r="M1631" s="261">
        <f>IF(ISBLANK(INDEX('Policy Characteristics'!G:G,MATCH($C1631,'Policy Characteristics'!$C:$C,0))),"",INDEX('Policy Characteristics'!G:G,MATCH($C1631,'Policy Characteristics'!$C:$C,0)))</f>
        <v>1</v>
      </c>
      <c r="N1631" s="261">
        <f>IF(ISBLANK(INDEX('Policy Characteristics'!H:H,MATCH($C1631,'Policy Characteristics'!$C:$C,0))),"",INDEX('Policy Characteristics'!H:H,MATCH($C1631,'Policy Characteristics'!$C:$C,0)))</f>
        <v>0.01</v>
      </c>
      <c r="O1631" s="254" t="str">
        <f>IF(ISBLANK(INDEX('Policy Characteristics'!I:I,MATCH($C1631,'Policy Characteristics'!$C:$C,0))),"",INDEX('Policy Characteristics'!I:I,MATCH($C1631,'Policy Characteristics'!$C:$C,0)))</f>
        <v>% of price deregulated</v>
      </c>
      <c r="P1631" s="254" t="str">
        <f>IF(ISBLANK(INDEX('Policy Characteristics'!J:J,MATCH($C1631,'Policy Characteristics'!$C:$C,0))),"",INDEX('Policy Characteristics'!J:J,MATCH($C1631,'Policy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31" s="254" t="str">
        <f>IF(ISBLANK(INDEX('Policy Characteristics'!K:K,MATCH($C1631,'Policy Characteristics'!$C:$C,0))),"",INDEX('Policy Characteristics'!K:K,MATCH($C1631,'Policy Characteristics'!$C:$C,0)))</f>
        <v>fuels.html#fuel-price-deregulation</v>
      </c>
      <c r="R1631" s="254" t="str">
        <f>IF(ISBLANK(INDEX('Policy Characteristics'!L:L,MATCH($C1631,'Policy Characteristics'!$C:$C,0))),"",INDEX('Policy Characteristics'!L:L,MATCH($C1631,'Policy Characteristics'!$C:$C,0)))</f>
        <v/>
      </c>
    </row>
    <row r="1632" spans="1:18" s="2" customFormat="1">
      <c r="A1632" s="254" t="str">
        <f>IF(ISBLANK(INDEX('Policy Characteristics'!A:A,MATCH($C1632,'Policy Characteristics'!$C:$C,0))),"",INDEX('Policy Characteristics'!A:A,MATCH($C1632,'Policy Characteristics'!$C:$C,0)))</f>
        <v>Cross-Sector</v>
      </c>
      <c r="B1632" s="262" t="str">
        <f>IF(ISBLANK(INDEX('Policy Characteristics'!B:B,MATCH($C1632,'Policy Characteristics'!$C:$C,0))),"",INDEX('Policy Characteristics'!B:B,MATCH($C1632,'Policy Characteristics'!$C:$C,0)))</f>
        <v>Fuel Price Deregulation</v>
      </c>
      <c r="C1632" s="254" t="str">
        <f t="shared" si="64"/>
        <v>Fuel Price Deregulation</v>
      </c>
      <c r="D1632" s="6" t="s">
        <v>54</v>
      </c>
      <c r="E1632" s="45"/>
      <c r="F1632" s="6" t="s">
        <v>96</v>
      </c>
      <c r="G1632" s="6"/>
      <c r="H1632" s="43">
        <v>728</v>
      </c>
      <c r="I1632" s="325" t="s">
        <v>44</v>
      </c>
      <c r="J1632" s="255" t="str">
        <f>IF(ISBLANK(INDEX('Policy Characteristics'!D:D,MATCH($C1632,'Policy Characteristics'!$C:$C,0))),"",INDEX('Policy Characteristics'!D:D,MATCH($C1632,'Policy Characteristics'!$C:$C,0)))</f>
        <v>Fuel Price Deregulation</v>
      </c>
      <c r="K1632" s="254" t="str">
        <f>IF(ISBLANK(INDEX('Policy Characteristics'!E:E,MATCH($C1632,'Policy Characteristics'!$C:$C,0))),"",INDEX('Policy Characteristics'!E:E,MATCH($C1632,'Policy Characteristics'!$C:$C,0)))</f>
        <v>cross fuel price deregulation</v>
      </c>
      <c r="L1632" s="261">
        <f>IF(ISBLANK(INDEX('Policy Characteristics'!F:F,MATCH($C1632,'Policy Characteristics'!$C:$C,0))),"",INDEX('Policy Characteristics'!F:F,MATCH($C1632,'Policy Characteristics'!$C:$C,0)))</f>
        <v>0</v>
      </c>
      <c r="M1632" s="261">
        <f>IF(ISBLANK(INDEX('Policy Characteristics'!G:G,MATCH($C1632,'Policy Characteristics'!$C:$C,0))),"",INDEX('Policy Characteristics'!G:G,MATCH($C1632,'Policy Characteristics'!$C:$C,0)))</f>
        <v>1</v>
      </c>
      <c r="N1632" s="261">
        <f>IF(ISBLANK(INDEX('Policy Characteristics'!H:H,MATCH($C1632,'Policy Characteristics'!$C:$C,0))),"",INDEX('Policy Characteristics'!H:H,MATCH($C1632,'Policy Characteristics'!$C:$C,0)))</f>
        <v>0.01</v>
      </c>
      <c r="O1632" s="254" t="str">
        <f>IF(ISBLANK(INDEX('Policy Characteristics'!I:I,MATCH($C1632,'Policy Characteristics'!$C:$C,0))),"",INDEX('Policy Characteristics'!I:I,MATCH($C1632,'Policy Characteristics'!$C:$C,0)))</f>
        <v>% of price deregulated</v>
      </c>
      <c r="P1632" s="254" t="str">
        <f>IF(ISBLANK(INDEX('Policy Characteristics'!J:J,MATCH($C1632,'Policy Characteristics'!$C:$C,0))),"",INDEX('Policy Characteristics'!J:J,MATCH($C1632,'Policy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32" s="254" t="str">
        <f>IF(ISBLANK(INDEX('Policy Characteristics'!K:K,MATCH($C1632,'Policy Characteristics'!$C:$C,0))),"",INDEX('Policy Characteristics'!K:K,MATCH($C1632,'Policy Characteristics'!$C:$C,0)))</f>
        <v>fuels.html#fuel-price-deregulation</v>
      </c>
      <c r="R1632" s="254" t="str">
        <f>IF(ISBLANK(INDEX('Policy Characteristics'!L:L,MATCH($C1632,'Policy Characteristics'!$C:$C,0))),"",INDEX('Policy Characteristics'!L:L,MATCH($C1632,'Policy Characteristics'!$C:$C,0)))</f>
        <v/>
      </c>
    </row>
    <row r="1633" spans="1:18" s="2" customFormat="1">
      <c r="A1633" s="254" t="str">
        <f>IF(ISBLANK(INDEX('Policy Characteristics'!A:A,MATCH($C1633,'Policy Characteristics'!$C:$C,0))),"",INDEX('Policy Characteristics'!A:A,MATCH($C1633,'Policy Characteristics'!$C:$C,0)))</f>
        <v>Cross-Sector</v>
      </c>
      <c r="B1633" s="262" t="str">
        <f>IF(ISBLANK(INDEX('Policy Characteristics'!B:B,MATCH($C1633,'Policy Characteristics'!$C:$C,0))),"",INDEX('Policy Characteristics'!B:B,MATCH($C1633,'Policy Characteristics'!$C:$C,0)))</f>
        <v>Fuel Price Deregulation</v>
      </c>
      <c r="C1633" s="254" t="str">
        <f t="shared" si="64"/>
        <v>Fuel Price Deregulation</v>
      </c>
      <c r="D1633" s="6" t="s">
        <v>55</v>
      </c>
      <c r="E1633" s="45"/>
      <c r="F1633" s="6" t="s">
        <v>97</v>
      </c>
      <c r="G1633" s="6"/>
      <c r="H1633" s="43">
        <v>729</v>
      </c>
      <c r="I1633" s="325" t="s">
        <v>44</v>
      </c>
      <c r="J1633" s="255" t="str">
        <f>IF(ISBLANK(INDEX('Policy Characteristics'!D:D,MATCH($C1633,'Policy Characteristics'!$C:$C,0))),"",INDEX('Policy Characteristics'!D:D,MATCH($C1633,'Policy Characteristics'!$C:$C,0)))</f>
        <v>Fuel Price Deregulation</v>
      </c>
      <c r="K1633" s="254" t="str">
        <f>IF(ISBLANK(INDEX('Policy Characteristics'!E:E,MATCH($C1633,'Policy Characteristics'!$C:$C,0))),"",INDEX('Policy Characteristics'!E:E,MATCH($C1633,'Policy Characteristics'!$C:$C,0)))</f>
        <v>cross fuel price deregulation</v>
      </c>
      <c r="L1633" s="261">
        <f>IF(ISBLANK(INDEX('Policy Characteristics'!F:F,MATCH($C1633,'Policy Characteristics'!$C:$C,0))),"",INDEX('Policy Characteristics'!F:F,MATCH($C1633,'Policy Characteristics'!$C:$C,0)))</f>
        <v>0</v>
      </c>
      <c r="M1633" s="261">
        <f>IF(ISBLANK(INDEX('Policy Characteristics'!G:G,MATCH($C1633,'Policy Characteristics'!$C:$C,0))),"",INDEX('Policy Characteristics'!G:G,MATCH($C1633,'Policy Characteristics'!$C:$C,0)))</f>
        <v>1</v>
      </c>
      <c r="N1633" s="261">
        <f>IF(ISBLANK(INDEX('Policy Characteristics'!H:H,MATCH($C1633,'Policy Characteristics'!$C:$C,0))),"",INDEX('Policy Characteristics'!H:H,MATCH($C1633,'Policy Characteristics'!$C:$C,0)))</f>
        <v>0.01</v>
      </c>
      <c r="O1633" s="254" t="str">
        <f>IF(ISBLANK(INDEX('Policy Characteristics'!I:I,MATCH($C1633,'Policy Characteristics'!$C:$C,0))),"",INDEX('Policy Characteristics'!I:I,MATCH($C1633,'Policy Characteristics'!$C:$C,0)))</f>
        <v>% of price deregulated</v>
      </c>
      <c r="P1633" s="254" t="str">
        <f>IF(ISBLANK(INDEX('Policy Characteristics'!J:J,MATCH($C1633,'Policy Characteristics'!$C:$C,0))),"",INDEX('Policy Characteristics'!J:J,MATCH($C1633,'Policy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33" s="254" t="str">
        <f>IF(ISBLANK(INDEX('Policy Characteristics'!K:K,MATCH($C1633,'Policy Characteristics'!$C:$C,0))),"",INDEX('Policy Characteristics'!K:K,MATCH($C1633,'Policy Characteristics'!$C:$C,0)))</f>
        <v>fuels.html#fuel-price-deregulation</v>
      </c>
      <c r="R1633" s="254" t="str">
        <f>IF(ISBLANK(INDEX('Policy Characteristics'!L:L,MATCH($C1633,'Policy Characteristics'!$C:$C,0))),"",INDEX('Policy Characteristics'!L:L,MATCH($C1633,'Policy Characteristics'!$C:$C,0)))</f>
        <v/>
      </c>
    </row>
    <row r="1634" spans="1:18" s="2" customFormat="1">
      <c r="A1634" s="254" t="str">
        <f>IF(ISBLANK(INDEX('Policy Characteristics'!A:A,MATCH($C1634,'Policy Characteristics'!$C:$C,0))),"",INDEX('Policy Characteristics'!A:A,MATCH($C1634,'Policy Characteristics'!$C:$C,0)))</f>
        <v>Cross-Sector</v>
      </c>
      <c r="B1634" s="262" t="str">
        <f>IF(ISBLANK(INDEX('Policy Characteristics'!B:B,MATCH($C1634,'Policy Characteristics'!$C:$C,0))),"",INDEX('Policy Characteristics'!B:B,MATCH($C1634,'Policy Characteristics'!$C:$C,0)))</f>
        <v>Fuel Price Deregulation</v>
      </c>
      <c r="C1634" s="254" t="str">
        <f t="shared" si="64"/>
        <v>Fuel Price Deregulation</v>
      </c>
      <c r="D1634" s="6" t="s">
        <v>56</v>
      </c>
      <c r="E1634" s="45"/>
      <c r="F1634" s="6" t="s">
        <v>98</v>
      </c>
      <c r="G1634" s="6"/>
      <c r="H1634" s="43">
        <v>730</v>
      </c>
      <c r="I1634" s="325" t="s">
        <v>44</v>
      </c>
      <c r="J1634" s="255" t="str">
        <f>IF(ISBLANK(INDEX('Policy Characteristics'!D:D,MATCH($C1634,'Policy Characteristics'!$C:$C,0))),"",INDEX('Policy Characteristics'!D:D,MATCH($C1634,'Policy Characteristics'!$C:$C,0)))</f>
        <v>Fuel Price Deregulation</v>
      </c>
      <c r="K1634" s="254" t="str">
        <f>IF(ISBLANK(INDEX('Policy Characteristics'!E:E,MATCH($C1634,'Policy Characteristics'!$C:$C,0))),"",INDEX('Policy Characteristics'!E:E,MATCH($C1634,'Policy Characteristics'!$C:$C,0)))</f>
        <v>cross fuel price deregulation</v>
      </c>
      <c r="L1634" s="261">
        <f>IF(ISBLANK(INDEX('Policy Characteristics'!F:F,MATCH($C1634,'Policy Characteristics'!$C:$C,0))),"",INDEX('Policy Characteristics'!F:F,MATCH($C1634,'Policy Characteristics'!$C:$C,0)))</f>
        <v>0</v>
      </c>
      <c r="M1634" s="261">
        <f>IF(ISBLANK(INDEX('Policy Characteristics'!G:G,MATCH($C1634,'Policy Characteristics'!$C:$C,0))),"",INDEX('Policy Characteristics'!G:G,MATCH($C1634,'Policy Characteristics'!$C:$C,0)))</f>
        <v>1</v>
      </c>
      <c r="N1634" s="261">
        <f>IF(ISBLANK(INDEX('Policy Characteristics'!H:H,MATCH($C1634,'Policy Characteristics'!$C:$C,0))),"",INDEX('Policy Characteristics'!H:H,MATCH($C1634,'Policy Characteristics'!$C:$C,0)))</f>
        <v>0.01</v>
      </c>
      <c r="O1634" s="254" t="str">
        <f>IF(ISBLANK(INDEX('Policy Characteristics'!I:I,MATCH($C1634,'Policy Characteristics'!$C:$C,0))),"",INDEX('Policy Characteristics'!I:I,MATCH($C1634,'Policy Characteristics'!$C:$C,0)))</f>
        <v>% of price deregulated</v>
      </c>
      <c r="P1634" s="254" t="str">
        <f>IF(ISBLANK(INDEX('Policy Characteristics'!J:J,MATCH($C1634,'Policy Characteristics'!$C:$C,0))),"",INDEX('Policy Characteristics'!J:J,MATCH($C1634,'Policy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34" s="254" t="str">
        <f>IF(ISBLANK(INDEX('Policy Characteristics'!K:K,MATCH($C1634,'Policy Characteristics'!$C:$C,0))),"",INDEX('Policy Characteristics'!K:K,MATCH($C1634,'Policy Characteristics'!$C:$C,0)))</f>
        <v>fuels.html#fuel-price-deregulation</v>
      </c>
      <c r="R1634" s="254" t="str">
        <f>IF(ISBLANK(INDEX('Policy Characteristics'!L:L,MATCH($C1634,'Policy Characteristics'!$C:$C,0))),"",INDEX('Policy Characteristics'!L:L,MATCH($C1634,'Policy Characteristics'!$C:$C,0)))</f>
        <v/>
      </c>
    </row>
    <row r="1635" spans="1:18" s="2" customFormat="1">
      <c r="A1635" s="254" t="str">
        <f>IF(ISBLANK(INDEX('Policy Characteristics'!A:A,MATCH($C1635,'Policy Characteristics'!$C:$C,0))),"",INDEX('Policy Characteristics'!A:A,MATCH($C1635,'Policy Characteristics'!$C:$C,0)))</f>
        <v>Cross-Sector</v>
      </c>
      <c r="B1635" s="262" t="str">
        <f>IF(ISBLANK(INDEX('Policy Characteristics'!B:B,MATCH($C1635,'Policy Characteristics'!$C:$C,0))),"",INDEX('Policy Characteristics'!B:B,MATCH($C1635,'Policy Characteristics'!$C:$C,0)))</f>
        <v>Fuel Price Deregulation</v>
      </c>
      <c r="C1635" s="254" t="str">
        <f t="shared" si="64"/>
        <v>Fuel Price Deregulation</v>
      </c>
      <c r="D1635" s="6" t="s">
        <v>2473</v>
      </c>
      <c r="E1635" s="45"/>
      <c r="F1635" s="6" t="s">
        <v>2474</v>
      </c>
      <c r="G1635" s="6"/>
      <c r="H1635" s="43">
        <v>731</v>
      </c>
      <c r="I1635" s="325" t="s">
        <v>44</v>
      </c>
      <c r="J1635" s="255" t="str">
        <f>IF(ISBLANK(INDEX('Policy Characteristics'!D:D,MATCH($C1635,'Policy Characteristics'!$C:$C,0))),"",INDEX('Policy Characteristics'!D:D,MATCH($C1635,'Policy Characteristics'!$C:$C,0)))</f>
        <v>Fuel Price Deregulation</v>
      </c>
      <c r="K1635" s="254" t="str">
        <f>IF(ISBLANK(INDEX('Policy Characteristics'!E:E,MATCH($C1635,'Policy Characteristics'!$C:$C,0))),"",INDEX('Policy Characteristics'!E:E,MATCH($C1635,'Policy Characteristics'!$C:$C,0)))</f>
        <v>cross fuel price deregulation</v>
      </c>
      <c r="L1635" s="261">
        <f>IF(ISBLANK(INDEX('Policy Characteristics'!F:F,MATCH($C1635,'Policy Characteristics'!$C:$C,0))),"",INDEX('Policy Characteristics'!F:F,MATCH($C1635,'Policy Characteristics'!$C:$C,0)))</f>
        <v>0</v>
      </c>
      <c r="M1635" s="261">
        <f>IF(ISBLANK(INDEX('Policy Characteristics'!G:G,MATCH($C1635,'Policy Characteristics'!$C:$C,0))),"",INDEX('Policy Characteristics'!G:G,MATCH($C1635,'Policy Characteristics'!$C:$C,0)))</f>
        <v>1</v>
      </c>
      <c r="N1635" s="261">
        <f>IF(ISBLANK(INDEX('Policy Characteristics'!H:H,MATCH($C1635,'Policy Characteristics'!$C:$C,0))),"",INDEX('Policy Characteristics'!H:H,MATCH($C1635,'Policy Characteristics'!$C:$C,0)))</f>
        <v>0.01</v>
      </c>
      <c r="O1635" s="254" t="str">
        <f>IF(ISBLANK(INDEX('Policy Characteristics'!I:I,MATCH($C1635,'Policy Characteristics'!$C:$C,0))),"",INDEX('Policy Characteristics'!I:I,MATCH($C1635,'Policy Characteristics'!$C:$C,0)))</f>
        <v>% of price deregulated</v>
      </c>
      <c r="P1635" s="254" t="str">
        <f>IF(ISBLANK(INDEX('Policy Characteristics'!J:J,MATCH($C1635,'Policy Characteristics'!$C:$C,0))),"",INDEX('Policy Characteristics'!J:J,MATCH($C1635,'Policy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35" s="254" t="str">
        <f>IF(ISBLANK(INDEX('Policy Characteristics'!K:K,MATCH($C1635,'Policy Characteristics'!$C:$C,0))),"",INDEX('Policy Characteristics'!K:K,MATCH($C1635,'Policy Characteristics'!$C:$C,0)))</f>
        <v>fuels.html#fuel-price-deregulation</v>
      </c>
      <c r="R1635" s="254" t="str">
        <f>IF(ISBLANK(INDEX('Policy Characteristics'!L:L,MATCH($C1635,'Policy Characteristics'!$C:$C,0))),"",INDEX('Policy Characteristics'!L:L,MATCH($C1635,'Policy Characteristics'!$C:$C,0)))</f>
        <v/>
      </c>
    </row>
    <row r="1636" spans="1:18" s="2" customFormat="1">
      <c r="A1636" s="254" t="str">
        <f>IF(ISBLANK(INDEX('Policy Characteristics'!A:A,MATCH($C1636,'Policy Characteristics'!$C:$C,0))),"",INDEX('Policy Characteristics'!A:A,MATCH($C1636,'Policy Characteristics'!$C:$C,0)))</f>
        <v>Cross-Sector</v>
      </c>
      <c r="B1636" s="262" t="str">
        <f>IF(ISBLANK(INDEX('Policy Characteristics'!B:B,MATCH($C1636,'Policy Characteristics'!$C:$C,0))),"",INDEX('Policy Characteristics'!B:B,MATCH($C1636,'Policy Characteristics'!$C:$C,0)))</f>
        <v>Fuel Price Deregulation</v>
      </c>
      <c r="C1636" s="254" t="str">
        <f t="shared" si="64"/>
        <v>Fuel Price Deregulation</v>
      </c>
      <c r="D1636" s="6" t="s">
        <v>442</v>
      </c>
      <c r="E1636" s="45"/>
      <c r="F1636" s="6" t="s">
        <v>443</v>
      </c>
      <c r="G1636" s="6"/>
      <c r="H1636" s="43">
        <v>732</v>
      </c>
      <c r="I1636" s="325" t="s">
        <v>44</v>
      </c>
      <c r="J1636" s="255" t="str">
        <f>IF(ISBLANK(INDEX('Policy Characteristics'!D:D,MATCH($C1636,'Policy Characteristics'!$C:$C,0))),"",INDEX('Policy Characteristics'!D:D,MATCH($C1636,'Policy Characteristics'!$C:$C,0)))</f>
        <v>Fuel Price Deregulation</v>
      </c>
      <c r="K1636" s="254" t="str">
        <f>IF(ISBLANK(INDEX('Policy Characteristics'!E:E,MATCH($C1636,'Policy Characteristics'!$C:$C,0))),"",INDEX('Policy Characteristics'!E:E,MATCH($C1636,'Policy Characteristics'!$C:$C,0)))</f>
        <v>cross fuel price deregulation</v>
      </c>
      <c r="L1636" s="261">
        <f>IF(ISBLANK(INDEX('Policy Characteristics'!F:F,MATCH($C1636,'Policy Characteristics'!$C:$C,0))),"",INDEX('Policy Characteristics'!F:F,MATCH($C1636,'Policy Characteristics'!$C:$C,0)))</f>
        <v>0</v>
      </c>
      <c r="M1636" s="261">
        <f>IF(ISBLANK(INDEX('Policy Characteristics'!G:G,MATCH($C1636,'Policy Characteristics'!$C:$C,0))),"",INDEX('Policy Characteristics'!G:G,MATCH($C1636,'Policy Characteristics'!$C:$C,0)))</f>
        <v>1</v>
      </c>
      <c r="N1636" s="261">
        <f>IF(ISBLANK(INDEX('Policy Characteristics'!H:H,MATCH($C1636,'Policy Characteristics'!$C:$C,0))),"",INDEX('Policy Characteristics'!H:H,MATCH($C1636,'Policy Characteristics'!$C:$C,0)))</f>
        <v>0.01</v>
      </c>
      <c r="O1636" s="254" t="str">
        <f>IF(ISBLANK(INDEX('Policy Characteristics'!I:I,MATCH($C1636,'Policy Characteristics'!$C:$C,0))),"",INDEX('Policy Characteristics'!I:I,MATCH($C1636,'Policy Characteristics'!$C:$C,0)))</f>
        <v>% of price deregulated</v>
      </c>
      <c r="P1636" s="254" t="str">
        <f>IF(ISBLANK(INDEX('Policy Characteristics'!J:J,MATCH($C1636,'Policy Characteristics'!$C:$C,0))),"",INDEX('Policy Characteristics'!J:J,MATCH($C1636,'Policy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36" s="254" t="str">
        <f>IF(ISBLANK(INDEX('Policy Characteristics'!K:K,MATCH($C1636,'Policy Characteristics'!$C:$C,0))),"",INDEX('Policy Characteristics'!K:K,MATCH($C1636,'Policy Characteristics'!$C:$C,0)))</f>
        <v>fuels.html#fuel-price-deregulation</v>
      </c>
      <c r="R1636" s="254" t="str">
        <f>IF(ISBLANK(INDEX('Policy Characteristics'!L:L,MATCH($C1636,'Policy Characteristics'!$C:$C,0))),"",INDEX('Policy Characteristics'!L:L,MATCH($C1636,'Policy Characteristics'!$C:$C,0)))</f>
        <v/>
      </c>
    </row>
    <row r="1637" spans="1:18" s="2" customFormat="1">
      <c r="A1637" s="254" t="str">
        <f>IF(ISBLANK(INDEX('Policy Characteristics'!A:A,MATCH($C1637,'Policy Characteristics'!$C:$C,0))),"",INDEX('Policy Characteristics'!A:A,MATCH($C1637,'Policy Characteristics'!$C:$C,0)))</f>
        <v>Cross-Sector</v>
      </c>
      <c r="B1637" s="262" t="str">
        <f>IF(ISBLANK(INDEX('Policy Characteristics'!B:B,MATCH($C1637,'Policy Characteristics'!$C:$C,0))),"",INDEX('Policy Characteristics'!B:B,MATCH($C1637,'Policy Characteristics'!$C:$C,0)))</f>
        <v>Fuel Price Deregulation</v>
      </c>
      <c r="C1637" s="254" t="str">
        <f t="shared" si="64"/>
        <v>Fuel Price Deregulation</v>
      </c>
      <c r="D1637" s="6" t="s">
        <v>2465</v>
      </c>
      <c r="E1637" s="45"/>
      <c r="F1637" s="6" t="s">
        <v>2469</v>
      </c>
      <c r="G1637" s="6"/>
      <c r="H1637" s="43">
        <v>733</v>
      </c>
      <c r="I1637" s="325" t="s">
        <v>44</v>
      </c>
      <c r="J1637" s="255" t="str">
        <f>IF(ISBLANK(INDEX('Policy Characteristics'!D:D,MATCH($C1637,'Policy Characteristics'!$C:$C,0))),"",INDEX('Policy Characteristics'!D:D,MATCH($C1637,'Policy Characteristics'!$C:$C,0)))</f>
        <v>Fuel Price Deregulation</v>
      </c>
      <c r="K1637" s="254" t="str">
        <f>IF(ISBLANK(INDEX('Policy Characteristics'!E:E,MATCH($C1637,'Policy Characteristics'!$C:$C,0))),"",INDEX('Policy Characteristics'!E:E,MATCH($C1637,'Policy Characteristics'!$C:$C,0)))</f>
        <v>cross fuel price deregulation</v>
      </c>
      <c r="L1637" s="261">
        <f>IF(ISBLANK(INDEX('Policy Characteristics'!F:F,MATCH($C1637,'Policy Characteristics'!$C:$C,0))),"",INDEX('Policy Characteristics'!F:F,MATCH($C1637,'Policy Characteristics'!$C:$C,0)))</f>
        <v>0</v>
      </c>
      <c r="M1637" s="261">
        <f>IF(ISBLANK(INDEX('Policy Characteristics'!G:G,MATCH($C1637,'Policy Characteristics'!$C:$C,0))),"",INDEX('Policy Characteristics'!G:G,MATCH($C1637,'Policy Characteristics'!$C:$C,0)))</f>
        <v>1</v>
      </c>
      <c r="N1637" s="261">
        <f>IF(ISBLANK(INDEX('Policy Characteristics'!H:H,MATCH($C1637,'Policy Characteristics'!$C:$C,0))),"",INDEX('Policy Characteristics'!H:H,MATCH($C1637,'Policy Characteristics'!$C:$C,0)))</f>
        <v>0.01</v>
      </c>
      <c r="O1637" s="254" t="str">
        <f>IF(ISBLANK(INDEX('Policy Characteristics'!I:I,MATCH($C1637,'Policy Characteristics'!$C:$C,0))),"",INDEX('Policy Characteristics'!I:I,MATCH($C1637,'Policy Characteristics'!$C:$C,0)))</f>
        <v>% of price deregulated</v>
      </c>
      <c r="P1637" s="254" t="str">
        <f>IF(ISBLANK(INDEX('Policy Characteristics'!J:J,MATCH($C1637,'Policy Characteristics'!$C:$C,0))),"",INDEX('Policy Characteristics'!J:J,MATCH($C1637,'Policy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37" s="254" t="str">
        <f>IF(ISBLANK(INDEX('Policy Characteristics'!K:K,MATCH($C1637,'Policy Characteristics'!$C:$C,0))),"",INDEX('Policy Characteristics'!K:K,MATCH($C1637,'Policy Characteristics'!$C:$C,0)))</f>
        <v>fuels.html#fuel-price-deregulation</v>
      </c>
      <c r="R1637" s="254" t="str">
        <f>IF(ISBLANK(INDEX('Policy Characteristics'!L:L,MATCH($C1637,'Policy Characteristics'!$C:$C,0))),"",INDEX('Policy Characteristics'!L:L,MATCH($C1637,'Policy Characteristics'!$C:$C,0)))</f>
        <v/>
      </c>
    </row>
    <row r="1638" spans="1:18" s="2" customFormat="1">
      <c r="A1638" s="254" t="str">
        <f>IF(ISBLANK(INDEX('Policy Characteristics'!A:A,MATCH($C1638,'Policy Characteristics'!$C:$C,0))),"",INDEX('Policy Characteristics'!A:A,MATCH($C1638,'Policy Characteristics'!$C:$C,0)))</f>
        <v>Cross-Sector</v>
      </c>
      <c r="B1638" s="262" t="str">
        <f>IF(ISBLANK(INDEX('Policy Characteristics'!B:B,MATCH($C1638,'Policy Characteristics'!$C:$C,0))),"",INDEX('Policy Characteristics'!B:B,MATCH($C1638,'Policy Characteristics'!$C:$C,0)))</f>
        <v>Fuel Price Deregulation</v>
      </c>
      <c r="C1638" s="254" t="str">
        <f t="shared" si="64"/>
        <v>Fuel Price Deregulation</v>
      </c>
      <c r="D1638" s="6" t="s">
        <v>2475</v>
      </c>
      <c r="E1638" s="45"/>
      <c r="F1638" s="6" t="s">
        <v>2476</v>
      </c>
      <c r="G1638" s="6"/>
      <c r="H1638" s="43">
        <v>734</v>
      </c>
      <c r="I1638" s="325" t="s">
        <v>44</v>
      </c>
      <c r="J1638" s="255" t="str">
        <f>IF(ISBLANK(INDEX('Policy Characteristics'!D:D,MATCH($C1638,'Policy Characteristics'!$C:$C,0))),"",INDEX('Policy Characteristics'!D:D,MATCH($C1638,'Policy Characteristics'!$C:$C,0)))</f>
        <v>Fuel Price Deregulation</v>
      </c>
      <c r="K1638" s="254" t="str">
        <f>IF(ISBLANK(INDEX('Policy Characteristics'!E:E,MATCH($C1638,'Policy Characteristics'!$C:$C,0))),"",INDEX('Policy Characteristics'!E:E,MATCH($C1638,'Policy Characteristics'!$C:$C,0)))</f>
        <v>cross fuel price deregulation</v>
      </c>
      <c r="L1638" s="261">
        <f>IF(ISBLANK(INDEX('Policy Characteristics'!F:F,MATCH($C1638,'Policy Characteristics'!$C:$C,0))),"",INDEX('Policy Characteristics'!F:F,MATCH($C1638,'Policy Characteristics'!$C:$C,0)))</f>
        <v>0</v>
      </c>
      <c r="M1638" s="261">
        <f>IF(ISBLANK(INDEX('Policy Characteristics'!G:G,MATCH($C1638,'Policy Characteristics'!$C:$C,0))),"",INDEX('Policy Characteristics'!G:G,MATCH($C1638,'Policy Characteristics'!$C:$C,0)))</f>
        <v>1</v>
      </c>
      <c r="N1638" s="261">
        <f>IF(ISBLANK(INDEX('Policy Characteristics'!H:H,MATCH($C1638,'Policy Characteristics'!$C:$C,0))),"",INDEX('Policy Characteristics'!H:H,MATCH($C1638,'Policy Characteristics'!$C:$C,0)))</f>
        <v>0.01</v>
      </c>
      <c r="O1638" s="254" t="str">
        <f>IF(ISBLANK(INDEX('Policy Characteristics'!I:I,MATCH($C1638,'Policy Characteristics'!$C:$C,0))),"",INDEX('Policy Characteristics'!I:I,MATCH($C1638,'Policy Characteristics'!$C:$C,0)))</f>
        <v>% of price deregulated</v>
      </c>
      <c r="P1638" s="254" t="str">
        <f>IF(ISBLANK(INDEX('Policy Characteristics'!J:J,MATCH($C1638,'Policy Characteristics'!$C:$C,0))),"",INDEX('Policy Characteristics'!J:J,MATCH($C1638,'Policy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38" s="254" t="str">
        <f>IF(ISBLANK(INDEX('Policy Characteristics'!K:K,MATCH($C1638,'Policy Characteristics'!$C:$C,0))),"",INDEX('Policy Characteristics'!K:K,MATCH($C1638,'Policy Characteristics'!$C:$C,0)))</f>
        <v>fuels.html#fuel-price-deregulation</v>
      </c>
      <c r="R1638" s="254" t="str">
        <f>IF(ISBLANK(INDEX('Policy Characteristics'!L:L,MATCH($C1638,'Policy Characteristics'!$C:$C,0))),"",INDEX('Policy Characteristics'!L:L,MATCH($C1638,'Policy Characteristics'!$C:$C,0)))</f>
        <v/>
      </c>
    </row>
    <row r="1639" spans="1:18" s="2" customFormat="1">
      <c r="A1639" s="254" t="str">
        <f>IF(ISBLANK(INDEX('Policy Characteristics'!A:A,MATCH($C1639,'Policy Characteristics'!$C:$C,0))),"",INDEX('Policy Characteristics'!A:A,MATCH($C1639,'Policy Characteristics'!$C:$C,0)))</f>
        <v>Cross-Sector</v>
      </c>
      <c r="B1639" s="262" t="str">
        <f>IF(ISBLANK(INDEX('Policy Characteristics'!B:B,MATCH($C1639,'Policy Characteristics'!$C:$C,0))),"",INDEX('Policy Characteristics'!B:B,MATCH($C1639,'Policy Characteristics'!$C:$C,0)))</f>
        <v>Fuel Price Deregulation</v>
      </c>
      <c r="C1639" s="254" t="str">
        <f t="shared" si="64"/>
        <v>Fuel Price Deregulation</v>
      </c>
      <c r="D1639" s="6" t="s">
        <v>2466</v>
      </c>
      <c r="E1639" s="45"/>
      <c r="F1639" s="6" t="s">
        <v>2470</v>
      </c>
      <c r="G1639" s="6"/>
      <c r="H1639" s="43">
        <v>735</v>
      </c>
      <c r="I1639" s="325" t="s">
        <v>44</v>
      </c>
      <c r="J1639" s="255" t="str">
        <f>IF(ISBLANK(INDEX('Policy Characteristics'!D:D,MATCH($C1639,'Policy Characteristics'!$C:$C,0))),"",INDEX('Policy Characteristics'!D:D,MATCH($C1639,'Policy Characteristics'!$C:$C,0)))</f>
        <v>Fuel Price Deregulation</v>
      </c>
      <c r="K1639" s="254" t="str">
        <f>IF(ISBLANK(INDEX('Policy Characteristics'!E:E,MATCH($C1639,'Policy Characteristics'!$C:$C,0))),"",INDEX('Policy Characteristics'!E:E,MATCH($C1639,'Policy Characteristics'!$C:$C,0)))</f>
        <v>cross fuel price deregulation</v>
      </c>
      <c r="L1639" s="261">
        <f>IF(ISBLANK(INDEX('Policy Characteristics'!F:F,MATCH($C1639,'Policy Characteristics'!$C:$C,0))),"",INDEX('Policy Characteristics'!F:F,MATCH($C1639,'Policy Characteristics'!$C:$C,0)))</f>
        <v>0</v>
      </c>
      <c r="M1639" s="261">
        <f>IF(ISBLANK(INDEX('Policy Characteristics'!G:G,MATCH($C1639,'Policy Characteristics'!$C:$C,0))),"",INDEX('Policy Characteristics'!G:G,MATCH($C1639,'Policy Characteristics'!$C:$C,0)))</f>
        <v>1</v>
      </c>
      <c r="N1639" s="261">
        <f>IF(ISBLANK(INDEX('Policy Characteristics'!H:H,MATCH($C1639,'Policy Characteristics'!$C:$C,0))),"",INDEX('Policy Characteristics'!H:H,MATCH($C1639,'Policy Characteristics'!$C:$C,0)))</f>
        <v>0.01</v>
      </c>
      <c r="O1639" s="254" t="str">
        <f>IF(ISBLANK(INDEX('Policy Characteristics'!I:I,MATCH($C1639,'Policy Characteristics'!$C:$C,0))),"",INDEX('Policy Characteristics'!I:I,MATCH($C1639,'Policy Characteristics'!$C:$C,0)))</f>
        <v>% of price deregulated</v>
      </c>
      <c r="P1639" s="254" t="str">
        <f>IF(ISBLANK(INDEX('Policy Characteristics'!J:J,MATCH($C1639,'Policy Characteristics'!$C:$C,0))),"",INDEX('Policy Characteristics'!J:J,MATCH($C1639,'Policy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39" s="254" t="str">
        <f>IF(ISBLANK(INDEX('Policy Characteristics'!K:K,MATCH($C1639,'Policy Characteristics'!$C:$C,0))),"",INDEX('Policy Characteristics'!K:K,MATCH($C1639,'Policy Characteristics'!$C:$C,0)))</f>
        <v>fuels.html#fuel-price-deregulation</v>
      </c>
      <c r="R1639" s="254" t="str">
        <f>IF(ISBLANK(INDEX('Policy Characteristics'!L:L,MATCH($C1639,'Policy Characteristics'!$C:$C,0))),"",INDEX('Policy Characteristics'!L:L,MATCH($C1639,'Policy Characteristics'!$C:$C,0)))</f>
        <v/>
      </c>
    </row>
    <row r="1640" spans="1:18" s="2" customFormat="1">
      <c r="A1640" s="254" t="str">
        <f>IF(ISBLANK(INDEX('Policy Characteristics'!A:A,MATCH($C1640,'Policy Characteristics'!$C:$C,0))),"",INDEX('Policy Characteristics'!A:A,MATCH($C1640,'Policy Characteristics'!$C:$C,0)))</f>
        <v>Cross-Sector</v>
      </c>
      <c r="B1640" s="262" t="str">
        <f>IF(ISBLANK(INDEX('Policy Characteristics'!B:B,MATCH($C1640,'Policy Characteristics'!$C:$C,0))),"",INDEX('Policy Characteristics'!B:B,MATCH($C1640,'Policy Characteristics'!$C:$C,0)))</f>
        <v>Fuel Price Deregulation</v>
      </c>
      <c r="C1640" s="254" t="str">
        <f t="shared" si="64"/>
        <v>Fuel Price Deregulation</v>
      </c>
      <c r="D1640" s="6" t="s">
        <v>2467</v>
      </c>
      <c r="E1640" s="45"/>
      <c r="F1640" s="6" t="s">
        <v>2471</v>
      </c>
      <c r="G1640" s="6"/>
      <c r="H1640" s="43">
        <v>736</v>
      </c>
      <c r="I1640" s="325" t="s">
        <v>44</v>
      </c>
      <c r="J1640" s="255" t="str">
        <f>IF(ISBLANK(INDEX('Policy Characteristics'!D:D,MATCH($C1640,'Policy Characteristics'!$C:$C,0))),"",INDEX('Policy Characteristics'!D:D,MATCH($C1640,'Policy Characteristics'!$C:$C,0)))</f>
        <v>Fuel Price Deregulation</v>
      </c>
      <c r="K1640" s="254" t="str">
        <f>IF(ISBLANK(INDEX('Policy Characteristics'!E:E,MATCH($C1640,'Policy Characteristics'!$C:$C,0))),"",INDEX('Policy Characteristics'!E:E,MATCH($C1640,'Policy Characteristics'!$C:$C,0)))</f>
        <v>cross fuel price deregulation</v>
      </c>
      <c r="L1640" s="261">
        <f>IF(ISBLANK(INDEX('Policy Characteristics'!F:F,MATCH($C1640,'Policy Characteristics'!$C:$C,0))),"",INDEX('Policy Characteristics'!F:F,MATCH($C1640,'Policy Characteristics'!$C:$C,0)))</f>
        <v>0</v>
      </c>
      <c r="M1640" s="261">
        <f>IF(ISBLANK(INDEX('Policy Characteristics'!G:G,MATCH($C1640,'Policy Characteristics'!$C:$C,0))),"",INDEX('Policy Characteristics'!G:G,MATCH($C1640,'Policy Characteristics'!$C:$C,0)))</f>
        <v>1</v>
      </c>
      <c r="N1640" s="261">
        <f>IF(ISBLANK(INDEX('Policy Characteristics'!H:H,MATCH($C1640,'Policy Characteristics'!$C:$C,0))),"",INDEX('Policy Characteristics'!H:H,MATCH($C1640,'Policy Characteristics'!$C:$C,0)))</f>
        <v>0.01</v>
      </c>
      <c r="O1640" s="254" t="str">
        <f>IF(ISBLANK(INDEX('Policy Characteristics'!I:I,MATCH($C1640,'Policy Characteristics'!$C:$C,0))),"",INDEX('Policy Characteristics'!I:I,MATCH($C1640,'Policy Characteristics'!$C:$C,0)))</f>
        <v>% of price deregulated</v>
      </c>
      <c r="P1640" s="254" t="str">
        <f>IF(ISBLANK(INDEX('Policy Characteristics'!J:J,MATCH($C1640,'Policy Characteristics'!$C:$C,0))),"",INDEX('Policy Characteristics'!J:J,MATCH($C1640,'Policy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0" s="254" t="str">
        <f>IF(ISBLANK(INDEX('Policy Characteristics'!K:K,MATCH($C1640,'Policy Characteristics'!$C:$C,0))),"",INDEX('Policy Characteristics'!K:K,MATCH($C1640,'Policy Characteristics'!$C:$C,0)))</f>
        <v>fuels.html#fuel-price-deregulation</v>
      </c>
      <c r="R1640" s="254" t="str">
        <f>IF(ISBLANK(INDEX('Policy Characteristics'!L:L,MATCH($C1640,'Policy Characteristics'!$C:$C,0))),"",INDEX('Policy Characteristics'!L:L,MATCH($C1640,'Policy Characteristics'!$C:$C,0)))</f>
        <v/>
      </c>
    </row>
    <row r="1641" spans="1:18" s="2" customFormat="1">
      <c r="A1641" s="254" t="str">
        <f>IF(ISBLANK(INDEX('Policy Characteristics'!A:A,MATCH($C1641,'Policy Characteristics'!$C:$C,0))),"",INDEX('Policy Characteristics'!A:A,MATCH($C1641,'Policy Characteristics'!$C:$C,0)))</f>
        <v>Cross-Sector</v>
      </c>
      <c r="B1641" s="262" t="str">
        <f>IF(ISBLANK(INDEX('Policy Characteristics'!B:B,MATCH($C1641,'Policy Characteristics'!$C:$C,0))),"",INDEX('Policy Characteristics'!B:B,MATCH($C1641,'Policy Characteristics'!$C:$C,0)))</f>
        <v>Fuel Price Deregulation</v>
      </c>
      <c r="C1641" s="254" t="str">
        <f t="shared" si="64"/>
        <v>Fuel Price Deregulation</v>
      </c>
      <c r="D1641" s="6" t="s">
        <v>2468</v>
      </c>
      <c r="E1641" s="45"/>
      <c r="F1641" s="6" t="s">
        <v>2472</v>
      </c>
      <c r="G1641" s="6"/>
      <c r="H1641" s="43">
        <v>737</v>
      </c>
      <c r="I1641" s="325" t="s">
        <v>44</v>
      </c>
      <c r="J1641" s="255" t="str">
        <f>IF(ISBLANK(INDEX('Policy Characteristics'!D:D,MATCH($C1641,'Policy Characteristics'!$C:$C,0))),"",INDEX('Policy Characteristics'!D:D,MATCH($C1641,'Policy Characteristics'!$C:$C,0)))</f>
        <v>Fuel Price Deregulation</v>
      </c>
      <c r="K1641" s="254" t="str">
        <f>IF(ISBLANK(INDEX('Policy Characteristics'!E:E,MATCH($C1641,'Policy Characteristics'!$C:$C,0))),"",INDEX('Policy Characteristics'!E:E,MATCH($C1641,'Policy Characteristics'!$C:$C,0)))</f>
        <v>cross fuel price deregulation</v>
      </c>
      <c r="L1641" s="261">
        <f>IF(ISBLANK(INDEX('Policy Characteristics'!F:F,MATCH($C1641,'Policy Characteristics'!$C:$C,0))),"",INDEX('Policy Characteristics'!F:F,MATCH($C1641,'Policy Characteristics'!$C:$C,0)))</f>
        <v>0</v>
      </c>
      <c r="M1641" s="261">
        <f>IF(ISBLANK(INDEX('Policy Characteristics'!G:G,MATCH($C1641,'Policy Characteristics'!$C:$C,0))),"",INDEX('Policy Characteristics'!G:G,MATCH($C1641,'Policy Characteristics'!$C:$C,0)))</f>
        <v>1</v>
      </c>
      <c r="N1641" s="261">
        <f>IF(ISBLANK(INDEX('Policy Characteristics'!H:H,MATCH($C1641,'Policy Characteristics'!$C:$C,0))),"",INDEX('Policy Characteristics'!H:H,MATCH($C1641,'Policy Characteristics'!$C:$C,0)))</f>
        <v>0.01</v>
      </c>
      <c r="O1641" s="254" t="str">
        <f>IF(ISBLANK(INDEX('Policy Characteristics'!I:I,MATCH($C1641,'Policy Characteristics'!$C:$C,0))),"",INDEX('Policy Characteristics'!I:I,MATCH($C1641,'Policy Characteristics'!$C:$C,0)))</f>
        <v>% of price deregulated</v>
      </c>
      <c r="P1641" s="254" t="str">
        <f>IF(ISBLANK(INDEX('Policy Characteristics'!J:J,MATCH($C1641,'Policy Characteristics'!$C:$C,0))),"",INDEX('Policy Characteristics'!J:J,MATCH($C1641,'Policy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1" s="254" t="str">
        <f>IF(ISBLANK(INDEX('Policy Characteristics'!K:K,MATCH($C1641,'Policy Characteristics'!$C:$C,0))),"",INDEX('Policy Characteristics'!K:K,MATCH($C1641,'Policy Characteristics'!$C:$C,0)))</f>
        <v>fuels.html#fuel-price-deregulation</v>
      </c>
      <c r="R1641" s="254" t="str">
        <f>IF(ISBLANK(INDEX('Policy Characteristics'!L:L,MATCH($C1641,'Policy Characteristics'!$C:$C,0))),"",INDEX('Policy Characteristics'!L:L,MATCH($C1641,'Policy Characteristics'!$C:$C,0)))</f>
        <v/>
      </c>
    </row>
    <row r="1642" spans="1:18" s="4" customFormat="1">
      <c r="A1642" s="254" t="str">
        <f>IF(ISBLANK(INDEX('Policy Characteristics'!A:A,MATCH($C1642,'Policy Characteristics'!$C:$C,0))),"",INDEX('Policy Characteristics'!A:A,MATCH($C1642,'Policy Characteristics'!$C:$C,0)))</f>
        <v>Cross-Sector</v>
      </c>
      <c r="B1642" s="262" t="str">
        <f>IF(ISBLANK(INDEX('Policy Characteristics'!B:B,MATCH($C1642,'Policy Characteristics'!$C:$C,0))),"",INDEX('Policy Characteristics'!B:B,MATCH($C1642,'Policy Characteristics'!$C:$C,0)))</f>
        <v>Fuel Taxes or Subsidies</v>
      </c>
      <c r="C1642" t="s">
        <v>3271</v>
      </c>
      <c r="D1642" s="45" t="s">
        <v>52</v>
      </c>
      <c r="E1642" s="45" t="s">
        <v>332</v>
      </c>
      <c r="F1642" s="45" t="s">
        <v>93</v>
      </c>
      <c r="G1642" s="45" t="s">
        <v>4</v>
      </c>
      <c r="H1642" s="43">
        <v>78</v>
      </c>
      <c r="I1642" s="324" t="s">
        <v>43</v>
      </c>
      <c r="J1642" s="255" t="str">
        <f>IF(ISBLANK(INDEX('Policy Characteristics'!D:D,MATCH($C1642,'Policy Characteristics'!$C:$C,0))),"",INDEX('Policy Characteristics'!D:D,MATCH($C1642,'Policy Characteristics'!$C:$C,0)))</f>
        <v>Fuel Taxes or Subsidies</v>
      </c>
      <c r="K1642" s="254" t="str">
        <f>IF(ISBLANK(INDEX('Policy Characteristics'!E:E,MATCH($C1642,'Policy Characteristics'!$C:$C,0))),"",INDEX('Policy Characteristics'!E:E,MATCH($C1642,'Policy Characteristics'!$C:$C,0)))</f>
        <v>cross fuel tax</v>
      </c>
      <c r="L1642" s="261">
        <f>IF(ISBLANK(INDEX('Policy Characteristics'!F:F,MATCH($C1642,'Policy Characteristics'!$C:$C,0))),"",INDEX('Policy Characteristics'!F:F,MATCH($C1642,'Policy Characteristics'!$C:$C,0)))</f>
        <v>-0.9</v>
      </c>
      <c r="M1642" s="261">
        <f>IF(ISBLANK(INDEX('Policy Characteristics'!G:G,MATCH($C1642,'Policy Characteristics'!$C:$C,0))),"",INDEX('Policy Characteristics'!G:G,MATCH($C1642,'Policy Characteristics'!$C:$C,0)))</f>
        <v>0.9</v>
      </c>
      <c r="N1642" s="261">
        <f>IF(ISBLANK(INDEX('Policy Characteristics'!H:H,MATCH($C1642,'Policy Characteristics'!$C:$C,0))),"",INDEX('Policy Characteristics'!H:H,MATCH($C1642,'Policy Characteristics'!$C:$C,0)))</f>
        <v>0.01</v>
      </c>
      <c r="O1642" s="254" t="str">
        <f>IF(ISBLANK(INDEX('Policy Characteristics'!I:I,MATCH($C1642,'Policy Characteristics'!$C:$C,0))),"",INDEX('Policy Characteristics'!I:I,MATCH($C1642,'Policy Characteristics'!$C:$C,0)))</f>
        <v>% of BAU price</v>
      </c>
      <c r="P1642" s="254" t="str">
        <f>IF(ISBLANK(INDEX('Policy Characteristics'!J:J,MATCH($C1642,'Policy Characteristics'!$C:$C,0))),"",INDEX('Policy Characteristics'!J:J,MATCH($C1642,'Policy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42" s="254" t="str">
        <f>IF(ISBLANK(INDEX('Policy Characteristics'!K:K,MATCH($C1642,'Policy Characteristics'!$C:$C,0))),"",INDEX('Policy Characteristics'!K:K,MATCH($C1642,'Policy Characteristics'!$C:$C,0)))</f>
        <v>fuels.html#fuel-taxes</v>
      </c>
      <c r="R1642" s="254" t="str">
        <f>IF(ISBLANK(INDEX('Policy Characteristics'!L:L,MATCH($C1642,'Policy Characteristics'!$C:$C,0))),"",INDEX('Policy Characteristics'!L:L,MATCH($C1642,'Policy Characteristics'!$C:$C,0)))</f>
        <v>fuel-taxes.html</v>
      </c>
    </row>
    <row r="1643" spans="1:18" s="4" customFormat="1">
      <c r="A1643" s="254" t="str">
        <f>IF(ISBLANK(INDEX('Policy Characteristics'!A:A,MATCH($C1643,'Policy Characteristics'!$C:$C,0))),"",INDEX('Policy Characteristics'!A:A,MATCH($C1643,'Policy Characteristics'!$C:$C,0)))</f>
        <v>Cross-Sector</v>
      </c>
      <c r="B1643" s="262" t="str">
        <f>IF(ISBLANK(INDEX('Policy Characteristics'!B:B,MATCH($C1643,'Policy Characteristics'!$C:$C,0))),"",INDEX('Policy Characteristics'!B:B,MATCH($C1643,'Policy Characteristics'!$C:$C,0)))</f>
        <v>Fuel Taxes or Subsidies</v>
      </c>
      <c r="C1643" s="320" t="str">
        <f t="shared" ref="C1643:C1706" si="65">C$1642</f>
        <v>Additional Fuel Tax or Subsidy Rate by Fuel</v>
      </c>
      <c r="D1643" s="6" t="s">
        <v>449</v>
      </c>
      <c r="E1643" s="45" t="s">
        <v>332</v>
      </c>
      <c r="F1643" s="6" t="s">
        <v>446</v>
      </c>
      <c r="G1643" s="45" t="s">
        <v>4</v>
      </c>
      <c r="H1643" s="43">
        <v>79</v>
      </c>
      <c r="I1643" s="325" t="s">
        <v>44</v>
      </c>
      <c r="J1643" s="255" t="str">
        <f>IF(ISBLANK(INDEX('Policy Characteristics'!D:D,MATCH($C1643,'Policy Characteristics'!$C:$C,0))),"",INDEX('Policy Characteristics'!D:D,MATCH($C1643,'Policy Characteristics'!$C:$C,0)))</f>
        <v>Fuel Taxes or Subsidies</v>
      </c>
      <c r="K1643" s="254" t="str">
        <f>IF(ISBLANK(INDEX('Policy Characteristics'!E:E,MATCH($C1643,'Policy Characteristics'!$C:$C,0))),"",INDEX('Policy Characteristics'!E:E,MATCH($C1643,'Policy Characteristics'!$C:$C,0)))</f>
        <v>cross fuel tax</v>
      </c>
      <c r="L1643" s="261">
        <f>IF(ISBLANK(INDEX('Policy Characteristics'!F:F,MATCH($C1643,'Policy Characteristics'!$C:$C,0))),"",INDEX('Policy Characteristics'!F:F,MATCH($C1643,'Policy Characteristics'!$C:$C,0)))</f>
        <v>-0.9</v>
      </c>
      <c r="M1643" s="261">
        <f>IF(ISBLANK(INDEX('Policy Characteristics'!G:G,MATCH($C1643,'Policy Characteristics'!$C:$C,0))),"",INDEX('Policy Characteristics'!G:G,MATCH($C1643,'Policy Characteristics'!$C:$C,0)))</f>
        <v>0.9</v>
      </c>
      <c r="N1643" s="261">
        <f>IF(ISBLANK(INDEX('Policy Characteristics'!H:H,MATCH($C1643,'Policy Characteristics'!$C:$C,0))),"",INDEX('Policy Characteristics'!H:H,MATCH($C1643,'Policy Characteristics'!$C:$C,0)))</f>
        <v>0.01</v>
      </c>
      <c r="O1643" s="254" t="str">
        <f>IF(ISBLANK(INDEX('Policy Characteristics'!I:I,MATCH($C1643,'Policy Characteristics'!$C:$C,0))),"",INDEX('Policy Characteristics'!I:I,MATCH($C1643,'Policy Characteristics'!$C:$C,0)))</f>
        <v>% of BAU price</v>
      </c>
      <c r="P1643" s="254" t="str">
        <f>IF(ISBLANK(INDEX('Policy Characteristics'!J:J,MATCH($C1643,'Policy Characteristics'!$C:$C,0))),"",INDEX('Policy Characteristics'!J:J,MATCH($C1643,'Policy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43" s="254" t="str">
        <f>IF(ISBLANK(INDEX('Policy Characteristics'!K:K,MATCH($C1643,'Policy Characteristics'!$C:$C,0))),"",INDEX('Policy Characteristics'!K:K,MATCH($C1643,'Policy Characteristics'!$C:$C,0)))</f>
        <v>fuels.html#fuel-taxes</v>
      </c>
      <c r="R1643" s="254" t="str">
        <f>IF(ISBLANK(INDEX('Policy Characteristics'!L:L,MATCH($C1643,'Policy Characteristics'!$C:$C,0))),"",INDEX('Policy Characteristics'!L:L,MATCH($C1643,'Policy Characteristics'!$C:$C,0)))</f>
        <v>fuel-taxes.html</v>
      </c>
    </row>
    <row r="1644" spans="1:18" s="4" customFormat="1">
      <c r="A1644" s="254" t="str">
        <f>IF(ISBLANK(INDEX('Policy Characteristics'!A:A,MATCH($C1644,'Policy Characteristics'!$C:$C,0))),"",INDEX('Policy Characteristics'!A:A,MATCH($C1644,'Policy Characteristics'!$C:$C,0)))</f>
        <v>Cross-Sector</v>
      </c>
      <c r="B1644" s="262" t="str">
        <f>IF(ISBLANK(INDEX('Policy Characteristics'!B:B,MATCH($C1644,'Policy Characteristics'!$C:$C,0))),"",INDEX('Policy Characteristics'!B:B,MATCH($C1644,'Policy Characteristics'!$C:$C,0)))</f>
        <v>Fuel Taxes or Subsidies</v>
      </c>
      <c r="C1644" s="320" t="str">
        <f t="shared" si="65"/>
        <v>Additional Fuel Tax or Subsidy Rate by Fuel</v>
      </c>
      <c r="D1644" s="6" t="s">
        <v>46</v>
      </c>
      <c r="E1644" s="45" t="s">
        <v>332</v>
      </c>
      <c r="F1644" s="6" t="s">
        <v>87</v>
      </c>
      <c r="G1644" s="45" t="s">
        <v>4</v>
      </c>
      <c r="H1644" s="43">
        <v>80</v>
      </c>
      <c r="I1644" s="325" t="s">
        <v>43</v>
      </c>
      <c r="J1644" s="255" t="str">
        <f>IF(ISBLANK(INDEX('Policy Characteristics'!D:D,MATCH($C1644,'Policy Characteristics'!$C:$C,0))),"",INDEX('Policy Characteristics'!D:D,MATCH($C1644,'Policy Characteristics'!$C:$C,0)))</f>
        <v>Fuel Taxes or Subsidies</v>
      </c>
      <c r="K1644" s="254" t="str">
        <f>IF(ISBLANK(INDEX('Policy Characteristics'!E:E,MATCH($C1644,'Policy Characteristics'!$C:$C,0))),"",INDEX('Policy Characteristics'!E:E,MATCH($C1644,'Policy Characteristics'!$C:$C,0)))</f>
        <v>cross fuel tax</v>
      </c>
      <c r="L1644" s="261">
        <f>IF(ISBLANK(INDEX('Policy Characteristics'!F:F,MATCH($C1644,'Policy Characteristics'!$C:$C,0))),"",INDEX('Policy Characteristics'!F:F,MATCH($C1644,'Policy Characteristics'!$C:$C,0)))</f>
        <v>-0.9</v>
      </c>
      <c r="M1644" s="261">
        <f>IF(ISBLANK(INDEX('Policy Characteristics'!G:G,MATCH($C1644,'Policy Characteristics'!$C:$C,0))),"",INDEX('Policy Characteristics'!G:G,MATCH($C1644,'Policy Characteristics'!$C:$C,0)))</f>
        <v>0.9</v>
      </c>
      <c r="N1644" s="261">
        <f>IF(ISBLANK(INDEX('Policy Characteristics'!H:H,MATCH($C1644,'Policy Characteristics'!$C:$C,0))),"",INDEX('Policy Characteristics'!H:H,MATCH($C1644,'Policy Characteristics'!$C:$C,0)))</f>
        <v>0.01</v>
      </c>
      <c r="O1644" s="254" t="str">
        <f>IF(ISBLANK(INDEX('Policy Characteristics'!I:I,MATCH($C1644,'Policy Characteristics'!$C:$C,0))),"",INDEX('Policy Characteristics'!I:I,MATCH($C1644,'Policy Characteristics'!$C:$C,0)))</f>
        <v>% of BAU price</v>
      </c>
      <c r="P1644" s="254" t="str">
        <f>IF(ISBLANK(INDEX('Policy Characteristics'!J:J,MATCH($C1644,'Policy Characteristics'!$C:$C,0))),"",INDEX('Policy Characteristics'!J:J,MATCH($C1644,'Policy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44" s="254" t="str">
        <f>IF(ISBLANK(INDEX('Policy Characteristics'!K:K,MATCH($C1644,'Policy Characteristics'!$C:$C,0))),"",INDEX('Policy Characteristics'!K:K,MATCH($C1644,'Policy Characteristics'!$C:$C,0)))</f>
        <v>fuels.html#fuel-taxes</v>
      </c>
      <c r="R1644" s="254" t="str">
        <f>IF(ISBLANK(INDEX('Policy Characteristics'!L:L,MATCH($C1644,'Policy Characteristics'!$C:$C,0))),"",INDEX('Policy Characteristics'!L:L,MATCH($C1644,'Policy Characteristics'!$C:$C,0)))</f>
        <v>fuel-taxes.html</v>
      </c>
    </row>
    <row r="1645" spans="1:18" s="4" customFormat="1">
      <c r="A1645" s="254" t="str">
        <f>IF(ISBLANK(INDEX('Policy Characteristics'!A:A,MATCH($C1645,'Policy Characteristics'!$C:$C,0))),"",INDEX('Policy Characteristics'!A:A,MATCH($C1645,'Policy Characteristics'!$C:$C,0)))</f>
        <v>Cross-Sector</v>
      </c>
      <c r="B1645" s="262" t="str">
        <f>IF(ISBLANK(INDEX('Policy Characteristics'!B:B,MATCH($C1645,'Policy Characteristics'!$C:$C,0))),"",INDEX('Policy Characteristics'!B:B,MATCH($C1645,'Policy Characteristics'!$C:$C,0)))</f>
        <v>Fuel Taxes or Subsidies</v>
      </c>
      <c r="C1645" s="320" t="str">
        <f t="shared" si="65"/>
        <v>Additional Fuel Tax or Subsidy Rate by Fuel</v>
      </c>
      <c r="D1645" s="6" t="s">
        <v>47</v>
      </c>
      <c r="E1645" s="45" t="s">
        <v>332</v>
      </c>
      <c r="F1645" s="6" t="s">
        <v>88</v>
      </c>
      <c r="G1645" s="45" t="s">
        <v>4</v>
      </c>
      <c r="H1645" s="43">
        <v>738</v>
      </c>
      <c r="I1645" s="325" t="s">
        <v>44</v>
      </c>
      <c r="J1645" s="255" t="str">
        <f>IF(ISBLANK(INDEX('Policy Characteristics'!D:D,MATCH($C1645,'Policy Characteristics'!$C:$C,0))),"",INDEX('Policy Characteristics'!D:D,MATCH($C1645,'Policy Characteristics'!$C:$C,0)))</f>
        <v>Fuel Taxes or Subsidies</v>
      </c>
      <c r="K1645" s="254" t="str">
        <f>IF(ISBLANK(INDEX('Policy Characteristics'!E:E,MATCH($C1645,'Policy Characteristics'!$C:$C,0))),"",INDEX('Policy Characteristics'!E:E,MATCH($C1645,'Policy Characteristics'!$C:$C,0)))</f>
        <v>cross fuel tax</v>
      </c>
      <c r="L1645" s="261">
        <f>IF(ISBLANK(INDEX('Policy Characteristics'!F:F,MATCH($C1645,'Policy Characteristics'!$C:$C,0))),"",INDEX('Policy Characteristics'!F:F,MATCH($C1645,'Policy Characteristics'!$C:$C,0)))</f>
        <v>-0.9</v>
      </c>
      <c r="M1645" s="261">
        <f>IF(ISBLANK(INDEX('Policy Characteristics'!G:G,MATCH($C1645,'Policy Characteristics'!$C:$C,0))),"",INDEX('Policy Characteristics'!G:G,MATCH($C1645,'Policy Characteristics'!$C:$C,0)))</f>
        <v>0.9</v>
      </c>
      <c r="N1645" s="261">
        <f>IF(ISBLANK(INDEX('Policy Characteristics'!H:H,MATCH($C1645,'Policy Characteristics'!$C:$C,0))),"",INDEX('Policy Characteristics'!H:H,MATCH($C1645,'Policy Characteristics'!$C:$C,0)))</f>
        <v>0.01</v>
      </c>
      <c r="O1645" s="254" t="str">
        <f>IF(ISBLANK(INDEX('Policy Characteristics'!I:I,MATCH($C1645,'Policy Characteristics'!$C:$C,0))),"",INDEX('Policy Characteristics'!I:I,MATCH($C1645,'Policy Characteristics'!$C:$C,0)))</f>
        <v>% of BAU price</v>
      </c>
      <c r="P1645" s="254" t="str">
        <f>IF(ISBLANK(INDEX('Policy Characteristics'!J:J,MATCH($C1645,'Policy Characteristics'!$C:$C,0))),"",INDEX('Policy Characteristics'!J:J,MATCH($C1645,'Policy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45" s="254" t="str">
        <f>IF(ISBLANK(INDEX('Policy Characteristics'!K:K,MATCH($C1645,'Policy Characteristics'!$C:$C,0))),"",INDEX('Policy Characteristics'!K:K,MATCH($C1645,'Policy Characteristics'!$C:$C,0)))</f>
        <v>fuels.html#fuel-taxes</v>
      </c>
      <c r="R1645" s="254" t="str">
        <f>IF(ISBLANK(INDEX('Policy Characteristics'!L:L,MATCH($C1645,'Policy Characteristics'!$C:$C,0))),"",INDEX('Policy Characteristics'!L:L,MATCH($C1645,'Policy Characteristics'!$C:$C,0)))</f>
        <v>fuel-taxes.html</v>
      </c>
    </row>
    <row r="1646" spans="1:18" s="4" customFormat="1">
      <c r="A1646" s="254" t="str">
        <f>IF(ISBLANK(INDEX('Policy Characteristics'!A:A,MATCH($C1646,'Policy Characteristics'!$C:$C,0))),"",INDEX('Policy Characteristics'!A:A,MATCH($C1646,'Policy Characteristics'!$C:$C,0)))</f>
        <v>Cross-Sector</v>
      </c>
      <c r="B1646" s="262" t="str">
        <f>IF(ISBLANK(INDEX('Policy Characteristics'!B:B,MATCH($C1646,'Policy Characteristics'!$C:$C,0))),"",INDEX('Policy Characteristics'!B:B,MATCH($C1646,'Policy Characteristics'!$C:$C,0)))</f>
        <v>Fuel Taxes or Subsidies</v>
      </c>
      <c r="C1646" s="320" t="str">
        <f t="shared" si="65"/>
        <v>Additional Fuel Tax or Subsidy Rate by Fuel</v>
      </c>
      <c r="D1646" s="6" t="s">
        <v>51</v>
      </c>
      <c r="E1646" s="45" t="s">
        <v>332</v>
      </c>
      <c r="F1646" s="6" t="s">
        <v>92</v>
      </c>
      <c r="G1646" s="45" t="s">
        <v>4</v>
      </c>
      <c r="H1646" s="43">
        <v>739</v>
      </c>
      <c r="I1646" s="325" t="s">
        <v>44</v>
      </c>
      <c r="J1646" s="255" t="str">
        <f>IF(ISBLANK(INDEX('Policy Characteristics'!D:D,MATCH($C1646,'Policy Characteristics'!$C:$C,0))),"",INDEX('Policy Characteristics'!D:D,MATCH($C1646,'Policy Characteristics'!$C:$C,0)))</f>
        <v>Fuel Taxes or Subsidies</v>
      </c>
      <c r="K1646" s="254" t="str">
        <f>IF(ISBLANK(INDEX('Policy Characteristics'!E:E,MATCH($C1646,'Policy Characteristics'!$C:$C,0))),"",INDEX('Policy Characteristics'!E:E,MATCH($C1646,'Policy Characteristics'!$C:$C,0)))</f>
        <v>cross fuel tax</v>
      </c>
      <c r="L1646" s="261">
        <f>IF(ISBLANK(INDEX('Policy Characteristics'!F:F,MATCH($C1646,'Policy Characteristics'!$C:$C,0))),"",INDEX('Policy Characteristics'!F:F,MATCH($C1646,'Policy Characteristics'!$C:$C,0)))</f>
        <v>-0.9</v>
      </c>
      <c r="M1646" s="261">
        <f>IF(ISBLANK(INDEX('Policy Characteristics'!G:G,MATCH($C1646,'Policy Characteristics'!$C:$C,0))),"",INDEX('Policy Characteristics'!G:G,MATCH($C1646,'Policy Characteristics'!$C:$C,0)))</f>
        <v>0.9</v>
      </c>
      <c r="N1646" s="261">
        <f>IF(ISBLANK(INDEX('Policy Characteristics'!H:H,MATCH($C1646,'Policy Characteristics'!$C:$C,0))),"",INDEX('Policy Characteristics'!H:H,MATCH($C1646,'Policy Characteristics'!$C:$C,0)))</f>
        <v>0.01</v>
      </c>
      <c r="O1646" s="254" t="str">
        <f>IF(ISBLANK(INDEX('Policy Characteristics'!I:I,MATCH($C1646,'Policy Characteristics'!$C:$C,0))),"",INDEX('Policy Characteristics'!I:I,MATCH($C1646,'Policy Characteristics'!$C:$C,0)))</f>
        <v>% of BAU price</v>
      </c>
      <c r="P1646" s="254" t="str">
        <f>IF(ISBLANK(INDEX('Policy Characteristics'!J:J,MATCH($C1646,'Policy Characteristics'!$C:$C,0))),"",INDEX('Policy Characteristics'!J:J,MATCH($C1646,'Policy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46" s="254" t="str">
        <f>IF(ISBLANK(INDEX('Policy Characteristics'!K:K,MATCH($C1646,'Policy Characteristics'!$C:$C,0))),"",INDEX('Policy Characteristics'!K:K,MATCH($C1646,'Policy Characteristics'!$C:$C,0)))</f>
        <v>fuels.html#fuel-taxes</v>
      </c>
      <c r="R1646" s="254" t="str">
        <f>IF(ISBLANK(INDEX('Policy Characteristics'!L:L,MATCH($C1646,'Policy Characteristics'!$C:$C,0))),"",INDEX('Policy Characteristics'!L:L,MATCH($C1646,'Policy Characteristics'!$C:$C,0)))</f>
        <v>fuel-taxes.html</v>
      </c>
    </row>
    <row r="1647" spans="1:18" s="4" customFormat="1">
      <c r="A1647" s="254" t="str">
        <f>IF(ISBLANK(INDEX('Policy Characteristics'!A:A,MATCH($C1647,'Policy Characteristics'!$C:$C,0))),"",INDEX('Policy Characteristics'!A:A,MATCH($C1647,'Policy Characteristics'!$C:$C,0)))</f>
        <v>Cross-Sector</v>
      </c>
      <c r="B1647" s="262" t="str">
        <f>IF(ISBLANK(INDEX('Policy Characteristics'!B:B,MATCH($C1647,'Policy Characteristics'!$C:$C,0))),"",INDEX('Policy Characteristics'!B:B,MATCH($C1647,'Policy Characteristics'!$C:$C,0)))</f>
        <v>Fuel Taxes or Subsidies</v>
      </c>
      <c r="C1647" s="320" t="str">
        <f t="shared" si="65"/>
        <v>Additional Fuel Tax or Subsidy Rate by Fuel</v>
      </c>
      <c r="D1647" s="6" t="s">
        <v>53</v>
      </c>
      <c r="E1647" s="45" t="s">
        <v>332</v>
      </c>
      <c r="F1647" s="6" t="s">
        <v>95</v>
      </c>
      <c r="G1647" s="45" t="s">
        <v>4</v>
      </c>
      <c r="H1647" s="43">
        <v>81</v>
      </c>
      <c r="I1647" s="325" t="s">
        <v>43</v>
      </c>
      <c r="J1647" s="255" t="str">
        <f>IF(ISBLANK(INDEX('Policy Characteristics'!D:D,MATCH($C1647,'Policy Characteristics'!$C:$C,0))),"",INDEX('Policy Characteristics'!D:D,MATCH($C1647,'Policy Characteristics'!$C:$C,0)))</f>
        <v>Fuel Taxes or Subsidies</v>
      </c>
      <c r="K1647" s="254" t="str">
        <f>IF(ISBLANK(INDEX('Policy Characteristics'!E:E,MATCH($C1647,'Policy Characteristics'!$C:$C,0))),"",INDEX('Policy Characteristics'!E:E,MATCH($C1647,'Policy Characteristics'!$C:$C,0)))</f>
        <v>cross fuel tax</v>
      </c>
      <c r="L1647" s="261">
        <f>IF(ISBLANK(INDEX('Policy Characteristics'!F:F,MATCH($C1647,'Policy Characteristics'!$C:$C,0))),"",INDEX('Policy Characteristics'!F:F,MATCH($C1647,'Policy Characteristics'!$C:$C,0)))</f>
        <v>-0.9</v>
      </c>
      <c r="M1647" s="261">
        <f>IF(ISBLANK(INDEX('Policy Characteristics'!G:G,MATCH($C1647,'Policy Characteristics'!$C:$C,0))),"",INDEX('Policy Characteristics'!G:G,MATCH($C1647,'Policy Characteristics'!$C:$C,0)))</f>
        <v>0.9</v>
      </c>
      <c r="N1647" s="261">
        <f>IF(ISBLANK(INDEX('Policy Characteristics'!H:H,MATCH($C1647,'Policy Characteristics'!$C:$C,0))),"",INDEX('Policy Characteristics'!H:H,MATCH($C1647,'Policy Characteristics'!$C:$C,0)))</f>
        <v>0.01</v>
      </c>
      <c r="O1647" s="254" t="str">
        <f>IF(ISBLANK(INDEX('Policy Characteristics'!I:I,MATCH($C1647,'Policy Characteristics'!$C:$C,0))),"",INDEX('Policy Characteristics'!I:I,MATCH($C1647,'Policy Characteristics'!$C:$C,0)))</f>
        <v>% of BAU price</v>
      </c>
      <c r="P1647" s="254" t="str">
        <f>IF(ISBLANK(INDEX('Policy Characteristics'!J:J,MATCH($C1647,'Policy Characteristics'!$C:$C,0))),"",INDEX('Policy Characteristics'!J:J,MATCH($C1647,'Policy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47" s="254" t="str">
        <f>IF(ISBLANK(INDEX('Policy Characteristics'!K:K,MATCH($C1647,'Policy Characteristics'!$C:$C,0))),"",INDEX('Policy Characteristics'!K:K,MATCH($C1647,'Policy Characteristics'!$C:$C,0)))</f>
        <v>fuels.html#fuel-taxes</v>
      </c>
      <c r="R1647" s="254" t="str">
        <f>IF(ISBLANK(INDEX('Policy Characteristics'!L:L,MATCH($C1647,'Policy Characteristics'!$C:$C,0))),"",INDEX('Policy Characteristics'!L:L,MATCH($C1647,'Policy Characteristics'!$C:$C,0)))</f>
        <v>fuel-taxes.html</v>
      </c>
    </row>
    <row r="1648" spans="1:18" s="4" customFormat="1">
      <c r="A1648" s="254" t="str">
        <f>IF(ISBLANK(INDEX('Policy Characteristics'!A:A,MATCH($C1648,'Policy Characteristics'!$C:$C,0))),"",INDEX('Policy Characteristics'!A:A,MATCH($C1648,'Policy Characteristics'!$C:$C,0)))</f>
        <v>Cross-Sector</v>
      </c>
      <c r="B1648" s="262" t="str">
        <f>IF(ISBLANK(INDEX('Policy Characteristics'!B:B,MATCH($C1648,'Policy Characteristics'!$C:$C,0))),"",INDEX('Policy Characteristics'!B:B,MATCH($C1648,'Policy Characteristics'!$C:$C,0)))</f>
        <v>Fuel Taxes or Subsidies</v>
      </c>
      <c r="C1648" s="320" t="str">
        <f t="shared" si="65"/>
        <v>Additional Fuel Tax or Subsidy Rate by Fuel</v>
      </c>
      <c r="D1648" s="6" t="s">
        <v>54</v>
      </c>
      <c r="E1648" s="45" t="s">
        <v>332</v>
      </c>
      <c r="F1648" s="6" t="s">
        <v>96</v>
      </c>
      <c r="G1648" s="45" t="s">
        <v>4</v>
      </c>
      <c r="H1648" s="43">
        <v>82</v>
      </c>
      <c r="I1648" s="325" t="s">
        <v>43</v>
      </c>
      <c r="J1648" s="255" t="str">
        <f>IF(ISBLANK(INDEX('Policy Characteristics'!D:D,MATCH($C1648,'Policy Characteristics'!$C:$C,0))),"",INDEX('Policy Characteristics'!D:D,MATCH($C1648,'Policy Characteristics'!$C:$C,0)))</f>
        <v>Fuel Taxes or Subsidies</v>
      </c>
      <c r="K1648" s="254" t="str">
        <f>IF(ISBLANK(INDEX('Policy Characteristics'!E:E,MATCH($C1648,'Policy Characteristics'!$C:$C,0))),"",INDEX('Policy Characteristics'!E:E,MATCH($C1648,'Policy Characteristics'!$C:$C,0)))</f>
        <v>cross fuel tax</v>
      </c>
      <c r="L1648" s="261">
        <f>IF(ISBLANK(INDEX('Policy Characteristics'!F:F,MATCH($C1648,'Policy Characteristics'!$C:$C,0))),"",INDEX('Policy Characteristics'!F:F,MATCH($C1648,'Policy Characteristics'!$C:$C,0)))</f>
        <v>-0.9</v>
      </c>
      <c r="M1648" s="261">
        <f>IF(ISBLANK(INDEX('Policy Characteristics'!G:G,MATCH($C1648,'Policy Characteristics'!$C:$C,0))),"",INDEX('Policy Characteristics'!G:G,MATCH($C1648,'Policy Characteristics'!$C:$C,0)))</f>
        <v>0.9</v>
      </c>
      <c r="N1648" s="261">
        <f>IF(ISBLANK(INDEX('Policy Characteristics'!H:H,MATCH($C1648,'Policy Characteristics'!$C:$C,0))),"",INDEX('Policy Characteristics'!H:H,MATCH($C1648,'Policy Characteristics'!$C:$C,0)))</f>
        <v>0.01</v>
      </c>
      <c r="O1648" s="254" t="str">
        <f>IF(ISBLANK(INDEX('Policy Characteristics'!I:I,MATCH($C1648,'Policy Characteristics'!$C:$C,0))),"",INDEX('Policy Characteristics'!I:I,MATCH($C1648,'Policy Characteristics'!$C:$C,0)))</f>
        <v>% of BAU price</v>
      </c>
      <c r="P1648" s="254" t="str">
        <f>IF(ISBLANK(INDEX('Policy Characteristics'!J:J,MATCH($C1648,'Policy Characteristics'!$C:$C,0))),"",INDEX('Policy Characteristics'!J:J,MATCH($C1648,'Policy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48" s="254" t="str">
        <f>IF(ISBLANK(INDEX('Policy Characteristics'!K:K,MATCH($C1648,'Policy Characteristics'!$C:$C,0))),"",INDEX('Policy Characteristics'!K:K,MATCH($C1648,'Policy Characteristics'!$C:$C,0)))</f>
        <v>fuels.html#fuel-taxes</v>
      </c>
      <c r="R1648" s="254" t="str">
        <f>IF(ISBLANK(INDEX('Policy Characteristics'!L:L,MATCH($C1648,'Policy Characteristics'!$C:$C,0))),"",INDEX('Policy Characteristics'!L:L,MATCH($C1648,'Policy Characteristics'!$C:$C,0)))</f>
        <v>fuel-taxes.html</v>
      </c>
    </row>
    <row r="1649" spans="1:18" s="4" customFormat="1">
      <c r="A1649" s="254" t="str">
        <f>IF(ISBLANK(INDEX('Policy Characteristics'!A:A,MATCH($C1649,'Policy Characteristics'!$C:$C,0))),"",INDEX('Policy Characteristics'!A:A,MATCH($C1649,'Policy Characteristics'!$C:$C,0)))</f>
        <v>Cross-Sector</v>
      </c>
      <c r="B1649" s="262" t="str">
        <f>IF(ISBLANK(INDEX('Policy Characteristics'!B:B,MATCH($C1649,'Policy Characteristics'!$C:$C,0))),"",INDEX('Policy Characteristics'!B:B,MATCH($C1649,'Policy Characteristics'!$C:$C,0)))</f>
        <v>Fuel Taxes or Subsidies</v>
      </c>
      <c r="C1649" s="320" t="str">
        <f t="shared" si="65"/>
        <v>Additional Fuel Tax or Subsidy Rate by Fuel</v>
      </c>
      <c r="D1649" s="6" t="s">
        <v>55</v>
      </c>
      <c r="E1649" s="45" t="s">
        <v>332</v>
      </c>
      <c r="F1649" s="6" t="s">
        <v>97</v>
      </c>
      <c r="G1649" s="45" t="s">
        <v>4</v>
      </c>
      <c r="H1649" s="43">
        <v>740</v>
      </c>
      <c r="I1649" s="325" t="s">
        <v>43</v>
      </c>
      <c r="J1649" s="255" t="str">
        <f>IF(ISBLANK(INDEX('Policy Characteristics'!D:D,MATCH($C1649,'Policy Characteristics'!$C:$C,0))),"",INDEX('Policy Characteristics'!D:D,MATCH($C1649,'Policy Characteristics'!$C:$C,0)))</f>
        <v>Fuel Taxes or Subsidies</v>
      </c>
      <c r="K1649" s="254" t="str">
        <f>IF(ISBLANK(INDEX('Policy Characteristics'!E:E,MATCH($C1649,'Policy Characteristics'!$C:$C,0))),"",INDEX('Policy Characteristics'!E:E,MATCH($C1649,'Policy Characteristics'!$C:$C,0)))</f>
        <v>cross fuel tax</v>
      </c>
      <c r="L1649" s="261">
        <f>IF(ISBLANK(INDEX('Policy Characteristics'!F:F,MATCH($C1649,'Policy Characteristics'!$C:$C,0))),"",INDEX('Policy Characteristics'!F:F,MATCH($C1649,'Policy Characteristics'!$C:$C,0)))</f>
        <v>-0.9</v>
      </c>
      <c r="M1649" s="261">
        <f>IF(ISBLANK(INDEX('Policy Characteristics'!G:G,MATCH($C1649,'Policy Characteristics'!$C:$C,0))),"",INDEX('Policy Characteristics'!G:G,MATCH($C1649,'Policy Characteristics'!$C:$C,0)))</f>
        <v>0.9</v>
      </c>
      <c r="N1649" s="261">
        <f>IF(ISBLANK(INDEX('Policy Characteristics'!H:H,MATCH($C1649,'Policy Characteristics'!$C:$C,0))),"",INDEX('Policy Characteristics'!H:H,MATCH($C1649,'Policy Characteristics'!$C:$C,0)))</f>
        <v>0.01</v>
      </c>
      <c r="O1649" s="254" t="str">
        <f>IF(ISBLANK(INDEX('Policy Characteristics'!I:I,MATCH($C1649,'Policy Characteristics'!$C:$C,0))),"",INDEX('Policy Characteristics'!I:I,MATCH($C1649,'Policy Characteristics'!$C:$C,0)))</f>
        <v>% of BAU price</v>
      </c>
      <c r="P1649" s="254" t="str">
        <f>IF(ISBLANK(INDEX('Policy Characteristics'!J:J,MATCH($C1649,'Policy Characteristics'!$C:$C,0))),"",INDEX('Policy Characteristics'!J:J,MATCH($C1649,'Policy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49" s="254" t="str">
        <f>IF(ISBLANK(INDEX('Policy Characteristics'!K:K,MATCH($C1649,'Policy Characteristics'!$C:$C,0))),"",INDEX('Policy Characteristics'!K:K,MATCH($C1649,'Policy Characteristics'!$C:$C,0)))</f>
        <v>fuels.html#fuel-taxes</v>
      </c>
      <c r="R1649" s="254" t="str">
        <f>IF(ISBLANK(INDEX('Policy Characteristics'!L:L,MATCH($C1649,'Policy Characteristics'!$C:$C,0))),"",INDEX('Policy Characteristics'!L:L,MATCH($C1649,'Policy Characteristics'!$C:$C,0)))</f>
        <v>fuel-taxes.html</v>
      </c>
    </row>
    <row r="1650" spans="1:18" s="4" customFormat="1">
      <c r="A1650" s="254" t="str">
        <f>IF(ISBLANK(INDEX('Policy Characteristics'!A:A,MATCH($C1650,'Policy Characteristics'!$C:$C,0))),"",INDEX('Policy Characteristics'!A:A,MATCH($C1650,'Policy Characteristics'!$C:$C,0)))</f>
        <v>Cross-Sector</v>
      </c>
      <c r="B1650" s="262" t="str">
        <f>IF(ISBLANK(INDEX('Policy Characteristics'!B:B,MATCH($C1650,'Policy Characteristics'!$C:$C,0))),"",INDEX('Policy Characteristics'!B:B,MATCH($C1650,'Policy Characteristics'!$C:$C,0)))</f>
        <v>Fuel Taxes or Subsidies</v>
      </c>
      <c r="C1650" s="320" t="str">
        <f t="shared" si="65"/>
        <v>Additional Fuel Tax or Subsidy Rate by Fuel</v>
      </c>
      <c r="D1650" s="6" t="s">
        <v>56</v>
      </c>
      <c r="E1650" s="45" t="s">
        <v>332</v>
      </c>
      <c r="F1650" s="6" t="s">
        <v>98</v>
      </c>
      <c r="G1650" s="45" t="s">
        <v>4</v>
      </c>
      <c r="H1650" s="43">
        <v>741</v>
      </c>
      <c r="I1650" s="325" t="s">
        <v>43</v>
      </c>
      <c r="J1650" s="255" t="str">
        <f>IF(ISBLANK(INDEX('Policy Characteristics'!D:D,MATCH($C1650,'Policy Characteristics'!$C:$C,0))),"",INDEX('Policy Characteristics'!D:D,MATCH($C1650,'Policy Characteristics'!$C:$C,0)))</f>
        <v>Fuel Taxes or Subsidies</v>
      </c>
      <c r="K1650" s="254" t="str">
        <f>IF(ISBLANK(INDEX('Policy Characteristics'!E:E,MATCH($C1650,'Policy Characteristics'!$C:$C,0))),"",INDEX('Policy Characteristics'!E:E,MATCH($C1650,'Policy Characteristics'!$C:$C,0)))</f>
        <v>cross fuel tax</v>
      </c>
      <c r="L1650" s="261">
        <f>IF(ISBLANK(INDEX('Policy Characteristics'!F:F,MATCH($C1650,'Policy Characteristics'!$C:$C,0))),"",INDEX('Policy Characteristics'!F:F,MATCH($C1650,'Policy Characteristics'!$C:$C,0)))</f>
        <v>-0.9</v>
      </c>
      <c r="M1650" s="261">
        <f>IF(ISBLANK(INDEX('Policy Characteristics'!G:G,MATCH($C1650,'Policy Characteristics'!$C:$C,0))),"",INDEX('Policy Characteristics'!G:G,MATCH($C1650,'Policy Characteristics'!$C:$C,0)))</f>
        <v>0.9</v>
      </c>
      <c r="N1650" s="261">
        <f>IF(ISBLANK(INDEX('Policy Characteristics'!H:H,MATCH($C1650,'Policy Characteristics'!$C:$C,0))),"",INDEX('Policy Characteristics'!H:H,MATCH($C1650,'Policy Characteristics'!$C:$C,0)))</f>
        <v>0.01</v>
      </c>
      <c r="O1650" s="254" t="str">
        <f>IF(ISBLANK(INDEX('Policy Characteristics'!I:I,MATCH($C1650,'Policy Characteristics'!$C:$C,0))),"",INDEX('Policy Characteristics'!I:I,MATCH($C1650,'Policy Characteristics'!$C:$C,0)))</f>
        <v>% of BAU price</v>
      </c>
      <c r="P1650" s="254" t="str">
        <f>IF(ISBLANK(INDEX('Policy Characteristics'!J:J,MATCH($C1650,'Policy Characteristics'!$C:$C,0))),"",INDEX('Policy Characteristics'!J:J,MATCH($C1650,'Policy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50" s="254" t="str">
        <f>IF(ISBLANK(INDEX('Policy Characteristics'!K:K,MATCH($C1650,'Policy Characteristics'!$C:$C,0))),"",INDEX('Policy Characteristics'!K:K,MATCH($C1650,'Policy Characteristics'!$C:$C,0)))</f>
        <v>fuels.html#fuel-taxes</v>
      </c>
      <c r="R1650" s="254" t="str">
        <f>IF(ISBLANK(INDEX('Policy Characteristics'!L:L,MATCH($C1650,'Policy Characteristics'!$C:$C,0))),"",INDEX('Policy Characteristics'!L:L,MATCH($C1650,'Policy Characteristics'!$C:$C,0)))</f>
        <v>fuel-taxes.html</v>
      </c>
    </row>
    <row r="1651" spans="1:18">
      <c r="A1651" s="254" t="str">
        <f>IF(ISBLANK(INDEX('Policy Characteristics'!A:A,MATCH($C1651,'Policy Characteristics'!$C:$C,0))),"",INDEX('Policy Characteristics'!A:A,MATCH($C1651,'Policy Characteristics'!$C:$C,0)))</f>
        <v>Cross-Sector</v>
      </c>
      <c r="B1651" s="262" t="str">
        <f>IF(ISBLANK(INDEX('Policy Characteristics'!B:B,MATCH($C1651,'Policy Characteristics'!$C:$C,0))),"",INDEX('Policy Characteristics'!B:B,MATCH($C1651,'Policy Characteristics'!$C:$C,0)))</f>
        <v>Fuel Taxes or Subsidies</v>
      </c>
      <c r="C1651" s="320" t="str">
        <f t="shared" si="65"/>
        <v>Additional Fuel Tax or Subsidy Rate by Fuel</v>
      </c>
      <c r="D1651" s="6" t="s">
        <v>2473</v>
      </c>
      <c r="E1651" s="45" t="s">
        <v>332</v>
      </c>
      <c r="F1651" s="6" t="s">
        <v>2474</v>
      </c>
      <c r="G1651" s="45" t="s">
        <v>4</v>
      </c>
      <c r="H1651" s="43">
        <v>742</v>
      </c>
      <c r="I1651" s="325" t="s">
        <v>43</v>
      </c>
      <c r="J1651" s="255" t="str">
        <f>IF(ISBLANK(INDEX('Policy Characteristics'!D:D,MATCH($C1651,'Policy Characteristics'!$C:$C,0))),"",INDEX('Policy Characteristics'!D:D,MATCH($C1651,'Policy Characteristics'!$C:$C,0)))</f>
        <v>Fuel Taxes or Subsidies</v>
      </c>
      <c r="K1651" s="254" t="str">
        <f>IF(ISBLANK(INDEX('Policy Characteristics'!E:E,MATCH($C1651,'Policy Characteristics'!$C:$C,0))),"",INDEX('Policy Characteristics'!E:E,MATCH($C1651,'Policy Characteristics'!$C:$C,0)))</f>
        <v>cross fuel tax</v>
      </c>
      <c r="L1651" s="261">
        <f>IF(ISBLANK(INDEX('Policy Characteristics'!F:F,MATCH($C1651,'Policy Characteristics'!$C:$C,0))),"",INDEX('Policy Characteristics'!F:F,MATCH($C1651,'Policy Characteristics'!$C:$C,0)))</f>
        <v>-0.9</v>
      </c>
      <c r="M1651" s="261">
        <f>IF(ISBLANK(INDEX('Policy Characteristics'!G:G,MATCH($C1651,'Policy Characteristics'!$C:$C,0))),"",INDEX('Policy Characteristics'!G:G,MATCH($C1651,'Policy Characteristics'!$C:$C,0)))</f>
        <v>0.9</v>
      </c>
      <c r="N1651" s="261">
        <f>IF(ISBLANK(INDEX('Policy Characteristics'!H:H,MATCH($C1651,'Policy Characteristics'!$C:$C,0))),"",INDEX('Policy Characteristics'!H:H,MATCH($C1651,'Policy Characteristics'!$C:$C,0)))</f>
        <v>0.01</v>
      </c>
      <c r="O1651" s="254" t="str">
        <f>IF(ISBLANK(INDEX('Policy Characteristics'!I:I,MATCH($C1651,'Policy Characteristics'!$C:$C,0))),"",INDEX('Policy Characteristics'!I:I,MATCH($C1651,'Policy Characteristics'!$C:$C,0)))</f>
        <v>% of BAU price</v>
      </c>
      <c r="P1651" s="254" t="str">
        <f>IF(ISBLANK(INDEX('Policy Characteristics'!J:J,MATCH($C1651,'Policy Characteristics'!$C:$C,0))),"",INDEX('Policy Characteristics'!J:J,MATCH($C1651,'Policy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51" s="254" t="str">
        <f>IF(ISBLANK(INDEX('Policy Characteristics'!K:K,MATCH($C1651,'Policy Characteristics'!$C:$C,0))),"",INDEX('Policy Characteristics'!K:K,MATCH($C1651,'Policy Characteristics'!$C:$C,0)))</f>
        <v>fuels.html#fuel-taxes</v>
      </c>
      <c r="R1651" s="254" t="str">
        <f>IF(ISBLANK(INDEX('Policy Characteristics'!L:L,MATCH($C1651,'Policy Characteristics'!$C:$C,0))),"",INDEX('Policy Characteristics'!L:L,MATCH($C1651,'Policy Characteristics'!$C:$C,0)))</f>
        <v>fuel-taxes.html</v>
      </c>
    </row>
    <row r="1652" spans="1:18">
      <c r="A1652" s="254" t="str">
        <f>IF(ISBLANK(INDEX('Policy Characteristics'!A:A,MATCH($C1652,'Policy Characteristics'!$C:$C,0))),"",INDEX('Policy Characteristics'!A:A,MATCH($C1652,'Policy Characteristics'!$C:$C,0)))</f>
        <v>Cross-Sector</v>
      </c>
      <c r="B1652" s="262" t="str">
        <f>IF(ISBLANK(INDEX('Policy Characteristics'!B:B,MATCH($C1652,'Policy Characteristics'!$C:$C,0))),"",INDEX('Policy Characteristics'!B:B,MATCH($C1652,'Policy Characteristics'!$C:$C,0)))</f>
        <v>Fuel Taxes or Subsidies</v>
      </c>
      <c r="C1652" s="320" t="str">
        <f t="shared" si="65"/>
        <v>Additional Fuel Tax or Subsidy Rate by Fuel</v>
      </c>
      <c r="D1652" s="6" t="s">
        <v>75</v>
      </c>
      <c r="E1652" s="45" t="s">
        <v>332</v>
      </c>
      <c r="F1652" s="6" t="s">
        <v>99</v>
      </c>
      <c r="G1652" s="45" t="s">
        <v>4</v>
      </c>
      <c r="H1652" s="43">
        <v>743</v>
      </c>
      <c r="I1652" s="325" t="s">
        <v>44</v>
      </c>
      <c r="J1652" s="255" t="str">
        <f>IF(ISBLANK(INDEX('Policy Characteristics'!D:D,MATCH($C1652,'Policy Characteristics'!$C:$C,0))),"",INDEX('Policy Characteristics'!D:D,MATCH($C1652,'Policy Characteristics'!$C:$C,0)))</f>
        <v>Fuel Taxes or Subsidies</v>
      </c>
      <c r="K1652" s="254" t="str">
        <f>IF(ISBLANK(INDEX('Policy Characteristics'!E:E,MATCH($C1652,'Policy Characteristics'!$C:$C,0))),"",INDEX('Policy Characteristics'!E:E,MATCH($C1652,'Policy Characteristics'!$C:$C,0)))</f>
        <v>cross fuel tax</v>
      </c>
      <c r="L1652" s="261">
        <f>IF(ISBLANK(INDEX('Policy Characteristics'!F:F,MATCH($C1652,'Policy Characteristics'!$C:$C,0))),"",INDEX('Policy Characteristics'!F:F,MATCH($C1652,'Policy Characteristics'!$C:$C,0)))</f>
        <v>-0.9</v>
      </c>
      <c r="M1652" s="261">
        <f>IF(ISBLANK(INDEX('Policy Characteristics'!G:G,MATCH($C1652,'Policy Characteristics'!$C:$C,0))),"",INDEX('Policy Characteristics'!G:G,MATCH($C1652,'Policy Characteristics'!$C:$C,0)))</f>
        <v>0.9</v>
      </c>
      <c r="N1652" s="261">
        <f>IF(ISBLANK(INDEX('Policy Characteristics'!H:H,MATCH($C1652,'Policy Characteristics'!$C:$C,0))),"",INDEX('Policy Characteristics'!H:H,MATCH($C1652,'Policy Characteristics'!$C:$C,0)))</f>
        <v>0.01</v>
      </c>
      <c r="O1652" s="254" t="str">
        <f>IF(ISBLANK(INDEX('Policy Characteristics'!I:I,MATCH($C1652,'Policy Characteristics'!$C:$C,0))),"",INDEX('Policy Characteristics'!I:I,MATCH($C1652,'Policy Characteristics'!$C:$C,0)))</f>
        <v>% of BAU price</v>
      </c>
      <c r="P1652" s="254" t="str">
        <f>IF(ISBLANK(INDEX('Policy Characteristics'!J:J,MATCH($C1652,'Policy Characteristics'!$C:$C,0))),"",INDEX('Policy Characteristics'!J:J,MATCH($C1652,'Policy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52" s="254" t="str">
        <f>IF(ISBLANK(INDEX('Policy Characteristics'!K:K,MATCH($C1652,'Policy Characteristics'!$C:$C,0))),"",INDEX('Policy Characteristics'!K:K,MATCH($C1652,'Policy Characteristics'!$C:$C,0)))</f>
        <v>fuels.html#fuel-taxes</v>
      </c>
      <c r="R1652" s="254" t="str">
        <f>IF(ISBLANK(INDEX('Policy Characteristics'!L:L,MATCH($C1652,'Policy Characteristics'!$C:$C,0))),"",INDEX('Policy Characteristics'!L:L,MATCH($C1652,'Policy Characteristics'!$C:$C,0)))</f>
        <v>fuel-taxes.html</v>
      </c>
    </row>
    <row r="1653" spans="1:18">
      <c r="A1653" s="254" t="str">
        <f>IF(ISBLANK(INDEX('Policy Characteristics'!A:A,MATCH($C1653,'Policy Characteristics'!$C:$C,0))),"",INDEX('Policy Characteristics'!A:A,MATCH($C1653,'Policy Characteristics'!$C:$C,0)))</f>
        <v>Cross-Sector</v>
      </c>
      <c r="B1653" s="262" t="str">
        <f>IF(ISBLANK(INDEX('Policy Characteristics'!B:B,MATCH($C1653,'Policy Characteristics'!$C:$C,0))),"",INDEX('Policy Characteristics'!B:B,MATCH($C1653,'Policy Characteristics'!$C:$C,0)))</f>
        <v>Fuel Taxes or Subsidies</v>
      </c>
      <c r="C1653" s="320" t="str">
        <f t="shared" si="65"/>
        <v>Additional Fuel Tax or Subsidy Rate by Fuel</v>
      </c>
      <c r="D1653" s="6" t="s">
        <v>442</v>
      </c>
      <c r="E1653" s="45" t="s">
        <v>332</v>
      </c>
      <c r="F1653" s="6" t="s">
        <v>443</v>
      </c>
      <c r="G1653" s="45" t="s">
        <v>4</v>
      </c>
      <c r="H1653" s="43">
        <v>744</v>
      </c>
      <c r="I1653" s="325" t="s">
        <v>44</v>
      </c>
      <c r="J1653" s="255" t="str">
        <f>IF(ISBLANK(INDEX('Policy Characteristics'!D:D,MATCH($C1653,'Policy Characteristics'!$C:$C,0))),"",INDEX('Policy Characteristics'!D:D,MATCH($C1653,'Policy Characteristics'!$C:$C,0)))</f>
        <v>Fuel Taxes or Subsidies</v>
      </c>
      <c r="K1653" s="254" t="str">
        <f>IF(ISBLANK(INDEX('Policy Characteristics'!E:E,MATCH($C1653,'Policy Characteristics'!$C:$C,0))),"",INDEX('Policy Characteristics'!E:E,MATCH($C1653,'Policy Characteristics'!$C:$C,0)))</f>
        <v>cross fuel tax</v>
      </c>
      <c r="L1653" s="261">
        <f>IF(ISBLANK(INDEX('Policy Characteristics'!F:F,MATCH($C1653,'Policy Characteristics'!$C:$C,0))),"",INDEX('Policy Characteristics'!F:F,MATCH($C1653,'Policy Characteristics'!$C:$C,0)))</f>
        <v>-0.9</v>
      </c>
      <c r="M1653" s="261">
        <f>IF(ISBLANK(INDEX('Policy Characteristics'!G:G,MATCH($C1653,'Policy Characteristics'!$C:$C,0))),"",INDEX('Policy Characteristics'!G:G,MATCH($C1653,'Policy Characteristics'!$C:$C,0)))</f>
        <v>0.9</v>
      </c>
      <c r="N1653" s="261">
        <f>IF(ISBLANK(INDEX('Policy Characteristics'!H:H,MATCH($C1653,'Policy Characteristics'!$C:$C,0))),"",INDEX('Policy Characteristics'!H:H,MATCH($C1653,'Policy Characteristics'!$C:$C,0)))</f>
        <v>0.01</v>
      </c>
      <c r="O1653" s="254" t="str">
        <f>IF(ISBLANK(INDEX('Policy Characteristics'!I:I,MATCH($C1653,'Policy Characteristics'!$C:$C,0))),"",INDEX('Policy Characteristics'!I:I,MATCH($C1653,'Policy Characteristics'!$C:$C,0)))</f>
        <v>% of BAU price</v>
      </c>
      <c r="P1653" s="254" t="str">
        <f>IF(ISBLANK(INDEX('Policy Characteristics'!J:J,MATCH($C1653,'Policy Characteristics'!$C:$C,0))),"",INDEX('Policy Characteristics'!J:J,MATCH($C1653,'Policy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53" s="254" t="str">
        <f>IF(ISBLANK(INDEX('Policy Characteristics'!K:K,MATCH($C1653,'Policy Characteristics'!$C:$C,0))),"",INDEX('Policy Characteristics'!K:K,MATCH($C1653,'Policy Characteristics'!$C:$C,0)))</f>
        <v>fuels.html#fuel-taxes</v>
      </c>
      <c r="R1653" s="254" t="str">
        <f>IF(ISBLANK(INDEX('Policy Characteristics'!L:L,MATCH($C1653,'Policy Characteristics'!$C:$C,0))),"",INDEX('Policy Characteristics'!L:L,MATCH($C1653,'Policy Characteristics'!$C:$C,0)))</f>
        <v>fuel-taxes.html</v>
      </c>
    </row>
    <row r="1654" spans="1:18">
      <c r="A1654" s="254" t="str">
        <f>IF(ISBLANK(INDEX('Policy Characteristics'!A:A,MATCH($C1654,'Policy Characteristics'!$C:$C,0))),"",INDEX('Policy Characteristics'!A:A,MATCH($C1654,'Policy Characteristics'!$C:$C,0)))</f>
        <v>Cross-Sector</v>
      </c>
      <c r="B1654" s="262" t="str">
        <f>IF(ISBLANK(INDEX('Policy Characteristics'!B:B,MATCH($C1654,'Policy Characteristics'!$C:$C,0))),"",INDEX('Policy Characteristics'!B:B,MATCH($C1654,'Policy Characteristics'!$C:$C,0)))</f>
        <v>Fuel Taxes or Subsidies</v>
      </c>
      <c r="C1654" s="320" t="str">
        <f t="shared" si="65"/>
        <v>Additional Fuel Tax or Subsidy Rate by Fuel</v>
      </c>
      <c r="D1654" s="6" t="s">
        <v>2465</v>
      </c>
      <c r="E1654" s="45" t="s">
        <v>332</v>
      </c>
      <c r="F1654" s="6" t="s">
        <v>2469</v>
      </c>
      <c r="G1654" s="45" t="s">
        <v>4</v>
      </c>
      <c r="H1654" s="43">
        <v>745</v>
      </c>
      <c r="I1654" s="325" t="s">
        <v>44</v>
      </c>
      <c r="J1654" s="255" t="str">
        <f>IF(ISBLANK(INDEX('Policy Characteristics'!D:D,MATCH($C1654,'Policy Characteristics'!$C:$C,0))),"",INDEX('Policy Characteristics'!D:D,MATCH($C1654,'Policy Characteristics'!$C:$C,0)))</f>
        <v>Fuel Taxes or Subsidies</v>
      </c>
      <c r="K1654" s="254" t="str">
        <f>IF(ISBLANK(INDEX('Policy Characteristics'!E:E,MATCH($C1654,'Policy Characteristics'!$C:$C,0))),"",INDEX('Policy Characteristics'!E:E,MATCH($C1654,'Policy Characteristics'!$C:$C,0)))</f>
        <v>cross fuel tax</v>
      </c>
      <c r="L1654" s="261">
        <f>IF(ISBLANK(INDEX('Policy Characteristics'!F:F,MATCH($C1654,'Policy Characteristics'!$C:$C,0))),"",INDEX('Policy Characteristics'!F:F,MATCH($C1654,'Policy Characteristics'!$C:$C,0)))</f>
        <v>-0.9</v>
      </c>
      <c r="M1654" s="261">
        <f>IF(ISBLANK(INDEX('Policy Characteristics'!G:G,MATCH($C1654,'Policy Characteristics'!$C:$C,0))),"",INDEX('Policy Characteristics'!G:G,MATCH($C1654,'Policy Characteristics'!$C:$C,0)))</f>
        <v>0.9</v>
      </c>
      <c r="N1654" s="261">
        <f>IF(ISBLANK(INDEX('Policy Characteristics'!H:H,MATCH($C1654,'Policy Characteristics'!$C:$C,0))),"",INDEX('Policy Characteristics'!H:H,MATCH($C1654,'Policy Characteristics'!$C:$C,0)))</f>
        <v>0.01</v>
      </c>
      <c r="O1654" s="254" t="str">
        <f>IF(ISBLANK(INDEX('Policy Characteristics'!I:I,MATCH($C1654,'Policy Characteristics'!$C:$C,0))),"",INDEX('Policy Characteristics'!I:I,MATCH($C1654,'Policy Characteristics'!$C:$C,0)))</f>
        <v>% of BAU price</v>
      </c>
      <c r="P1654" s="254" t="str">
        <f>IF(ISBLANK(INDEX('Policy Characteristics'!J:J,MATCH($C1654,'Policy Characteristics'!$C:$C,0))),"",INDEX('Policy Characteristics'!J:J,MATCH($C1654,'Policy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54" s="254" t="str">
        <f>IF(ISBLANK(INDEX('Policy Characteristics'!K:K,MATCH($C1654,'Policy Characteristics'!$C:$C,0))),"",INDEX('Policy Characteristics'!K:K,MATCH($C1654,'Policy Characteristics'!$C:$C,0)))</f>
        <v>fuels.html#fuel-taxes</v>
      </c>
      <c r="R1654" s="254" t="str">
        <f>IF(ISBLANK(INDEX('Policy Characteristics'!L:L,MATCH($C1654,'Policy Characteristics'!$C:$C,0))),"",INDEX('Policy Characteristics'!L:L,MATCH($C1654,'Policy Characteristics'!$C:$C,0)))</f>
        <v>fuel-taxes.html</v>
      </c>
    </row>
    <row r="1655" spans="1:18">
      <c r="A1655" s="254" t="str">
        <f>IF(ISBLANK(INDEX('Policy Characteristics'!A:A,MATCH($C1655,'Policy Characteristics'!$C:$C,0))),"",INDEX('Policy Characteristics'!A:A,MATCH($C1655,'Policy Characteristics'!$C:$C,0)))</f>
        <v>Cross-Sector</v>
      </c>
      <c r="B1655" s="262" t="str">
        <f>IF(ISBLANK(INDEX('Policy Characteristics'!B:B,MATCH($C1655,'Policy Characteristics'!$C:$C,0))),"",INDEX('Policy Characteristics'!B:B,MATCH($C1655,'Policy Characteristics'!$C:$C,0)))</f>
        <v>Fuel Taxes or Subsidies</v>
      </c>
      <c r="C1655" s="320" t="str">
        <f t="shared" si="65"/>
        <v>Additional Fuel Tax or Subsidy Rate by Fuel</v>
      </c>
      <c r="D1655" s="6" t="s">
        <v>2475</v>
      </c>
      <c r="E1655" s="45" t="s">
        <v>332</v>
      </c>
      <c r="F1655" s="6" t="s">
        <v>2476</v>
      </c>
      <c r="G1655" s="45" t="s">
        <v>4</v>
      </c>
      <c r="H1655" s="43">
        <v>746</v>
      </c>
      <c r="I1655" s="325" t="s">
        <v>44</v>
      </c>
      <c r="J1655" s="255" t="str">
        <f>IF(ISBLANK(INDEX('Policy Characteristics'!D:D,MATCH($C1655,'Policy Characteristics'!$C:$C,0))),"",INDEX('Policy Characteristics'!D:D,MATCH($C1655,'Policy Characteristics'!$C:$C,0)))</f>
        <v>Fuel Taxes or Subsidies</v>
      </c>
      <c r="K1655" s="254" t="str">
        <f>IF(ISBLANK(INDEX('Policy Characteristics'!E:E,MATCH($C1655,'Policy Characteristics'!$C:$C,0))),"",INDEX('Policy Characteristics'!E:E,MATCH($C1655,'Policy Characteristics'!$C:$C,0)))</f>
        <v>cross fuel tax</v>
      </c>
      <c r="L1655" s="261">
        <f>IF(ISBLANK(INDEX('Policy Characteristics'!F:F,MATCH($C1655,'Policy Characteristics'!$C:$C,0))),"",INDEX('Policy Characteristics'!F:F,MATCH($C1655,'Policy Characteristics'!$C:$C,0)))</f>
        <v>-0.9</v>
      </c>
      <c r="M1655" s="261">
        <f>IF(ISBLANK(INDEX('Policy Characteristics'!G:G,MATCH($C1655,'Policy Characteristics'!$C:$C,0))),"",INDEX('Policy Characteristics'!G:G,MATCH($C1655,'Policy Characteristics'!$C:$C,0)))</f>
        <v>0.9</v>
      </c>
      <c r="N1655" s="261">
        <f>IF(ISBLANK(INDEX('Policy Characteristics'!H:H,MATCH($C1655,'Policy Characteristics'!$C:$C,0))),"",INDEX('Policy Characteristics'!H:H,MATCH($C1655,'Policy Characteristics'!$C:$C,0)))</f>
        <v>0.01</v>
      </c>
      <c r="O1655" s="254" t="str">
        <f>IF(ISBLANK(INDEX('Policy Characteristics'!I:I,MATCH($C1655,'Policy Characteristics'!$C:$C,0))),"",INDEX('Policy Characteristics'!I:I,MATCH($C1655,'Policy Characteristics'!$C:$C,0)))</f>
        <v>% of BAU price</v>
      </c>
      <c r="P1655" s="254" t="str">
        <f>IF(ISBLANK(INDEX('Policy Characteristics'!J:J,MATCH($C1655,'Policy Characteristics'!$C:$C,0))),"",INDEX('Policy Characteristics'!J:J,MATCH($C1655,'Policy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55" s="254" t="str">
        <f>IF(ISBLANK(INDEX('Policy Characteristics'!K:K,MATCH($C1655,'Policy Characteristics'!$C:$C,0))),"",INDEX('Policy Characteristics'!K:K,MATCH($C1655,'Policy Characteristics'!$C:$C,0)))</f>
        <v>fuels.html#fuel-taxes</v>
      </c>
      <c r="R1655" s="254" t="str">
        <f>IF(ISBLANK(INDEX('Policy Characteristics'!L:L,MATCH($C1655,'Policy Characteristics'!$C:$C,0))),"",INDEX('Policy Characteristics'!L:L,MATCH($C1655,'Policy Characteristics'!$C:$C,0)))</f>
        <v>fuel-taxes.html</v>
      </c>
    </row>
    <row r="1656" spans="1:18">
      <c r="A1656" s="254" t="str">
        <f>IF(ISBLANK(INDEX('Policy Characteristics'!A:A,MATCH($C1656,'Policy Characteristics'!$C:$C,0))),"",INDEX('Policy Characteristics'!A:A,MATCH($C1656,'Policy Characteristics'!$C:$C,0)))</f>
        <v>Cross-Sector</v>
      </c>
      <c r="B1656" s="262" t="str">
        <f>IF(ISBLANK(INDEX('Policy Characteristics'!B:B,MATCH($C1656,'Policy Characteristics'!$C:$C,0))),"",INDEX('Policy Characteristics'!B:B,MATCH($C1656,'Policy Characteristics'!$C:$C,0)))</f>
        <v>Fuel Taxes or Subsidies</v>
      </c>
      <c r="C1656" s="320" t="str">
        <f t="shared" si="65"/>
        <v>Additional Fuel Tax or Subsidy Rate by Fuel</v>
      </c>
      <c r="D1656" s="6" t="s">
        <v>2466</v>
      </c>
      <c r="E1656" s="45" t="s">
        <v>332</v>
      </c>
      <c r="F1656" s="6" t="s">
        <v>2470</v>
      </c>
      <c r="G1656" s="45" t="s">
        <v>4</v>
      </c>
      <c r="H1656" s="43">
        <v>747</v>
      </c>
      <c r="I1656" s="325" t="s">
        <v>44</v>
      </c>
      <c r="J1656" s="255" t="str">
        <f>IF(ISBLANK(INDEX('Policy Characteristics'!D:D,MATCH($C1656,'Policy Characteristics'!$C:$C,0))),"",INDEX('Policy Characteristics'!D:D,MATCH($C1656,'Policy Characteristics'!$C:$C,0)))</f>
        <v>Fuel Taxes or Subsidies</v>
      </c>
      <c r="K1656" s="254" t="str">
        <f>IF(ISBLANK(INDEX('Policy Characteristics'!E:E,MATCH($C1656,'Policy Characteristics'!$C:$C,0))),"",INDEX('Policy Characteristics'!E:E,MATCH($C1656,'Policy Characteristics'!$C:$C,0)))</f>
        <v>cross fuel tax</v>
      </c>
      <c r="L1656" s="261">
        <f>IF(ISBLANK(INDEX('Policy Characteristics'!F:F,MATCH($C1656,'Policy Characteristics'!$C:$C,0))),"",INDEX('Policy Characteristics'!F:F,MATCH($C1656,'Policy Characteristics'!$C:$C,0)))</f>
        <v>-0.9</v>
      </c>
      <c r="M1656" s="261">
        <f>IF(ISBLANK(INDEX('Policy Characteristics'!G:G,MATCH($C1656,'Policy Characteristics'!$C:$C,0))),"",INDEX('Policy Characteristics'!G:G,MATCH($C1656,'Policy Characteristics'!$C:$C,0)))</f>
        <v>0.9</v>
      </c>
      <c r="N1656" s="261">
        <f>IF(ISBLANK(INDEX('Policy Characteristics'!H:H,MATCH($C1656,'Policy Characteristics'!$C:$C,0))),"",INDEX('Policy Characteristics'!H:H,MATCH($C1656,'Policy Characteristics'!$C:$C,0)))</f>
        <v>0.01</v>
      </c>
      <c r="O1656" s="254" t="str">
        <f>IF(ISBLANK(INDEX('Policy Characteristics'!I:I,MATCH($C1656,'Policy Characteristics'!$C:$C,0))),"",INDEX('Policy Characteristics'!I:I,MATCH($C1656,'Policy Characteristics'!$C:$C,0)))</f>
        <v>% of BAU price</v>
      </c>
      <c r="P1656" s="254" t="str">
        <f>IF(ISBLANK(INDEX('Policy Characteristics'!J:J,MATCH($C1656,'Policy Characteristics'!$C:$C,0))),"",INDEX('Policy Characteristics'!J:J,MATCH($C1656,'Policy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56" s="254" t="str">
        <f>IF(ISBLANK(INDEX('Policy Characteristics'!K:K,MATCH($C1656,'Policy Characteristics'!$C:$C,0))),"",INDEX('Policy Characteristics'!K:K,MATCH($C1656,'Policy Characteristics'!$C:$C,0)))</f>
        <v>fuels.html#fuel-taxes</v>
      </c>
      <c r="R1656" s="254" t="str">
        <f>IF(ISBLANK(INDEX('Policy Characteristics'!L:L,MATCH($C1656,'Policy Characteristics'!$C:$C,0))),"",INDEX('Policy Characteristics'!L:L,MATCH($C1656,'Policy Characteristics'!$C:$C,0)))</f>
        <v>fuel-taxes.html</v>
      </c>
    </row>
    <row r="1657" spans="1:18">
      <c r="A1657" s="254" t="str">
        <f>IF(ISBLANK(INDEX('Policy Characteristics'!A:A,MATCH($C1657,'Policy Characteristics'!$C:$C,0))),"",INDEX('Policy Characteristics'!A:A,MATCH($C1657,'Policy Characteristics'!$C:$C,0)))</f>
        <v>Cross-Sector</v>
      </c>
      <c r="B1657" s="262" t="str">
        <f>IF(ISBLANK(INDEX('Policy Characteristics'!B:B,MATCH($C1657,'Policy Characteristics'!$C:$C,0))),"",INDEX('Policy Characteristics'!B:B,MATCH($C1657,'Policy Characteristics'!$C:$C,0)))</f>
        <v>Fuel Taxes or Subsidies</v>
      </c>
      <c r="C1657" s="320" t="str">
        <f t="shared" si="65"/>
        <v>Additional Fuel Tax or Subsidy Rate by Fuel</v>
      </c>
      <c r="D1657" s="6" t="s">
        <v>2467</v>
      </c>
      <c r="E1657" s="45" t="s">
        <v>332</v>
      </c>
      <c r="F1657" s="6" t="s">
        <v>2471</v>
      </c>
      <c r="G1657" s="45" t="s">
        <v>4</v>
      </c>
      <c r="H1657" s="43">
        <v>748</v>
      </c>
      <c r="I1657" s="325" t="s">
        <v>44</v>
      </c>
      <c r="J1657" s="255" t="str">
        <f>IF(ISBLANK(INDEX('Policy Characteristics'!D:D,MATCH($C1657,'Policy Characteristics'!$C:$C,0))),"",INDEX('Policy Characteristics'!D:D,MATCH($C1657,'Policy Characteristics'!$C:$C,0)))</f>
        <v>Fuel Taxes or Subsidies</v>
      </c>
      <c r="K1657" s="254" t="str">
        <f>IF(ISBLANK(INDEX('Policy Characteristics'!E:E,MATCH($C1657,'Policy Characteristics'!$C:$C,0))),"",INDEX('Policy Characteristics'!E:E,MATCH($C1657,'Policy Characteristics'!$C:$C,0)))</f>
        <v>cross fuel tax</v>
      </c>
      <c r="L1657" s="261">
        <f>IF(ISBLANK(INDEX('Policy Characteristics'!F:F,MATCH($C1657,'Policy Characteristics'!$C:$C,0))),"",INDEX('Policy Characteristics'!F:F,MATCH($C1657,'Policy Characteristics'!$C:$C,0)))</f>
        <v>-0.9</v>
      </c>
      <c r="M1657" s="261">
        <f>IF(ISBLANK(INDEX('Policy Characteristics'!G:G,MATCH($C1657,'Policy Characteristics'!$C:$C,0))),"",INDEX('Policy Characteristics'!G:G,MATCH($C1657,'Policy Characteristics'!$C:$C,0)))</f>
        <v>0.9</v>
      </c>
      <c r="N1657" s="261">
        <f>IF(ISBLANK(INDEX('Policy Characteristics'!H:H,MATCH($C1657,'Policy Characteristics'!$C:$C,0))),"",INDEX('Policy Characteristics'!H:H,MATCH($C1657,'Policy Characteristics'!$C:$C,0)))</f>
        <v>0.01</v>
      </c>
      <c r="O1657" s="254" t="str">
        <f>IF(ISBLANK(INDEX('Policy Characteristics'!I:I,MATCH($C1657,'Policy Characteristics'!$C:$C,0))),"",INDEX('Policy Characteristics'!I:I,MATCH($C1657,'Policy Characteristics'!$C:$C,0)))</f>
        <v>% of BAU price</v>
      </c>
      <c r="P1657" s="254" t="str">
        <f>IF(ISBLANK(INDEX('Policy Characteristics'!J:J,MATCH($C1657,'Policy Characteristics'!$C:$C,0))),"",INDEX('Policy Characteristics'!J:J,MATCH($C1657,'Policy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57" s="254" t="str">
        <f>IF(ISBLANK(INDEX('Policy Characteristics'!K:K,MATCH($C1657,'Policy Characteristics'!$C:$C,0))),"",INDEX('Policy Characteristics'!K:K,MATCH($C1657,'Policy Characteristics'!$C:$C,0)))</f>
        <v>fuels.html#fuel-taxes</v>
      </c>
      <c r="R1657" s="254" t="str">
        <f>IF(ISBLANK(INDEX('Policy Characteristics'!L:L,MATCH($C1657,'Policy Characteristics'!$C:$C,0))),"",INDEX('Policy Characteristics'!L:L,MATCH($C1657,'Policy Characteristics'!$C:$C,0)))</f>
        <v>fuel-taxes.html</v>
      </c>
    </row>
    <row r="1658" spans="1:18">
      <c r="A1658" s="254" t="str">
        <f>IF(ISBLANK(INDEX('Policy Characteristics'!A:A,MATCH($C1658,'Policy Characteristics'!$C:$C,0))),"",INDEX('Policy Characteristics'!A:A,MATCH($C1658,'Policy Characteristics'!$C:$C,0)))</f>
        <v>Cross-Sector</v>
      </c>
      <c r="B1658" s="262" t="str">
        <f>IF(ISBLANK(INDEX('Policy Characteristics'!B:B,MATCH($C1658,'Policy Characteristics'!$C:$C,0))),"",INDEX('Policy Characteristics'!B:B,MATCH($C1658,'Policy Characteristics'!$C:$C,0)))</f>
        <v>Fuel Taxes or Subsidies</v>
      </c>
      <c r="C1658" s="320" t="str">
        <f t="shared" si="65"/>
        <v>Additional Fuel Tax or Subsidy Rate by Fuel</v>
      </c>
      <c r="D1658" s="6" t="s">
        <v>2468</v>
      </c>
      <c r="E1658" s="45" t="s">
        <v>332</v>
      </c>
      <c r="F1658" s="6" t="s">
        <v>2472</v>
      </c>
      <c r="G1658" s="45" t="s">
        <v>4</v>
      </c>
      <c r="H1658" s="43">
        <v>749</v>
      </c>
      <c r="I1658" s="325" t="s">
        <v>43</v>
      </c>
      <c r="J1658" s="255" t="str">
        <f>IF(ISBLANK(INDEX('Policy Characteristics'!D:D,MATCH($C1658,'Policy Characteristics'!$C:$C,0))),"",INDEX('Policy Characteristics'!D:D,MATCH($C1658,'Policy Characteristics'!$C:$C,0)))</f>
        <v>Fuel Taxes or Subsidies</v>
      </c>
      <c r="K1658" s="254" t="str">
        <f>IF(ISBLANK(INDEX('Policy Characteristics'!E:E,MATCH($C1658,'Policy Characteristics'!$C:$C,0))),"",INDEX('Policy Characteristics'!E:E,MATCH($C1658,'Policy Characteristics'!$C:$C,0)))</f>
        <v>cross fuel tax</v>
      </c>
      <c r="L1658" s="261">
        <f>IF(ISBLANK(INDEX('Policy Characteristics'!F:F,MATCH($C1658,'Policy Characteristics'!$C:$C,0))),"",INDEX('Policy Characteristics'!F:F,MATCH($C1658,'Policy Characteristics'!$C:$C,0)))</f>
        <v>-0.9</v>
      </c>
      <c r="M1658" s="261">
        <f>IF(ISBLANK(INDEX('Policy Characteristics'!G:G,MATCH($C1658,'Policy Characteristics'!$C:$C,0))),"",INDEX('Policy Characteristics'!G:G,MATCH($C1658,'Policy Characteristics'!$C:$C,0)))</f>
        <v>0.9</v>
      </c>
      <c r="N1658" s="261">
        <f>IF(ISBLANK(INDEX('Policy Characteristics'!H:H,MATCH($C1658,'Policy Characteristics'!$C:$C,0))),"",INDEX('Policy Characteristics'!H:H,MATCH($C1658,'Policy Characteristics'!$C:$C,0)))</f>
        <v>0.01</v>
      </c>
      <c r="O1658" s="254" t="str">
        <f>IF(ISBLANK(INDEX('Policy Characteristics'!I:I,MATCH($C1658,'Policy Characteristics'!$C:$C,0))),"",INDEX('Policy Characteristics'!I:I,MATCH($C1658,'Policy Characteristics'!$C:$C,0)))</f>
        <v>% of BAU price</v>
      </c>
      <c r="P1658" s="254" t="str">
        <f>IF(ISBLANK(INDEX('Policy Characteristics'!J:J,MATCH($C1658,'Policy Characteristics'!$C:$C,0))),"",INDEX('Policy Characteristics'!J:J,MATCH($C1658,'Policy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58" s="254" t="str">
        <f>IF(ISBLANK(INDEX('Policy Characteristics'!K:K,MATCH($C1658,'Policy Characteristics'!$C:$C,0))),"",INDEX('Policy Characteristics'!K:K,MATCH($C1658,'Policy Characteristics'!$C:$C,0)))</f>
        <v>fuels.html#fuel-taxes</v>
      </c>
      <c r="R1658" s="254" t="str">
        <f>IF(ISBLANK(INDEX('Policy Characteristics'!L:L,MATCH($C1658,'Policy Characteristics'!$C:$C,0))),"",INDEX('Policy Characteristics'!L:L,MATCH($C1658,'Policy Characteristics'!$C:$C,0)))</f>
        <v>fuel-taxes.html</v>
      </c>
    </row>
    <row r="1659" spans="1:18" s="4" customFormat="1">
      <c r="A1659" s="254" t="str">
        <f>IF(ISBLANK(INDEX('Policy Characteristics'!A:A,MATCH($C1659,'Policy Characteristics'!$C:$C,0))),"",INDEX('Policy Characteristics'!A:A,MATCH($C1659,'Policy Characteristics'!$C:$C,0)))</f>
        <v>Cross-Sector</v>
      </c>
      <c r="B1659" s="262" t="str">
        <f>IF(ISBLANK(INDEX('Policy Characteristics'!B:B,MATCH($C1659,'Policy Characteristics'!$C:$C,0))),"",INDEX('Policy Characteristics'!B:B,MATCH($C1659,'Policy Characteristics'!$C:$C,0)))</f>
        <v>Fuel Taxes or Subsidies</v>
      </c>
      <c r="C1659" s="320" t="str">
        <f t="shared" si="65"/>
        <v>Additional Fuel Tax or Subsidy Rate by Fuel</v>
      </c>
      <c r="D1659" s="45" t="s">
        <v>52</v>
      </c>
      <c r="E1659" s="45" t="s">
        <v>340</v>
      </c>
      <c r="F1659" s="45" t="s">
        <v>93</v>
      </c>
      <c r="G1659" s="45" t="s">
        <v>93</v>
      </c>
      <c r="H1659" s="43">
        <v>2314</v>
      </c>
      <c r="I1659" s="324" t="s">
        <v>44</v>
      </c>
      <c r="J1659" s="255" t="str">
        <f>IF(ISBLANK(INDEX('Policy Characteristics'!D:D,MATCH($C1659,'Policy Characteristics'!$C:$C,0))),"",INDEX('Policy Characteristics'!D:D,MATCH($C1659,'Policy Characteristics'!$C:$C,0)))</f>
        <v>Fuel Taxes or Subsidies</v>
      </c>
      <c r="K1659" s="254" t="str">
        <f>IF(ISBLANK(INDEX('Policy Characteristics'!E:E,MATCH($C1659,'Policy Characteristics'!$C:$C,0))),"",INDEX('Policy Characteristics'!E:E,MATCH($C1659,'Policy Characteristics'!$C:$C,0)))</f>
        <v>cross fuel tax</v>
      </c>
      <c r="L1659" s="261">
        <f>IF(ISBLANK(INDEX('Policy Characteristics'!F:F,MATCH($C1659,'Policy Characteristics'!$C:$C,0))),"",INDEX('Policy Characteristics'!F:F,MATCH($C1659,'Policy Characteristics'!$C:$C,0)))</f>
        <v>-0.9</v>
      </c>
      <c r="M1659" s="261">
        <f>IF(ISBLANK(INDEX('Policy Characteristics'!G:G,MATCH($C1659,'Policy Characteristics'!$C:$C,0))),"",INDEX('Policy Characteristics'!G:G,MATCH($C1659,'Policy Characteristics'!$C:$C,0)))</f>
        <v>0.9</v>
      </c>
      <c r="N1659" s="261">
        <f>IF(ISBLANK(INDEX('Policy Characteristics'!H:H,MATCH($C1659,'Policy Characteristics'!$C:$C,0))),"",INDEX('Policy Characteristics'!H:H,MATCH($C1659,'Policy Characteristics'!$C:$C,0)))</f>
        <v>0.01</v>
      </c>
      <c r="O1659" s="254" t="str">
        <f>IF(ISBLANK(INDEX('Policy Characteristics'!I:I,MATCH($C1659,'Policy Characteristics'!$C:$C,0))),"",INDEX('Policy Characteristics'!I:I,MATCH($C1659,'Policy Characteristics'!$C:$C,0)))</f>
        <v>% of BAU price</v>
      </c>
      <c r="P1659" s="254" t="str">
        <f>IF(ISBLANK(INDEX('Policy Characteristics'!J:J,MATCH($C1659,'Policy Characteristics'!$C:$C,0))),"",INDEX('Policy Characteristics'!J:J,MATCH($C1659,'Policy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59" s="254" t="str">
        <f>IF(ISBLANK(INDEX('Policy Characteristics'!K:K,MATCH($C1659,'Policy Characteristics'!$C:$C,0))),"",INDEX('Policy Characteristics'!K:K,MATCH($C1659,'Policy Characteristics'!$C:$C,0)))</f>
        <v>fuels.html#fuel-taxes</v>
      </c>
      <c r="R1659" s="254" t="str">
        <f>IF(ISBLANK(INDEX('Policy Characteristics'!L:L,MATCH($C1659,'Policy Characteristics'!$C:$C,0))),"",INDEX('Policy Characteristics'!L:L,MATCH($C1659,'Policy Characteristics'!$C:$C,0)))</f>
        <v>fuel-taxes.html</v>
      </c>
    </row>
    <row r="1660" spans="1:18" s="4" customFormat="1">
      <c r="A1660" s="254" t="str">
        <f>IF(ISBLANK(INDEX('Policy Characteristics'!A:A,MATCH($C1660,'Policy Characteristics'!$C:$C,0))),"",INDEX('Policy Characteristics'!A:A,MATCH($C1660,'Policy Characteristics'!$C:$C,0)))</f>
        <v>Cross-Sector</v>
      </c>
      <c r="B1660" s="262" t="str">
        <f>IF(ISBLANK(INDEX('Policy Characteristics'!B:B,MATCH($C1660,'Policy Characteristics'!$C:$C,0))),"",INDEX('Policy Characteristics'!B:B,MATCH($C1660,'Policy Characteristics'!$C:$C,0)))</f>
        <v>Fuel Taxes or Subsidies</v>
      </c>
      <c r="C1660" s="320" t="str">
        <f t="shared" si="65"/>
        <v>Additional Fuel Tax or Subsidy Rate by Fuel</v>
      </c>
      <c r="D1660" s="6" t="s">
        <v>449</v>
      </c>
      <c r="E1660" s="45" t="s">
        <v>340</v>
      </c>
      <c r="F1660" s="6" t="s">
        <v>446</v>
      </c>
      <c r="G1660" s="45" t="s">
        <v>93</v>
      </c>
      <c r="H1660" s="43">
        <v>2315</v>
      </c>
      <c r="I1660" s="325" t="s">
        <v>43</v>
      </c>
      <c r="J1660" s="255" t="str">
        <f>IF(ISBLANK(INDEX('Policy Characteristics'!D:D,MATCH($C1660,'Policy Characteristics'!$C:$C,0))),"",INDEX('Policy Characteristics'!D:D,MATCH($C1660,'Policy Characteristics'!$C:$C,0)))</f>
        <v>Fuel Taxes or Subsidies</v>
      </c>
      <c r="K1660" s="254" t="str">
        <f>IF(ISBLANK(INDEX('Policy Characteristics'!E:E,MATCH($C1660,'Policy Characteristics'!$C:$C,0))),"",INDEX('Policy Characteristics'!E:E,MATCH($C1660,'Policy Characteristics'!$C:$C,0)))</f>
        <v>cross fuel tax</v>
      </c>
      <c r="L1660" s="261">
        <f>IF(ISBLANK(INDEX('Policy Characteristics'!F:F,MATCH($C1660,'Policy Characteristics'!$C:$C,0))),"",INDEX('Policy Characteristics'!F:F,MATCH($C1660,'Policy Characteristics'!$C:$C,0)))</f>
        <v>-0.9</v>
      </c>
      <c r="M1660" s="261">
        <f>IF(ISBLANK(INDEX('Policy Characteristics'!G:G,MATCH($C1660,'Policy Characteristics'!$C:$C,0))),"",INDEX('Policy Characteristics'!G:G,MATCH($C1660,'Policy Characteristics'!$C:$C,0)))</f>
        <v>0.9</v>
      </c>
      <c r="N1660" s="261">
        <f>IF(ISBLANK(INDEX('Policy Characteristics'!H:H,MATCH($C1660,'Policy Characteristics'!$C:$C,0))),"",INDEX('Policy Characteristics'!H:H,MATCH($C1660,'Policy Characteristics'!$C:$C,0)))</f>
        <v>0.01</v>
      </c>
      <c r="O1660" s="254" t="str">
        <f>IF(ISBLANK(INDEX('Policy Characteristics'!I:I,MATCH($C1660,'Policy Characteristics'!$C:$C,0))),"",INDEX('Policy Characteristics'!I:I,MATCH($C1660,'Policy Characteristics'!$C:$C,0)))</f>
        <v>% of BAU price</v>
      </c>
      <c r="P1660" s="254" t="str">
        <f>IF(ISBLANK(INDEX('Policy Characteristics'!J:J,MATCH($C1660,'Policy Characteristics'!$C:$C,0))),"",INDEX('Policy Characteristics'!J:J,MATCH($C1660,'Policy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60" s="254" t="str">
        <f>IF(ISBLANK(INDEX('Policy Characteristics'!K:K,MATCH($C1660,'Policy Characteristics'!$C:$C,0))),"",INDEX('Policy Characteristics'!K:K,MATCH($C1660,'Policy Characteristics'!$C:$C,0)))</f>
        <v>fuels.html#fuel-taxes</v>
      </c>
      <c r="R1660" s="254" t="str">
        <f>IF(ISBLANK(INDEX('Policy Characteristics'!L:L,MATCH($C1660,'Policy Characteristics'!$C:$C,0))),"",INDEX('Policy Characteristics'!L:L,MATCH($C1660,'Policy Characteristics'!$C:$C,0)))</f>
        <v>fuel-taxes.html</v>
      </c>
    </row>
    <row r="1661" spans="1:18" s="4" customFormat="1">
      <c r="A1661" s="254" t="str">
        <f>IF(ISBLANK(INDEX('Policy Characteristics'!A:A,MATCH($C1661,'Policy Characteristics'!$C:$C,0))),"",INDEX('Policy Characteristics'!A:A,MATCH($C1661,'Policy Characteristics'!$C:$C,0)))</f>
        <v>Cross-Sector</v>
      </c>
      <c r="B1661" s="262" t="str">
        <f>IF(ISBLANK(INDEX('Policy Characteristics'!B:B,MATCH($C1661,'Policy Characteristics'!$C:$C,0))),"",INDEX('Policy Characteristics'!B:B,MATCH($C1661,'Policy Characteristics'!$C:$C,0)))</f>
        <v>Fuel Taxes or Subsidies</v>
      </c>
      <c r="C1661" s="320" t="str">
        <f t="shared" si="65"/>
        <v>Additional Fuel Tax or Subsidy Rate by Fuel</v>
      </c>
      <c r="D1661" s="6" t="s">
        <v>46</v>
      </c>
      <c r="E1661" s="45" t="s">
        <v>340</v>
      </c>
      <c r="F1661" s="6" t="s">
        <v>87</v>
      </c>
      <c r="G1661" s="45" t="s">
        <v>93</v>
      </c>
      <c r="H1661" s="43">
        <v>2316</v>
      </c>
      <c r="I1661" s="325" t="s">
        <v>43</v>
      </c>
      <c r="J1661" s="255" t="str">
        <f>IF(ISBLANK(INDEX('Policy Characteristics'!D:D,MATCH($C1661,'Policy Characteristics'!$C:$C,0))),"",INDEX('Policy Characteristics'!D:D,MATCH($C1661,'Policy Characteristics'!$C:$C,0)))</f>
        <v>Fuel Taxes or Subsidies</v>
      </c>
      <c r="K1661" s="254" t="str">
        <f>IF(ISBLANK(INDEX('Policy Characteristics'!E:E,MATCH($C1661,'Policy Characteristics'!$C:$C,0))),"",INDEX('Policy Characteristics'!E:E,MATCH($C1661,'Policy Characteristics'!$C:$C,0)))</f>
        <v>cross fuel tax</v>
      </c>
      <c r="L1661" s="261">
        <f>IF(ISBLANK(INDEX('Policy Characteristics'!F:F,MATCH($C1661,'Policy Characteristics'!$C:$C,0))),"",INDEX('Policy Characteristics'!F:F,MATCH($C1661,'Policy Characteristics'!$C:$C,0)))</f>
        <v>-0.9</v>
      </c>
      <c r="M1661" s="261">
        <f>IF(ISBLANK(INDEX('Policy Characteristics'!G:G,MATCH($C1661,'Policy Characteristics'!$C:$C,0))),"",INDEX('Policy Characteristics'!G:G,MATCH($C1661,'Policy Characteristics'!$C:$C,0)))</f>
        <v>0.9</v>
      </c>
      <c r="N1661" s="261">
        <f>IF(ISBLANK(INDEX('Policy Characteristics'!H:H,MATCH($C1661,'Policy Characteristics'!$C:$C,0))),"",INDEX('Policy Characteristics'!H:H,MATCH($C1661,'Policy Characteristics'!$C:$C,0)))</f>
        <v>0.01</v>
      </c>
      <c r="O1661" s="254" t="str">
        <f>IF(ISBLANK(INDEX('Policy Characteristics'!I:I,MATCH($C1661,'Policy Characteristics'!$C:$C,0))),"",INDEX('Policy Characteristics'!I:I,MATCH($C1661,'Policy Characteristics'!$C:$C,0)))</f>
        <v>% of BAU price</v>
      </c>
      <c r="P1661" s="254" t="str">
        <f>IF(ISBLANK(INDEX('Policy Characteristics'!J:J,MATCH($C1661,'Policy Characteristics'!$C:$C,0))),"",INDEX('Policy Characteristics'!J:J,MATCH($C1661,'Policy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61" s="254" t="str">
        <f>IF(ISBLANK(INDEX('Policy Characteristics'!K:K,MATCH($C1661,'Policy Characteristics'!$C:$C,0))),"",INDEX('Policy Characteristics'!K:K,MATCH($C1661,'Policy Characteristics'!$C:$C,0)))</f>
        <v>fuels.html#fuel-taxes</v>
      </c>
      <c r="R1661" s="254" t="str">
        <f>IF(ISBLANK(INDEX('Policy Characteristics'!L:L,MATCH($C1661,'Policy Characteristics'!$C:$C,0))),"",INDEX('Policy Characteristics'!L:L,MATCH($C1661,'Policy Characteristics'!$C:$C,0)))</f>
        <v>fuel-taxes.html</v>
      </c>
    </row>
    <row r="1662" spans="1:18" s="4" customFormat="1">
      <c r="A1662" s="254" t="str">
        <f>IF(ISBLANK(INDEX('Policy Characteristics'!A:A,MATCH($C1662,'Policy Characteristics'!$C:$C,0))),"",INDEX('Policy Characteristics'!A:A,MATCH($C1662,'Policy Characteristics'!$C:$C,0)))</f>
        <v>Cross-Sector</v>
      </c>
      <c r="B1662" s="262" t="str">
        <f>IF(ISBLANK(INDEX('Policy Characteristics'!B:B,MATCH($C1662,'Policy Characteristics'!$C:$C,0))),"",INDEX('Policy Characteristics'!B:B,MATCH($C1662,'Policy Characteristics'!$C:$C,0)))</f>
        <v>Fuel Taxes or Subsidies</v>
      </c>
      <c r="C1662" s="320" t="str">
        <f t="shared" si="65"/>
        <v>Additional Fuel Tax or Subsidy Rate by Fuel</v>
      </c>
      <c r="D1662" s="6" t="s">
        <v>47</v>
      </c>
      <c r="E1662" s="45" t="s">
        <v>340</v>
      </c>
      <c r="F1662" s="6" t="s">
        <v>88</v>
      </c>
      <c r="G1662" s="45" t="s">
        <v>93</v>
      </c>
      <c r="H1662" s="43">
        <v>2317</v>
      </c>
      <c r="I1662" s="325" t="s">
        <v>44</v>
      </c>
      <c r="J1662" s="255" t="str">
        <f>IF(ISBLANK(INDEX('Policy Characteristics'!D:D,MATCH($C1662,'Policy Characteristics'!$C:$C,0))),"",INDEX('Policy Characteristics'!D:D,MATCH($C1662,'Policy Characteristics'!$C:$C,0)))</f>
        <v>Fuel Taxes or Subsidies</v>
      </c>
      <c r="K1662" s="254" t="str">
        <f>IF(ISBLANK(INDEX('Policy Characteristics'!E:E,MATCH($C1662,'Policy Characteristics'!$C:$C,0))),"",INDEX('Policy Characteristics'!E:E,MATCH($C1662,'Policy Characteristics'!$C:$C,0)))</f>
        <v>cross fuel tax</v>
      </c>
      <c r="L1662" s="261">
        <f>IF(ISBLANK(INDEX('Policy Characteristics'!F:F,MATCH($C1662,'Policy Characteristics'!$C:$C,0))),"",INDEX('Policy Characteristics'!F:F,MATCH($C1662,'Policy Characteristics'!$C:$C,0)))</f>
        <v>-0.9</v>
      </c>
      <c r="M1662" s="261">
        <f>IF(ISBLANK(INDEX('Policy Characteristics'!G:G,MATCH($C1662,'Policy Characteristics'!$C:$C,0))),"",INDEX('Policy Characteristics'!G:G,MATCH($C1662,'Policy Characteristics'!$C:$C,0)))</f>
        <v>0.9</v>
      </c>
      <c r="N1662" s="261">
        <f>IF(ISBLANK(INDEX('Policy Characteristics'!H:H,MATCH($C1662,'Policy Characteristics'!$C:$C,0))),"",INDEX('Policy Characteristics'!H:H,MATCH($C1662,'Policy Characteristics'!$C:$C,0)))</f>
        <v>0.01</v>
      </c>
      <c r="O1662" s="254" t="str">
        <f>IF(ISBLANK(INDEX('Policy Characteristics'!I:I,MATCH($C1662,'Policy Characteristics'!$C:$C,0))),"",INDEX('Policy Characteristics'!I:I,MATCH($C1662,'Policy Characteristics'!$C:$C,0)))</f>
        <v>% of BAU price</v>
      </c>
      <c r="P1662" s="254" t="str">
        <f>IF(ISBLANK(INDEX('Policy Characteristics'!J:J,MATCH($C1662,'Policy Characteristics'!$C:$C,0))),"",INDEX('Policy Characteristics'!J:J,MATCH($C1662,'Policy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62" s="254" t="str">
        <f>IF(ISBLANK(INDEX('Policy Characteristics'!K:K,MATCH($C1662,'Policy Characteristics'!$C:$C,0))),"",INDEX('Policy Characteristics'!K:K,MATCH($C1662,'Policy Characteristics'!$C:$C,0)))</f>
        <v>fuels.html#fuel-taxes</v>
      </c>
      <c r="R1662" s="254" t="str">
        <f>IF(ISBLANK(INDEX('Policy Characteristics'!L:L,MATCH($C1662,'Policy Characteristics'!$C:$C,0))),"",INDEX('Policy Characteristics'!L:L,MATCH($C1662,'Policy Characteristics'!$C:$C,0)))</f>
        <v>fuel-taxes.html</v>
      </c>
    </row>
    <row r="1663" spans="1:18" s="4" customFormat="1">
      <c r="A1663" s="254" t="str">
        <f>IF(ISBLANK(INDEX('Policy Characteristics'!A:A,MATCH($C1663,'Policy Characteristics'!$C:$C,0))),"",INDEX('Policy Characteristics'!A:A,MATCH($C1663,'Policy Characteristics'!$C:$C,0)))</f>
        <v>Cross-Sector</v>
      </c>
      <c r="B1663" s="262" t="str">
        <f>IF(ISBLANK(INDEX('Policy Characteristics'!B:B,MATCH($C1663,'Policy Characteristics'!$C:$C,0))),"",INDEX('Policy Characteristics'!B:B,MATCH($C1663,'Policy Characteristics'!$C:$C,0)))</f>
        <v>Fuel Taxes or Subsidies</v>
      </c>
      <c r="C1663" s="320" t="str">
        <f t="shared" si="65"/>
        <v>Additional Fuel Tax or Subsidy Rate by Fuel</v>
      </c>
      <c r="D1663" s="6" t="s">
        <v>51</v>
      </c>
      <c r="E1663" s="45" t="s">
        <v>340</v>
      </c>
      <c r="F1663" s="6" t="s">
        <v>92</v>
      </c>
      <c r="G1663" s="45" t="s">
        <v>93</v>
      </c>
      <c r="H1663" s="43">
        <v>2318</v>
      </c>
      <c r="I1663" s="325" t="s">
        <v>44</v>
      </c>
      <c r="J1663" s="255" t="str">
        <f>IF(ISBLANK(INDEX('Policy Characteristics'!D:D,MATCH($C1663,'Policy Characteristics'!$C:$C,0))),"",INDEX('Policy Characteristics'!D:D,MATCH($C1663,'Policy Characteristics'!$C:$C,0)))</f>
        <v>Fuel Taxes or Subsidies</v>
      </c>
      <c r="K1663" s="254" t="str">
        <f>IF(ISBLANK(INDEX('Policy Characteristics'!E:E,MATCH($C1663,'Policy Characteristics'!$C:$C,0))),"",INDEX('Policy Characteristics'!E:E,MATCH($C1663,'Policy Characteristics'!$C:$C,0)))</f>
        <v>cross fuel tax</v>
      </c>
      <c r="L1663" s="261">
        <f>IF(ISBLANK(INDEX('Policy Characteristics'!F:F,MATCH($C1663,'Policy Characteristics'!$C:$C,0))),"",INDEX('Policy Characteristics'!F:F,MATCH($C1663,'Policy Characteristics'!$C:$C,0)))</f>
        <v>-0.9</v>
      </c>
      <c r="M1663" s="261">
        <f>IF(ISBLANK(INDEX('Policy Characteristics'!G:G,MATCH($C1663,'Policy Characteristics'!$C:$C,0))),"",INDEX('Policy Characteristics'!G:G,MATCH($C1663,'Policy Characteristics'!$C:$C,0)))</f>
        <v>0.9</v>
      </c>
      <c r="N1663" s="261">
        <f>IF(ISBLANK(INDEX('Policy Characteristics'!H:H,MATCH($C1663,'Policy Characteristics'!$C:$C,0))),"",INDEX('Policy Characteristics'!H:H,MATCH($C1663,'Policy Characteristics'!$C:$C,0)))</f>
        <v>0.01</v>
      </c>
      <c r="O1663" s="254" t="str">
        <f>IF(ISBLANK(INDEX('Policy Characteristics'!I:I,MATCH($C1663,'Policy Characteristics'!$C:$C,0))),"",INDEX('Policy Characteristics'!I:I,MATCH($C1663,'Policy Characteristics'!$C:$C,0)))</f>
        <v>% of BAU price</v>
      </c>
      <c r="P1663" s="254" t="str">
        <f>IF(ISBLANK(INDEX('Policy Characteristics'!J:J,MATCH($C1663,'Policy Characteristics'!$C:$C,0))),"",INDEX('Policy Characteristics'!J:J,MATCH($C1663,'Policy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63" s="254" t="str">
        <f>IF(ISBLANK(INDEX('Policy Characteristics'!K:K,MATCH($C1663,'Policy Characteristics'!$C:$C,0))),"",INDEX('Policy Characteristics'!K:K,MATCH($C1663,'Policy Characteristics'!$C:$C,0)))</f>
        <v>fuels.html#fuel-taxes</v>
      </c>
      <c r="R1663" s="254" t="str">
        <f>IF(ISBLANK(INDEX('Policy Characteristics'!L:L,MATCH($C1663,'Policy Characteristics'!$C:$C,0))),"",INDEX('Policy Characteristics'!L:L,MATCH($C1663,'Policy Characteristics'!$C:$C,0)))</f>
        <v>fuel-taxes.html</v>
      </c>
    </row>
    <row r="1664" spans="1:18" s="4" customFormat="1">
      <c r="A1664" s="254" t="str">
        <f>IF(ISBLANK(INDEX('Policy Characteristics'!A:A,MATCH($C1664,'Policy Characteristics'!$C:$C,0))),"",INDEX('Policy Characteristics'!A:A,MATCH($C1664,'Policy Characteristics'!$C:$C,0)))</f>
        <v>Cross-Sector</v>
      </c>
      <c r="B1664" s="262" t="str">
        <f>IF(ISBLANK(INDEX('Policy Characteristics'!B:B,MATCH($C1664,'Policy Characteristics'!$C:$C,0))),"",INDEX('Policy Characteristics'!B:B,MATCH($C1664,'Policy Characteristics'!$C:$C,0)))</f>
        <v>Fuel Taxes or Subsidies</v>
      </c>
      <c r="C1664" s="320" t="str">
        <f t="shared" si="65"/>
        <v>Additional Fuel Tax or Subsidy Rate by Fuel</v>
      </c>
      <c r="D1664" s="6" t="s">
        <v>53</v>
      </c>
      <c r="E1664" s="45" t="s">
        <v>340</v>
      </c>
      <c r="F1664" s="6" t="s">
        <v>95</v>
      </c>
      <c r="G1664" s="45" t="s">
        <v>93</v>
      </c>
      <c r="H1664" s="43">
        <v>2319</v>
      </c>
      <c r="I1664" s="325" t="s">
        <v>44</v>
      </c>
      <c r="J1664" s="255" t="str">
        <f>IF(ISBLANK(INDEX('Policy Characteristics'!D:D,MATCH($C1664,'Policy Characteristics'!$C:$C,0))),"",INDEX('Policy Characteristics'!D:D,MATCH($C1664,'Policy Characteristics'!$C:$C,0)))</f>
        <v>Fuel Taxes or Subsidies</v>
      </c>
      <c r="K1664" s="254" t="str">
        <f>IF(ISBLANK(INDEX('Policy Characteristics'!E:E,MATCH($C1664,'Policy Characteristics'!$C:$C,0))),"",INDEX('Policy Characteristics'!E:E,MATCH($C1664,'Policy Characteristics'!$C:$C,0)))</f>
        <v>cross fuel tax</v>
      </c>
      <c r="L1664" s="261">
        <f>IF(ISBLANK(INDEX('Policy Characteristics'!F:F,MATCH($C1664,'Policy Characteristics'!$C:$C,0))),"",INDEX('Policy Characteristics'!F:F,MATCH($C1664,'Policy Characteristics'!$C:$C,0)))</f>
        <v>-0.9</v>
      </c>
      <c r="M1664" s="261">
        <f>IF(ISBLANK(INDEX('Policy Characteristics'!G:G,MATCH($C1664,'Policy Characteristics'!$C:$C,0))),"",INDEX('Policy Characteristics'!G:G,MATCH($C1664,'Policy Characteristics'!$C:$C,0)))</f>
        <v>0.9</v>
      </c>
      <c r="N1664" s="261">
        <f>IF(ISBLANK(INDEX('Policy Characteristics'!H:H,MATCH($C1664,'Policy Characteristics'!$C:$C,0))),"",INDEX('Policy Characteristics'!H:H,MATCH($C1664,'Policy Characteristics'!$C:$C,0)))</f>
        <v>0.01</v>
      </c>
      <c r="O1664" s="254" t="str">
        <f>IF(ISBLANK(INDEX('Policy Characteristics'!I:I,MATCH($C1664,'Policy Characteristics'!$C:$C,0))),"",INDEX('Policy Characteristics'!I:I,MATCH($C1664,'Policy Characteristics'!$C:$C,0)))</f>
        <v>% of BAU price</v>
      </c>
      <c r="P1664" s="254" t="str">
        <f>IF(ISBLANK(INDEX('Policy Characteristics'!J:J,MATCH($C1664,'Policy Characteristics'!$C:$C,0))),"",INDEX('Policy Characteristics'!J:J,MATCH($C1664,'Policy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64" s="254" t="str">
        <f>IF(ISBLANK(INDEX('Policy Characteristics'!K:K,MATCH($C1664,'Policy Characteristics'!$C:$C,0))),"",INDEX('Policy Characteristics'!K:K,MATCH($C1664,'Policy Characteristics'!$C:$C,0)))</f>
        <v>fuels.html#fuel-taxes</v>
      </c>
      <c r="R1664" s="254" t="str">
        <f>IF(ISBLANK(INDEX('Policy Characteristics'!L:L,MATCH($C1664,'Policy Characteristics'!$C:$C,0))),"",INDEX('Policy Characteristics'!L:L,MATCH($C1664,'Policy Characteristics'!$C:$C,0)))</f>
        <v>fuel-taxes.html</v>
      </c>
    </row>
    <row r="1665" spans="1:18" s="4" customFormat="1">
      <c r="A1665" s="254" t="str">
        <f>IF(ISBLANK(INDEX('Policy Characteristics'!A:A,MATCH($C1665,'Policy Characteristics'!$C:$C,0))),"",INDEX('Policy Characteristics'!A:A,MATCH($C1665,'Policy Characteristics'!$C:$C,0)))</f>
        <v>Cross-Sector</v>
      </c>
      <c r="B1665" s="262" t="str">
        <f>IF(ISBLANK(INDEX('Policy Characteristics'!B:B,MATCH($C1665,'Policy Characteristics'!$C:$C,0))),"",INDEX('Policy Characteristics'!B:B,MATCH($C1665,'Policy Characteristics'!$C:$C,0)))</f>
        <v>Fuel Taxes or Subsidies</v>
      </c>
      <c r="C1665" s="320" t="str">
        <f t="shared" si="65"/>
        <v>Additional Fuel Tax or Subsidy Rate by Fuel</v>
      </c>
      <c r="D1665" s="6" t="s">
        <v>54</v>
      </c>
      <c r="E1665" s="45" t="s">
        <v>340</v>
      </c>
      <c r="F1665" s="6" t="s">
        <v>96</v>
      </c>
      <c r="G1665" s="45" t="s">
        <v>93</v>
      </c>
      <c r="H1665" s="43">
        <v>2320</v>
      </c>
      <c r="I1665" s="325" t="s">
        <v>44</v>
      </c>
      <c r="J1665" s="255" t="str">
        <f>IF(ISBLANK(INDEX('Policy Characteristics'!D:D,MATCH($C1665,'Policy Characteristics'!$C:$C,0))),"",INDEX('Policy Characteristics'!D:D,MATCH($C1665,'Policy Characteristics'!$C:$C,0)))</f>
        <v>Fuel Taxes or Subsidies</v>
      </c>
      <c r="K1665" s="254" t="str">
        <f>IF(ISBLANK(INDEX('Policy Characteristics'!E:E,MATCH($C1665,'Policy Characteristics'!$C:$C,0))),"",INDEX('Policy Characteristics'!E:E,MATCH($C1665,'Policy Characteristics'!$C:$C,0)))</f>
        <v>cross fuel tax</v>
      </c>
      <c r="L1665" s="261">
        <f>IF(ISBLANK(INDEX('Policy Characteristics'!F:F,MATCH($C1665,'Policy Characteristics'!$C:$C,0))),"",INDEX('Policy Characteristics'!F:F,MATCH($C1665,'Policy Characteristics'!$C:$C,0)))</f>
        <v>-0.9</v>
      </c>
      <c r="M1665" s="261">
        <f>IF(ISBLANK(INDEX('Policy Characteristics'!G:G,MATCH($C1665,'Policy Characteristics'!$C:$C,0))),"",INDEX('Policy Characteristics'!G:G,MATCH($C1665,'Policy Characteristics'!$C:$C,0)))</f>
        <v>0.9</v>
      </c>
      <c r="N1665" s="261">
        <f>IF(ISBLANK(INDEX('Policy Characteristics'!H:H,MATCH($C1665,'Policy Characteristics'!$C:$C,0))),"",INDEX('Policy Characteristics'!H:H,MATCH($C1665,'Policy Characteristics'!$C:$C,0)))</f>
        <v>0.01</v>
      </c>
      <c r="O1665" s="254" t="str">
        <f>IF(ISBLANK(INDEX('Policy Characteristics'!I:I,MATCH($C1665,'Policy Characteristics'!$C:$C,0))),"",INDEX('Policy Characteristics'!I:I,MATCH($C1665,'Policy Characteristics'!$C:$C,0)))</f>
        <v>% of BAU price</v>
      </c>
      <c r="P1665" s="254" t="str">
        <f>IF(ISBLANK(INDEX('Policy Characteristics'!J:J,MATCH($C1665,'Policy Characteristics'!$C:$C,0))),"",INDEX('Policy Characteristics'!J:J,MATCH($C1665,'Policy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65" s="254" t="str">
        <f>IF(ISBLANK(INDEX('Policy Characteristics'!K:K,MATCH($C1665,'Policy Characteristics'!$C:$C,0))),"",INDEX('Policy Characteristics'!K:K,MATCH($C1665,'Policy Characteristics'!$C:$C,0)))</f>
        <v>fuels.html#fuel-taxes</v>
      </c>
      <c r="R1665" s="254" t="str">
        <f>IF(ISBLANK(INDEX('Policy Characteristics'!L:L,MATCH($C1665,'Policy Characteristics'!$C:$C,0))),"",INDEX('Policy Characteristics'!L:L,MATCH($C1665,'Policy Characteristics'!$C:$C,0)))</f>
        <v>fuel-taxes.html</v>
      </c>
    </row>
    <row r="1666" spans="1:18" s="4" customFormat="1">
      <c r="A1666" s="254" t="str">
        <f>IF(ISBLANK(INDEX('Policy Characteristics'!A:A,MATCH($C1666,'Policy Characteristics'!$C:$C,0))),"",INDEX('Policy Characteristics'!A:A,MATCH($C1666,'Policy Characteristics'!$C:$C,0)))</f>
        <v>Cross-Sector</v>
      </c>
      <c r="B1666" s="262" t="str">
        <f>IF(ISBLANK(INDEX('Policy Characteristics'!B:B,MATCH($C1666,'Policy Characteristics'!$C:$C,0))),"",INDEX('Policy Characteristics'!B:B,MATCH($C1666,'Policy Characteristics'!$C:$C,0)))</f>
        <v>Fuel Taxes or Subsidies</v>
      </c>
      <c r="C1666" s="320" t="str">
        <f t="shared" si="65"/>
        <v>Additional Fuel Tax or Subsidy Rate by Fuel</v>
      </c>
      <c r="D1666" s="6" t="s">
        <v>55</v>
      </c>
      <c r="E1666" s="45" t="s">
        <v>340</v>
      </c>
      <c r="F1666" s="6" t="s">
        <v>97</v>
      </c>
      <c r="G1666" s="45" t="s">
        <v>93</v>
      </c>
      <c r="H1666" s="43">
        <v>2321</v>
      </c>
      <c r="I1666" s="325" t="s">
        <v>44</v>
      </c>
      <c r="J1666" s="255" t="str">
        <f>IF(ISBLANK(INDEX('Policy Characteristics'!D:D,MATCH($C1666,'Policy Characteristics'!$C:$C,0))),"",INDEX('Policy Characteristics'!D:D,MATCH($C1666,'Policy Characteristics'!$C:$C,0)))</f>
        <v>Fuel Taxes or Subsidies</v>
      </c>
      <c r="K1666" s="254" t="str">
        <f>IF(ISBLANK(INDEX('Policy Characteristics'!E:E,MATCH($C1666,'Policy Characteristics'!$C:$C,0))),"",INDEX('Policy Characteristics'!E:E,MATCH($C1666,'Policy Characteristics'!$C:$C,0)))</f>
        <v>cross fuel tax</v>
      </c>
      <c r="L1666" s="261">
        <f>IF(ISBLANK(INDEX('Policy Characteristics'!F:F,MATCH($C1666,'Policy Characteristics'!$C:$C,0))),"",INDEX('Policy Characteristics'!F:F,MATCH($C1666,'Policy Characteristics'!$C:$C,0)))</f>
        <v>-0.9</v>
      </c>
      <c r="M1666" s="261">
        <f>IF(ISBLANK(INDEX('Policy Characteristics'!G:G,MATCH($C1666,'Policy Characteristics'!$C:$C,0))),"",INDEX('Policy Characteristics'!G:G,MATCH($C1666,'Policy Characteristics'!$C:$C,0)))</f>
        <v>0.9</v>
      </c>
      <c r="N1666" s="261">
        <f>IF(ISBLANK(INDEX('Policy Characteristics'!H:H,MATCH($C1666,'Policy Characteristics'!$C:$C,0))),"",INDEX('Policy Characteristics'!H:H,MATCH($C1666,'Policy Characteristics'!$C:$C,0)))</f>
        <v>0.01</v>
      </c>
      <c r="O1666" s="254" t="str">
        <f>IF(ISBLANK(INDEX('Policy Characteristics'!I:I,MATCH($C1666,'Policy Characteristics'!$C:$C,0))),"",INDEX('Policy Characteristics'!I:I,MATCH($C1666,'Policy Characteristics'!$C:$C,0)))</f>
        <v>% of BAU price</v>
      </c>
      <c r="P1666" s="254" t="str">
        <f>IF(ISBLANK(INDEX('Policy Characteristics'!J:J,MATCH($C1666,'Policy Characteristics'!$C:$C,0))),"",INDEX('Policy Characteristics'!J:J,MATCH($C1666,'Policy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66" s="254" t="str">
        <f>IF(ISBLANK(INDEX('Policy Characteristics'!K:K,MATCH($C1666,'Policy Characteristics'!$C:$C,0))),"",INDEX('Policy Characteristics'!K:K,MATCH($C1666,'Policy Characteristics'!$C:$C,0)))</f>
        <v>fuels.html#fuel-taxes</v>
      </c>
      <c r="R1666" s="254" t="str">
        <f>IF(ISBLANK(INDEX('Policy Characteristics'!L:L,MATCH($C1666,'Policy Characteristics'!$C:$C,0))),"",INDEX('Policy Characteristics'!L:L,MATCH($C1666,'Policy Characteristics'!$C:$C,0)))</f>
        <v>fuel-taxes.html</v>
      </c>
    </row>
    <row r="1667" spans="1:18" s="4" customFormat="1">
      <c r="A1667" s="254" t="str">
        <f>IF(ISBLANK(INDEX('Policy Characteristics'!A:A,MATCH($C1667,'Policy Characteristics'!$C:$C,0))),"",INDEX('Policy Characteristics'!A:A,MATCH($C1667,'Policy Characteristics'!$C:$C,0)))</f>
        <v>Cross-Sector</v>
      </c>
      <c r="B1667" s="262" t="str">
        <f>IF(ISBLANK(INDEX('Policy Characteristics'!B:B,MATCH($C1667,'Policy Characteristics'!$C:$C,0))),"",INDEX('Policy Characteristics'!B:B,MATCH($C1667,'Policy Characteristics'!$C:$C,0)))</f>
        <v>Fuel Taxes or Subsidies</v>
      </c>
      <c r="C1667" s="320" t="str">
        <f t="shared" si="65"/>
        <v>Additional Fuel Tax or Subsidy Rate by Fuel</v>
      </c>
      <c r="D1667" s="6" t="s">
        <v>56</v>
      </c>
      <c r="E1667" s="45" t="s">
        <v>340</v>
      </c>
      <c r="F1667" s="6" t="s">
        <v>98</v>
      </c>
      <c r="G1667" s="45" t="s">
        <v>93</v>
      </c>
      <c r="H1667" s="43">
        <v>2322</v>
      </c>
      <c r="I1667" s="325" t="s">
        <v>44</v>
      </c>
      <c r="J1667" s="255" t="str">
        <f>IF(ISBLANK(INDEX('Policy Characteristics'!D:D,MATCH($C1667,'Policy Characteristics'!$C:$C,0))),"",INDEX('Policy Characteristics'!D:D,MATCH($C1667,'Policy Characteristics'!$C:$C,0)))</f>
        <v>Fuel Taxes or Subsidies</v>
      </c>
      <c r="K1667" s="254" t="str">
        <f>IF(ISBLANK(INDEX('Policy Characteristics'!E:E,MATCH($C1667,'Policy Characteristics'!$C:$C,0))),"",INDEX('Policy Characteristics'!E:E,MATCH($C1667,'Policy Characteristics'!$C:$C,0)))</f>
        <v>cross fuel tax</v>
      </c>
      <c r="L1667" s="261">
        <f>IF(ISBLANK(INDEX('Policy Characteristics'!F:F,MATCH($C1667,'Policy Characteristics'!$C:$C,0))),"",INDEX('Policy Characteristics'!F:F,MATCH($C1667,'Policy Characteristics'!$C:$C,0)))</f>
        <v>-0.9</v>
      </c>
      <c r="M1667" s="261">
        <f>IF(ISBLANK(INDEX('Policy Characteristics'!G:G,MATCH($C1667,'Policy Characteristics'!$C:$C,0))),"",INDEX('Policy Characteristics'!G:G,MATCH($C1667,'Policy Characteristics'!$C:$C,0)))</f>
        <v>0.9</v>
      </c>
      <c r="N1667" s="261">
        <f>IF(ISBLANK(INDEX('Policy Characteristics'!H:H,MATCH($C1667,'Policy Characteristics'!$C:$C,0))),"",INDEX('Policy Characteristics'!H:H,MATCH($C1667,'Policy Characteristics'!$C:$C,0)))</f>
        <v>0.01</v>
      </c>
      <c r="O1667" s="254" t="str">
        <f>IF(ISBLANK(INDEX('Policy Characteristics'!I:I,MATCH($C1667,'Policy Characteristics'!$C:$C,0))),"",INDEX('Policy Characteristics'!I:I,MATCH($C1667,'Policy Characteristics'!$C:$C,0)))</f>
        <v>% of BAU price</v>
      </c>
      <c r="P1667" s="254" t="str">
        <f>IF(ISBLANK(INDEX('Policy Characteristics'!J:J,MATCH($C1667,'Policy Characteristics'!$C:$C,0))),"",INDEX('Policy Characteristics'!J:J,MATCH($C1667,'Policy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67" s="254" t="str">
        <f>IF(ISBLANK(INDEX('Policy Characteristics'!K:K,MATCH($C1667,'Policy Characteristics'!$C:$C,0))),"",INDEX('Policy Characteristics'!K:K,MATCH($C1667,'Policy Characteristics'!$C:$C,0)))</f>
        <v>fuels.html#fuel-taxes</v>
      </c>
      <c r="R1667" s="254" t="str">
        <f>IF(ISBLANK(INDEX('Policy Characteristics'!L:L,MATCH($C1667,'Policy Characteristics'!$C:$C,0))),"",INDEX('Policy Characteristics'!L:L,MATCH($C1667,'Policy Characteristics'!$C:$C,0)))</f>
        <v>fuel-taxes.html</v>
      </c>
    </row>
    <row r="1668" spans="1:18">
      <c r="A1668" s="254" t="str">
        <f>IF(ISBLANK(INDEX('Policy Characteristics'!A:A,MATCH($C1668,'Policy Characteristics'!$C:$C,0))),"",INDEX('Policy Characteristics'!A:A,MATCH($C1668,'Policy Characteristics'!$C:$C,0)))</f>
        <v>Cross-Sector</v>
      </c>
      <c r="B1668" s="262" t="str">
        <f>IF(ISBLANK(INDEX('Policy Characteristics'!B:B,MATCH($C1668,'Policy Characteristics'!$C:$C,0))),"",INDEX('Policy Characteristics'!B:B,MATCH($C1668,'Policy Characteristics'!$C:$C,0)))</f>
        <v>Fuel Taxes or Subsidies</v>
      </c>
      <c r="C1668" s="320" t="str">
        <f t="shared" si="65"/>
        <v>Additional Fuel Tax or Subsidy Rate by Fuel</v>
      </c>
      <c r="D1668" s="6" t="s">
        <v>2473</v>
      </c>
      <c r="E1668" s="45" t="s">
        <v>340</v>
      </c>
      <c r="F1668" s="6" t="s">
        <v>2474</v>
      </c>
      <c r="G1668" s="45" t="s">
        <v>93</v>
      </c>
      <c r="H1668" s="43">
        <v>2323</v>
      </c>
      <c r="I1668" s="325" t="s">
        <v>44</v>
      </c>
      <c r="J1668" s="255" t="str">
        <f>IF(ISBLANK(INDEX('Policy Characteristics'!D:D,MATCH($C1668,'Policy Characteristics'!$C:$C,0))),"",INDEX('Policy Characteristics'!D:D,MATCH($C1668,'Policy Characteristics'!$C:$C,0)))</f>
        <v>Fuel Taxes or Subsidies</v>
      </c>
      <c r="K1668" s="254" t="str">
        <f>IF(ISBLANK(INDEX('Policy Characteristics'!E:E,MATCH($C1668,'Policy Characteristics'!$C:$C,0))),"",INDEX('Policy Characteristics'!E:E,MATCH($C1668,'Policy Characteristics'!$C:$C,0)))</f>
        <v>cross fuel tax</v>
      </c>
      <c r="L1668" s="261">
        <f>IF(ISBLANK(INDEX('Policy Characteristics'!F:F,MATCH($C1668,'Policy Characteristics'!$C:$C,0))),"",INDEX('Policy Characteristics'!F:F,MATCH($C1668,'Policy Characteristics'!$C:$C,0)))</f>
        <v>-0.9</v>
      </c>
      <c r="M1668" s="261">
        <f>IF(ISBLANK(INDEX('Policy Characteristics'!G:G,MATCH($C1668,'Policy Characteristics'!$C:$C,0))),"",INDEX('Policy Characteristics'!G:G,MATCH($C1668,'Policy Characteristics'!$C:$C,0)))</f>
        <v>0.9</v>
      </c>
      <c r="N1668" s="261">
        <f>IF(ISBLANK(INDEX('Policy Characteristics'!H:H,MATCH($C1668,'Policy Characteristics'!$C:$C,0))),"",INDEX('Policy Characteristics'!H:H,MATCH($C1668,'Policy Characteristics'!$C:$C,0)))</f>
        <v>0.01</v>
      </c>
      <c r="O1668" s="254" t="str">
        <f>IF(ISBLANK(INDEX('Policy Characteristics'!I:I,MATCH($C1668,'Policy Characteristics'!$C:$C,0))),"",INDEX('Policy Characteristics'!I:I,MATCH($C1668,'Policy Characteristics'!$C:$C,0)))</f>
        <v>% of BAU price</v>
      </c>
      <c r="P1668" s="254" t="str">
        <f>IF(ISBLANK(INDEX('Policy Characteristics'!J:J,MATCH($C1668,'Policy Characteristics'!$C:$C,0))),"",INDEX('Policy Characteristics'!J:J,MATCH($C1668,'Policy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68" s="254" t="str">
        <f>IF(ISBLANK(INDEX('Policy Characteristics'!K:K,MATCH($C1668,'Policy Characteristics'!$C:$C,0))),"",INDEX('Policy Characteristics'!K:K,MATCH($C1668,'Policy Characteristics'!$C:$C,0)))</f>
        <v>fuels.html#fuel-taxes</v>
      </c>
      <c r="R1668" s="254" t="str">
        <f>IF(ISBLANK(INDEX('Policy Characteristics'!L:L,MATCH($C1668,'Policy Characteristics'!$C:$C,0))),"",INDEX('Policy Characteristics'!L:L,MATCH($C1668,'Policy Characteristics'!$C:$C,0)))</f>
        <v>fuel-taxes.html</v>
      </c>
    </row>
    <row r="1669" spans="1:18">
      <c r="A1669" s="254" t="str">
        <f>IF(ISBLANK(INDEX('Policy Characteristics'!A:A,MATCH($C1669,'Policy Characteristics'!$C:$C,0))),"",INDEX('Policy Characteristics'!A:A,MATCH($C1669,'Policy Characteristics'!$C:$C,0)))</f>
        <v>Cross-Sector</v>
      </c>
      <c r="B1669" s="262" t="str">
        <f>IF(ISBLANK(INDEX('Policy Characteristics'!B:B,MATCH($C1669,'Policy Characteristics'!$C:$C,0))),"",INDEX('Policy Characteristics'!B:B,MATCH($C1669,'Policy Characteristics'!$C:$C,0)))</f>
        <v>Fuel Taxes or Subsidies</v>
      </c>
      <c r="C1669" s="320" t="str">
        <f t="shared" si="65"/>
        <v>Additional Fuel Tax or Subsidy Rate by Fuel</v>
      </c>
      <c r="D1669" s="6" t="s">
        <v>75</v>
      </c>
      <c r="E1669" s="45" t="s">
        <v>340</v>
      </c>
      <c r="F1669" s="6" t="s">
        <v>99</v>
      </c>
      <c r="G1669" s="45" t="s">
        <v>93</v>
      </c>
      <c r="H1669" s="43">
        <v>2324</v>
      </c>
      <c r="I1669" s="325" t="s">
        <v>44</v>
      </c>
      <c r="J1669" s="255" t="str">
        <f>IF(ISBLANK(INDEX('Policy Characteristics'!D:D,MATCH($C1669,'Policy Characteristics'!$C:$C,0))),"",INDEX('Policy Characteristics'!D:D,MATCH($C1669,'Policy Characteristics'!$C:$C,0)))</f>
        <v>Fuel Taxes or Subsidies</v>
      </c>
      <c r="K1669" s="254" t="str">
        <f>IF(ISBLANK(INDEX('Policy Characteristics'!E:E,MATCH($C1669,'Policy Characteristics'!$C:$C,0))),"",INDEX('Policy Characteristics'!E:E,MATCH($C1669,'Policy Characteristics'!$C:$C,0)))</f>
        <v>cross fuel tax</v>
      </c>
      <c r="L1669" s="261">
        <f>IF(ISBLANK(INDEX('Policy Characteristics'!F:F,MATCH($C1669,'Policy Characteristics'!$C:$C,0))),"",INDEX('Policy Characteristics'!F:F,MATCH($C1669,'Policy Characteristics'!$C:$C,0)))</f>
        <v>-0.9</v>
      </c>
      <c r="M1669" s="261">
        <f>IF(ISBLANK(INDEX('Policy Characteristics'!G:G,MATCH($C1669,'Policy Characteristics'!$C:$C,0))),"",INDEX('Policy Characteristics'!G:G,MATCH($C1669,'Policy Characteristics'!$C:$C,0)))</f>
        <v>0.9</v>
      </c>
      <c r="N1669" s="261">
        <f>IF(ISBLANK(INDEX('Policy Characteristics'!H:H,MATCH($C1669,'Policy Characteristics'!$C:$C,0))),"",INDEX('Policy Characteristics'!H:H,MATCH($C1669,'Policy Characteristics'!$C:$C,0)))</f>
        <v>0.01</v>
      </c>
      <c r="O1669" s="254" t="str">
        <f>IF(ISBLANK(INDEX('Policy Characteristics'!I:I,MATCH($C1669,'Policy Characteristics'!$C:$C,0))),"",INDEX('Policy Characteristics'!I:I,MATCH($C1669,'Policy Characteristics'!$C:$C,0)))</f>
        <v>% of BAU price</v>
      </c>
      <c r="P1669" s="254" t="str">
        <f>IF(ISBLANK(INDEX('Policy Characteristics'!J:J,MATCH($C1669,'Policy Characteristics'!$C:$C,0))),"",INDEX('Policy Characteristics'!J:J,MATCH($C1669,'Policy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69" s="254" t="str">
        <f>IF(ISBLANK(INDEX('Policy Characteristics'!K:K,MATCH($C1669,'Policy Characteristics'!$C:$C,0))),"",INDEX('Policy Characteristics'!K:K,MATCH($C1669,'Policy Characteristics'!$C:$C,0)))</f>
        <v>fuels.html#fuel-taxes</v>
      </c>
      <c r="R1669" s="254" t="str">
        <f>IF(ISBLANK(INDEX('Policy Characteristics'!L:L,MATCH($C1669,'Policy Characteristics'!$C:$C,0))),"",INDEX('Policy Characteristics'!L:L,MATCH($C1669,'Policy Characteristics'!$C:$C,0)))</f>
        <v>fuel-taxes.html</v>
      </c>
    </row>
    <row r="1670" spans="1:18">
      <c r="A1670" s="254" t="str">
        <f>IF(ISBLANK(INDEX('Policy Characteristics'!A:A,MATCH($C1670,'Policy Characteristics'!$C:$C,0))),"",INDEX('Policy Characteristics'!A:A,MATCH($C1670,'Policy Characteristics'!$C:$C,0)))</f>
        <v>Cross-Sector</v>
      </c>
      <c r="B1670" s="262" t="str">
        <f>IF(ISBLANK(INDEX('Policy Characteristics'!B:B,MATCH($C1670,'Policy Characteristics'!$C:$C,0))),"",INDEX('Policy Characteristics'!B:B,MATCH($C1670,'Policy Characteristics'!$C:$C,0)))</f>
        <v>Fuel Taxes or Subsidies</v>
      </c>
      <c r="C1670" s="320" t="str">
        <f t="shared" si="65"/>
        <v>Additional Fuel Tax or Subsidy Rate by Fuel</v>
      </c>
      <c r="D1670" s="6" t="s">
        <v>442</v>
      </c>
      <c r="E1670" s="45" t="s">
        <v>340</v>
      </c>
      <c r="F1670" s="6" t="s">
        <v>443</v>
      </c>
      <c r="G1670" s="45" t="s">
        <v>93</v>
      </c>
      <c r="H1670" s="43">
        <v>2325</v>
      </c>
      <c r="I1670" s="325" t="s">
        <v>44</v>
      </c>
      <c r="J1670" s="255" t="str">
        <f>IF(ISBLANK(INDEX('Policy Characteristics'!D:D,MATCH($C1670,'Policy Characteristics'!$C:$C,0))),"",INDEX('Policy Characteristics'!D:D,MATCH($C1670,'Policy Characteristics'!$C:$C,0)))</f>
        <v>Fuel Taxes or Subsidies</v>
      </c>
      <c r="K1670" s="254" t="str">
        <f>IF(ISBLANK(INDEX('Policy Characteristics'!E:E,MATCH($C1670,'Policy Characteristics'!$C:$C,0))),"",INDEX('Policy Characteristics'!E:E,MATCH($C1670,'Policy Characteristics'!$C:$C,0)))</f>
        <v>cross fuel tax</v>
      </c>
      <c r="L1670" s="261">
        <f>IF(ISBLANK(INDEX('Policy Characteristics'!F:F,MATCH($C1670,'Policy Characteristics'!$C:$C,0))),"",INDEX('Policy Characteristics'!F:F,MATCH($C1670,'Policy Characteristics'!$C:$C,0)))</f>
        <v>-0.9</v>
      </c>
      <c r="M1670" s="261">
        <f>IF(ISBLANK(INDEX('Policy Characteristics'!G:G,MATCH($C1670,'Policy Characteristics'!$C:$C,0))),"",INDEX('Policy Characteristics'!G:G,MATCH($C1670,'Policy Characteristics'!$C:$C,0)))</f>
        <v>0.9</v>
      </c>
      <c r="N1670" s="261">
        <f>IF(ISBLANK(INDEX('Policy Characteristics'!H:H,MATCH($C1670,'Policy Characteristics'!$C:$C,0))),"",INDEX('Policy Characteristics'!H:H,MATCH($C1670,'Policy Characteristics'!$C:$C,0)))</f>
        <v>0.01</v>
      </c>
      <c r="O1670" s="254" t="str">
        <f>IF(ISBLANK(INDEX('Policy Characteristics'!I:I,MATCH($C1670,'Policy Characteristics'!$C:$C,0))),"",INDEX('Policy Characteristics'!I:I,MATCH($C1670,'Policy Characteristics'!$C:$C,0)))</f>
        <v>% of BAU price</v>
      </c>
      <c r="P1670" s="254" t="str">
        <f>IF(ISBLANK(INDEX('Policy Characteristics'!J:J,MATCH($C1670,'Policy Characteristics'!$C:$C,0))),"",INDEX('Policy Characteristics'!J:J,MATCH($C1670,'Policy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70" s="254" t="str">
        <f>IF(ISBLANK(INDEX('Policy Characteristics'!K:K,MATCH($C1670,'Policy Characteristics'!$C:$C,0))),"",INDEX('Policy Characteristics'!K:K,MATCH($C1670,'Policy Characteristics'!$C:$C,0)))</f>
        <v>fuels.html#fuel-taxes</v>
      </c>
      <c r="R1670" s="254" t="str">
        <f>IF(ISBLANK(INDEX('Policy Characteristics'!L:L,MATCH($C1670,'Policy Characteristics'!$C:$C,0))),"",INDEX('Policy Characteristics'!L:L,MATCH($C1670,'Policy Characteristics'!$C:$C,0)))</f>
        <v>fuel-taxes.html</v>
      </c>
    </row>
    <row r="1671" spans="1:18">
      <c r="A1671" s="254" t="str">
        <f>IF(ISBLANK(INDEX('Policy Characteristics'!A:A,MATCH($C1671,'Policy Characteristics'!$C:$C,0))),"",INDEX('Policy Characteristics'!A:A,MATCH($C1671,'Policy Characteristics'!$C:$C,0)))</f>
        <v>Cross-Sector</v>
      </c>
      <c r="B1671" s="262" t="str">
        <f>IF(ISBLANK(INDEX('Policy Characteristics'!B:B,MATCH($C1671,'Policy Characteristics'!$C:$C,0))),"",INDEX('Policy Characteristics'!B:B,MATCH($C1671,'Policy Characteristics'!$C:$C,0)))</f>
        <v>Fuel Taxes or Subsidies</v>
      </c>
      <c r="C1671" s="320" t="str">
        <f t="shared" si="65"/>
        <v>Additional Fuel Tax or Subsidy Rate by Fuel</v>
      </c>
      <c r="D1671" s="6" t="s">
        <v>2465</v>
      </c>
      <c r="E1671" s="45" t="s">
        <v>340</v>
      </c>
      <c r="F1671" s="6" t="s">
        <v>2469</v>
      </c>
      <c r="G1671" s="45" t="s">
        <v>93</v>
      </c>
      <c r="H1671" s="43">
        <v>2326</v>
      </c>
      <c r="I1671" s="325" t="s">
        <v>44</v>
      </c>
      <c r="J1671" s="255" t="str">
        <f>IF(ISBLANK(INDEX('Policy Characteristics'!D:D,MATCH($C1671,'Policy Characteristics'!$C:$C,0))),"",INDEX('Policy Characteristics'!D:D,MATCH($C1671,'Policy Characteristics'!$C:$C,0)))</f>
        <v>Fuel Taxes or Subsidies</v>
      </c>
      <c r="K1671" s="254" t="str">
        <f>IF(ISBLANK(INDEX('Policy Characteristics'!E:E,MATCH($C1671,'Policy Characteristics'!$C:$C,0))),"",INDEX('Policy Characteristics'!E:E,MATCH($C1671,'Policy Characteristics'!$C:$C,0)))</f>
        <v>cross fuel tax</v>
      </c>
      <c r="L1671" s="261">
        <f>IF(ISBLANK(INDEX('Policy Characteristics'!F:F,MATCH($C1671,'Policy Characteristics'!$C:$C,0))),"",INDEX('Policy Characteristics'!F:F,MATCH($C1671,'Policy Characteristics'!$C:$C,0)))</f>
        <v>-0.9</v>
      </c>
      <c r="M1671" s="261">
        <f>IF(ISBLANK(INDEX('Policy Characteristics'!G:G,MATCH($C1671,'Policy Characteristics'!$C:$C,0))),"",INDEX('Policy Characteristics'!G:G,MATCH($C1671,'Policy Characteristics'!$C:$C,0)))</f>
        <v>0.9</v>
      </c>
      <c r="N1671" s="261">
        <f>IF(ISBLANK(INDEX('Policy Characteristics'!H:H,MATCH($C1671,'Policy Characteristics'!$C:$C,0))),"",INDEX('Policy Characteristics'!H:H,MATCH($C1671,'Policy Characteristics'!$C:$C,0)))</f>
        <v>0.01</v>
      </c>
      <c r="O1671" s="254" t="str">
        <f>IF(ISBLANK(INDEX('Policy Characteristics'!I:I,MATCH($C1671,'Policy Characteristics'!$C:$C,0))),"",INDEX('Policy Characteristics'!I:I,MATCH($C1671,'Policy Characteristics'!$C:$C,0)))</f>
        <v>% of BAU price</v>
      </c>
      <c r="P1671" s="254" t="str">
        <f>IF(ISBLANK(INDEX('Policy Characteristics'!J:J,MATCH($C1671,'Policy Characteristics'!$C:$C,0))),"",INDEX('Policy Characteristics'!J:J,MATCH($C1671,'Policy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71" s="254" t="str">
        <f>IF(ISBLANK(INDEX('Policy Characteristics'!K:K,MATCH($C1671,'Policy Characteristics'!$C:$C,0))),"",INDEX('Policy Characteristics'!K:K,MATCH($C1671,'Policy Characteristics'!$C:$C,0)))</f>
        <v>fuels.html#fuel-taxes</v>
      </c>
      <c r="R1671" s="254" t="str">
        <f>IF(ISBLANK(INDEX('Policy Characteristics'!L:L,MATCH($C1671,'Policy Characteristics'!$C:$C,0))),"",INDEX('Policy Characteristics'!L:L,MATCH($C1671,'Policy Characteristics'!$C:$C,0)))</f>
        <v>fuel-taxes.html</v>
      </c>
    </row>
    <row r="1672" spans="1:18">
      <c r="A1672" s="254" t="str">
        <f>IF(ISBLANK(INDEX('Policy Characteristics'!A:A,MATCH($C1672,'Policy Characteristics'!$C:$C,0))),"",INDEX('Policy Characteristics'!A:A,MATCH($C1672,'Policy Characteristics'!$C:$C,0)))</f>
        <v>Cross-Sector</v>
      </c>
      <c r="B1672" s="262" t="str">
        <f>IF(ISBLANK(INDEX('Policy Characteristics'!B:B,MATCH($C1672,'Policy Characteristics'!$C:$C,0))),"",INDEX('Policy Characteristics'!B:B,MATCH($C1672,'Policy Characteristics'!$C:$C,0)))</f>
        <v>Fuel Taxes or Subsidies</v>
      </c>
      <c r="C1672" s="320" t="str">
        <f t="shared" si="65"/>
        <v>Additional Fuel Tax or Subsidy Rate by Fuel</v>
      </c>
      <c r="D1672" s="6" t="s">
        <v>2475</v>
      </c>
      <c r="E1672" s="45" t="s">
        <v>340</v>
      </c>
      <c r="F1672" s="6" t="s">
        <v>2476</v>
      </c>
      <c r="G1672" s="45" t="s">
        <v>93</v>
      </c>
      <c r="H1672" s="43">
        <v>2327</v>
      </c>
      <c r="I1672" s="325" t="s">
        <v>44</v>
      </c>
      <c r="J1672" s="255" t="str">
        <f>IF(ISBLANK(INDEX('Policy Characteristics'!D:D,MATCH($C1672,'Policy Characteristics'!$C:$C,0))),"",INDEX('Policy Characteristics'!D:D,MATCH($C1672,'Policy Characteristics'!$C:$C,0)))</f>
        <v>Fuel Taxes or Subsidies</v>
      </c>
      <c r="K1672" s="254" t="str">
        <f>IF(ISBLANK(INDEX('Policy Characteristics'!E:E,MATCH($C1672,'Policy Characteristics'!$C:$C,0))),"",INDEX('Policy Characteristics'!E:E,MATCH($C1672,'Policy Characteristics'!$C:$C,0)))</f>
        <v>cross fuel tax</v>
      </c>
      <c r="L1672" s="261">
        <f>IF(ISBLANK(INDEX('Policy Characteristics'!F:F,MATCH($C1672,'Policy Characteristics'!$C:$C,0))),"",INDEX('Policy Characteristics'!F:F,MATCH($C1672,'Policy Characteristics'!$C:$C,0)))</f>
        <v>-0.9</v>
      </c>
      <c r="M1672" s="261">
        <f>IF(ISBLANK(INDEX('Policy Characteristics'!G:G,MATCH($C1672,'Policy Characteristics'!$C:$C,0))),"",INDEX('Policy Characteristics'!G:G,MATCH($C1672,'Policy Characteristics'!$C:$C,0)))</f>
        <v>0.9</v>
      </c>
      <c r="N1672" s="261">
        <f>IF(ISBLANK(INDEX('Policy Characteristics'!H:H,MATCH($C1672,'Policy Characteristics'!$C:$C,0))),"",INDEX('Policy Characteristics'!H:H,MATCH($C1672,'Policy Characteristics'!$C:$C,0)))</f>
        <v>0.01</v>
      </c>
      <c r="O1672" s="254" t="str">
        <f>IF(ISBLANK(INDEX('Policy Characteristics'!I:I,MATCH($C1672,'Policy Characteristics'!$C:$C,0))),"",INDEX('Policy Characteristics'!I:I,MATCH($C1672,'Policy Characteristics'!$C:$C,0)))</f>
        <v>% of BAU price</v>
      </c>
      <c r="P1672" s="254" t="str">
        <f>IF(ISBLANK(INDEX('Policy Characteristics'!J:J,MATCH($C1672,'Policy Characteristics'!$C:$C,0))),"",INDEX('Policy Characteristics'!J:J,MATCH($C1672,'Policy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72" s="254" t="str">
        <f>IF(ISBLANK(INDEX('Policy Characteristics'!K:K,MATCH($C1672,'Policy Characteristics'!$C:$C,0))),"",INDEX('Policy Characteristics'!K:K,MATCH($C1672,'Policy Characteristics'!$C:$C,0)))</f>
        <v>fuels.html#fuel-taxes</v>
      </c>
      <c r="R1672" s="254" t="str">
        <f>IF(ISBLANK(INDEX('Policy Characteristics'!L:L,MATCH($C1672,'Policy Characteristics'!$C:$C,0))),"",INDEX('Policy Characteristics'!L:L,MATCH($C1672,'Policy Characteristics'!$C:$C,0)))</f>
        <v>fuel-taxes.html</v>
      </c>
    </row>
    <row r="1673" spans="1:18">
      <c r="A1673" s="254" t="str">
        <f>IF(ISBLANK(INDEX('Policy Characteristics'!A:A,MATCH($C1673,'Policy Characteristics'!$C:$C,0))),"",INDEX('Policy Characteristics'!A:A,MATCH($C1673,'Policy Characteristics'!$C:$C,0)))</f>
        <v>Cross-Sector</v>
      </c>
      <c r="B1673" s="262" t="str">
        <f>IF(ISBLANK(INDEX('Policy Characteristics'!B:B,MATCH($C1673,'Policy Characteristics'!$C:$C,0))),"",INDEX('Policy Characteristics'!B:B,MATCH($C1673,'Policy Characteristics'!$C:$C,0)))</f>
        <v>Fuel Taxes or Subsidies</v>
      </c>
      <c r="C1673" s="320" t="str">
        <f t="shared" si="65"/>
        <v>Additional Fuel Tax or Subsidy Rate by Fuel</v>
      </c>
      <c r="D1673" s="6" t="s">
        <v>2466</v>
      </c>
      <c r="E1673" s="45" t="s">
        <v>340</v>
      </c>
      <c r="F1673" s="6" t="s">
        <v>2470</v>
      </c>
      <c r="G1673" s="45" t="s">
        <v>93</v>
      </c>
      <c r="H1673" s="43">
        <v>2328</v>
      </c>
      <c r="I1673" s="325" t="s">
        <v>44</v>
      </c>
      <c r="J1673" s="255" t="str">
        <f>IF(ISBLANK(INDEX('Policy Characteristics'!D:D,MATCH($C1673,'Policy Characteristics'!$C:$C,0))),"",INDEX('Policy Characteristics'!D:D,MATCH($C1673,'Policy Characteristics'!$C:$C,0)))</f>
        <v>Fuel Taxes or Subsidies</v>
      </c>
      <c r="K1673" s="254" t="str">
        <f>IF(ISBLANK(INDEX('Policy Characteristics'!E:E,MATCH($C1673,'Policy Characteristics'!$C:$C,0))),"",INDEX('Policy Characteristics'!E:E,MATCH($C1673,'Policy Characteristics'!$C:$C,0)))</f>
        <v>cross fuel tax</v>
      </c>
      <c r="L1673" s="261">
        <f>IF(ISBLANK(INDEX('Policy Characteristics'!F:F,MATCH($C1673,'Policy Characteristics'!$C:$C,0))),"",INDEX('Policy Characteristics'!F:F,MATCH($C1673,'Policy Characteristics'!$C:$C,0)))</f>
        <v>-0.9</v>
      </c>
      <c r="M1673" s="261">
        <f>IF(ISBLANK(INDEX('Policy Characteristics'!G:G,MATCH($C1673,'Policy Characteristics'!$C:$C,0))),"",INDEX('Policy Characteristics'!G:G,MATCH($C1673,'Policy Characteristics'!$C:$C,0)))</f>
        <v>0.9</v>
      </c>
      <c r="N1673" s="261">
        <f>IF(ISBLANK(INDEX('Policy Characteristics'!H:H,MATCH($C1673,'Policy Characteristics'!$C:$C,0))),"",INDEX('Policy Characteristics'!H:H,MATCH($C1673,'Policy Characteristics'!$C:$C,0)))</f>
        <v>0.01</v>
      </c>
      <c r="O1673" s="254" t="str">
        <f>IF(ISBLANK(INDEX('Policy Characteristics'!I:I,MATCH($C1673,'Policy Characteristics'!$C:$C,0))),"",INDEX('Policy Characteristics'!I:I,MATCH($C1673,'Policy Characteristics'!$C:$C,0)))</f>
        <v>% of BAU price</v>
      </c>
      <c r="P1673" s="254" t="str">
        <f>IF(ISBLANK(INDEX('Policy Characteristics'!J:J,MATCH($C1673,'Policy Characteristics'!$C:$C,0))),"",INDEX('Policy Characteristics'!J:J,MATCH($C1673,'Policy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73" s="254" t="str">
        <f>IF(ISBLANK(INDEX('Policy Characteristics'!K:K,MATCH($C1673,'Policy Characteristics'!$C:$C,0))),"",INDEX('Policy Characteristics'!K:K,MATCH($C1673,'Policy Characteristics'!$C:$C,0)))</f>
        <v>fuels.html#fuel-taxes</v>
      </c>
      <c r="R1673" s="254" t="str">
        <f>IF(ISBLANK(INDEX('Policy Characteristics'!L:L,MATCH($C1673,'Policy Characteristics'!$C:$C,0))),"",INDEX('Policy Characteristics'!L:L,MATCH($C1673,'Policy Characteristics'!$C:$C,0)))</f>
        <v>fuel-taxes.html</v>
      </c>
    </row>
    <row r="1674" spans="1:18">
      <c r="A1674" s="254" t="str">
        <f>IF(ISBLANK(INDEX('Policy Characteristics'!A:A,MATCH($C1674,'Policy Characteristics'!$C:$C,0))),"",INDEX('Policy Characteristics'!A:A,MATCH($C1674,'Policy Characteristics'!$C:$C,0)))</f>
        <v>Cross-Sector</v>
      </c>
      <c r="B1674" s="262" t="str">
        <f>IF(ISBLANK(INDEX('Policy Characteristics'!B:B,MATCH($C1674,'Policy Characteristics'!$C:$C,0))),"",INDEX('Policy Characteristics'!B:B,MATCH($C1674,'Policy Characteristics'!$C:$C,0)))</f>
        <v>Fuel Taxes or Subsidies</v>
      </c>
      <c r="C1674" s="320" t="str">
        <f t="shared" si="65"/>
        <v>Additional Fuel Tax or Subsidy Rate by Fuel</v>
      </c>
      <c r="D1674" s="6" t="s">
        <v>2467</v>
      </c>
      <c r="E1674" s="45" t="s">
        <v>340</v>
      </c>
      <c r="F1674" s="6" t="s">
        <v>2471</v>
      </c>
      <c r="G1674" s="45" t="s">
        <v>93</v>
      </c>
      <c r="H1674" s="43">
        <v>2329</v>
      </c>
      <c r="I1674" s="325" t="s">
        <v>44</v>
      </c>
      <c r="J1674" s="255" t="str">
        <f>IF(ISBLANK(INDEX('Policy Characteristics'!D:D,MATCH($C1674,'Policy Characteristics'!$C:$C,0))),"",INDEX('Policy Characteristics'!D:D,MATCH($C1674,'Policy Characteristics'!$C:$C,0)))</f>
        <v>Fuel Taxes or Subsidies</v>
      </c>
      <c r="K1674" s="254" t="str">
        <f>IF(ISBLANK(INDEX('Policy Characteristics'!E:E,MATCH($C1674,'Policy Characteristics'!$C:$C,0))),"",INDEX('Policy Characteristics'!E:E,MATCH($C1674,'Policy Characteristics'!$C:$C,0)))</f>
        <v>cross fuel tax</v>
      </c>
      <c r="L1674" s="261">
        <f>IF(ISBLANK(INDEX('Policy Characteristics'!F:F,MATCH($C1674,'Policy Characteristics'!$C:$C,0))),"",INDEX('Policy Characteristics'!F:F,MATCH($C1674,'Policy Characteristics'!$C:$C,0)))</f>
        <v>-0.9</v>
      </c>
      <c r="M1674" s="261">
        <f>IF(ISBLANK(INDEX('Policy Characteristics'!G:G,MATCH($C1674,'Policy Characteristics'!$C:$C,0))),"",INDEX('Policy Characteristics'!G:G,MATCH($C1674,'Policy Characteristics'!$C:$C,0)))</f>
        <v>0.9</v>
      </c>
      <c r="N1674" s="261">
        <f>IF(ISBLANK(INDEX('Policy Characteristics'!H:H,MATCH($C1674,'Policy Characteristics'!$C:$C,0))),"",INDEX('Policy Characteristics'!H:H,MATCH($C1674,'Policy Characteristics'!$C:$C,0)))</f>
        <v>0.01</v>
      </c>
      <c r="O1674" s="254" t="str">
        <f>IF(ISBLANK(INDEX('Policy Characteristics'!I:I,MATCH($C1674,'Policy Characteristics'!$C:$C,0))),"",INDEX('Policy Characteristics'!I:I,MATCH($C1674,'Policy Characteristics'!$C:$C,0)))</f>
        <v>% of BAU price</v>
      </c>
      <c r="P1674" s="254" t="str">
        <f>IF(ISBLANK(INDEX('Policy Characteristics'!J:J,MATCH($C1674,'Policy Characteristics'!$C:$C,0))),"",INDEX('Policy Characteristics'!J:J,MATCH($C1674,'Policy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74" s="254" t="str">
        <f>IF(ISBLANK(INDEX('Policy Characteristics'!K:K,MATCH($C1674,'Policy Characteristics'!$C:$C,0))),"",INDEX('Policy Characteristics'!K:K,MATCH($C1674,'Policy Characteristics'!$C:$C,0)))</f>
        <v>fuels.html#fuel-taxes</v>
      </c>
      <c r="R1674" s="254" t="str">
        <f>IF(ISBLANK(INDEX('Policy Characteristics'!L:L,MATCH($C1674,'Policy Characteristics'!$C:$C,0))),"",INDEX('Policy Characteristics'!L:L,MATCH($C1674,'Policy Characteristics'!$C:$C,0)))</f>
        <v>fuel-taxes.html</v>
      </c>
    </row>
    <row r="1675" spans="1:18">
      <c r="A1675" s="254" t="str">
        <f>IF(ISBLANK(INDEX('Policy Characteristics'!A:A,MATCH($C1675,'Policy Characteristics'!$C:$C,0))),"",INDEX('Policy Characteristics'!A:A,MATCH($C1675,'Policy Characteristics'!$C:$C,0)))</f>
        <v>Cross-Sector</v>
      </c>
      <c r="B1675" s="262" t="str">
        <f>IF(ISBLANK(INDEX('Policy Characteristics'!B:B,MATCH($C1675,'Policy Characteristics'!$C:$C,0))),"",INDEX('Policy Characteristics'!B:B,MATCH($C1675,'Policy Characteristics'!$C:$C,0)))</f>
        <v>Fuel Taxes or Subsidies</v>
      </c>
      <c r="C1675" s="320" t="str">
        <f t="shared" si="65"/>
        <v>Additional Fuel Tax or Subsidy Rate by Fuel</v>
      </c>
      <c r="D1675" s="6" t="s">
        <v>2468</v>
      </c>
      <c r="E1675" s="45" t="s">
        <v>340</v>
      </c>
      <c r="F1675" s="6" t="s">
        <v>2472</v>
      </c>
      <c r="G1675" s="45" t="s">
        <v>93</v>
      </c>
      <c r="H1675" s="43">
        <v>2330</v>
      </c>
      <c r="I1675" s="325" t="s">
        <v>43</v>
      </c>
      <c r="J1675" s="255" t="str">
        <f>IF(ISBLANK(INDEX('Policy Characteristics'!D:D,MATCH($C1675,'Policy Characteristics'!$C:$C,0))),"",INDEX('Policy Characteristics'!D:D,MATCH($C1675,'Policy Characteristics'!$C:$C,0)))</f>
        <v>Fuel Taxes or Subsidies</v>
      </c>
      <c r="K1675" s="254" t="str">
        <f>IF(ISBLANK(INDEX('Policy Characteristics'!E:E,MATCH($C1675,'Policy Characteristics'!$C:$C,0))),"",INDEX('Policy Characteristics'!E:E,MATCH($C1675,'Policy Characteristics'!$C:$C,0)))</f>
        <v>cross fuel tax</v>
      </c>
      <c r="L1675" s="261">
        <f>IF(ISBLANK(INDEX('Policy Characteristics'!F:F,MATCH($C1675,'Policy Characteristics'!$C:$C,0))),"",INDEX('Policy Characteristics'!F:F,MATCH($C1675,'Policy Characteristics'!$C:$C,0)))</f>
        <v>-0.9</v>
      </c>
      <c r="M1675" s="261">
        <f>IF(ISBLANK(INDEX('Policy Characteristics'!G:G,MATCH($C1675,'Policy Characteristics'!$C:$C,0))),"",INDEX('Policy Characteristics'!G:G,MATCH($C1675,'Policy Characteristics'!$C:$C,0)))</f>
        <v>0.9</v>
      </c>
      <c r="N1675" s="261">
        <f>IF(ISBLANK(INDEX('Policy Characteristics'!H:H,MATCH($C1675,'Policy Characteristics'!$C:$C,0))),"",INDEX('Policy Characteristics'!H:H,MATCH($C1675,'Policy Characteristics'!$C:$C,0)))</f>
        <v>0.01</v>
      </c>
      <c r="O1675" s="254" t="str">
        <f>IF(ISBLANK(INDEX('Policy Characteristics'!I:I,MATCH($C1675,'Policy Characteristics'!$C:$C,0))),"",INDEX('Policy Characteristics'!I:I,MATCH($C1675,'Policy Characteristics'!$C:$C,0)))</f>
        <v>% of BAU price</v>
      </c>
      <c r="P1675" s="254" t="str">
        <f>IF(ISBLANK(INDEX('Policy Characteristics'!J:J,MATCH($C1675,'Policy Characteristics'!$C:$C,0))),"",INDEX('Policy Characteristics'!J:J,MATCH($C1675,'Policy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75" s="254" t="str">
        <f>IF(ISBLANK(INDEX('Policy Characteristics'!K:K,MATCH($C1675,'Policy Characteristics'!$C:$C,0))),"",INDEX('Policy Characteristics'!K:K,MATCH($C1675,'Policy Characteristics'!$C:$C,0)))</f>
        <v>fuels.html#fuel-taxes</v>
      </c>
      <c r="R1675" s="254" t="str">
        <f>IF(ISBLANK(INDEX('Policy Characteristics'!L:L,MATCH($C1675,'Policy Characteristics'!$C:$C,0))),"",INDEX('Policy Characteristics'!L:L,MATCH($C1675,'Policy Characteristics'!$C:$C,0)))</f>
        <v>fuel-taxes.html</v>
      </c>
    </row>
    <row r="1676" spans="1:18" s="4" customFormat="1">
      <c r="A1676" s="254" t="str">
        <f>IF(ISBLANK(INDEX('Policy Characteristics'!A:A,MATCH($C1676,'Policy Characteristics'!$C:$C,0))),"",INDEX('Policy Characteristics'!A:A,MATCH($C1676,'Policy Characteristics'!$C:$C,0)))</f>
        <v>Cross-Sector</v>
      </c>
      <c r="B1676" s="262" t="str">
        <f>IF(ISBLANK(INDEX('Policy Characteristics'!B:B,MATCH($C1676,'Policy Characteristics'!$C:$C,0))),"",INDEX('Policy Characteristics'!B:B,MATCH($C1676,'Policy Characteristics'!$C:$C,0)))</f>
        <v>Fuel Taxes or Subsidies</v>
      </c>
      <c r="C1676" s="320" t="str">
        <f t="shared" si="65"/>
        <v>Additional Fuel Tax or Subsidy Rate by Fuel</v>
      </c>
      <c r="D1676" s="45" t="s">
        <v>52</v>
      </c>
      <c r="E1676" s="45" t="s">
        <v>334</v>
      </c>
      <c r="F1676" s="45" t="s">
        <v>93</v>
      </c>
      <c r="G1676" s="45" t="s">
        <v>3781</v>
      </c>
      <c r="H1676" s="43">
        <v>2331</v>
      </c>
      <c r="I1676" s="324" t="s">
        <v>43</v>
      </c>
      <c r="J1676" s="255" t="str">
        <f>IF(ISBLANK(INDEX('Policy Characteristics'!D:D,MATCH($C1676,'Policy Characteristics'!$C:$C,0))),"",INDEX('Policy Characteristics'!D:D,MATCH($C1676,'Policy Characteristics'!$C:$C,0)))</f>
        <v>Fuel Taxes or Subsidies</v>
      </c>
      <c r="K1676" s="254" t="str">
        <f>IF(ISBLANK(INDEX('Policy Characteristics'!E:E,MATCH($C1676,'Policy Characteristics'!$C:$C,0))),"",INDEX('Policy Characteristics'!E:E,MATCH($C1676,'Policy Characteristics'!$C:$C,0)))</f>
        <v>cross fuel tax</v>
      </c>
      <c r="L1676" s="261">
        <f>IF(ISBLANK(INDEX('Policy Characteristics'!F:F,MATCH($C1676,'Policy Characteristics'!$C:$C,0))),"",INDEX('Policy Characteristics'!F:F,MATCH($C1676,'Policy Characteristics'!$C:$C,0)))</f>
        <v>-0.9</v>
      </c>
      <c r="M1676" s="261">
        <f>IF(ISBLANK(INDEX('Policy Characteristics'!G:G,MATCH($C1676,'Policy Characteristics'!$C:$C,0))),"",INDEX('Policy Characteristics'!G:G,MATCH($C1676,'Policy Characteristics'!$C:$C,0)))</f>
        <v>0.9</v>
      </c>
      <c r="N1676" s="261">
        <f>IF(ISBLANK(INDEX('Policy Characteristics'!H:H,MATCH($C1676,'Policy Characteristics'!$C:$C,0))),"",INDEX('Policy Characteristics'!H:H,MATCH($C1676,'Policy Characteristics'!$C:$C,0)))</f>
        <v>0.01</v>
      </c>
      <c r="O1676" s="254" t="str">
        <f>IF(ISBLANK(INDEX('Policy Characteristics'!I:I,MATCH($C1676,'Policy Characteristics'!$C:$C,0))),"",INDEX('Policy Characteristics'!I:I,MATCH($C1676,'Policy Characteristics'!$C:$C,0)))</f>
        <v>% of BAU price</v>
      </c>
      <c r="P1676" s="254" t="str">
        <f>IF(ISBLANK(INDEX('Policy Characteristics'!J:J,MATCH($C1676,'Policy Characteristics'!$C:$C,0))),"",INDEX('Policy Characteristics'!J:J,MATCH($C1676,'Policy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76" s="254" t="str">
        <f>IF(ISBLANK(INDEX('Policy Characteristics'!K:K,MATCH($C1676,'Policy Characteristics'!$C:$C,0))),"",INDEX('Policy Characteristics'!K:K,MATCH($C1676,'Policy Characteristics'!$C:$C,0)))</f>
        <v>fuels.html#fuel-taxes</v>
      </c>
      <c r="R1676" s="254" t="str">
        <f>IF(ISBLANK(INDEX('Policy Characteristics'!L:L,MATCH($C1676,'Policy Characteristics'!$C:$C,0))),"",INDEX('Policy Characteristics'!L:L,MATCH($C1676,'Policy Characteristics'!$C:$C,0)))</f>
        <v>fuel-taxes.html</v>
      </c>
    </row>
    <row r="1677" spans="1:18" s="4" customFormat="1">
      <c r="A1677" s="254" t="str">
        <f>IF(ISBLANK(INDEX('Policy Characteristics'!A:A,MATCH($C1677,'Policy Characteristics'!$C:$C,0))),"",INDEX('Policy Characteristics'!A:A,MATCH($C1677,'Policy Characteristics'!$C:$C,0)))</f>
        <v>Cross-Sector</v>
      </c>
      <c r="B1677" s="262" t="str">
        <f>IF(ISBLANK(INDEX('Policy Characteristics'!B:B,MATCH($C1677,'Policy Characteristics'!$C:$C,0))),"",INDEX('Policy Characteristics'!B:B,MATCH($C1677,'Policy Characteristics'!$C:$C,0)))</f>
        <v>Fuel Taxes or Subsidies</v>
      </c>
      <c r="C1677" s="320" t="str">
        <f t="shared" si="65"/>
        <v>Additional Fuel Tax or Subsidy Rate by Fuel</v>
      </c>
      <c r="D1677" s="6" t="s">
        <v>449</v>
      </c>
      <c r="E1677" s="45" t="s">
        <v>334</v>
      </c>
      <c r="F1677" s="6" t="s">
        <v>446</v>
      </c>
      <c r="G1677" s="45" t="s">
        <v>3781</v>
      </c>
      <c r="H1677" s="43">
        <v>2332</v>
      </c>
      <c r="I1677" s="325" t="s">
        <v>44</v>
      </c>
      <c r="J1677" s="255" t="str">
        <f>IF(ISBLANK(INDEX('Policy Characteristics'!D:D,MATCH($C1677,'Policy Characteristics'!$C:$C,0))),"",INDEX('Policy Characteristics'!D:D,MATCH($C1677,'Policy Characteristics'!$C:$C,0)))</f>
        <v>Fuel Taxes or Subsidies</v>
      </c>
      <c r="K1677" s="254" t="str">
        <f>IF(ISBLANK(INDEX('Policy Characteristics'!E:E,MATCH($C1677,'Policy Characteristics'!$C:$C,0))),"",INDEX('Policy Characteristics'!E:E,MATCH($C1677,'Policy Characteristics'!$C:$C,0)))</f>
        <v>cross fuel tax</v>
      </c>
      <c r="L1677" s="261">
        <f>IF(ISBLANK(INDEX('Policy Characteristics'!F:F,MATCH($C1677,'Policy Characteristics'!$C:$C,0))),"",INDEX('Policy Characteristics'!F:F,MATCH($C1677,'Policy Characteristics'!$C:$C,0)))</f>
        <v>-0.9</v>
      </c>
      <c r="M1677" s="261">
        <f>IF(ISBLANK(INDEX('Policy Characteristics'!G:G,MATCH($C1677,'Policy Characteristics'!$C:$C,0))),"",INDEX('Policy Characteristics'!G:G,MATCH($C1677,'Policy Characteristics'!$C:$C,0)))</f>
        <v>0.9</v>
      </c>
      <c r="N1677" s="261">
        <f>IF(ISBLANK(INDEX('Policy Characteristics'!H:H,MATCH($C1677,'Policy Characteristics'!$C:$C,0))),"",INDEX('Policy Characteristics'!H:H,MATCH($C1677,'Policy Characteristics'!$C:$C,0)))</f>
        <v>0.01</v>
      </c>
      <c r="O1677" s="254" t="str">
        <f>IF(ISBLANK(INDEX('Policy Characteristics'!I:I,MATCH($C1677,'Policy Characteristics'!$C:$C,0))),"",INDEX('Policy Characteristics'!I:I,MATCH($C1677,'Policy Characteristics'!$C:$C,0)))</f>
        <v>% of BAU price</v>
      </c>
      <c r="P1677" s="254" t="str">
        <f>IF(ISBLANK(INDEX('Policy Characteristics'!J:J,MATCH($C1677,'Policy Characteristics'!$C:$C,0))),"",INDEX('Policy Characteristics'!J:J,MATCH($C1677,'Policy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77" s="254" t="str">
        <f>IF(ISBLANK(INDEX('Policy Characteristics'!K:K,MATCH($C1677,'Policy Characteristics'!$C:$C,0))),"",INDEX('Policy Characteristics'!K:K,MATCH($C1677,'Policy Characteristics'!$C:$C,0)))</f>
        <v>fuels.html#fuel-taxes</v>
      </c>
      <c r="R1677" s="254" t="str">
        <f>IF(ISBLANK(INDEX('Policy Characteristics'!L:L,MATCH($C1677,'Policy Characteristics'!$C:$C,0))),"",INDEX('Policy Characteristics'!L:L,MATCH($C1677,'Policy Characteristics'!$C:$C,0)))</f>
        <v>fuel-taxes.html</v>
      </c>
    </row>
    <row r="1678" spans="1:18" s="4" customFormat="1">
      <c r="A1678" s="254" t="str">
        <f>IF(ISBLANK(INDEX('Policy Characteristics'!A:A,MATCH($C1678,'Policy Characteristics'!$C:$C,0))),"",INDEX('Policy Characteristics'!A:A,MATCH($C1678,'Policy Characteristics'!$C:$C,0)))</f>
        <v>Cross-Sector</v>
      </c>
      <c r="B1678" s="262" t="str">
        <f>IF(ISBLANK(INDEX('Policy Characteristics'!B:B,MATCH($C1678,'Policy Characteristics'!$C:$C,0))),"",INDEX('Policy Characteristics'!B:B,MATCH($C1678,'Policy Characteristics'!$C:$C,0)))</f>
        <v>Fuel Taxes or Subsidies</v>
      </c>
      <c r="C1678" s="320" t="str">
        <f t="shared" si="65"/>
        <v>Additional Fuel Tax or Subsidy Rate by Fuel</v>
      </c>
      <c r="D1678" s="6" t="s">
        <v>46</v>
      </c>
      <c r="E1678" s="45" t="s">
        <v>334</v>
      </c>
      <c r="F1678" s="6" t="s">
        <v>87</v>
      </c>
      <c r="G1678" s="45" t="s">
        <v>3781</v>
      </c>
      <c r="H1678" s="43">
        <v>2333</v>
      </c>
      <c r="I1678" s="325" t="s">
        <v>43</v>
      </c>
      <c r="J1678" s="255" t="str">
        <f>IF(ISBLANK(INDEX('Policy Characteristics'!D:D,MATCH($C1678,'Policy Characteristics'!$C:$C,0))),"",INDEX('Policy Characteristics'!D:D,MATCH($C1678,'Policy Characteristics'!$C:$C,0)))</f>
        <v>Fuel Taxes or Subsidies</v>
      </c>
      <c r="K1678" s="254" t="str">
        <f>IF(ISBLANK(INDEX('Policy Characteristics'!E:E,MATCH($C1678,'Policy Characteristics'!$C:$C,0))),"",INDEX('Policy Characteristics'!E:E,MATCH($C1678,'Policy Characteristics'!$C:$C,0)))</f>
        <v>cross fuel tax</v>
      </c>
      <c r="L1678" s="261">
        <f>IF(ISBLANK(INDEX('Policy Characteristics'!F:F,MATCH($C1678,'Policy Characteristics'!$C:$C,0))),"",INDEX('Policy Characteristics'!F:F,MATCH($C1678,'Policy Characteristics'!$C:$C,0)))</f>
        <v>-0.9</v>
      </c>
      <c r="M1678" s="261">
        <f>IF(ISBLANK(INDEX('Policy Characteristics'!G:G,MATCH($C1678,'Policy Characteristics'!$C:$C,0))),"",INDEX('Policy Characteristics'!G:G,MATCH($C1678,'Policy Characteristics'!$C:$C,0)))</f>
        <v>0.9</v>
      </c>
      <c r="N1678" s="261">
        <f>IF(ISBLANK(INDEX('Policy Characteristics'!H:H,MATCH($C1678,'Policy Characteristics'!$C:$C,0))),"",INDEX('Policy Characteristics'!H:H,MATCH($C1678,'Policy Characteristics'!$C:$C,0)))</f>
        <v>0.01</v>
      </c>
      <c r="O1678" s="254" t="str">
        <f>IF(ISBLANK(INDEX('Policy Characteristics'!I:I,MATCH($C1678,'Policy Characteristics'!$C:$C,0))),"",INDEX('Policy Characteristics'!I:I,MATCH($C1678,'Policy Characteristics'!$C:$C,0)))</f>
        <v>% of BAU price</v>
      </c>
      <c r="P1678" s="254" t="str">
        <f>IF(ISBLANK(INDEX('Policy Characteristics'!J:J,MATCH($C1678,'Policy Characteristics'!$C:$C,0))),"",INDEX('Policy Characteristics'!J:J,MATCH($C1678,'Policy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78" s="254" t="str">
        <f>IF(ISBLANK(INDEX('Policy Characteristics'!K:K,MATCH($C1678,'Policy Characteristics'!$C:$C,0))),"",INDEX('Policy Characteristics'!K:K,MATCH($C1678,'Policy Characteristics'!$C:$C,0)))</f>
        <v>fuels.html#fuel-taxes</v>
      </c>
      <c r="R1678" s="254" t="str">
        <f>IF(ISBLANK(INDEX('Policy Characteristics'!L:L,MATCH($C1678,'Policy Characteristics'!$C:$C,0))),"",INDEX('Policy Characteristics'!L:L,MATCH($C1678,'Policy Characteristics'!$C:$C,0)))</f>
        <v>fuel-taxes.html</v>
      </c>
    </row>
    <row r="1679" spans="1:18" s="4" customFormat="1">
      <c r="A1679" s="254" t="str">
        <f>IF(ISBLANK(INDEX('Policy Characteristics'!A:A,MATCH($C1679,'Policy Characteristics'!$C:$C,0))),"",INDEX('Policy Characteristics'!A:A,MATCH($C1679,'Policy Characteristics'!$C:$C,0)))</f>
        <v>Cross-Sector</v>
      </c>
      <c r="B1679" s="262" t="str">
        <f>IF(ISBLANK(INDEX('Policy Characteristics'!B:B,MATCH($C1679,'Policy Characteristics'!$C:$C,0))),"",INDEX('Policy Characteristics'!B:B,MATCH($C1679,'Policy Characteristics'!$C:$C,0)))</f>
        <v>Fuel Taxes or Subsidies</v>
      </c>
      <c r="C1679" s="320" t="str">
        <f t="shared" si="65"/>
        <v>Additional Fuel Tax or Subsidy Rate by Fuel</v>
      </c>
      <c r="D1679" s="6" t="s">
        <v>47</v>
      </c>
      <c r="E1679" s="45" t="s">
        <v>334</v>
      </c>
      <c r="F1679" s="6" t="s">
        <v>88</v>
      </c>
      <c r="G1679" s="45" t="s">
        <v>3781</v>
      </c>
      <c r="H1679" s="43">
        <v>2334</v>
      </c>
      <c r="I1679" s="325" t="s">
        <v>44</v>
      </c>
      <c r="J1679" s="255" t="str">
        <f>IF(ISBLANK(INDEX('Policy Characteristics'!D:D,MATCH($C1679,'Policy Characteristics'!$C:$C,0))),"",INDEX('Policy Characteristics'!D:D,MATCH($C1679,'Policy Characteristics'!$C:$C,0)))</f>
        <v>Fuel Taxes or Subsidies</v>
      </c>
      <c r="K1679" s="254" t="str">
        <f>IF(ISBLANK(INDEX('Policy Characteristics'!E:E,MATCH($C1679,'Policy Characteristics'!$C:$C,0))),"",INDEX('Policy Characteristics'!E:E,MATCH($C1679,'Policy Characteristics'!$C:$C,0)))</f>
        <v>cross fuel tax</v>
      </c>
      <c r="L1679" s="261">
        <f>IF(ISBLANK(INDEX('Policy Characteristics'!F:F,MATCH($C1679,'Policy Characteristics'!$C:$C,0))),"",INDEX('Policy Characteristics'!F:F,MATCH($C1679,'Policy Characteristics'!$C:$C,0)))</f>
        <v>-0.9</v>
      </c>
      <c r="M1679" s="261">
        <f>IF(ISBLANK(INDEX('Policy Characteristics'!G:G,MATCH($C1679,'Policy Characteristics'!$C:$C,0))),"",INDEX('Policy Characteristics'!G:G,MATCH($C1679,'Policy Characteristics'!$C:$C,0)))</f>
        <v>0.9</v>
      </c>
      <c r="N1679" s="261">
        <f>IF(ISBLANK(INDEX('Policy Characteristics'!H:H,MATCH($C1679,'Policy Characteristics'!$C:$C,0))),"",INDEX('Policy Characteristics'!H:H,MATCH($C1679,'Policy Characteristics'!$C:$C,0)))</f>
        <v>0.01</v>
      </c>
      <c r="O1679" s="254" t="str">
        <f>IF(ISBLANK(INDEX('Policy Characteristics'!I:I,MATCH($C1679,'Policy Characteristics'!$C:$C,0))),"",INDEX('Policy Characteristics'!I:I,MATCH($C1679,'Policy Characteristics'!$C:$C,0)))</f>
        <v>% of BAU price</v>
      </c>
      <c r="P1679" s="254" t="str">
        <f>IF(ISBLANK(INDEX('Policy Characteristics'!J:J,MATCH($C1679,'Policy Characteristics'!$C:$C,0))),"",INDEX('Policy Characteristics'!J:J,MATCH($C1679,'Policy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79" s="254" t="str">
        <f>IF(ISBLANK(INDEX('Policy Characteristics'!K:K,MATCH($C1679,'Policy Characteristics'!$C:$C,0))),"",INDEX('Policy Characteristics'!K:K,MATCH($C1679,'Policy Characteristics'!$C:$C,0)))</f>
        <v>fuels.html#fuel-taxes</v>
      </c>
      <c r="R1679" s="254" t="str">
        <f>IF(ISBLANK(INDEX('Policy Characteristics'!L:L,MATCH($C1679,'Policy Characteristics'!$C:$C,0))),"",INDEX('Policy Characteristics'!L:L,MATCH($C1679,'Policy Characteristics'!$C:$C,0)))</f>
        <v>fuel-taxes.html</v>
      </c>
    </row>
    <row r="1680" spans="1:18" s="4" customFormat="1">
      <c r="A1680" s="254" t="str">
        <f>IF(ISBLANK(INDEX('Policy Characteristics'!A:A,MATCH($C1680,'Policy Characteristics'!$C:$C,0))),"",INDEX('Policy Characteristics'!A:A,MATCH($C1680,'Policy Characteristics'!$C:$C,0)))</f>
        <v>Cross-Sector</v>
      </c>
      <c r="B1680" s="262" t="str">
        <f>IF(ISBLANK(INDEX('Policy Characteristics'!B:B,MATCH($C1680,'Policy Characteristics'!$C:$C,0))),"",INDEX('Policy Characteristics'!B:B,MATCH($C1680,'Policy Characteristics'!$C:$C,0)))</f>
        <v>Fuel Taxes or Subsidies</v>
      </c>
      <c r="C1680" s="320" t="str">
        <f t="shared" si="65"/>
        <v>Additional Fuel Tax or Subsidy Rate by Fuel</v>
      </c>
      <c r="D1680" s="6" t="s">
        <v>51</v>
      </c>
      <c r="E1680" s="45" t="s">
        <v>334</v>
      </c>
      <c r="F1680" s="6" t="s">
        <v>92</v>
      </c>
      <c r="G1680" s="45" t="s">
        <v>3781</v>
      </c>
      <c r="H1680" s="43">
        <v>2335</v>
      </c>
      <c r="I1680" s="325" t="s">
        <v>44</v>
      </c>
      <c r="J1680" s="255" t="str">
        <f>IF(ISBLANK(INDEX('Policy Characteristics'!D:D,MATCH($C1680,'Policy Characteristics'!$C:$C,0))),"",INDEX('Policy Characteristics'!D:D,MATCH($C1680,'Policy Characteristics'!$C:$C,0)))</f>
        <v>Fuel Taxes or Subsidies</v>
      </c>
      <c r="K1680" s="254" t="str">
        <f>IF(ISBLANK(INDEX('Policy Characteristics'!E:E,MATCH($C1680,'Policy Characteristics'!$C:$C,0))),"",INDEX('Policy Characteristics'!E:E,MATCH($C1680,'Policy Characteristics'!$C:$C,0)))</f>
        <v>cross fuel tax</v>
      </c>
      <c r="L1680" s="261">
        <f>IF(ISBLANK(INDEX('Policy Characteristics'!F:F,MATCH($C1680,'Policy Characteristics'!$C:$C,0))),"",INDEX('Policy Characteristics'!F:F,MATCH($C1680,'Policy Characteristics'!$C:$C,0)))</f>
        <v>-0.9</v>
      </c>
      <c r="M1680" s="261">
        <f>IF(ISBLANK(INDEX('Policy Characteristics'!G:G,MATCH($C1680,'Policy Characteristics'!$C:$C,0))),"",INDEX('Policy Characteristics'!G:G,MATCH($C1680,'Policy Characteristics'!$C:$C,0)))</f>
        <v>0.9</v>
      </c>
      <c r="N1680" s="261">
        <f>IF(ISBLANK(INDEX('Policy Characteristics'!H:H,MATCH($C1680,'Policy Characteristics'!$C:$C,0))),"",INDEX('Policy Characteristics'!H:H,MATCH($C1680,'Policy Characteristics'!$C:$C,0)))</f>
        <v>0.01</v>
      </c>
      <c r="O1680" s="254" t="str">
        <f>IF(ISBLANK(INDEX('Policy Characteristics'!I:I,MATCH($C1680,'Policy Characteristics'!$C:$C,0))),"",INDEX('Policy Characteristics'!I:I,MATCH($C1680,'Policy Characteristics'!$C:$C,0)))</f>
        <v>% of BAU price</v>
      </c>
      <c r="P1680" s="254" t="str">
        <f>IF(ISBLANK(INDEX('Policy Characteristics'!J:J,MATCH($C1680,'Policy Characteristics'!$C:$C,0))),"",INDEX('Policy Characteristics'!J:J,MATCH($C1680,'Policy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80" s="254" t="str">
        <f>IF(ISBLANK(INDEX('Policy Characteristics'!K:K,MATCH($C1680,'Policy Characteristics'!$C:$C,0))),"",INDEX('Policy Characteristics'!K:K,MATCH($C1680,'Policy Characteristics'!$C:$C,0)))</f>
        <v>fuels.html#fuel-taxes</v>
      </c>
      <c r="R1680" s="254" t="str">
        <f>IF(ISBLANK(INDEX('Policy Characteristics'!L:L,MATCH($C1680,'Policy Characteristics'!$C:$C,0))),"",INDEX('Policy Characteristics'!L:L,MATCH($C1680,'Policy Characteristics'!$C:$C,0)))</f>
        <v>fuel-taxes.html</v>
      </c>
    </row>
    <row r="1681" spans="1:18" s="4" customFormat="1">
      <c r="A1681" s="254" t="str">
        <f>IF(ISBLANK(INDEX('Policy Characteristics'!A:A,MATCH($C1681,'Policy Characteristics'!$C:$C,0))),"",INDEX('Policy Characteristics'!A:A,MATCH($C1681,'Policy Characteristics'!$C:$C,0)))</f>
        <v>Cross-Sector</v>
      </c>
      <c r="B1681" s="262" t="str">
        <f>IF(ISBLANK(INDEX('Policy Characteristics'!B:B,MATCH($C1681,'Policy Characteristics'!$C:$C,0))),"",INDEX('Policy Characteristics'!B:B,MATCH($C1681,'Policy Characteristics'!$C:$C,0)))</f>
        <v>Fuel Taxes or Subsidies</v>
      </c>
      <c r="C1681" s="320" t="str">
        <f t="shared" si="65"/>
        <v>Additional Fuel Tax or Subsidy Rate by Fuel</v>
      </c>
      <c r="D1681" s="6" t="s">
        <v>53</v>
      </c>
      <c r="E1681" s="45" t="s">
        <v>334</v>
      </c>
      <c r="F1681" s="6" t="s">
        <v>95</v>
      </c>
      <c r="G1681" s="45" t="s">
        <v>3781</v>
      </c>
      <c r="H1681" s="43">
        <v>2336</v>
      </c>
      <c r="I1681" s="325" t="s">
        <v>44</v>
      </c>
      <c r="J1681" s="255" t="str">
        <f>IF(ISBLANK(INDEX('Policy Characteristics'!D:D,MATCH($C1681,'Policy Characteristics'!$C:$C,0))),"",INDEX('Policy Characteristics'!D:D,MATCH($C1681,'Policy Characteristics'!$C:$C,0)))</f>
        <v>Fuel Taxes or Subsidies</v>
      </c>
      <c r="K1681" s="254" t="str">
        <f>IF(ISBLANK(INDEX('Policy Characteristics'!E:E,MATCH($C1681,'Policy Characteristics'!$C:$C,0))),"",INDEX('Policy Characteristics'!E:E,MATCH($C1681,'Policy Characteristics'!$C:$C,0)))</f>
        <v>cross fuel tax</v>
      </c>
      <c r="L1681" s="261">
        <f>IF(ISBLANK(INDEX('Policy Characteristics'!F:F,MATCH($C1681,'Policy Characteristics'!$C:$C,0))),"",INDEX('Policy Characteristics'!F:F,MATCH($C1681,'Policy Characteristics'!$C:$C,0)))</f>
        <v>-0.9</v>
      </c>
      <c r="M1681" s="261">
        <f>IF(ISBLANK(INDEX('Policy Characteristics'!G:G,MATCH($C1681,'Policy Characteristics'!$C:$C,0))),"",INDEX('Policy Characteristics'!G:G,MATCH($C1681,'Policy Characteristics'!$C:$C,0)))</f>
        <v>0.9</v>
      </c>
      <c r="N1681" s="261">
        <f>IF(ISBLANK(INDEX('Policy Characteristics'!H:H,MATCH($C1681,'Policy Characteristics'!$C:$C,0))),"",INDEX('Policy Characteristics'!H:H,MATCH($C1681,'Policy Characteristics'!$C:$C,0)))</f>
        <v>0.01</v>
      </c>
      <c r="O1681" s="254" t="str">
        <f>IF(ISBLANK(INDEX('Policy Characteristics'!I:I,MATCH($C1681,'Policy Characteristics'!$C:$C,0))),"",INDEX('Policy Characteristics'!I:I,MATCH($C1681,'Policy Characteristics'!$C:$C,0)))</f>
        <v>% of BAU price</v>
      </c>
      <c r="P1681" s="254" t="str">
        <f>IF(ISBLANK(INDEX('Policy Characteristics'!J:J,MATCH($C1681,'Policy Characteristics'!$C:$C,0))),"",INDEX('Policy Characteristics'!J:J,MATCH($C1681,'Policy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81" s="254" t="str">
        <f>IF(ISBLANK(INDEX('Policy Characteristics'!K:K,MATCH($C1681,'Policy Characteristics'!$C:$C,0))),"",INDEX('Policy Characteristics'!K:K,MATCH($C1681,'Policy Characteristics'!$C:$C,0)))</f>
        <v>fuels.html#fuel-taxes</v>
      </c>
      <c r="R1681" s="254" t="str">
        <f>IF(ISBLANK(INDEX('Policy Characteristics'!L:L,MATCH($C1681,'Policy Characteristics'!$C:$C,0))),"",INDEX('Policy Characteristics'!L:L,MATCH($C1681,'Policy Characteristics'!$C:$C,0)))</f>
        <v>fuel-taxes.html</v>
      </c>
    </row>
    <row r="1682" spans="1:18" s="4" customFormat="1">
      <c r="A1682" s="254" t="str">
        <f>IF(ISBLANK(INDEX('Policy Characteristics'!A:A,MATCH($C1682,'Policy Characteristics'!$C:$C,0))),"",INDEX('Policy Characteristics'!A:A,MATCH($C1682,'Policy Characteristics'!$C:$C,0)))</f>
        <v>Cross-Sector</v>
      </c>
      <c r="B1682" s="262" t="str">
        <f>IF(ISBLANK(INDEX('Policy Characteristics'!B:B,MATCH($C1682,'Policy Characteristics'!$C:$C,0))),"",INDEX('Policy Characteristics'!B:B,MATCH($C1682,'Policy Characteristics'!$C:$C,0)))</f>
        <v>Fuel Taxes or Subsidies</v>
      </c>
      <c r="C1682" s="320" t="str">
        <f t="shared" si="65"/>
        <v>Additional Fuel Tax or Subsidy Rate by Fuel</v>
      </c>
      <c r="D1682" s="6" t="s">
        <v>54</v>
      </c>
      <c r="E1682" s="45" t="s">
        <v>334</v>
      </c>
      <c r="F1682" s="6" t="s">
        <v>96</v>
      </c>
      <c r="G1682" s="45" t="s">
        <v>3781</v>
      </c>
      <c r="H1682" s="43">
        <v>2337</v>
      </c>
      <c r="I1682" s="325" t="s">
        <v>43</v>
      </c>
      <c r="J1682" s="255" t="str">
        <f>IF(ISBLANK(INDEX('Policy Characteristics'!D:D,MATCH($C1682,'Policy Characteristics'!$C:$C,0))),"",INDEX('Policy Characteristics'!D:D,MATCH($C1682,'Policy Characteristics'!$C:$C,0)))</f>
        <v>Fuel Taxes or Subsidies</v>
      </c>
      <c r="K1682" s="254" t="str">
        <f>IF(ISBLANK(INDEX('Policy Characteristics'!E:E,MATCH($C1682,'Policy Characteristics'!$C:$C,0))),"",INDEX('Policy Characteristics'!E:E,MATCH($C1682,'Policy Characteristics'!$C:$C,0)))</f>
        <v>cross fuel tax</v>
      </c>
      <c r="L1682" s="261">
        <f>IF(ISBLANK(INDEX('Policy Characteristics'!F:F,MATCH($C1682,'Policy Characteristics'!$C:$C,0))),"",INDEX('Policy Characteristics'!F:F,MATCH($C1682,'Policy Characteristics'!$C:$C,0)))</f>
        <v>-0.9</v>
      </c>
      <c r="M1682" s="261">
        <f>IF(ISBLANK(INDEX('Policy Characteristics'!G:G,MATCH($C1682,'Policy Characteristics'!$C:$C,0))),"",INDEX('Policy Characteristics'!G:G,MATCH($C1682,'Policy Characteristics'!$C:$C,0)))</f>
        <v>0.9</v>
      </c>
      <c r="N1682" s="261">
        <f>IF(ISBLANK(INDEX('Policy Characteristics'!H:H,MATCH($C1682,'Policy Characteristics'!$C:$C,0))),"",INDEX('Policy Characteristics'!H:H,MATCH($C1682,'Policy Characteristics'!$C:$C,0)))</f>
        <v>0.01</v>
      </c>
      <c r="O1682" s="254" t="str">
        <f>IF(ISBLANK(INDEX('Policy Characteristics'!I:I,MATCH($C1682,'Policy Characteristics'!$C:$C,0))),"",INDEX('Policy Characteristics'!I:I,MATCH($C1682,'Policy Characteristics'!$C:$C,0)))</f>
        <v>% of BAU price</v>
      </c>
      <c r="P1682" s="254" t="str">
        <f>IF(ISBLANK(INDEX('Policy Characteristics'!J:J,MATCH($C1682,'Policy Characteristics'!$C:$C,0))),"",INDEX('Policy Characteristics'!J:J,MATCH($C1682,'Policy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82" s="254" t="str">
        <f>IF(ISBLANK(INDEX('Policy Characteristics'!K:K,MATCH($C1682,'Policy Characteristics'!$C:$C,0))),"",INDEX('Policy Characteristics'!K:K,MATCH($C1682,'Policy Characteristics'!$C:$C,0)))</f>
        <v>fuels.html#fuel-taxes</v>
      </c>
      <c r="R1682" s="254" t="str">
        <f>IF(ISBLANK(INDEX('Policy Characteristics'!L:L,MATCH($C1682,'Policy Characteristics'!$C:$C,0))),"",INDEX('Policy Characteristics'!L:L,MATCH($C1682,'Policy Characteristics'!$C:$C,0)))</f>
        <v>fuel-taxes.html</v>
      </c>
    </row>
    <row r="1683" spans="1:18" s="4" customFormat="1">
      <c r="A1683" s="254" t="str">
        <f>IF(ISBLANK(INDEX('Policy Characteristics'!A:A,MATCH($C1683,'Policy Characteristics'!$C:$C,0))),"",INDEX('Policy Characteristics'!A:A,MATCH($C1683,'Policy Characteristics'!$C:$C,0)))</f>
        <v>Cross-Sector</v>
      </c>
      <c r="B1683" s="262" t="str">
        <f>IF(ISBLANK(INDEX('Policy Characteristics'!B:B,MATCH($C1683,'Policy Characteristics'!$C:$C,0))),"",INDEX('Policy Characteristics'!B:B,MATCH($C1683,'Policy Characteristics'!$C:$C,0)))</f>
        <v>Fuel Taxes or Subsidies</v>
      </c>
      <c r="C1683" s="320" t="str">
        <f t="shared" si="65"/>
        <v>Additional Fuel Tax or Subsidy Rate by Fuel</v>
      </c>
      <c r="D1683" s="6" t="s">
        <v>55</v>
      </c>
      <c r="E1683" s="45" t="s">
        <v>334</v>
      </c>
      <c r="F1683" s="6" t="s">
        <v>97</v>
      </c>
      <c r="G1683" s="45" t="s">
        <v>3781</v>
      </c>
      <c r="H1683" s="43">
        <v>2338</v>
      </c>
      <c r="I1683" s="325" t="s">
        <v>44</v>
      </c>
      <c r="J1683" s="255" t="str">
        <f>IF(ISBLANK(INDEX('Policy Characteristics'!D:D,MATCH($C1683,'Policy Characteristics'!$C:$C,0))),"",INDEX('Policy Characteristics'!D:D,MATCH($C1683,'Policy Characteristics'!$C:$C,0)))</f>
        <v>Fuel Taxes or Subsidies</v>
      </c>
      <c r="K1683" s="254" t="str">
        <f>IF(ISBLANK(INDEX('Policy Characteristics'!E:E,MATCH($C1683,'Policy Characteristics'!$C:$C,0))),"",INDEX('Policy Characteristics'!E:E,MATCH($C1683,'Policy Characteristics'!$C:$C,0)))</f>
        <v>cross fuel tax</v>
      </c>
      <c r="L1683" s="261">
        <f>IF(ISBLANK(INDEX('Policy Characteristics'!F:F,MATCH($C1683,'Policy Characteristics'!$C:$C,0))),"",INDEX('Policy Characteristics'!F:F,MATCH($C1683,'Policy Characteristics'!$C:$C,0)))</f>
        <v>-0.9</v>
      </c>
      <c r="M1683" s="261">
        <f>IF(ISBLANK(INDEX('Policy Characteristics'!G:G,MATCH($C1683,'Policy Characteristics'!$C:$C,0))),"",INDEX('Policy Characteristics'!G:G,MATCH($C1683,'Policy Characteristics'!$C:$C,0)))</f>
        <v>0.9</v>
      </c>
      <c r="N1683" s="261">
        <f>IF(ISBLANK(INDEX('Policy Characteristics'!H:H,MATCH($C1683,'Policy Characteristics'!$C:$C,0))),"",INDEX('Policy Characteristics'!H:H,MATCH($C1683,'Policy Characteristics'!$C:$C,0)))</f>
        <v>0.01</v>
      </c>
      <c r="O1683" s="254" t="str">
        <f>IF(ISBLANK(INDEX('Policy Characteristics'!I:I,MATCH($C1683,'Policy Characteristics'!$C:$C,0))),"",INDEX('Policy Characteristics'!I:I,MATCH($C1683,'Policy Characteristics'!$C:$C,0)))</f>
        <v>% of BAU price</v>
      </c>
      <c r="P1683" s="254" t="str">
        <f>IF(ISBLANK(INDEX('Policy Characteristics'!J:J,MATCH($C1683,'Policy Characteristics'!$C:$C,0))),"",INDEX('Policy Characteristics'!J:J,MATCH($C1683,'Policy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83" s="254" t="str">
        <f>IF(ISBLANK(INDEX('Policy Characteristics'!K:K,MATCH($C1683,'Policy Characteristics'!$C:$C,0))),"",INDEX('Policy Characteristics'!K:K,MATCH($C1683,'Policy Characteristics'!$C:$C,0)))</f>
        <v>fuels.html#fuel-taxes</v>
      </c>
      <c r="R1683" s="254" t="str">
        <f>IF(ISBLANK(INDEX('Policy Characteristics'!L:L,MATCH($C1683,'Policy Characteristics'!$C:$C,0))),"",INDEX('Policy Characteristics'!L:L,MATCH($C1683,'Policy Characteristics'!$C:$C,0)))</f>
        <v>fuel-taxes.html</v>
      </c>
    </row>
    <row r="1684" spans="1:18" s="4" customFormat="1">
      <c r="A1684" s="254" t="str">
        <f>IF(ISBLANK(INDEX('Policy Characteristics'!A:A,MATCH($C1684,'Policy Characteristics'!$C:$C,0))),"",INDEX('Policy Characteristics'!A:A,MATCH($C1684,'Policy Characteristics'!$C:$C,0)))</f>
        <v>Cross-Sector</v>
      </c>
      <c r="B1684" s="262" t="str">
        <f>IF(ISBLANK(INDEX('Policy Characteristics'!B:B,MATCH($C1684,'Policy Characteristics'!$C:$C,0))),"",INDEX('Policy Characteristics'!B:B,MATCH($C1684,'Policy Characteristics'!$C:$C,0)))</f>
        <v>Fuel Taxes or Subsidies</v>
      </c>
      <c r="C1684" s="320" t="str">
        <f t="shared" si="65"/>
        <v>Additional Fuel Tax or Subsidy Rate by Fuel</v>
      </c>
      <c r="D1684" s="6" t="s">
        <v>56</v>
      </c>
      <c r="E1684" s="45" t="s">
        <v>334</v>
      </c>
      <c r="F1684" s="6" t="s">
        <v>98</v>
      </c>
      <c r="G1684" s="45" t="s">
        <v>3781</v>
      </c>
      <c r="H1684" s="43">
        <v>2339</v>
      </c>
      <c r="I1684" s="325" t="s">
        <v>44</v>
      </c>
      <c r="J1684" s="255" t="str">
        <f>IF(ISBLANK(INDEX('Policy Characteristics'!D:D,MATCH($C1684,'Policy Characteristics'!$C:$C,0))),"",INDEX('Policy Characteristics'!D:D,MATCH($C1684,'Policy Characteristics'!$C:$C,0)))</f>
        <v>Fuel Taxes or Subsidies</v>
      </c>
      <c r="K1684" s="254" t="str">
        <f>IF(ISBLANK(INDEX('Policy Characteristics'!E:E,MATCH($C1684,'Policy Characteristics'!$C:$C,0))),"",INDEX('Policy Characteristics'!E:E,MATCH($C1684,'Policy Characteristics'!$C:$C,0)))</f>
        <v>cross fuel tax</v>
      </c>
      <c r="L1684" s="261">
        <f>IF(ISBLANK(INDEX('Policy Characteristics'!F:F,MATCH($C1684,'Policy Characteristics'!$C:$C,0))),"",INDEX('Policy Characteristics'!F:F,MATCH($C1684,'Policy Characteristics'!$C:$C,0)))</f>
        <v>-0.9</v>
      </c>
      <c r="M1684" s="261">
        <f>IF(ISBLANK(INDEX('Policy Characteristics'!G:G,MATCH($C1684,'Policy Characteristics'!$C:$C,0))),"",INDEX('Policy Characteristics'!G:G,MATCH($C1684,'Policy Characteristics'!$C:$C,0)))</f>
        <v>0.9</v>
      </c>
      <c r="N1684" s="261">
        <f>IF(ISBLANK(INDEX('Policy Characteristics'!H:H,MATCH($C1684,'Policy Characteristics'!$C:$C,0))),"",INDEX('Policy Characteristics'!H:H,MATCH($C1684,'Policy Characteristics'!$C:$C,0)))</f>
        <v>0.01</v>
      </c>
      <c r="O1684" s="254" t="str">
        <f>IF(ISBLANK(INDEX('Policy Characteristics'!I:I,MATCH($C1684,'Policy Characteristics'!$C:$C,0))),"",INDEX('Policy Characteristics'!I:I,MATCH($C1684,'Policy Characteristics'!$C:$C,0)))</f>
        <v>% of BAU price</v>
      </c>
      <c r="P1684" s="254" t="str">
        <f>IF(ISBLANK(INDEX('Policy Characteristics'!J:J,MATCH($C1684,'Policy Characteristics'!$C:$C,0))),"",INDEX('Policy Characteristics'!J:J,MATCH($C1684,'Policy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84" s="254" t="str">
        <f>IF(ISBLANK(INDEX('Policy Characteristics'!K:K,MATCH($C1684,'Policy Characteristics'!$C:$C,0))),"",INDEX('Policy Characteristics'!K:K,MATCH($C1684,'Policy Characteristics'!$C:$C,0)))</f>
        <v>fuels.html#fuel-taxes</v>
      </c>
      <c r="R1684" s="254" t="str">
        <f>IF(ISBLANK(INDEX('Policy Characteristics'!L:L,MATCH($C1684,'Policy Characteristics'!$C:$C,0))),"",INDEX('Policy Characteristics'!L:L,MATCH($C1684,'Policy Characteristics'!$C:$C,0)))</f>
        <v>fuel-taxes.html</v>
      </c>
    </row>
    <row r="1685" spans="1:18">
      <c r="A1685" s="254" t="str">
        <f>IF(ISBLANK(INDEX('Policy Characteristics'!A:A,MATCH($C1685,'Policy Characteristics'!$C:$C,0))),"",INDEX('Policy Characteristics'!A:A,MATCH($C1685,'Policy Characteristics'!$C:$C,0)))</f>
        <v>Cross-Sector</v>
      </c>
      <c r="B1685" s="262" t="str">
        <f>IF(ISBLANK(INDEX('Policy Characteristics'!B:B,MATCH($C1685,'Policy Characteristics'!$C:$C,0))),"",INDEX('Policy Characteristics'!B:B,MATCH($C1685,'Policy Characteristics'!$C:$C,0)))</f>
        <v>Fuel Taxes or Subsidies</v>
      </c>
      <c r="C1685" s="320" t="str">
        <f t="shared" si="65"/>
        <v>Additional Fuel Tax or Subsidy Rate by Fuel</v>
      </c>
      <c r="D1685" s="6" t="s">
        <v>2473</v>
      </c>
      <c r="E1685" s="45" t="s">
        <v>334</v>
      </c>
      <c r="F1685" s="6" t="s">
        <v>2474</v>
      </c>
      <c r="G1685" s="45" t="s">
        <v>3781</v>
      </c>
      <c r="H1685" s="43">
        <v>2340</v>
      </c>
      <c r="I1685" s="325" t="s">
        <v>44</v>
      </c>
      <c r="J1685" s="255" t="str">
        <f>IF(ISBLANK(INDEX('Policy Characteristics'!D:D,MATCH($C1685,'Policy Characteristics'!$C:$C,0))),"",INDEX('Policy Characteristics'!D:D,MATCH($C1685,'Policy Characteristics'!$C:$C,0)))</f>
        <v>Fuel Taxes or Subsidies</v>
      </c>
      <c r="K1685" s="254" t="str">
        <f>IF(ISBLANK(INDEX('Policy Characteristics'!E:E,MATCH($C1685,'Policy Characteristics'!$C:$C,0))),"",INDEX('Policy Characteristics'!E:E,MATCH($C1685,'Policy Characteristics'!$C:$C,0)))</f>
        <v>cross fuel tax</v>
      </c>
      <c r="L1685" s="261">
        <f>IF(ISBLANK(INDEX('Policy Characteristics'!F:F,MATCH($C1685,'Policy Characteristics'!$C:$C,0))),"",INDEX('Policy Characteristics'!F:F,MATCH($C1685,'Policy Characteristics'!$C:$C,0)))</f>
        <v>-0.9</v>
      </c>
      <c r="M1685" s="261">
        <f>IF(ISBLANK(INDEX('Policy Characteristics'!G:G,MATCH($C1685,'Policy Characteristics'!$C:$C,0))),"",INDEX('Policy Characteristics'!G:G,MATCH($C1685,'Policy Characteristics'!$C:$C,0)))</f>
        <v>0.9</v>
      </c>
      <c r="N1685" s="261">
        <f>IF(ISBLANK(INDEX('Policy Characteristics'!H:H,MATCH($C1685,'Policy Characteristics'!$C:$C,0))),"",INDEX('Policy Characteristics'!H:H,MATCH($C1685,'Policy Characteristics'!$C:$C,0)))</f>
        <v>0.01</v>
      </c>
      <c r="O1685" s="254" t="str">
        <f>IF(ISBLANK(INDEX('Policy Characteristics'!I:I,MATCH($C1685,'Policy Characteristics'!$C:$C,0))),"",INDEX('Policy Characteristics'!I:I,MATCH($C1685,'Policy Characteristics'!$C:$C,0)))</f>
        <v>% of BAU price</v>
      </c>
      <c r="P1685" s="254" t="str">
        <f>IF(ISBLANK(INDEX('Policy Characteristics'!J:J,MATCH($C1685,'Policy Characteristics'!$C:$C,0))),"",INDEX('Policy Characteristics'!J:J,MATCH($C1685,'Policy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85" s="254" t="str">
        <f>IF(ISBLANK(INDEX('Policy Characteristics'!K:K,MATCH($C1685,'Policy Characteristics'!$C:$C,0))),"",INDEX('Policy Characteristics'!K:K,MATCH($C1685,'Policy Characteristics'!$C:$C,0)))</f>
        <v>fuels.html#fuel-taxes</v>
      </c>
      <c r="R1685" s="254" t="str">
        <f>IF(ISBLANK(INDEX('Policy Characteristics'!L:L,MATCH($C1685,'Policy Characteristics'!$C:$C,0))),"",INDEX('Policy Characteristics'!L:L,MATCH($C1685,'Policy Characteristics'!$C:$C,0)))</f>
        <v>fuel-taxes.html</v>
      </c>
    </row>
    <row r="1686" spans="1:18">
      <c r="A1686" s="254" t="str">
        <f>IF(ISBLANK(INDEX('Policy Characteristics'!A:A,MATCH($C1686,'Policy Characteristics'!$C:$C,0))),"",INDEX('Policy Characteristics'!A:A,MATCH($C1686,'Policy Characteristics'!$C:$C,0)))</f>
        <v>Cross-Sector</v>
      </c>
      <c r="B1686" s="262" t="str">
        <f>IF(ISBLANK(INDEX('Policy Characteristics'!B:B,MATCH($C1686,'Policy Characteristics'!$C:$C,0))),"",INDEX('Policy Characteristics'!B:B,MATCH($C1686,'Policy Characteristics'!$C:$C,0)))</f>
        <v>Fuel Taxes or Subsidies</v>
      </c>
      <c r="C1686" s="320" t="str">
        <f t="shared" si="65"/>
        <v>Additional Fuel Tax or Subsidy Rate by Fuel</v>
      </c>
      <c r="D1686" s="6" t="s">
        <v>75</v>
      </c>
      <c r="E1686" s="45" t="s">
        <v>334</v>
      </c>
      <c r="F1686" s="6" t="s">
        <v>99</v>
      </c>
      <c r="G1686" s="45" t="s">
        <v>3781</v>
      </c>
      <c r="H1686" s="43">
        <v>2341</v>
      </c>
      <c r="I1686" s="325" t="s">
        <v>44</v>
      </c>
      <c r="J1686" s="255" t="str">
        <f>IF(ISBLANK(INDEX('Policy Characteristics'!D:D,MATCH($C1686,'Policy Characteristics'!$C:$C,0))),"",INDEX('Policy Characteristics'!D:D,MATCH($C1686,'Policy Characteristics'!$C:$C,0)))</f>
        <v>Fuel Taxes or Subsidies</v>
      </c>
      <c r="K1686" s="254" t="str">
        <f>IF(ISBLANK(INDEX('Policy Characteristics'!E:E,MATCH($C1686,'Policy Characteristics'!$C:$C,0))),"",INDEX('Policy Characteristics'!E:E,MATCH($C1686,'Policy Characteristics'!$C:$C,0)))</f>
        <v>cross fuel tax</v>
      </c>
      <c r="L1686" s="261">
        <f>IF(ISBLANK(INDEX('Policy Characteristics'!F:F,MATCH($C1686,'Policy Characteristics'!$C:$C,0))),"",INDEX('Policy Characteristics'!F:F,MATCH($C1686,'Policy Characteristics'!$C:$C,0)))</f>
        <v>-0.9</v>
      </c>
      <c r="M1686" s="261">
        <f>IF(ISBLANK(INDEX('Policy Characteristics'!G:G,MATCH($C1686,'Policy Characteristics'!$C:$C,0))),"",INDEX('Policy Characteristics'!G:G,MATCH($C1686,'Policy Characteristics'!$C:$C,0)))</f>
        <v>0.9</v>
      </c>
      <c r="N1686" s="261">
        <f>IF(ISBLANK(INDEX('Policy Characteristics'!H:H,MATCH($C1686,'Policy Characteristics'!$C:$C,0))),"",INDEX('Policy Characteristics'!H:H,MATCH($C1686,'Policy Characteristics'!$C:$C,0)))</f>
        <v>0.01</v>
      </c>
      <c r="O1686" s="254" t="str">
        <f>IF(ISBLANK(INDEX('Policy Characteristics'!I:I,MATCH($C1686,'Policy Characteristics'!$C:$C,0))),"",INDEX('Policy Characteristics'!I:I,MATCH($C1686,'Policy Characteristics'!$C:$C,0)))</f>
        <v>% of BAU price</v>
      </c>
      <c r="P1686" s="254" t="str">
        <f>IF(ISBLANK(INDEX('Policy Characteristics'!J:J,MATCH($C1686,'Policy Characteristics'!$C:$C,0))),"",INDEX('Policy Characteristics'!J:J,MATCH($C1686,'Policy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86" s="254" t="str">
        <f>IF(ISBLANK(INDEX('Policy Characteristics'!K:K,MATCH($C1686,'Policy Characteristics'!$C:$C,0))),"",INDEX('Policy Characteristics'!K:K,MATCH($C1686,'Policy Characteristics'!$C:$C,0)))</f>
        <v>fuels.html#fuel-taxes</v>
      </c>
      <c r="R1686" s="254" t="str">
        <f>IF(ISBLANK(INDEX('Policy Characteristics'!L:L,MATCH($C1686,'Policy Characteristics'!$C:$C,0))),"",INDEX('Policy Characteristics'!L:L,MATCH($C1686,'Policy Characteristics'!$C:$C,0)))</f>
        <v>fuel-taxes.html</v>
      </c>
    </row>
    <row r="1687" spans="1:18">
      <c r="A1687" s="254" t="str">
        <f>IF(ISBLANK(INDEX('Policy Characteristics'!A:A,MATCH($C1687,'Policy Characteristics'!$C:$C,0))),"",INDEX('Policy Characteristics'!A:A,MATCH($C1687,'Policy Characteristics'!$C:$C,0)))</f>
        <v>Cross-Sector</v>
      </c>
      <c r="B1687" s="262" t="str">
        <f>IF(ISBLANK(INDEX('Policy Characteristics'!B:B,MATCH($C1687,'Policy Characteristics'!$C:$C,0))),"",INDEX('Policy Characteristics'!B:B,MATCH($C1687,'Policy Characteristics'!$C:$C,0)))</f>
        <v>Fuel Taxes or Subsidies</v>
      </c>
      <c r="C1687" s="320" t="str">
        <f t="shared" si="65"/>
        <v>Additional Fuel Tax or Subsidy Rate by Fuel</v>
      </c>
      <c r="D1687" s="6" t="s">
        <v>442</v>
      </c>
      <c r="E1687" s="45" t="s">
        <v>334</v>
      </c>
      <c r="F1687" s="6" t="s">
        <v>443</v>
      </c>
      <c r="G1687" s="45" t="s">
        <v>3781</v>
      </c>
      <c r="H1687" s="43">
        <v>2342</v>
      </c>
      <c r="I1687" s="325" t="s">
        <v>44</v>
      </c>
      <c r="J1687" s="255" t="str">
        <f>IF(ISBLANK(INDEX('Policy Characteristics'!D:D,MATCH($C1687,'Policy Characteristics'!$C:$C,0))),"",INDEX('Policy Characteristics'!D:D,MATCH($C1687,'Policy Characteristics'!$C:$C,0)))</f>
        <v>Fuel Taxes or Subsidies</v>
      </c>
      <c r="K1687" s="254" t="str">
        <f>IF(ISBLANK(INDEX('Policy Characteristics'!E:E,MATCH($C1687,'Policy Characteristics'!$C:$C,0))),"",INDEX('Policy Characteristics'!E:E,MATCH($C1687,'Policy Characteristics'!$C:$C,0)))</f>
        <v>cross fuel tax</v>
      </c>
      <c r="L1687" s="261">
        <f>IF(ISBLANK(INDEX('Policy Characteristics'!F:F,MATCH($C1687,'Policy Characteristics'!$C:$C,0))),"",INDEX('Policy Characteristics'!F:F,MATCH($C1687,'Policy Characteristics'!$C:$C,0)))</f>
        <v>-0.9</v>
      </c>
      <c r="M1687" s="261">
        <f>IF(ISBLANK(INDEX('Policy Characteristics'!G:G,MATCH($C1687,'Policy Characteristics'!$C:$C,0))),"",INDEX('Policy Characteristics'!G:G,MATCH($C1687,'Policy Characteristics'!$C:$C,0)))</f>
        <v>0.9</v>
      </c>
      <c r="N1687" s="261">
        <f>IF(ISBLANK(INDEX('Policy Characteristics'!H:H,MATCH($C1687,'Policy Characteristics'!$C:$C,0))),"",INDEX('Policy Characteristics'!H:H,MATCH($C1687,'Policy Characteristics'!$C:$C,0)))</f>
        <v>0.01</v>
      </c>
      <c r="O1687" s="254" t="str">
        <f>IF(ISBLANK(INDEX('Policy Characteristics'!I:I,MATCH($C1687,'Policy Characteristics'!$C:$C,0))),"",INDEX('Policy Characteristics'!I:I,MATCH($C1687,'Policy Characteristics'!$C:$C,0)))</f>
        <v>% of BAU price</v>
      </c>
      <c r="P1687" s="254" t="str">
        <f>IF(ISBLANK(INDEX('Policy Characteristics'!J:J,MATCH($C1687,'Policy Characteristics'!$C:$C,0))),"",INDEX('Policy Characteristics'!J:J,MATCH($C1687,'Policy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87" s="254" t="str">
        <f>IF(ISBLANK(INDEX('Policy Characteristics'!K:K,MATCH($C1687,'Policy Characteristics'!$C:$C,0))),"",INDEX('Policy Characteristics'!K:K,MATCH($C1687,'Policy Characteristics'!$C:$C,0)))</f>
        <v>fuels.html#fuel-taxes</v>
      </c>
      <c r="R1687" s="254" t="str">
        <f>IF(ISBLANK(INDEX('Policy Characteristics'!L:L,MATCH($C1687,'Policy Characteristics'!$C:$C,0))),"",INDEX('Policy Characteristics'!L:L,MATCH($C1687,'Policy Characteristics'!$C:$C,0)))</f>
        <v>fuel-taxes.html</v>
      </c>
    </row>
    <row r="1688" spans="1:18">
      <c r="A1688" s="254" t="str">
        <f>IF(ISBLANK(INDEX('Policy Characteristics'!A:A,MATCH($C1688,'Policy Characteristics'!$C:$C,0))),"",INDEX('Policy Characteristics'!A:A,MATCH($C1688,'Policy Characteristics'!$C:$C,0)))</f>
        <v>Cross-Sector</v>
      </c>
      <c r="B1688" s="262" t="str">
        <f>IF(ISBLANK(INDEX('Policy Characteristics'!B:B,MATCH($C1688,'Policy Characteristics'!$C:$C,0))),"",INDEX('Policy Characteristics'!B:B,MATCH($C1688,'Policy Characteristics'!$C:$C,0)))</f>
        <v>Fuel Taxes or Subsidies</v>
      </c>
      <c r="C1688" s="320" t="str">
        <f t="shared" si="65"/>
        <v>Additional Fuel Tax or Subsidy Rate by Fuel</v>
      </c>
      <c r="D1688" s="6" t="s">
        <v>2465</v>
      </c>
      <c r="E1688" s="45" t="s">
        <v>334</v>
      </c>
      <c r="F1688" s="6" t="s">
        <v>2469</v>
      </c>
      <c r="G1688" s="45" t="s">
        <v>3781</v>
      </c>
      <c r="H1688" s="43">
        <v>2343</v>
      </c>
      <c r="I1688" s="325" t="s">
        <v>44</v>
      </c>
      <c r="J1688" s="255" t="str">
        <f>IF(ISBLANK(INDEX('Policy Characteristics'!D:D,MATCH($C1688,'Policy Characteristics'!$C:$C,0))),"",INDEX('Policy Characteristics'!D:D,MATCH($C1688,'Policy Characteristics'!$C:$C,0)))</f>
        <v>Fuel Taxes or Subsidies</v>
      </c>
      <c r="K1688" s="254" t="str">
        <f>IF(ISBLANK(INDEX('Policy Characteristics'!E:E,MATCH($C1688,'Policy Characteristics'!$C:$C,0))),"",INDEX('Policy Characteristics'!E:E,MATCH($C1688,'Policy Characteristics'!$C:$C,0)))</f>
        <v>cross fuel tax</v>
      </c>
      <c r="L1688" s="261">
        <f>IF(ISBLANK(INDEX('Policy Characteristics'!F:F,MATCH($C1688,'Policy Characteristics'!$C:$C,0))),"",INDEX('Policy Characteristics'!F:F,MATCH($C1688,'Policy Characteristics'!$C:$C,0)))</f>
        <v>-0.9</v>
      </c>
      <c r="M1688" s="261">
        <f>IF(ISBLANK(INDEX('Policy Characteristics'!G:G,MATCH($C1688,'Policy Characteristics'!$C:$C,0))),"",INDEX('Policy Characteristics'!G:G,MATCH($C1688,'Policy Characteristics'!$C:$C,0)))</f>
        <v>0.9</v>
      </c>
      <c r="N1688" s="261">
        <f>IF(ISBLANK(INDEX('Policy Characteristics'!H:H,MATCH($C1688,'Policy Characteristics'!$C:$C,0))),"",INDEX('Policy Characteristics'!H:H,MATCH($C1688,'Policy Characteristics'!$C:$C,0)))</f>
        <v>0.01</v>
      </c>
      <c r="O1688" s="254" t="str">
        <f>IF(ISBLANK(INDEX('Policy Characteristics'!I:I,MATCH($C1688,'Policy Characteristics'!$C:$C,0))),"",INDEX('Policy Characteristics'!I:I,MATCH($C1688,'Policy Characteristics'!$C:$C,0)))</f>
        <v>% of BAU price</v>
      </c>
      <c r="P1688" s="254" t="str">
        <f>IF(ISBLANK(INDEX('Policy Characteristics'!J:J,MATCH($C1688,'Policy Characteristics'!$C:$C,0))),"",INDEX('Policy Characteristics'!J:J,MATCH($C1688,'Policy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88" s="254" t="str">
        <f>IF(ISBLANK(INDEX('Policy Characteristics'!K:K,MATCH($C1688,'Policy Characteristics'!$C:$C,0))),"",INDEX('Policy Characteristics'!K:K,MATCH($C1688,'Policy Characteristics'!$C:$C,0)))</f>
        <v>fuels.html#fuel-taxes</v>
      </c>
      <c r="R1688" s="254" t="str">
        <f>IF(ISBLANK(INDEX('Policy Characteristics'!L:L,MATCH($C1688,'Policy Characteristics'!$C:$C,0))),"",INDEX('Policy Characteristics'!L:L,MATCH($C1688,'Policy Characteristics'!$C:$C,0)))</f>
        <v>fuel-taxes.html</v>
      </c>
    </row>
    <row r="1689" spans="1:18">
      <c r="A1689" s="254" t="str">
        <f>IF(ISBLANK(INDEX('Policy Characteristics'!A:A,MATCH($C1689,'Policy Characteristics'!$C:$C,0))),"",INDEX('Policy Characteristics'!A:A,MATCH($C1689,'Policy Characteristics'!$C:$C,0)))</f>
        <v>Cross-Sector</v>
      </c>
      <c r="B1689" s="262" t="str">
        <f>IF(ISBLANK(INDEX('Policy Characteristics'!B:B,MATCH($C1689,'Policy Characteristics'!$C:$C,0))),"",INDEX('Policy Characteristics'!B:B,MATCH($C1689,'Policy Characteristics'!$C:$C,0)))</f>
        <v>Fuel Taxes or Subsidies</v>
      </c>
      <c r="C1689" s="320" t="str">
        <f t="shared" si="65"/>
        <v>Additional Fuel Tax or Subsidy Rate by Fuel</v>
      </c>
      <c r="D1689" s="6" t="s">
        <v>2475</v>
      </c>
      <c r="E1689" s="45" t="s">
        <v>334</v>
      </c>
      <c r="F1689" s="6" t="s">
        <v>2476</v>
      </c>
      <c r="G1689" s="45" t="s">
        <v>3781</v>
      </c>
      <c r="H1689" s="43">
        <v>2344</v>
      </c>
      <c r="I1689" s="325" t="s">
        <v>44</v>
      </c>
      <c r="J1689" s="255" t="str">
        <f>IF(ISBLANK(INDEX('Policy Characteristics'!D:D,MATCH($C1689,'Policy Characteristics'!$C:$C,0))),"",INDEX('Policy Characteristics'!D:D,MATCH($C1689,'Policy Characteristics'!$C:$C,0)))</f>
        <v>Fuel Taxes or Subsidies</v>
      </c>
      <c r="K1689" s="254" t="str">
        <f>IF(ISBLANK(INDEX('Policy Characteristics'!E:E,MATCH($C1689,'Policy Characteristics'!$C:$C,0))),"",INDEX('Policy Characteristics'!E:E,MATCH($C1689,'Policy Characteristics'!$C:$C,0)))</f>
        <v>cross fuel tax</v>
      </c>
      <c r="L1689" s="261">
        <f>IF(ISBLANK(INDEX('Policy Characteristics'!F:F,MATCH($C1689,'Policy Characteristics'!$C:$C,0))),"",INDEX('Policy Characteristics'!F:F,MATCH($C1689,'Policy Characteristics'!$C:$C,0)))</f>
        <v>-0.9</v>
      </c>
      <c r="M1689" s="261">
        <f>IF(ISBLANK(INDEX('Policy Characteristics'!G:G,MATCH($C1689,'Policy Characteristics'!$C:$C,0))),"",INDEX('Policy Characteristics'!G:G,MATCH($C1689,'Policy Characteristics'!$C:$C,0)))</f>
        <v>0.9</v>
      </c>
      <c r="N1689" s="261">
        <f>IF(ISBLANK(INDEX('Policy Characteristics'!H:H,MATCH($C1689,'Policy Characteristics'!$C:$C,0))),"",INDEX('Policy Characteristics'!H:H,MATCH($C1689,'Policy Characteristics'!$C:$C,0)))</f>
        <v>0.01</v>
      </c>
      <c r="O1689" s="254" t="str">
        <f>IF(ISBLANK(INDEX('Policy Characteristics'!I:I,MATCH($C1689,'Policy Characteristics'!$C:$C,0))),"",INDEX('Policy Characteristics'!I:I,MATCH($C1689,'Policy Characteristics'!$C:$C,0)))</f>
        <v>% of BAU price</v>
      </c>
      <c r="P1689" s="254" t="str">
        <f>IF(ISBLANK(INDEX('Policy Characteristics'!J:J,MATCH($C1689,'Policy Characteristics'!$C:$C,0))),"",INDEX('Policy Characteristics'!J:J,MATCH($C1689,'Policy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89" s="254" t="str">
        <f>IF(ISBLANK(INDEX('Policy Characteristics'!K:K,MATCH($C1689,'Policy Characteristics'!$C:$C,0))),"",INDEX('Policy Characteristics'!K:K,MATCH($C1689,'Policy Characteristics'!$C:$C,0)))</f>
        <v>fuels.html#fuel-taxes</v>
      </c>
      <c r="R1689" s="254" t="str">
        <f>IF(ISBLANK(INDEX('Policy Characteristics'!L:L,MATCH($C1689,'Policy Characteristics'!$C:$C,0))),"",INDEX('Policy Characteristics'!L:L,MATCH($C1689,'Policy Characteristics'!$C:$C,0)))</f>
        <v>fuel-taxes.html</v>
      </c>
    </row>
    <row r="1690" spans="1:18">
      <c r="A1690" s="254" t="str">
        <f>IF(ISBLANK(INDEX('Policy Characteristics'!A:A,MATCH($C1690,'Policy Characteristics'!$C:$C,0))),"",INDEX('Policy Characteristics'!A:A,MATCH($C1690,'Policy Characteristics'!$C:$C,0)))</f>
        <v>Cross-Sector</v>
      </c>
      <c r="B1690" s="262" t="str">
        <f>IF(ISBLANK(INDEX('Policy Characteristics'!B:B,MATCH($C1690,'Policy Characteristics'!$C:$C,0))),"",INDEX('Policy Characteristics'!B:B,MATCH($C1690,'Policy Characteristics'!$C:$C,0)))</f>
        <v>Fuel Taxes or Subsidies</v>
      </c>
      <c r="C1690" s="320" t="str">
        <f t="shared" si="65"/>
        <v>Additional Fuel Tax or Subsidy Rate by Fuel</v>
      </c>
      <c r="D1690" s="6" t="s">
        <v>2466</v>
      </c>
      <c r="E1690" s="45" t="s">
        <v>334</v>
      </c>
      <c r="F1690" s="6" t="s">
        <v>2470</v>
      </c>
      <c r="G1690" s="45" t="s">
        <v>3781</v>
      </c>
      <c r="H1690" s="43">
        <v>2345</v>
      </c>
      <c r="I1690" s="325" t="s">
        <v>44</v>
      </c>
      <c r="J1690" s="255" t="str">
        <f>IF(ISBLANK(INDEX('Policy Characteristics'!D:D,MATCH($C1690,'Policy Characteristics'!$C:$C,0))),"",INDEX('Policy Characteristics'!D:D,MATCH($C1690,'Policy Characteristics'!$C:$C,0)))</f>
        <v>Fuel Taxes or Subsidies</v>
      </c>
      <c r="K1690" s="254" t="str">
        <f>IF(ISBLANK(INDEX('Policy Characteristics'!E:E,MATCH($C1690,'Policy Characteristics'!$C:$C,0))),"",INDEX('Policy Characteristics'!E:E,MATCH($C1690,'Policy Characteristics'!$C:$C,0)))</f>
        <v>cross fuel tax</v>
      </c>
      <c r="L1690" s="261">
        <f>IF(ISBLANK(INDEX('Policy Characteristics'!F:F,MATCH($C1690,'Policy Characteristics'!$C:$C,0))),"",INDEX('Policy Characteristics'!F:F,MATCH($C1690,'Policy Characteristics'!$C:$C,0)))</f>
        <v>-0.9</v>
      </c>
      <c r="M1690" s="261">
        <f>IF(ISBLANK(INDEX('Policy Characteristics'!G:G,MATCH($C1690,'Policy Characteristics'!$C:$C,0))),"",INDEX('Policy Characteristics'!G:G,MATCH($C1690,'Policy Characteristics'!$C:$C,0)))</f>
        <v>0.9</v>
      </c>
      <c r="N1690" s="261">
        <f>IF(ISBLANK(INDEX('Policy Characteristics'!H:H,MATCH($C1690,'Policy Characteristics'!$C:$C,0))),"",INDEX('Policy Characteristics'!H:H,MATCH($C1690,'Policy Characteristics'!$C:$C,0)))</f>
        <v>0.01</v>
      </c>
      <c r="O1690" s="254" t="str">
        <f>IF(ISBLANK(INDEX('Policy Characteristics'!I:I,MATCH($C1690,'Policy Characteristics'!$C:$C,0))),"",INDEX('Policy Characteristics'!I:I,MATCH($C1690,'Policy Characteristics'!$C:$C,0)))</f>
        <v>% of BAU price</v>
      </c>
      <c r="P1690" s="254" t="str">
        <f>IF(ISBLANK(INDEX('Policy Characteristics'!J:J,MATCH($C1690,'Policy Characteristics'!$C:$C,0))),"",INDEX('Policy Characteristics'!J:J,MATCH($C1690,'Policy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90" s="254" t="str">
        <f>IF(ISBLANK(INDEX('Policy Characteristics'!K:K,MATCH($C1690,'Policy Characteristics'!$C:$C,0))),"",INDEX('Policy Characteristics'!K:K,MATCH($C1690,'Policy Characteristics'!$C:$C,0)))</f>
        <v>fuels.html#fuel-taxes</v>
      </c>
      <c r="R1690" s="254" t="str">
        <f>IF(ISBLANK(INDEX('Policy Characteristics'!L:L,MATCH($C1690,'Policy Characteristics'!$C:$C,0))),"",INDEX('Policy Characteristics'!L:L,MATCH($C1690,'Policy Characteristics'!$C:$C,0)))</f>
        <v>fuel-taxes.html</v>
      </c>
    </row>
    <row r="1691" spans="1:18">
      <c r="A1691" s="254" t="str">
        <f>IF(ISBLANK(INDEX('Policy Characteristics'!A:A,MATCH($C1691,'Policy Characteristics'!$C:$C,0))),"",INDEX('Policy Characteristics'!A:A,MATCH($C1691,'Policy Characteristics'!$C:$C,0)))</f>
        <v>Cross-Sector</v>
      </c>
      <c r="B1691" s="262" t="str">
        <f>IF(ISBLANK(INDEX('Policy Characteristics'!B:B,MATCH($C1691,'Policy Characteristics'!$C:$C,0))),"",INDEX('Policy Characteristics'!B:B,MATCH($C1691,'Policy Characteristics'!$C:$C,0)))</f>
        <v>Fuel Taxes or Subsidies</v>
      </c>
      <c r="C1691" s="320" t="str">
        <f t="shared" si="65"/>
        <v>Additional Fuel Tax or Subsidy Rate by Fuel</v>
      </c>
      <c r="D1691" s="6" t="s">
        <v>2467</v>
      </c>
      <c r="E1691" s="45" t="s">
        <v>334</v>
      </c>
      <c r="F1691" s="6" t="s">
        <v>2471</v>
      </c>
      <c r="G1691" s="45" t="s">
        <v>3781</v>
      </c>
      <c r="H1691" s="43">
        <v>2346</v>
      </c>
      <c r="I1691" s="325" t="s">
        <v>44</v>
      </c>
      <c r="J1691" s="255" t="str">
        <f>IF(ISBLANK(INDEX('Policy Characteristics'!D:D,MATCH($C1691,'Policy Characteristics'!$C:$C,0))),"",INDEX('Policy Characteristics'!D:D,MATCH($C1691,'Policy Characteristics'!$C:$C,0)))</f>
        <v>Fuel Taxes or Subsidies</v>
      </c>
      <c r="K1691" s="254" t="str">
        <f>IF(ISBLANK(INDEX('Policy Characteristics'!E:E,MATCH($C1691,'Policy Characteristics'!$C:$C,0))),"",INDEX('Policy Characteristics'!E:E,MATCH($C1691,'Policy Characteristics'!$C:$C,0)))</f>
        <v>cross fuel tax</v>
      </c>
      <c r="L1691" s="261">
        <f>IF(ISBLANK(INDEX('Policy Characteristics'!F:F,MATCH($C1691,'Policy Characteristics'!$C:$C,0))),"",INDEX('Policy Characteristics'!F:F,MATCH($C1691,'Policy Characteristics'!$C:$C,0)))</f>
        <v>-0.9</v>
      </c>
      <c r="M1691" s="261">
        <f>IF(ISBLANK(INDEX('Policy Characteristics'!G:G,MATCH($C1691,'Policy Characteristics'!$C:$C,0))),"",INDEX('Policy Characteristics'!G:G,MATCH($C1691,'Policy Characteristics'!$C:$C,0)))</f>
        <v>0.9</v>
      </c>
      <c r="N1691" s="261">
        <f>IF(ISBLANK(INDEX('Policy Characteristics'!H:H,MATCH($C1691,'Policy Characteristics'!$C:$C,0))),"",INDEX('Policy Characteristics'!H:H,MATCH($C1691,'Policy Characteristics'!$C:$C,0)))</f>
        <v>0.01</v>
      </c>
      <c r="O1691" s="254" t="str">
        <f>IF(ISBLANK(INDEX('Policy Characteristics'!I:I,MATCH($C1691,'Policy Characteristics'!$C:$C,0))),"",INDEX('Policy Characteristics'!I:I,MATCH($C1691,'Policy Characteristics'!$C:$C,0)))</f>
        <v>% of BAU price</v>
      </c>
      <c r="P1691" s="254" t="str">
        <f>IF(ISBLANK(INDEX('Policy Characteristics'!J:J,MATCH($C1691,'Policy Characteristics'!$C:$C,0))),"",INDEX('Policy Characteristics'!J:J,MATCH($C1691,'Policy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91" s="254" t="str">
        <f>IF(ISBLANK(INDEX('Policy Characteristics'!K:K,MATCH($C1691,'Policy Characteristics'!$C:$C,0))),"",INDEX('Policy Characteristics'!K:K,MATCH($C1691,'Policy Characteristics'!$C:$C,0)))</f>
        <v>fuels.html#fuel-taxes</v>
      </c>
      <c r="R1691" s="254" t="str">
        <f>IF(ISBLANK(INDEX('Policy Characteristics'!L:L,MATCH($C1691,'Policy Characteristics'!$C:$C,0))),"",INDEX('Policy Characteristics'!L:L,MATCH($C1691,'Policy Characteristics'!$C:$C,0)))</f>
        <v>fuel-taxes.html</v>
      </c>
    </row>
    <row r="1692" spans="1:18">
      <c r="A1692" s="254" t="str">
        <f>IF(ISBLANK(INDEX('Policy Characteristics'!A:A,MATCH($C1692,'Policy Characteristics'!$C:$C,0))),"",INDEX('Policy Characteristics'!A:A,MATCH($C1692,'Policy Characteristics'!$C:$C,0)))</f>
        <v>Cross-Sector</v>
      </c>
      <c r="B1692" s="262" t="str">
        <f>IF(ISBLANK(INDEX('Policy Characteristics'!B:B,MATCH($C1692,'Policy Characteristics'!$C:$C,0))),"",INDEX('Policy Characteristics'!B:B,MATCH($C1692,'Policy Characteristics'!$C:$C,0)))</f>
        <v>Fuel Taxes or Subsidies</v>
      </c>
      <c r="C1692" s="320" t="str">
        <f t="shared" si="65"/>
        <v>Additional Fuel Tax or Subsidy Rate by Fuel</v>
      </c>
      <c r="D1692" s="6" t="s">
        <v>2468</v>
      </c>
      <c r="E1692" s="45" t="s">
        <v>334</v>
      </c>
      <c r="F1692" s="6" t="s">
        <v>2472</v>
      </c>
      <c r="G1692" s="45" t="s">
        <v>3781</v>
      </c>
      <c r="H1692" s="43">
        <v>2347</v>
      </c>
      <c r="I1692" s="325" t="s">
        <v>44</v>
      </c>
      <c r="J1692" s="255" t="str">
        <f>IF(ISBLANK(INDEX('Policy Characteristics'!D:D,MATCH($C1692,'Policy Characteristics'!$C:$C,0))),"",INDEX('Policy Characteristics'!D:D,MATCH($C1692,'Policy Characteristics'!$C:$C,0)))</f>
        <v>Fuel Taxes or Subsidies</v>
      </c>
      <c r="K1692" s="254" t="str">
        <f>IF(ISBLANK(INDEX('Policy Characteristics'!E:E,MATCH($C1692,'Policy Characteristics'!$C:$C,0))),"",INDEX('Policy Characteristics'!E:E,MATCH($C1692,'Policy Characteristics'!$C:$C,0)))</f>
        <v>cross fuel tax</v>
      </c>
      <c r="L1692" s="261">
        <f>IF(ISBLANK(INDEX('Policy Characteristics'!F:F,MATCH($C1692,'Policy Characteristics'!$C:$C,0))),"",INDEX('Policy Characteristics'!F:F,MATCH($C1692,'Policy Characteristics'!$C:$C,0)))</f>
        <v>-0.9</v>
      </c>
      <c r="M1692" s="261">
        <f>IF(ISBLANK(INDEX('Policy Characteristics'!G:G,MATCH($C1692,'Policy Characteristics'!$C:$C,0))),"",INDEX('Policy Characteristics'!G:G,MATCH($C1692,'Policy Characteristics'!$C:$C,0)))</f>
        <v>0.9</v>
      </c>
      <c r="N1692" s="261">
        <f>IF(ISBLANK(INDEX('Policy Characteristics'!H:H,MATCH($C1692,'Policy Characteristics'!$C:$C,0))),"",INDEX('Policy Characteristics'!H:H,MATCH($C1692,'Policy Characteristics'!$C:$C,0)))</f>
        <v>0.01</v>
      </c>
      <c r="O1692" s="254" t="str">
        <f>IF(ISBLANK(INDEX('Policy Characteristics'!I:I,MATCH($C1692,'Policy Characteristics'!$C:$C,0))),"",INDEX('Policy Characteristics'!I:I,MATCH($C1692,'Policy Characteristics'!$C:$C,0)))</f>
        <v>% of BAU price</v>
      </c>
      <c r="P1692" s="254" t="str">
        <f>IF(ISBLANK(INDEX('Policy Characteristics'!J:J,MATCH($C1692,'Policy Characteristics'!$C:$C,0))),"",INDEX('Policy Characteristics'!J:J,MATCH($C1692,'Policy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92" s="254" t="str">
        <f>IF(ISBLANK(INDEX('Policy Characteristics'!K:K,MATCH($C1692,'Policy Characteristics'!$C:$C,0))),"",INDEX('Policy Characteristics'!K:K,MATCH($C1692,'Policy Characteristics'!$C:$C,0)))</f>
        <v>fuels.html#fuel-taxes</v>
      </c>
      <c r="R1692" s="254" t="str">
        <f>IF(ISBLANK(INDEX('Policy Characteristics'!L:L,MATCH($C1692,'Policy Characteristics'!$C:$C,0))),"",INDEX('Policy Characteristics'!L:L,MATCH($C1692,'Policy Characteristics'!$C:$C,0)))</f>
        <v>fuel-taxes.html</v>
      </c>
    </row>
    <row r="1693" spans="1:18" s="4" customFormat="1">
      <c r="A1693" s="254" t="str">
        <f>IF(ISBLANK(INDEX('Policy Characteristics'!A:A,MATCH($C1693,'Policy Characteristics'!$C:$C,0))),"",INDEX('Policy Characteristics'!A:A,MATCH($C1693,'Policy Characteristics'!$C:$C,0)))</f>
        <v>Cross-Sector</v>
      </c>
      <c r="B1693" s="262" t="str">
        <f>IF(ISBLANK(INDEX('Policy Characteristics'!B:B,MATCH($C1693,'Policy Characteristics'!$C:$C,0))),"",INDEX('Policy Characteristics'!B:B,MATCH($C1693,'Policy Characteristics'!$C:$C,0)))</f>
        <v>Fuel Taxes or Subsidies</v>
      </c>
      <c r="C1693" s="320" t="str">
        <f t="shared" si="65"/>
        <v>Additional Fuel Tax or Subsidy Rate by Fuel</v>
      </c>
      <c r="D1693" s="45" t="s">
        <v>52</v>
      </c>
      <c r="E1693" s="45" t="s">
        <v>335</v>
      </c>
      <c r="F1693" s="45" t="s">
        <v>93</v>
      </c>
      <c r="G1693" s="45" t="s">
        <v>2586</v>
      </c>
      <c r="H1693" s="43">
        <v>2348</v>
      </c>
      <c r="I1693" s="324" t="s">
        <v>43</v>
      </c>
      <c r="J1693" s="255" t="str">
        <f>IF(ISBLANK(INDEX('Policy Characteristics'!D:D,MATCH($C1693,'Policy Characteristics'!$C:$C,0))),"",INDEX('Policy Characteristics'!D:D,MATCH($C1693,'Policy Characteristics'!$C:$C,0)))</f>
        <v>Fuel Taxes or Subsidies</v>
      </c>
      <c r="K1693" s="254" t="str">
        <f>IF(ISBLANK(INDEX('Policy Characteristics'!E:E,MATCH($C1693,'Policy Characteristics'!$C:$C,0))),"",INDEX('Policy Characteristics'!E:E,MATCH($C1693,'Policy Characteristics'!$C:$C,0)))</f>
        <v>cross fuel tax</v>
      </c>
      <c r="L1693" s="261">
        <f>IF(ISBLANK(INDEX('Policy Characteristics'!F:F,MATCH($C1693,'Policy Characteristics'!$C:$C,0))),"",INDEX('Policy Characteristics'!F:F,MATCH($C1693,'Policy Characteristics'!$C:$C,0)))</f>
        <v>-0.9</v>
      </c>
      <c r="M1693" s="261">
        <f>IF(ISBLANK(INDEX('Policy Characteristics'!G:G,MATCH($C1693,'Policy Characteristics'!$C:$C,0))),"",INDEX('Policy Characteristics'!G:G,MATCH($C1693,'Policy Characteristics'!$C:$C,0)))</f>
        <v>0.9</v>
      </c>
      <c r="N1693" s="261">
        <f>IF(ISBLANK(INDEX('Policy Characteristics'!H:H,MATCH($C1693,'Policy Characteristics'!$C:$C,0))),"",INDEX('Policy Characteristics'!H:H,MATCH($C1693,'Policy Characteristics'!$C:$C,0)))</f>
        <v>0.01</v>
      </c>
      <c r="O1693" s="254" t="str">
        <f>IF(ISBLANK(INDEX('Policy Characteristics'!I:I,MATCH($C1693,'Policy Characteristics'!$C:$C,0))),"",INDEX('Policy Characteristics'!I:I,MATCH($C1693,'Policy Characteristics'!$C:$C,0)))</f>
        <v>% of BAU price</v>
      </c>
      <c r="P1693" s="254" t="str">
        <f>IF(ISBLANK(INDEX('Policy Characteristics'!J:J,MATCH($C1693,'Policy Characteristics'!$C:$C,0))),"",INDEX('Policy Characteristics'!J:J,MATCH($C1693,'Policy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93" s="254" t="str">
        <f>IF(ISBLANK(INDEX('Policy Characteristics'!K:K,MATCH($C1693,'Policy Characteristics'!$C:$C,0))),"",INDEX('Policy Characteristics'!K:K,MATCH($C1693,'Policy Characteristics'!$C:$C,0)))</f>
        <v>fuels.html#fuel-taxes</v>
      </c>
      <c r="R1693" s="254" t="str">
        <f>IF(ISBLANK(INDEX('Policy Characteristics'!L:L,MATCH($C1693,'Policy Characteristics'!$C:$C,0))),"",INDEX('Policy Characteristics'!L:L,MATCH($C1693,'Policy Characteristics'!$C:$C,0)))</f>
        <v>fuel-taxes.html</v>
      </c>
    </row>
    <row r="1694" spans="1:18" s="4" customFormat="1">
      <c r="A1694" s="254" t="str">
        <f>IF(ISBLANK(INDEX('Policy Characteristics'!A:A,MATCH($C1694,'Policy Characteristics'!$C:$C,0))),"",INDEX('Policy Characteristics'!A:A,MATCH($C1694,'Policy Characteristics'!$C:$C,0)))</f>
        <v>Cross-Sector</v>
      </c>
      <c r="B1694" s="262" t="str">
        <f>IF(ISBLANK(INDEX('Policy Characteristics'!B:B,MATCH($C1694,'Policy Characteristics'!$C:$C,0))),"",INDEX('Policy Characteristics'!B:B,MATCH($C1694,'Policy Characteristics'!$C:$C,0)))</f>
        <v>Fuel Taxes or Subsidies</v>
      </c>
      <c r="C1694" s="320" t="str">
        <f t="shared" si="65"/>
        <v>Additional Fuel Tax or Subsidy Rate by Fuel</v>
      </c>
      <c r="D1694" s="6" t="s">
        <v>449</v>
      </c>
      <c r="E1694" s="45" t="s">
        <v>335</v>
      </c>
      <c r="F1694" s="6" t="s">
        <v>446</v>
      </c>
      <c r="G1694" s="45" t="s">
        <v>2586</v>
      </c>
      <c r="H1694" s="43">
        <v>2349</v>
      </c>
      <c r="I1694" s="325" t="s">
        <v>44</v>
      </c>
      <c r="J1694" s="255" t="str">
        <f>IF(ISBLANK(INDEX('Policy Characteristics'!D:D,MATCH($C1694,'Policy Characteristics'!$C:$C,0))),"",INDEX('Policy Characteristics'!D:D,MATCH($C1694,'Policy Characteristics'!$C:$C,0)))</f>
        <v>Fuel Taxes or Subsidies</v>
      </c>
      <c r="K1694" s="254" t="str">
        <f>IF(ISBLANK(INDEX('Policy Characteristics'!E:E,MATCH($C1694,'Policy Characteristics'!$C:$C,0))),"",INDEX('Policy Characteristics'!E:E,MATCH($C1694,'Policy Characteristics'!$C:$C,0)))</f>
        <v>cross fuel tax</v>
      </c>
      <c r="L1694" s="261">
        <f>IF(ISBLANK(INDEX('Policy Characteristics'!F:F,MATCH($C1694,'Policy Characteristics'!$C:$C,0))),"",INDEX('Policy Characteristics'!F:F,MATCH($C1694,'Policy Characteristics'!$C:$C,0)))</f>
        <v>-0.9</v>
      </c>
      <c r="M1694" s="261">
        <f>IF(ISBLANK(INDEX('Policy Characteristics'!G:G,MATCH($C1694,'Policy Characteristics'!$C:$C,0))),"",INDEX('Policy Characteristics'!G:G,MATCH($C1694,'Policy Characteristics'!$C:$C,0)))</f>
        <v>0.9</v>
      </c>
      <c r="N1694" s="261">
        <f>IF(ISBLANK(INDEX('Policy Characteristics'!H:H,MATCH($C1694,'Policy Characteristics'!$C:$C,0))),"",INDEX('Policy Characteristics'!H:H,MATCH($C1694,'Policy Characteristics'!$C:$C,0)))</f>
        <v>0.01</v>
      </c>
      <c r="O1694" s="254" t="str">
        <f>IF(ISBLANK(INDEX('Policy Characteristics'!I:I,MATCH($C1694,'Policy Characteristics'!$C:$C,0))),"",INDEX('Policy Characteristics'!I:I,MATCH($C1694,'Policy Characteristics'!$C:$C,0)))</f>
        <v>% of BAU price</v>
      </c>
      <c r="P1694" s="254" t="str">
        <f>IF(ISBLANK(INDEX('Policy Characteristics'!J:J,MATCH($C1694,'Policy Characteristics'!$C:$C,0))),"",INDEX('Policy Characteristics'!J:J,MATCH($C1694,'Policy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94" s="254" t="str">
        <f>IF(ISBLANK(INDEX('Policy Characteristics'!K:K,MATCH($C1694,'Policy Characteristics'!$C:$C,0))),"",INDEX('Policy Characteristics'!K:K,MATCH($C1694,'Policy Characteristics'!$C:$C,0)))</f>
        <v>fuels.html#fuel-taxes</v>
      </c>
      <c r="R1694" s="254" t="str">
        <f>IF(ISBLANK(INDEX('Policy Characteristics'!L:L,MATCH($C1694,'Policy Characteristics'!$C:$C,0))),"",INDEX('Policy Characteristics'!L:L,MATCH($C1694,'Policy Characteristics'!$C:$C,0)))</f>
        <v>fuel-taxes.html</v>
      </c>
    </row>
    <row r="1695" spans="1:18" s="4" customFormat="1">
      <c r="A1695" s="254" t="str">
        <f>IF(ISBLANK(INDEX('Policy Characteristics'!A:A,MATCH($C1695,'Policy Characteristics'!$C:$C,0))),"",INDEX('Policy Characteristics'!A:A,MATCH($C1695,'Policy Characteristics'!$C:$C,0)))</f>
        <v>Cross-Sector</v>
      </c>
      <c r="B1695" s="262" t="str">
        <f>IF(ISBLANK(INDEX('Policy Characteristics'!B:B,MATCH($C1695,'Policy Characteristics'!$C:$C,0))),"",INDEX('Policy Characteristics'!B:B,MATCH($C1695,'Policy Characteristics'!$C:$C,0)))</f>
        <v>Fuel Taxes or Subsidies</v>
      </c>
      <c r="C1695" s="320" t="str">
        <f t="shared" si="65"/>
        <v>Additional Fuel Tax or Subsidy Rate by Fuel</v>
      </c>
      <c r="D1695" s="6" t="s">
        <v>46</v>
      </c>
      <c r="E1695" s="45" t="s">
        <v>335</v>
      </c>
      <c r="F1695" s="6" t="s">
        <v>87</v>
      </c>
      <c r="G1695" s="45" t="s">
        <v>2586</v>
      </c>
      <c r="H1695" s="43">
        <v>2350</v>
      </c>
      <c r="I1695" s="325" t="s">
        <v>43</v>
      </c>
      <c r="J1695" s="255" t="str">
        <f>IF(ISBLANK(INDEX('Policy Characteristics'!D:D,MATCH($C1695,'Policy Characteristics'!$C:$C,0))),"",INDEX('Policy Characteristics'!D:D,MATCH($C1695,'Policy Characteristics'!$C:$C,0)))</f>
        <v>Fuel Taxes or Subsidies</v>
      </c>
      <c r="K1695" s="254" t="str">
        <f>IF(ISBLANK(INDEX('Policy Characteristics'!E:E,MATCH($C1695,'Policy Characteristics'!$C:$C,0))),"",INDEX('Policy Characteristics'!E:E,MATCH($C1695,'Policy Characteristics'!$C:$C,0)))</f>
        <v>cross fuel tax</v>
      </c>
      <c r="L1695" s="261">
        <f>IF(ISBLANK(INDEX('Policy Characteristics'!F:F,MATCH($C1695,'Policy Characteristics'!$C:$C,0))),"",INDEX('Policy Characteristics'!F:F,MATCH($C1695,'Policy Characteristics'!$C:$C,0)))</f>
        <v>-0.9</v>
      </c>
      <c r="M1695" s="261">
        <f>IF(ISBLANK(INDEX('Policy Characteristics'!G:G,MATCH($C1695,'Policy Characteristics'!$C:$C,0))),"",INDEX('Policy Characteristics'!G:G,MATCH($C1695,'Policy Characteristics'!$C:$C,0)))</f>
        <v>0.9</v>
      </c>
      <c r="N1695" s="261">
        <f>IF(ISBLANK(INDEX('Policy Characteristics'!H:H,MATCH($C1695,'Policy Characteristics'!$C:$C,0))),"",INDEX('Policy Characteristics'!H:H,MATCH($C1695,'Policy Characteristics'!$C:$C,0)))</f>
        <v>0.01</v>
      </c>
      <c r="O1695" s="254" t="str">
        <f>IF(ISBLANK(INDEX('Policy Characteristics'!I:I,MATCH($C1695,'Policy Characteristics'!$C:$C,0))),"",INDEX('Policy Characteristics'!I:I,MATCH($C1695,'Policy Characteristics'!$C:$C,0)))</f>
        <v>% of BAU price</v>
      </c>
      <c r="P1695" s="254" t="str">
        <f>IF(ISBLANK(INDEX('Policy Characteristics'!J:J,MATCH($C1695,'Policy Characteristics'!$C:$C,0))),"",INDEX('Policy Characteristics'!J:J,MATCH($C1695,'Policy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95" s="254" t="str">
        <f>IF(ISBLANK(INDEX('Policy Characteristics'!K:K,MATCH($C1695,'Policy Characteristics'!$C:$C,0))),"",INDEX('Policy Characteristics'!K:K,MATCH($C1695,'Policy Characteristics'!$C:$C,0)))</f>
        <v>fuels.html#fuel-taxes</v>
      </c>
      <c r="R1695" s="254" t="str">
        <f>IF(ISBLANK(INDEX('Policy Characteristics'!L:L,MATCH($C1695,'Policy Characteristics'!$C:$C,0))),"",INDEX('Policy Characteristics'!L:L,MATCH($C1695,'Policy Characteristics'!$C:$C,0)))</f>
        <v>fuel-taxes.html</v>
      </c>
    </row>
    <row r="1696" spans="1:18" s="4" customFormat="1">
      <c r="A1696" s="254" t="str">
        <f>IF(ISBLANK(INDEX('Policy Characteristics'!A:A,MATCH($C1696,'Policy Characteristics'!$C:$C,0))),"",INDEX('Policy Characteristics'!A:A,MATCH($C1696,'Policy Characteristics'!$C:$C,0)))</f>
        <v>Cross-Sector</v>
      </c>
      <c r="B1696" s="262" t="str">
        <f>IF(ISBLANK(INDEX('Policy Characteristics'!B:B,MATCH($C1696,'Policy Characteristics'!$C:$C,0))),"",INDEX('Policy Characteristics'!B:B,MATCH($C1696,'Policy Characteristics'!$C:$C,0)))</f>
        <v>Fuel Taxes or Subsidies</v>
      </c>
      <c r="C1696" s="320" t="str">
        <f t="shared" si="65"/>
        <v>Additional Fuel Tax or Subsidy Rate by Fuel</v>
      </c>
      <c r="D1696" s="6" t="s">
        <v>47</v>
      </c>
      <c r="E1696" s="45" t="s">
        <v>335</v>
      </c>
      <c r="F1696" s="6" t="s">
        <v>88</v>
      </c>
      <c r="G1696" s="45" t="s">
        <v>2586</v>
      </c>
      <c r="H1696" s="43">
        <v>2351</v>
      </c>
      <c r="I1696" s="325" t="s">
        <v>44</v>
      </c>
      <c r="J1696" s="255" t="str">
        <f>IF(ISBLANK(INDEX('Policy Characteristics'!D:D,MATCH($C1696,'Policy Characteristics'!$C:$C,0))),"",INDEX('Policy Characteristics'!D:D,MATCH($C1696,'Policy Characteristics'!$C:$C,0)))</f>
        <v>Fuel Taxes or Subsidies</v>
      </c>
      <c r="K1696" s="254" t="str">
        <f>IF(ISBLANK(INDEX('Policy Characteristics'!E:E,MATCH($C1696,'Policy Characteristics'!$C:$C,0))),"",INDEX('Policy Characteristics'!E:E,MATCH($C1696,'Policy Characteristics'!$C:$C,0)))</f>
        <v>cross fuel tax</v>
      </c>
      <c r="L1696" s="261">
        <f>IF(ISBLANK(INDEX('Policy Characteristics'!F:F,MATCH($C1696,'Policy Characteristics'!$C:$C,0))),"",INDEX('Policy Characteristics'!F:F,MATCH($C1696,'Policy Characteristics'!$C:$C,0)))</f>
        <v>-0.9</v>
      </c>
      <c r="M1696" s="261">
        <f>IF(ISBLANK(INDEX('Policy Characteristics'!G:G,MATCH($C1696,'Policy Characteristics'!$C:$C,0))),"",INDEX('Policy Characteristics'!G:G,MATCH($C1696,'Policy Characteristics'!$C:$C,0)))</f>
        <v>0.9</v>
      </c>
      <c r="N1696" s="261">
        <f>IF(ISBLANK(INDEX('Policy Characteristics'!H:H,MATCH($C1696,'Policy Characteristics'!$C:$C,0))),"",INDEX('Policy Characteristics'!H:H,MATCH($C1696,'Policy Characteristics'!$C:$C,0)))</f>
        <v>0.01</v>
      </c>
      <c r="O1696" s="254" t="str">
        <f>IF(ISBLANK(INDEX('Policy Characteristics'!I:I,MATCH($C1696,'Policy Characteristics'!$C:$C,0))),"",INDEX('Policy Characteristics'!I:I,MATCH($C1696,'Policy Characteristics'!$C:$C,0)))</f>
        <v>% of BAU price</v>
      </c>
      <c r="P1696" s="254" t="str">
        <f>IF(ISBLANK(INDEX('Policy Characteristics'!J:J,MATCH($C1696,'Policy Characteristics'!$C:$C,0))),"",INDEX('Policy Characteristics'!J:J,MATCH($C1696,'Policy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96" s="254" t="str">
        <f>IF(ISBLANK(INDEX('Policy Characteristics'!K:K,MATCH($C1696,'Policy Characteristics'!$C:$C,0))),"",INDEX('Policy Characteristics'!K:K,MATCH($C1696,'Policy Characteristics'!$C:$C,0)))</f>
        <v>fuels.html#fuel-taxes</v>
      </c>
      <c r="R1696" s="254" t="str">
        <f>IF(ISBLANK(INDEX('Policy Characteristics'!L:L,MATCH($C1696,'Policy Characteristics'!$C:$C,0))),"",INDEX('Policy Characteristics'!L:L,MATCH($C1696,'Policy Characteristics'!$C:$C,0)))</f>
        <v>fuel-taxes.html</v>
      </c>
    </row>
    <row r="1697" spans="1:18" s="4" customFormat="1">
      <c r="A1697" s="254" t="str">
        <f>IF(ISBLANK(INDEX('Policy Characteristics'!A:A,MATCH($C1697,'Policy Characteristics'!$C:$C,0))),"",INDEX('Policy Characteristics'!A:A,MATCH($C1697,'Policy Characteristics'!$C:$C,0)))</f>
        <v>Cross-Sector</v>
      </c>
      <c r="B1697" s="262" t="str">
        <f>IF(ISBLANK(INDEX('Policy Characteristics'!B:B,MATCH($C1697,'Policy Characteristics'!$C:$C,0))),"",INDEX('Policy Characteristics'!B:B,MATCH($C1697,'Policy Characteristics'!$C:$C,0)))</f>
        <v>Fuel Taxes or Subsidies</v>
      </c>
      <c r="C1697" s="320" t="str">
        <f t="shared" si="65"/>
        <v>Additional Fuel Tax or Subsidy Rate by Fuel</v>
      </c>
      <c r="D1697" s="6" t="s">
        <v>51</v>
      </c>
      <c r="E1697" s="45" t="s">
        <v>335</v>
      </c>
      <c r="F1697" s="6" t="s">
        <v>92</v>
      </c>
      <c r="G1697" s="45" t="s">
        <v>2586</v>
      </c>
      <c r="H1697" s="43">
        <v>2352</v>
      </c>
      <c r="I1697" s="325" t="s">
        <v>44</v>
      </c>
      <c r="J1697" s="255" t="str">
        <f>IF(ISBLANK(INDEX('Policy Characteristics'!D:D,MATCH($C1697,'Policy Characteristics'!$C:$C,0))),"",INDEX('Policy Characteristics'!D:D,MATCH($C1697,'Policy Characteristics'!$C:$C,0)))</f>
        <v>Fuel Taxes or Subsidies</v>
      </c>
      <c r="K1697" s="254" t="str">
        <f>IF(ISBLANK(INDEX('Policy Characteristics'!E:E,MATCH($C1697,'Policy Characteristics'!$C:$C,0))),"",INDEX('Policy Characteristics'!E:E,MATCH($C1697,'Policy Characteristics'!$C:$C,0)))</f>
        <v>cross fuel tax</v>
      </c>
      <c r="L1697" s="261">
        <f>IF(ISBLANK(INDEX('Policy Characteristics'!F:F,MATCH($C1697,'Policy Characteristics'!$C:$C,0))),"",INDEX('Policy Characteristics'!F:F,MATCH($C1697,'Policy Characteristics'!$C:$C,0)))</f>
        <v>-0.9</v>
      </c>
      <c r="M1697" s="261">
        <f>IF(ISBLANK(INDEX('Policy Characteristics'!G:G,MATCH($C1697,'Policy Characteristics'!$C:$C,0))),"",INDEX('Policy Characteristics'!G:G,MATCH($C1697,'Policy Characteristics'!$C:$C,0)))</f>
        <v>0.9</v>
      </c>
      <c r="N1697" s="261">
        <f>IF(ISBLANK(INDEX('Policy Characteristics'!H:H,MATCH($C1697,'Policy Characteristics'!$C:$C,0))),"",INDEX('Policy Characteristics'!H:H,MATCH($C1697,'Policy Characteristics'!$C:$C,0)))</f>
        <v>0.01</v>
      </c>
      <c r="O1697" s="254" t="str">
        <f>IF(ISBLANK(INDEX('Policy Characteristics'!I:I,MATCH($C1697,'Policy Characteristics'!$C:$C,0))),"",INDEX('Policy Characteristics'!I:I,MATCH($C1697,'Policy Characteristics'!$C:$C,0)))</f>
        <v>% of BAU price</v>
      </c>
      <c r="P1697" s="254" t="str">
        <f>IF(ISBLANK(INDEX('Policy Characteristics'!J:J,MATCH($C1697,'Policy Characteristics'!$C:$C,0))),"",INDEX('Policy Characteristics'!J:J,MATCH($C1697,'Policy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97" s="254" t="str">
        <f>IF(ISBLANK(INDEX('Policy Characteristics'!K:K,MATCH($C1697,'Policy Characteristics'!$C:$C,0))),"",INDEX('Policy Characteristics'!K:K,MATCH($C1697,'Policy Characteristics'!$C:$C,0)))</f>
        <v>fuels.html#fuel-taxes</v>
      </c>
      <c r="R1697" s="254" t="str">
        <f>IF(ISBLANK(INDEX('Policy Characteristics'!L:L,MATCH($C1697,'Policy Characteristics'!$C:$C,0))),"",INDEX('Policy Characteristics'!L:L,MATCH($C1697,'Policy Characteristics'!$C:$C,0)))</f>
        <v>fuel-taxes.html</v>
      </c>
    </row>
    <row r="1698" spans="1:18" s="4" customFormat="1">
      <c r="A1698" s="254" t="str">
        <f>IF(ISBLANK(INDEX('Policy Characteristics'!A:A,MATCH($C1698,'Policy Characteristics'!$C:$C,0))),"",INDEX('Policy Characteristics'!A:A,MATCH($C1698,'Policy Characteristics'!$C:$C,0)))</f>
        <v>Cross-Sector</v>
      </c>
      <c r="B1698" s="262" t="str">
        <f>IF(ISBLANK(INDEX('Policy Characteristics'!B:B,MATCH($C1698,'Policy Characteristics'!$C:$C,0))),"",INDEX('Policy Characteristics'!B:B,MATCH($C1698,'Policy Characteristics'!$C:$C,0)))</f>
        <v>Fuel Taxes or Subsidies</v>
      </c>
      <c r="C1698" s="320" t="str">
        <f t="shared" si="65"/>
        <v>Additional Fuel Tax or Subsidy Rate by Fuel</v>
      </c>
      <c r="D1698" s="6" t="s">
        <v>53</v>
      </c>
      <c r="E1698" s="45" t="s">
        <v>335</v>
      </c>
      <c r="F1698" s="6" t="s">
        <v>95</v>
      </c>
      <c r="G1698" s="45" t="s">
        <v>2586</v>
      </c>
      <c r="H1698" s="43">
        <v>2353</v>
      </c>
      <c r="I1698" s="325" t="s">
        <v>44</v>
      </c>
      <c r="J1698" s="255" t="str">
        <f>IF(ISBLANK(INDEX('Policy Characteristics'!D:D,MATCH($C1698,'Policy Characteristics'!$C:$C,0))),"",INDEX('Policy Characteristics'!D:D,MATCH($C1698,'Policy Characteristics'!$C:$C,0)))</f>
        <v>Fuel Taxes or Subsidies</v>
      </c>
      <c r="K1698" s="254" t="str">
        <f>IF(ISBLANK(INDEX('Policy Characteristics'!E:E,MATCH($C1698,'Policy Characteristics'!$C:$C,0))),"",INDEX('Policy Characteristics'!E:E,MATCH($C1698,'Policy Characteristics'!$C:$C,0)))</f>
        <v>cross fuel tax</v>
      </c>
      <c r="L1698" s="261">
        <f>IF(ISBLANK(INDEX('Policy Characteristics'!F:F,MATCH($C1698,'Policy Characteristics'!$C:$C,0))),"",INDEX('Policy Characteristics'!F:F,MATCH($C1698,'Policy Characteristics'!$C:$C,0)))</f>
        <v>-0.9</v>
      </c>
      <c r="M1698" s="261">
        <f>IF(ISBLANK(INDEX('Policy Characteristics'!G:G,MATCH($C1698,'Policy Characteristics'!$C:$C,0))),"",INDEX('Policy Characteristics'!G:G,MATCH($C1698,'Policy Characteristics'!$C:$C,0)))</f>
        <v>0.9</v>
      </c>
      <c r="N1698" s="261">
        <f>IF(ISBLANK(INDEX('Policy Characteristics'!H:H,MATCH($C1698,'Policy Characteristics'!$C:$C,0))),"",INDEX('Policy Characteristics'!H:H,MATCH($C1698,'Policy Characteristics'!$C:$C,0)))</f>
        <v>0.01</v>
      </c>
      <c r="O1698" s="254" t="str">
        <f>IF(ISBLANK(INDEX('Policy Characteristics'!I:I,MATCH($C1698,'Policy Characteristics'!$C:$C,0))),"",INDEX('Policy Characteristics'!I:I,MATCH($C1698,'Policy Characteristics'!$C:$C,0)))</f>
        <v>% of BAU price</v>
      </c>
      <c r="P1698" s="254" t="str">
        <f>IF(ISBLANK(INDEX('Policy Characteristics'!J:J,MATCH($C1698,'Policy Characteristics'!$C:$C,0))),"",INDEX('Policy Characteristics'!J:J,MATCH($C1698,'Policy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98" s="254" t="str">
        <f>IF(ISBLANK(INDEX('Policy Characteristics'!K:K,MATCH($C1698,'Policy Characteristics'!$C:$C,0))),"",INDEX('Policy Characteristics'!K:K,MATCH($C1698,'Policy Characteristics'!$C:$C,0)))</f>
        <v>fuels.html#fuel-taxes</v>
      </c>
      <c r="R1698" s="254" t="str">
        <f>IF(ISBLANK(INDEX('Policy Characteristics'!L:L,MATCH($C1698,'Policy Characteristics'!$C:$C,0))),"",INDEX('Policy Characteristics'!L:L,MATCH($C1698,'Policy Characteristics'!$C:$C,0)))</f>
        <v>fuel-taxes.html</v>
      </c>
    </row>
    <row r="1699" spans="1:18" s="4" customFormat="1">
      <c r="A1699" s="254" t="str">
        <f>IF(ISBLANK(INDEX('Policy Characteristics'!A:A,MATCH($C1699,'Policy Characteristics'!$C:$C,0))),"",INDEX('Policy Characteristics'!A:A,MATCH($C1699,'Policy Characteristics'!$C:$C,0)))</f>
        <v>Cross-Sector</v>
      </c>
      <c r="B1699" s="262" t="str">
        <f>IF(ISBLANK(INDEX('Policy Characteristics'!B:B,MATCH($C1699,'Policy Characteristics'!$C:$C,0))),"",INDEX('Policy Characteristics'!B:B,MATCH($C1699,'Policy Characteristics'!$C:$C,0)))</f>
        <v>Fuel Taxes or Subsidies</v>
      </c>
      <c r="C1699" s="320" t="str">
        <f t="shared" si="65"/>
        <v>Additional Fuel Tax or Subsidy Rate by Fuel</v>
      </c>
      <c r="D1699" s="6" t="s">
        <v>54</v>
      </c>
      <c r="E1699" s="45" t="s">
        <v>335</v>
      </c>
      <c r="F1699" s="6" t="s">
        <v>96</v>
      </c>
      <c r="G1699" s="45" t="s">
        <v>2586</v>
      </c>
      <c r="H1699" s="43">
        <v>2354</v>
      </c>
      <c r="I1699" s="325" t="s">
        <v>43</v>
      </c>
      <c r="J1699" s="255" t="str">
        <f>IF(ISBLANK(INDEX('Policy Characteristics'!D:D,MATCH($C1699,'Policy Characteristics'!$C:$C,0))),"",INDEX('Policy Characteristics'!D:D,MATCH($C1699,'Policy Characteristics'!$C:$C,0)))</f>
        <v>Fuel Taxes or Subsidies</v>
      </c>
      <c r="K1699" s="254" t="str">
        <f>IF(ISBLANK(INDEX('Policy Characteristics'!E:E,MATCH($C1699,'Policy Characteristics'!$C:$C,0))),"",INDEX('Policy Characteristics'!E:E,MATCH($C1699,'Policy Characteristics'!$C:$C,0)))</f>
        <v>cross fuel tax</v>
      </c>
      <c r="L1699" s="261">
        <f>IF(ISBLANK(INDEX('Policy Characteristics'!F:F,MATCH($C1699,'Policy Characteristics'!$C:$C,0))),"",INDEX('Policy Characteristics'!F:F,MATCH($C1699,'Policy Characteristics'!$C:$C,0)))</f>
        <v>-0.9</v>
      </c>
      <c r="M1699" s="261">
        <f>IF(ISBLANK(INDEX('Policy Characteristics'!G:G,MATCH($C1699,'Policy Characteristics'!$C:$C,0))),"",INDEX('Policy Characteristics'!G:G,MATCH($C1699,'Policy Characteristics'!$C:$C,0)))</f>
        <v>0.9</v>
      </c>
      <c r="N1699" s="261">
        <f>IF(ISBLANK(INDEX('Policy Characteristics'!H:H,MATCH($C1699,'Policy Characteristics'!$C:$C,0))),"",INDEX('Policy Characteristics'!H:H,MATCH($C1699,'Policy Characteristics'!$C:$C,0)))</f>
        <v>0.01</v>
      </c>
      <c r="O1699" s="254" t="str">
        <f>IF(ISBLANK(INDEX('Policy Characteristics'!I:I,MATCH($C1699,'Policy Characteristics'!$C:$C,0))),"",INDEX('Policy Characteristics'!I:I,MATCH($C1699,'Policy Characteristics'!$C:$C,0)))</f>
        <v>% of BAU price</v>
      </c>
      <c r="P1699" s="254" t="str">
        <f>IF(ISBLANK(INDEX('Policy Characteristics'!J:J,MATCH($C1699,'Policy Characteristics'!$C:$C,0))),"",INDEX('Policy Characteristics'!J:J,MATCH($C1699,'Policy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99" s="254" t="str">
        <f>IF(ISBLANK(INDEX('Policy Characteristics'!K:K,MATCH($C1699,'Policy Characteristics'!$C:$C,0))),"",INDEX('Policy Characteristics'!K:K,MATCH($C1699,'Policy Characteristics'!$C:$C,0)))</f>
        <v>fuels.html#fuel-taxes</v>
      </c>
      <c r="R1699" s="254" t="str">
        <f>IF(ISBLANK(INDEX('Policy Characteristics'!L:L,MATCH($C1699,'Policy Characteristics'!$C:$C,0))),"",INDEX('Policy Characteristics'!L:L,MATCH($C1699,'Policy Characteristics'!$C:$C,0)))</f>
        <v>fuel-taxes.html</v>
      </c>
    </row>
    <row r="1700" spans="1:18" s="4" customFormat="1">
      <c r="A1700" s="254" t="str">
        <f>IF(ISBLANK(INDEX('Policy Characteristics'!A:A,MATCH($C1700,'Policy Characteristics'!$C:$C,0))),"",INDEX('Policy Characteristics'!A:A,MATCH($C1700,'Policy Characteristics'!$C:$C,0)))</f>
        <v>Cross-Sector</v>
      </c>
      <c r="B1700" s="262" t="str">
        <f>IF(ISBLANK(INDEX('Policy Characteristics'!B:B,MATCH($C1700,'Policy Characteristics'!$C:$C,0))),"",INDEX('Policy Characteristics'!B:B,MATCH($C1700,'Policy Characteristics'!$C:$C,0)))</f>
        <v>Fuel Taxes or Subsidies</v>
      </c>
      <c r="C1700" s="320" t="str">
        <f t="shared" si="65"/>
        <v>Additional Fuel Tax or Subsidy Rate by Fuel</v>
      </c>
      <c r="D1700" s="6" t="s">
        <v>55</v>
      </c>
      <c r="E1700" s="45" t="s">
        <v>335</v>
      </c>
      <c r="F1700" s="6" t="s">
        <v>97</v>
      </c>
      <c r="G1700" s="45" t="s">
        <v>2586</v>
      </c>
      <c r="H1700" s="43">
        <v>2355</v>
      </c>
      <c r="I1700" s="325" t="s">
        <v>44</v>
      </c>
      <c r="J1700" s="255" t="str">
        <f>IF(ISBLANK(INDEX('Policy Characteristics'!D:D,MATCH($C1700,'Policy Characteristics'!$C:$C,0))),"",INDEX('Policy Characteristics'!D:D,MATCH($C1700,'Policy Characteristics'!$C:$C,0)))</f>
        <v>Fuel Taxes or Subsidies</v>
      </c>
      <c r="K1700" s="254" t="str">
        <f>IF(ISBLANK(INDEX('Policy Characteristics'!E:E,MATCH($C1700,'Policy Characteristics'!$C:$C,0))),"",INDEX('Policy Characteristics'!E:E,MATCH($C1700,'Policy Characteristics'!$C:$C,0)))</f>
        <v>cross fuel tax</v>
      </c>
      <c r="L1700" s="261">
        <f>IF(ISBLANK(INDEX('Policy Characteristics'!F:F,MATCH($C1700,'Policy Characteristics'!$C:$C,0))),"",INDEX('Policy Characteristics'!F:F,MATCH($C1700,'Policy Characteristics'!$C:$C,0)))</f>
        <v>-0.9</v>
      </c>
      <c r="M1700" s="261">
        <f>IF(ISBLANK(INDEX('Policy Characteristics'!G:G,MATCH($C1700,'Policy Characteristics'!$C:$C,0))),"",INDEX('Policy Characteristics'!G:G,MATCH($C1700,'Policy Characteristics'!$C:$C,0)))</f>
        <v>0.9</v>
      </c>
      <c r="N1700" s="261">
        <f>IF(ISBLANK(INDEX('Policy Characteristics'!H:H,MATCH($C1700,'Policy Characteristics'!$C:$C,0))),"",INDEX('Policy Characteristics'!H:H,MATCH($C1700,'Policy Characteristics'!$C:$C,0)))</f>
        <v>0.01</v>
      </c>
      <c r="O1700" s="254" t="str">
        <f>IF(ISBLANK(INDEX('Policy Characteristics'!I:I,MATCH($C1700,'Policy Characteristics'!$C:$C,0))),"",INDEX('Policy Characteristics'!I:I,MATCH($C1700,'Policy Characteristics'!$C:$C,0)))</f>
        <v>% of BAU price</v>
      </c>
      <c r="P1700" s="254" t="str">
        <f>IF(ISBLANK(INDEX('Policy Characteristics'!J:J,MATCH($C1700,'Policy Characteristics'!$C:$C,0))),"",INDEX('Policy Characteristics'!J:J,MATCH($C1700,'Policy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00" s="254" t="str">
        <f>IF(ISBLANK(INDEX('Policy Characteristics'!K:K,MATCH($C1700,'Policy Characteristics'!$C:$C,0))),"",INDEX('Policy Characteristics'!K:K,MATCH($C1700,'Policy Characteristics'!$C:$C,0)))</f>
        <v>fuels.html#fuel-taxes</v>
      </c>
      <c r="R1700" s="254" t="str">
        <f>IF(ISBLANK(INDEX('Policy Characteristics'!L:L,MATCH($C1700,'Policy Characteristics'!$C:$C,0))),"",INDEX('Policy Characteristics'!L:L,MATCH($C1700,'Policy Characteristics'!$C:$C,0)))</f>
        <v>fuel-taxes.html</v>
      </c>
    </row>
    <row r="1701" spans="1:18" s="4" customFormat="1">
      <c r="A1701" s="254" t="str">
        <f>IF(ISBLANK(INDEX('Policy Characteristics'!A:A,MATCH($C1701,'Policy Characteristics'!$C:$C,0))),"",INDEX('Policy Characteristics'!A:A,MATCH($C1701,'Policy Characteristics'!$C:$C,0)))</f>
        <v>Cross-Sector</v>
      </c>
      <c r="B1701" s="262" t="str">
        <f>IF(ISBLANK(INDEX('Policy Characteristics'!B:B,MATCH($C1701,'Policy Characteristics'!$C:$C,0))),"",INDEX('Policy Characteristics'!B:B,MATCH($C1701,'Policy Characteristics'!$C:$C,0)))</f>
        <v>Fuel Taxes or Subsidies</v>
      </c>
      <c r="C1701" s="320" t="str">
        <f t="shared" si="65"/>
        <v>Additional Fuel Tax or Subsidy Rate by Fuel</v>
      </c>
      <c r="D1701" s="6" t="s">
        <v>56</v>
      </c>
      <c r="E1701" s="45" t="s">
        <v>335</v>
      </c>
      <c r="F1701" s="6" t="s">
        <v>98</v>
      </c>
      <c r="G1701" s="45" t="s">
        <v>2586</v>
      </c>
      <c r="H1701" s="43">
        <v>2356</v>
      </c>
      <c r="I1701" s="325" t="s">
        <v>44</v>
      </c>
      <c r="J1701" s="255" t="str">
        <f>IF(ISBLANK(INDEX('Policy Characteristics'!D:D,MATCH($C1701,'Policy Characteristics'!$C:$C,0))),"",INDEX('Policy Characteristics'!D:D,MATCH($C1701,'Policy Characteristics'!$C:$C,0)))</f>
        <v>Fuel Taxes or Subsidies</v>
      </c>
      <c r="K1701" s="254" t="str">
        <f>IF(ISBLANK(INDEX('Policy Characteristics'!E:E,MATCH($C1701,'Policy Characteristics'!$C:$C,0))),"",INDEX('Policy Characteristics'!E:E,MATCH($C1701,'Policy Characteristics'!$C:$C,0)))</f>
        <v>cross fuel tax</v>
      </c>
      <c r="L1701" s="261">
        <f>IF(ISBLANK(INDEX('Policy Characteristics'!F:F,MATCH($C1701,'Policy Characteristics'!$C:$C,0))),"",INDEX('Policy Characteristics'!F:F,MATCH($C1701,'Policy Characteristics'!$C:$C,0)))</f>
        <v>-0.9</v>
      </c>
      <c r="M1701" s="261">
        <f>IF(ISBLANK(INDEX('Policy Characteristics'!G:G,MATCH($C1701,'Policy Characteristics'!$C:$C,0))),"",INDEX('Policy Characteristics'!G:G,MATCH($C1701,'Policy Characteristics'!$C:$C,0)))</f>
        <v>0.9</v>
      </c>
      <c r="N1701" s="261">
        <f>IF(ISBLANK(INDEX('Policy Characteristics'!H:H,MATCH($C1701,'Policy Characteristics'!$C:$C,0))),"",INDEX('Policy Characteristics'!H:H,MATCH($C1701,'Policy Characteristics'!$C:$C,0)))</f>
        <v>0.01</v>
      </c>
      <c r="O1701" s="254" t="str">
        <f>IF(ISBLANK(INDEX('Policy Characteristics'!I:I,MATCH($C1701,'Policy Characteristics'!$C:$C,0))),"",INDEX('Policy Characteristics'!I:I,MATCH($C1701,'Policy Characteristics'!$C:$C,0)))</f>
        <v>% of BAU price</v>
      </c>
      <c r="P1701" s="254" t="str">
        <f>IF(ISBLANK(INDEX('Policy Characteristics'!J:J,MATCH($C1701,'Policy Characteristics'!$C:$C,0))),"",INDEX('Policy Characteristics'!J:J,MATCH($C1701,'Policy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01" s="254" t="str">
        <f>IF(ISBLANK(INDEX('Policy Characteristics'!K:K,MATCH($C1701,'Policy Characteristics'!$C:$C,0))),"",INDEX('Policy Characteristics'!K:K,MATCH($C1701,'Policy Characteristics'!$C:$C,0)))</f>
        <v>fuels.html#fuel-taxes</v>
      </c>
      <c r="R1701" s="254" t="str">
        <f>IF(ISBLANK(INDEX('Policy Characteristics'!L:L,MATCH($C1701,'Policy Characteristics'!$C:$C,0))),"",INDEX('Policy Characteristics'!L:L,MATCH($C1701,'Policy Characteristics'!$C:$C,0)))</f>
        <v>fuel-taxes.html</v>
      </c>
    </row>
    <row r="1702" spans="1:18">
      <c r="A1702" s="254" t="str">
        <f>IF(ISBLANK(INDEX('Policy Characteristics'!A:A,MATCH($C1702,'Policy Characteristics'!$C:$C,0))),"",INDEX('Policy Characteristics'!A:A,MATCH($C1702,'Policy Characteristics'!$C:$C,0)))</f>
        <v>Cross-Sector</v>
      </c>
      <c r="B1702" s="262" t="str">
        <f>IF(ISBLANK(INDEX('Policy Characteristics'!B:B,MATCH($C1702,'Policy Characteristics'!$C:$C,0))),"",INDEX('Policy Characteristics'!B:B,MATCH($C1702,'Policy Characteristics'!$C:$C,0)))</f>
        <v>Fuel Taxes or Subsidies</v>
      </c>
      <c r="C1702" s="320" t="str">
        <f t="shared" si="65"/>
        <v>Additional Fuel Tax or Subsidy Rate by Fuel</v>
      </c>
      <c r="D1702" s="6" t="s">
        <v>2473</v>
      </c>
      <c r="E1702" s="45" t="s">
        <v>335</v>
      </c>
      <c r="F1702" s="6" t="s">
        <v>2474</v>
      </c>
      <c r="G1702" s="45" t="s">
        <v>2586</v>
      </c>
      <c r="H1702" s="43">
        <v>2357</v>
      </c>
      <c r="I1702" s="325" t="s">
        <v>44</v>
      </c>
      <c r="J1702" s="255" t="str">
        <f>IF(ISBLANK(INDEX('Policy Characteristics'!D:D,MATCH($C1702,'Policy Characteristics'!$C:$C,0))),"",INDEX('Policy Characteristics'!D:D,MATCH($C1702,'Policy Characteristics'!$C:$C,0)))</f>
        <v>Fuel Taxes or Subsidies</v>
      </c>
      <c r="K1702" s="254" t="str">
        <f>IF(ISBLANK(INDEX('Policy Characteristics'!E:E,MATCH($C1702,'Policy Characteristics'!$C:$C,0))),"",INDEX('Policy Characteristics'!E:E,MATCH($C1702,'Policy Characteristics'!$C:$C,0)))</f>
        <v>cross fuel tax</v>
      </c>
      <c r="L1702" s="261">
        <f>IF(ISBLANK(INDEX('Policy Characteristics'!F:F,MATCH($C1702,'Policy Characteristics'!$C:$C,0))),"",INDEX('Policy Characteristics'!F:F,MATCH($C1702,'Policy Characteristics'!$C:$C,0)))</f>
        <v>-0.9</v>
      </c>
      <c r="M1702" s="261">
        <f>IF(ISBLANK(INDEX('Policy Characteristics'!G:G,MATCH($C1702,'Policy Characteristics'!$C:$C,0))),"",INDEX('Policy Characteristics'!G:G,MATCH($C1702,'Policy Characteristics'!$C:$C,0)))</f>
        <v>0.9</v>
      </c>
      <c r="N1702" s="261">
        <f>IF(ISBLANK(INDEX('Policy Characteristics'!H:H,MATCH($C1702,'Policy Characteristics'!$C:$C,0))),"",INDEX('Policy Characteristics'!H:H,MATCH($C1702,'Policy Characteristics'!$C:$C,0)))</f>
        <v>0.01</v>
      </c>
      <c r="O1702" s="254" t="str">
        <f>IF(ISBLANK(INDEX('Policy Characteristics'!I:I,MATCH($C1702,'Policy Characteristics'!$C:$C,0))),"",INDEX('Policy Characteristics'!I:I,MATCH($C1702,'Policy Characteristics'!$C:$C,0)))</f>
        <v>% of BAU price</v>
      </c>
      <c r="P1702" s="254" t="str">
        <f>IF(ISBLANK(INDEX('Policy Characteristics'!J:J,MATCH($C1702,'Policy Characteristics'!$C:$C,0))),"",INDEX('Policy Characteristics'!J:J,MATCH($C1702,'Policy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02" s="254" t="str">
        <f>IF(ISBLANK(INDEX('Policy Characteristics'!K:K,MATCH($C1702,'Policy Characteristics'!$C:$C,0))),"",INDEX('Policy Characteristics'!K:K,MATCH($C1702,'Policy Characteristics'!$C:$C,0)))</f>
        <v>fuels.html#fuel-taxes</v>
      </c>
      <c r="R1702" s="254" t="str">
        <f>IF(ISBLANK(INDEX('Policy Characteristics'!L:L,MATCH($C1702,'Policy Characteristics'!$C:$C,0))),"",INDEX('Policy Characteristics'!L:L,MATCH($C1702,'Policy Characteristics'!$C:$C,0)))</f>
        <v>fuel-taxes.html</v>
      </c>
    </row>
    <row r="1703" spans="1:18">
      <c r="A1703" s="254" t="str">
        <f>IF(ISBLANK(INDEX('Policy Characteristics'!A:A,MATCH($C1703,'Policy Characteristics'!$C:$C,0))),"",INDEX('Policy Characteristics'!A:A,MATCH($C1703,'Policy Characteristics'!$C:$C,0)))</f>
        <v>Cross-Sector</v>
      </c>
      <c r="B1703" s="262" t="str">
        <f>IF(ISBLANK(INDEX('Policy Characteristics'!B:B,MATCH($C1703,'Policy Characteristics'!$C:$C,0))),"",INDEX('Policy Characteristics'!B:B,MATCH($C1703,'Policy Characteristics'!$C:$C,0)))</f>
        <v>Fuel Taxes or Subsidies</v>
      </c>
      <c r="C1703" s="320" t="str">
        <f t="shared" si="65"/>
        <v>Additional Fuel Tax or Subsidy Rate by Fuel</v>
      </c>
      <c r="D1703" s="6" t="s">
        <v>75</v>
      </c>
      <c r="E1703" s="45" t="s">
        <v>335</v>
      </c>
      <c r="F1703" s="6" t="s">
        <v>99</v>
      </c>
      <c r="G1703" s="45" t="s">
        <v>2586</v>
      </c>
      <c r="H1703" s="43">
        <v>2358</v>
      </c>
      <c r="I1703" s="325" t="s">
        <v>44</v>
      </c>
      <c r="J1703" s="255" t="str">
        <f>IF(ISBLANK(INDEX('Policy Characteristics'!D:D,MATCH($C1703,'Policy Characteristics'!$C:$C,0))),"",INDEX('Policy Characteristics'!D:D,MATCH($C1703,'Policy Characteristics'!$C:$C,0)))</f>
        <v>Fuel Taxes or Subsidies</v>
      </c>
      <c r="K1703" s="254" t="str">
        <f>IF(ISBLANK(INDEX('Policy Characteristics'!E:E,MATCH($C1703,'Policy Characteristics'!$C:$C,0))),"",INDEX('Policy Characteristics'!E:E,MATCH($C1703,'Policy Characteristics'!$C:$C,0)))</f>
        <v>cross fuel tax</v>
      </c>
      <c r="L1703" s="261">
        <f>IF(ISBLANK(INDEX('Policy Characteristics'!F:F,MATCH($C1703,'Policy Characteristics'!$C:$C,0))),"",INDEX('Policy Characteristics'!F:F,MATCH($C1703,'Policy Characteristics'!$C:$C,0)))</f>
        <v>-0.9</v>
      </c>
      <c r="M1703" s="261">
        <f>IF(ISBLANK(INDEX('Policy Characteristics'!G:G,MATCH($C1703,'Policy Characteristics'!$C:$C,0))),"",INDEX('Policy Characteristics'!G:G,MATCH($C1703,'Policy Characteristics'!$C:$C,0)))</f>
        <v>0.9</v>
      </c>
      <c r="N1703" s="261">
        <f>IF(ISBLANK(INDEX('Policy Characteristics'!H:H,MATCH($C1703,'Policy Characteristics'!$C:$C,0))),"",INDEX('Policy Characteristics'!H:H,MATCH($C1703,'Policy Characteristics'!$C:$C,0)))</f>
        <v>0.01</v>
      </c>
      <c r="O1703" s="254" t="str">
        <f>IF(ISBLANK(INDEX('Policy Characteristics'!I:I,MATCH($C1703,'Policy Characteristics'!$C:$C,0))),"",INDEX('Policy Characteristics'!I:I,MATCH($C1703,'Policy Characteristics'!$C:$C,0)))</f>
        <v>% of BAU price</v>
      </c>
      <c r="P1703" s="254" t="str">
        <f>IF(ISBLANK(INDEX('Policy Characteristics'!J:J,MATCH($C1703,'Policy Characteristics'!$C:$C,0))),"",INDEX('Policy Characteristics'!J:J,MATCH($C1703,'Policy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03" s="254" t="str">
        <f>IF(ISBLANK(INDEX('Policy Characteristics'!K:K,MATCH($C1703,'Policy Characteristics'!$C:$C,0))),"",INDEX('Policy Characteristics'!K:K,MATCH($C1703,'Policy Characteristics'!$C:$C,0)))</f>
        <v>fuels.html#fuel-taxes</v>
      </c>
      <c r="R1703" s="254" t="str">
        <f>IF(ISBLANK(INDEX('Policy Characteristics'!L:L,MATCH($C1703,'Policy Characteristics'!$C:$C,0))),"",INDEX('Policy Characteristics'!L:L,MATCH($C1703,'Policy Characteristics'!$C:$C,0)))</f>
        <v>fuel-taxes.html</v>
      </c>
    </row>
    <row r="1704" spans="1:18">
      <c r="A1704" s="254" t="str">
        <f>IF(ISBLANK(INDEX('Policy Characteristics'!A:A,MATCH($C1704,'Policy Characteristics'!$C:$C,0))),"",INDEX('Policy Characteristics'!A:A,MATCH($C1704,'Policy Characteristics'!$C:$C,0)))</f>
        <v>Cross-Sector</v>
      </c>
      <c r="B1704" s="262" t="str">
        <f>IF(ISBLANK(INDEX('Policy Characteristics'!B:B,MATCH($C1704,'Policy Characteristics'!$C:$C,0))),"",INDEX('Policy Characteristics'!B:B,MATCH($C1704,'Policy Characteristics'!$C:$C,0)))</f>
        <v>Fuel Taxes or Subsidies</v>
      </c>
      <c r="C1704" s="320" t="str">
        <f t="shared" si="65"/>
        <v>Additional Fuel Tax or Subsidy Rate by Fuel</v>
      </c>
      <c r="D1704" s="6" t="s">
        <v>442</v>
      </c>
      <c r="E1704" s="45" t="s">
        <v>335</v>
      </c>
      <c r="F1704" s="6" t="s">
        <v>443</v>
      </c>
      <c r="G1704" s="45" t="s">
        <v>2586</v>
      </c>
      <c r="H1704" s="43">
        <v>2359</v>
      </c>
      <c r="I1704" s="325" t="s">
        <v>44</v>
      </c>
      <c r="J1704" s="255" t="str">
        <f>IF(ISBLANK(INDEX('Policy Characteristics'!D:D,MATCH($C1704,'Policy Characteristics'!$C:$C,0))),"",INDEX('Policy Characteristics'!D:D,MATCH($C1704,'Policy Characteristics'!$C:$C,0)))</f>
        <v>Fuel Taxes or Subsidies</v>
      </c>
      <c r="K1704" s="254" t="str">
        <f>IF(ISBLANK(INDEX('Policy Characteristics'!E:E,MATCH($C1704,'Policy Characteristics'!$C:$C,0))),"",INDEX('Policy Characteristics'!E:E,MATCH($C1704,'Policy Characteristics'!$C:$C,0)))</f>
        <v>cross fuel tax</v>
      </c>
      <c r="L1704" s="261">
        <f>IF(ISBLANK(INDEX('Policy Characteristics'!F:F,MATCH($C1704,'Policy Characteristics'!$C:$C,0))),"",INDEX('Policy Characteristics'!F:F,MATCH($C1704,'Policy Characteristics'!$C:$C,0)))</f>
        <v>-0.9</v>
      </c>
      <c r="M1704" s="261">
        <f>IF(ISBLANK(INDEX('Policy Characteristics'!G:G,MATCH($C1704,'Policy Characteristics'!$C:$C,0))),"",INDEX('Policy Characteristics'!G:G,MATCH($C1704,'Policy Characteristics'!$C:$C,0)))</f>
        <v>0.9</v>
      </c>
      <c r="N1704" s="261">
        <f>IF(ISBLANK(INDEX('Policy Characteristics'!H:H,MATCH($C1704,'Policy Characteristics'!$C:$C,0))),"",INDEX('Policy Characteristics'!H:H,MATCH($C1704,'Policy Characteristics'!$C:$C,0)))</f>
        <v>0.01</v>
      </c>
      <c r="O1704" s="254" t="str">
        <f>IF(ISBLANK(INDEX('Policy Characteristics'!I:I,MATCH($C1704,'Policy Characteristics'!$C:$C,0))),"",INDEX('Policy Characteristics'!I:I,MATCH($C1704,'Policy Characteristics'!$C:$C,0)))</f>
        <v>% of BAU price</v>
      </c>
      <c r="P1704" s="254" t="str">
        <f>IF(ISBLANK(INDEX('Policy Characteristics'!J:J,MATCH($C1704,'Policy Characteristics'!$C:$C,0))),"",INDEX('Policy Characteristics'!J:J,MATCH($C1704,'Policy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04" s="254" t="str">
        <f>IF(ISBLANK(INDEX('Policy Characteristics'!K:K,MATCH($C1704,'Policy Characteristics'!$C:$C,0))),"",INDEX('Policy Characteristics'!K:K,MATCH($C1704,'Policy Characteristics'!$C:$C,0)))</f>
        <v>fuels.html#fuel-taxes</v>
      </c>
      <c r="R1704" s="254" t="str">
        <f>IF(ISBLANK(INDEX('Policy Characteristics'!L:L,MATCH($C1704,'Policy Characteristics'!$C:$C,0))),"",INDEX('Policy Characteristics'!L:L,MATCH($C1704,'Policy Characteristics'!$C:$C,0)))</f>
        <v>fuel-taxes.html</v>
      </c>
    </row>
    <row r="1705" spans="1:18">
      <c r="A1705" s="254" t="str">
        <f>IF(ISBLANK(INDEX('Policy Characteristics'!A:A,MATCH($C1705,'Policy Characteristics'!$C:$C,0))),"",INDEX('Policy Characteristics'!A:A,MATCH($C1705,'Policy Characteristics'!$C:$C,0)))</f>
        <v>Cross-Sector</v>
      </c>
      <c r="B1705" s="262" t="str">
        <f>IF(ISBLANK(INDEX('Policy Characteristics'!B:B,MATCH($C1705,'Policy Characteristics'!$C:$C,0))),"",INDEX('Policy Characteristics'!B:B,MATCH($C1705,'Policy Characteristics'!$C:$C,0)))</f>
        <v>Fuel Taxes or Subsidies</v>
      </c>
      <c r="C1705" s="320" t="str">
        <f t="shared" si="65"/>
        <v>Additional Fuel Tax or Subsidy Rate by Fuel</v>
      </c>
      <c r="D1705" s="6" t="s">
        <v>2465</v>
      </c>
      <c r="E1705" s="45" t="s">
        <v>335</v>
      </c>
      <c r="F1705" s="6" t="s">
        <v>2469</v>
      </c>
      <c r="G1705" s="45" t="s">
        <v>2586</v>
      </c>
      <c r="H1705" s="43">
        <v>2360</v>
      </c>
      <c r="I1705" s="325" t="s">
        <v>44</v>
      </c>
      <c r="J1705" s="255" t="str">
        <f>IF(ISBLANK(INDEX('Policy Characteristics'!D:D,MATCH($C1705,'Policy Characteristics'!$C:$C,0))),"",INDEX('Policy Characteristics'!D:D,MATCH($C1705,'Policy Characteristics'!$C:$C,0)))</f>
        <v>Fuel Taxes or Subsidies</v>
      </c>
      <c r="K1705" s="254" t="str">
        <f>IF(ISBLANK(INDEX('Policy Characteristics'!E:E,MATCH($C1705,'Policy Characteristics'!$C:$C,0))),"",INDEX('Policy Characteristics'!E:E,MATCH($C1705,'Policy Characteristics'!$C:$C,0)))</f>
        <v>cross fuel tax</v>
      </c>
      <c r="L1705" s="261">
        <f>IF(ISBLANK(INDEX('Policy Characteristics'!F:F,MATCH($C1705,'Policy Characteristics'!$C:$C,0))),"",INDEX('Policy Characteristics'!F:F,MATCH($C1705,'Policy Characteristics'!$C:$C,0)))</f>
        <v>-0.9</v>
      </c>
      <c r="M1705" s="261">
        <f>IF(ISBLANK(INDEX('Policy Characteristics'!G:G,MATCH($C1705,'Policy Characteristics'!$C:$C,0))),"",INDEX('Policy Characteristics'!G:G,MATCH($C1705,'Policy Characteristics'!$C:$C,0)))</f>
        <v>0.9</v>
      </c>
      <c r="N1705" s="261">
        <f>IF(ISBLANK(INDEX('Policy Characteristics'!H:H,MATCH($C1705,'Policy Characteristics'!$C:$C,0))),"",INDEX('Policy Characteristics'!H:H,MATCH($C1705,'Policy Characteristics'!$C:$C,0)))</f>
        <v>0.01</v>
      </c>
      <c r="O1705" s="254" t="str">
        <f>IF(ISBLANK(INDEX('Policy Characteristics'!I:I,MATCH($C1705,'Policy Characteristics'!$C:$C,0))),"",INDEX('Policy Characteristics'!I:I,MATCH($C1705,'Policy Characteristics'!$C:$C,0)))</f>
        <v>% of BAU price</v>
      </c>
      <c r="P1705" s="254" t="str">
        <f>IF(ISBLANK(INDEX('Policy Characteristics'!J:J,MATCH($C1705,'Policy Characteristics'!$C:$C,0))),"",INDEX('Policy Characteristics'!J:J,MATCH($C1705,'Policy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05" s="254" t="str">
        <f>IF(ISBLANK(INDEX('Policy Characteristics'!K:K,MATCH($C1705,'Policy Characteristics'!$C:$C,0))),"",INDEX('Policy Characteristics'!K:K,MATCH($C1705,'Policy Characteristics'!$C:$C,0)))</f>
        <v>fuels.html#fuel-taxes</v>
      </c>
      <c r="R1705" s="254" t="str">
        <f>IF(ISBLANK(INDEX('Policy Characteristics'!L:L,MATCH($C1705,'Policy Characteristics'!$C:$C,0))),"",INDEX('Policy Characteristics'!L:L,MATCH($C1705,'Policy Characteristics'!$C:$C,0)))</f>
        <v>fuel-taxes.html</v>
      </c>
    </row>
    <row r="1706" spans="1:18">
      <c r="A1706" s="254" t="str">
        <f>IF(ISBLANK(INDEX('Policy Characteristics'!A:A,MATCH($C1706,'Policy Characteristics'!$C:$C,0))),"",INDEX('Policy Characteristics'!A:A,MATCH($C1706,'Policy Characteristics'!$C:$C,0)))</f>
        <v>Cross-Sector</v>
      </c>
      <c r="B1706" s="262" t="str">
        <f>IF(ISBLANK(INDEX('Policy Characteristics'!B:B,MATCH($C1706,'Policy Characteristics'!$C:$C,0))),"",INDEX('Policy Characteristics'!B:B,MATCH($C1706,'Policy Characteristics'!$C:$C,0)))</f>
        <v>Fuel Taxes or Subsidies</v>
      </c>
      <c r="C1706" s="320" t="str">
        <f t="shared" si="65"/>
        <v>Additional Fuel Tax or Subsidy Rate by Fuel</v>
      </c>
      <c r="D1706" s="6" t="s">
        <v>2475</v>
      </c>
      <c r="E1706" s="45" t="s">
        <v>335</v>
      </c>
      <c r="F1706" s="6" t="s">
        <v>2476</v>
      </c>
      <c r="G1706" s="45" t="s">
        <v>2586</v>
      </c>
      <c r="H1706" s="43">
        <v>2361</v>
      </c>
      <c r="I1706" s="325" t="s">
        <v>44</v>
      </c>
      <c r="J1706" s="255" t="str">
        <f>IF(ISBLANK(INDEX('Policy Characteristics'!D:D,MATCH($C1706,'Policy Characteristics'!$C:$C,0))),"",INDEX('Policy Characteristics'!D:D,MATCH($C1706,'Policy Characteristics'!$C:$C,0)))</f>
        <v>Fuel Taxes or Subsidies</v>
      </c>
      <c r="K1706" s="254" t="str">
        <f>IF(ISBLANK(INDEX('Policy Characteristics'!E:E,MATCH($C1706,'Policy Characteristics'!$C:$C,0))),"",INDEX('Policy Characteristics'!E:E,MATCH($C1706,'Policy Characteristics'!$C:$C,0)))</f>
        <v>cross fuel tax</v>
      </c>
      <c r="L1706" s="261">
        <f>IF(ISBLANK(INDEX('Policy Characteristics'!F:F,MATCH($C1706,'Policy Characteristics'!$C:$C,0))),"",INDEX('Policy Characteristics'!F:F,MATCH($C1706,'Policy Characteristics'!$C:$C,0)))</f>
        <v>-0.9</v>
      </c>
      <c r="M1706" s="261">
        <f>IF(ISBLANK(INDEX('Policy Characteristics'!G:G,MATCH($C1706,'Policy Characteristics'!$C:$C,0))),"",INDEX('Policy Characteristics'!G:G,MATCH($C1706,'Policy Characteristics'!$C:$C,0)))</f>
        <v>0.9</v>
      </c>
      <c r="N1706" s="261">
        <f>IF(ISBLANK(INDEX('Policy Characteristics'!H:H,MATCH($C1706,'Policy Characteristics'!$C:$C,0))),"",INDEX('Policy Characteristics'!H:H,MATCH($C1706,'Policy Characteristics'!$C:$C,0)))</f>
        <v>0.01</v>
      </c>
      <c r="O1706" s="254" t="str">
        <f>IF(ISBLANK(INDEX('Policy Characteristics'!I:I,MATCH($C1706,'Policy Characteristics'!$C:$C,0))),"",INDEX('Policy Characteristics'!I:I,MATCH($C1706,'Policy Characteristics'!$C:$C,0)))</f>
        <v>% of BAU price</v>
      </c>
      <c r="P1706" s="254" t="str">
        <f>IF(ISBLANK(INDEX('Policy Characteristics'!J:J,MATCH($C1706,'Policy Characteristics'!$C:$C,0))),"",INDEX('Policy Characteristics'!J:J,MATCH($C1706,'Policy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06" s="254" t="str">
        <f>IF(ISBLANK(INDEX('Policy Characteristics'!K:K,MATCH($C1706,'Policy Characteristics'!$C:$C,0))),"",INDEX('Policy Characteristics'!K:K,MATCH($C1706,'Policy Characteristics'!$C:$C,0)))</f>
        <v>fuels.html#fuel-taxes</v>
      </c>
      <c r="R1706" s="254" t="str">
        <f>IF(ISBLANK(INDEX('Policy Characteristics'!L:L,MATCH($C1706,'Policy Characteristics'!$C:$C,0))),"",INDEX('Policy Characteristics'!L:L,MATCH($C1706,'Policy Characteristics'!$C:$C,0)))</f>
        <v>fuel-taxes.html</v>
      </c>
    </row>
    <row r="1707" spans="1:18">
      <c r="A1707" s="254" t="str">
        <f>IF(ISBLANK(INDEX('Policy Characteristics'!A:A,MATCH($C1707,'Policy Characteristics'!$C:$C,0))),"",INDEX('Policy Characteristics'!A:A,MATCH($C1707,'Policy Characteristics'!$C:$C,0)))</f>
        <v>Cross-Sector</v>
      </c>
      <c r="B1707" s="262" t="str">
        <f>IF(ISBLANK(INDEX('Policy Characteristics'!B:B,MATCH($C1707,'Policy Characteristics'!$C:$C,0))),"",INDEX('Policy Characteristics'!B:B,MATCH($C1707,'Policy Characteristics'!$C:$C,0)))</f>
        <v>Fuel Taxes or Subsidies</v>
      </c>
      <c r="C1707" s="320" t="str">
        <f t="shared" ref="C1707:C1770" si="66">C$1642</f>
        <v>Additional Fuel Tax or Subsidy Rate by Fuel</v>
      </c>
      <c r="D1707" s="6" t="s">
        <v>2466</v>
      </c>
      <c r="E1707" s="45" t="s">
        <v>335</v>
      </c>
      <c r="F1707" s="6" t="s">
        <v>2470</v>
      </c>
      <c r="G1707" s="45" t="s">
        <v>2586</v>
      </c>
      <c r="H1707" s="43">
        <v>2362</v>
      </c>
      <c r="I1707" s="325" t="s">
        <v>44</v>
      </c>
      <c r="J1707" s="255" t="str">
        <f>IF(ISBLANK(INDEX('Policy Characteristics'!D:D,MATCH($C1707,'Policy Characteristics'!$C:$C,0))),"",INDEX('Policy Characteristics'!D:D,MATCH($C1707,'Policy Characteristics'!$C:$C,0)))</f>
        <v>Fuel Taxes or Subsidies</v>
      </c>
      <c r="K1707" s="254" t="str">
        <f>IF(ISBLANK(INDEX('Policy Characteristics'!E:E,MATCH($C1707,'Policy Characteristics'!$C:$C,0))),"",INDEX('Policy Characteristics'!E:E,MATCH($C1707,'Policy Characteristics'!$C:$C,0)))</f>
        <v>cross fuel tax</v>
      </c>
      <c r="L1707" s="261">
        <f>IF(ISBLANK(INDEX('Policy Characteristics'!F:F,MATCH($C1707,'Policy Characteristics'!$C:$C,0))),"",INDEX('Policy Characteristics'!F:F,MATCH($C1707,'Policy Characteristics'!$C:$C,0)))</f>
        <v>-0.9</v>
      </c>
      <c r="M1707" s="261">
        <f>IF(ISBLANK(INDEX('Policy Characteristics'!G:G,MATCH($C1707,'Policy Characteristics'!$C:$C,0))),"",INDEX('Policy Characteristics'!G:G,MATCH($C1707,'Policy Characteristics'!$C:$C,0)))</f>
        <v>0.9</v>
      </c>
      <c r="N1707" s="261">
        <f>IF(ISBLANK(INDEX('Policy Characteristics'!H:H,MATCH($C1707,'Policy Characteristics'!$C:$C,0))),"",INDEX('Policy Characteristics'!H:H,MATCH($C1707,'Policy Characteristics'!$C:$C,0)))</f>
        <v>0.01</v>
      </c>
      <c r="O1707" s="254" t="str">
        <f>IF(ISBLANK(INDEX('Policy Characteristics'!I:I,MATCH($C1707,'Policy Characteristics'!$C:$C,0))),"",INDEX('Policy Characteristics'!I:I,MATCH($C1707,'Policy Characteristics'!$C:$C,0)))</f>
        <v>% of BAU price</v>
      </c>
      <c r="P1707" s="254" t="str">
        <f>IF(ISBLANK(INDEX('Policy Characteristics'!J:J,MATCH($C1707,'Policy Characteristics'!$C:$C,0))),"",INDEX('Policy Characteristics'!J:J,MATCH($C1707,'Policy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07" s="254" t="str">
        <f>IF(ISBLANK(INDEX('Policy Characteristics'!K:K,MATCH($C1707,'Policy Characteristics'!$C:$C,0))),"",INDEX('Policy Characteristics'!K:K,MATCH($C1707,'Policy Characteristics'!$C:$C,0)))</f>
        <v>fuels.html#fuel-taxes</v>
      </c>
      <c r="R1707" s="254" t="str">
        <f>IF(ISBLANK(INDEX('Policy Characteristics'!L:L,MATCH($C1707,'Policy Characteristics'!$C:$C,0))),"",INDEX('Policy Characteristics'!L:L,MATCH($C1707,'Policy Characteristics'!$C:$C,0)))</f>
        <v>fuel-taxes.html</v>
      </c>
    </row>
    <row r="1708" spans="1:18">
      <c r="A1708" s="254" t="str">
        <f>IF(ISBLANK(INDEX('Policy Characteristics'!A:A,MATCH($C1708,'Policy Characteristics'!$C:$C,0))),"",INDEX('Policy Characteristics'!A:A,MATCH($C1708,'Policy Characteristics'!$C:$C,0)))</f>
        <v>Cross-Sector</v>
      </c>
      <c r="B1708" s="262" t="str">
        <f>IF(ISBLANK(INDEX('Policy Characteristics'!B:B,MATCH($C1708,'Policy Characteristics'!$C:$C,0))),"",INDEX('Policy Characteristics'!B:B,MATCH($C1708,'Policy Characteristics'!$C:$C,0)))</f>
        <v>Fuel Taxes or Subsidies</v>
      </c>
      <c r="C1708" s="320" t="str">
        <f t="shared" si="66"/>
        <v>Additional Fuel Tax or Subsidy Rate by Fuel</v>
      </c>
      <c r="D1708" s="6" t="s">
        <v>2467</v>
      </c>
      <c r="E1708" s="45" t="s">
        <v>335</v>
      </c>
      <c r="F1708" s="6" t="s">
        <v>2471</v>
      </c>
      <c r="G1708" s="45" t="s">
        <v>2586</v>
      </c>
      <c r="H1708" s="43">
        <v>2363</v>
      </c>
      <c r="I1708" s="325" t="s">
        <v>44</v>
      </c>
      <c r="J1708" s="255" t="str">
        <f>IF(ISBLANK(INDEX('Policy Characteristics'!D:D,MATCH($C1708,'Policy Characteristics'!$C:$C,0))),"",INDEX('Policy Characteristics'!D:D,MATCH($C1708,'Policy Characteristics'!$C:$C,0)))</f>
        <v>Fuel Taxes or Subsidies</v>
      </c>
      <c r="K1708" s="254" t="str">
        <f>IF(ISBLANK(INDEX('Policy Characteristics'!E:E,MATCH($C1708,'Policy Characteristics'!$C:$C,0))),"",INDEX('Policy Characteristics'!E:E,MATCH($C1708,'Policy Characteristics'!$C:$C,0)))</f>
        <v>cross fuel tax</v>
      </c>
      <c r="L1708" s="261">
        <f>IF(ISBLANK(INDEX('Policy Characteristics'!F:F,MATCH($C1708,'Policy Characteristics'!$C:$C,0))),"",INDEX('Policy Characteristics'!F:F,MATCH($C1708,'Policy Characteristics'!$C:$C,0)))</f>
        <v>-0.9</v>
      </c>
      <c r="M1708" s="261">
        <f>IF(ISBLANK(INDEX('Policy Characteristics'!G:G,MATCH($C1708,'Policy Characteristics'!$C:$C,0))),"",INDEX('Policy Characteristics'!G:G,MATCH($C1708,'Policy Characteristics'!$C:$C,0)))</f>
        <v>0.9</v>
      </c>
      <c r="N1708" s="261">
        <f>IF(ISBLANK(INDEX('Policy Characteristics'!H:H,MATCH($C1708,'Policy Characteristics'!$C:$C,0))),"",INDEX('Policy Characteristics'!H:H,MATCH($C1708,'Policy Characteristics'!$C:$C,0)))</f>
        <v>0.01</v>
      </c>
      <c r="O1708" s="254" t="str">
        <f>IF(ISBLANK(INDEX('Policy Characteristics'!I:I,MATCH($C1708,'Policy Characteristics'!$C:$C,0))),"",INDEX('Policy Characteristics'!I:I,MATCH($C1708,'Policy Characteristics'!$C:$C,0)))</f>
        <v>% of BAU price</v>
      </c>
      <c r="P1708" s="254" t="str">
        <f>IF(ISBLANK(INDEX('Policy Characteristics'!J:J,MATCH($C1708,'Policy Characteristics'!$C:$C,0))),"",INDEX('Policy Characteristics'!J:J,MATCH($C1708,'Policy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08" s="254" t="str">
        <f>IF(ISBLANK(INDEX('Policy Characteristics'!K:K,MATCH($C1708,'Policy Characteristics'!$C:$C,0))),"",INDEX('Policy Characteristics'!K:K,MATCH($C1708,'Policy Characteristics'!$C:$C,0)))</f>
        <v>fuels.html#fuel-taxes</v>
      </c>
      <c r="R1708" s="254" t="str">
        <f>IF(ISBLANK(INDEX('Policy Characteristics'!L:L,MATCH($C1708,'Policy Characteristics'!$C:$C,0))),"",INDEX('Policy Characteristics'!L:L,MATCH($C1708,'Policy Characteristics'!$C:$C,0)))</f>
        <v>fuel-taxes.html</v>
      </c>
    </row>
    <row r="1709" spans="1:18">
      <c r="A1709" s="254" t="str">
        <f>IF(ISBLANK(INDEX('Policy Characteristics'!A:A,MATCH($C1709,'Policy Characteristics'!$C:$C,0))),"",INDEX('Policy Characteristics'!A:A,MATCH($C1709,'Policy Characteristics'!$C:$C,0)))</f>
        <v>Cross-Sector</v>
      </c>
      <c r="B1709" s="262" t="str">
        <f>IF(ISBLANK(INDEX('Policy Characteristics'!B:B,MATCH($C1709,'Policy Characteristics'!$C:$C,0))),"",INDEX('Policy Characteristics'!B:B,MATCH($C1709,'Policy Characteristics'!$C:$C,0)))</f>
        <v>Fuel Taxes or Subsidies</v>
      </c>
      <c r="C1709" s="320" t="str">
        <f t="shared" si="66"/>
        <v>Additional Fuel Tax or Subsidy Rate by Fuel</v>
      </c>
      <c r="D1709" s="6" t="s">
        <v>2468</v>
      </c>
      <c r="E1709" s="45" t="s">
        <v>335</v>
      </c>
      <c r="F1709" s="6" t="s">
        <v>2472</v>
      </c>
      <c r="G1709" s="45" t="s">
        <v>2586</v>
      </c>
      <c r="H1709" s="43">
        <v>2364</v>
      </c>
      <c r="I1709" s="325" t="s">
        <v>44</v>
      </c>
      <c r="J1709" s="255" t="str">
        <f>IF(ISBLANK(INDEX('Policy Characteristics'!D:D,MATCH($C1709,'Policy Characteristics'!$C:$C,0))),"",INDEX('Policy Characteristics'!D:D,MATCH($C1709,'Policy Characteristics'!$C:$C,0)))</f>
        <v>Fuel Taxes or Subsidies</v>
      </c>
      <c r="K1709" s="254" t="str">
        <f>IF(ISBLANK(INDEX('Policy Characteristics'!E:E,MATCH($C1709,'Policy Characteristics'!$C:$C,0))),"",INDEX('Policy Characteristics'!E:E,MATCH($C1709,'Policy Characteristics'!$C:$C,0)))</f>
        <v>cross fuel tax</v>
      </c>
      <c r="L1709" s="261">
        <f>IF(ISBLANK(INDEX('Policy Characteristics'!F:F,MATCH($C1709,'Policy Characteristics'!$C:$C,0))),"",INDEX('Policy Characteristics'!F:F,MATCH($C1709,'Policy Characteristics'!$C:$C,0)))</f>
        <v>-0.9</v>
      </c>
      <c r="M1709" s="261">
        <f>IF(ISBLANK(INDEX('Policy Characteristics'!G:G,MATCH($C1709,'Policy Characteristics'!$C:$C,0))),"",INDEX('Policy Characteristics'!G:G,MATCH($C1709,'Policy Characteristics'!$C:$C,0)))</f>
        <v>0.9</v>
      </c>
      <c r="N1709" s="261">
        <f>IF(ISBLANK(INDEX('Policy Characteristics'!H:H,MATCH($C1709,'Policy Characteristics'!$C:$C,0))),"",INDEX('Policy Characteristics'!H:H,MATCH($C1709,'Policy Characteristics'!$C:$C,0)))</f>
        <v>0.01</v>
      </c>
      <c r="O1709" s="254" t="str">
        <f>IF(ISBLANK(INDEX('Policy Characteristics'!I:I,MATCH($C1709,'Policy Characteristics'!$C:$C,0))),"",INDEX('Policy Characteristics'!I:I,MATCH($C1709,'Policy Characteristics'!$C:$C,0)))</f>
        <v>% of BAU price</v>
      </c>
      <c r="P1709" s="254" t="str">
        <f>IF(ISBLANK(INDEX('Policy Characteristics'!J:J,MATCH($C1709,'Policy Characteristics'!$C:$C,0))),"",INDEX('Policy Characteristics'!J:J,MATCH($C1709,'Policy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09" s="254" t="str">
        <f>IF(ISBLANK(INDEX('Policy Characteristics'!K:K,MATCH($C1709,'Policy Characteristics'!$C:$C,0))),"",INDEX('Policy Characteristics'!K:K,MATCH($C1709,'Policy Characteristics'!$C:$C,0)))</f>
        <v>fuels.html#fuel-taxes</v>
      </c>
      <c r="R1709" s="254" t="str">
        <f>IF(ISBLANK(INDEX('Policy Characteristics'!L:L,MATCH($C1709,'Policy Characteristics'!$C:$C,0))),"",INDEX('Policy Characteristics'!L:L,MATCH($C1709,'Policy Characteristics'!$C:$C,0)))</f>
        <v>fuel-taxes.html</v>
      </c>
    </row>
    <row r="1710" spans="1:18" s="4" customFormat="1">
      <c r="A1710" s="254" t="str">
        <f>IF(ISBLANK(INDEX('Policy Characteristics'!A:A,MATCH($C1710,'Policy Characteristics'!$C:$C,0))),"",INDEX('Policy Characteristics'!A:A,MATCH($C1710,'Policy Characteristics'!$C:$C,0)))</f>
        <v>Cross-Sector</v>
      </c>
      <c r="B1710" s="262" t="str">
        <f>IF(ISBLANK(INDEX('Policy Characteristics'!B:B,MATCH($C1710,'Policy Characteristics'!$C:$C,0))),"",INDEX('Policy Characteristics'!B:B,MATCH($C1710,'Policy Characteristics'!$C:$C,0)))</f>
        <v>Fuel Taxes or Subsidies</v>
      </c>
      <c r="C1710" s="320" t="str">
        <f t="shared" si="66"/>
        <v>Additional Fuel Tax or Subsidy Rate by Fuel</v>
      </c>
      <c r="D1710" s="45" t="s">
        <v>52</v>
      </c>
      <c r="E1710" s="45" t="s">
        <v>333</v>
      </c>
      <c r="F1710" s="45" t="s">
        <v>93</v>
      </c>
      <c r="G1710" s="45" t="s">
        <v>9</v>
      </c>
      <c r="H1710" s="43">
        <v>2365</v>
      </c>
      <c r="I1710" s="324" t="s">
        <v>43</v>
      </c>
      <c r="J1710" s="255" t="str">
        <f>IF(ISBLANK(INDEX('Policy Characteristics'!D:D,MATCH($C1710,'Policy Characteristics'!$C:$C,0))),"",INDEX('Policy Characteristics'!D:D,MATCH($C1710,'Policy Characteristics'!$C:$C,0)))</f>
        <v>Fuel Taxes or Subsidies</v>
      </c>
      <c r="K1710" s="254" t="str">
        <f>IF(ISBLANK(INDEX('Policy Characteristics'!E:E,MATCH($C1710,'Policy Characteristics'!$C:$C,0))),"",INDEX('Policy Characteristics'!E:E,MATCH($C1710,'Policy Characteristics'!$C:$C,0)))</f>
        <v>cross fuel tax</v>
      </c>
      <c r="L1710" s="261">
        <f>IF(ISBLANK(INDEX('Policy Characteristics'!F:F,MATCH($C1710,'Policy Characteristics'!$C:$C,0))),"",INDEX('Policy Characteristics'!F:F,MATCH($C1710,'Policy Characteristics'!$C:$C,0)))</f>
        <v>-0.9</v>
      </c>
      <c r="M1710" s="261">
        <f>IF(ISBLANK(INDEX('Policy Characteristics'!G:G,MATCH($C1710,'Policy Characteristics'!$C:$C,0))),"",INDEX('Policy Characteristics'!G:G,MATCH($C1710,'Policy Characteristics'!$C:$C,0)))</f>
        <v>0.9</v>
      </c>
      <c r="N1710" s="261">
        <f>IF(ISBLANK(INDEX('Policy Characteristics'!H:H,MATCH($C1710,'Policy Characteristics'!$C:$C,0))),"",INDEX('Policy Characteristics'!H:H,MATCH($C1710,'Policy Characteristics'!$C:$C,0)))</f>
        <v>0.01</v>
      </c>
      <c r="O1710" s="254" t="str">
        <f>IF(ISBLANK(INDEX('Policy Characteristics'!I:I,MATCH($C1710,'Policy Characteristics'!$C:$C,0))),"",INDEX('Policy Characteristics'!I:I,MATCH($C1710,'Policy Characteristics'!$C:$C,0)))</f>
        <v>% of BAU price</v>
      </c>
      <c r="P1710" s="254" t="str">
        <f>IF(ISBLANK(INDEX('Policy Characteristics'!J:J,MATCH($C1710,'Policy Characteristics'!$C:$C,0))),"",INDEX('Policy Characteristics'!J:J,MATCH($C1710,'Policy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10" s="254" t="str">
        <f>IF(ISBLANK(INDEX('Policy Characteristics'!K:K,MATCH($C1710,'Policy Characteristics'!$C:$C,0))),"",INDEX('Policy Characteristics'!K:K,MATCH($C1710,'Policy Characteristics'!$C:$C,0)))</f>
        <v>fuels.html#fuel-taxes</v>
      </c>
      <c r="R1710" s="254" t="str">
        <f>IF(ISBLANK(INDEX('Policy Characteristics'!L:L,MATCH($C1710,'Policy Characteristics'!$C:$C,0))),"",INDEX('Policy Characteristics'!L:L,MATCH($C1710,'Policy Characteristics'!$C:$C,0)))</f>
        <v>fuel-taxes.html</v>
      </c>
    </row>
    <row r="1711" spans="1:18" s="4" customFormat="1">
      <c r="A1711" s="254" t="str">
        <f>IF(ISBLANK(INDEX('Policy Characteristics'!A:A,MATCH($C1711,'Policy Characteristics'!$C:$C,0))),"",INDEX('Policy Characteristics'!A:A,MATCH($C1711,'Policy Characteristics'!$C:$C,0)))</f>
        <v>Cross-Sector</v>
      </c>
      <c r="B1711" s="262" t="str">
        <f>IF(ISBLANK(INDEX('Policy Characteristics'!B:B,MATCH($C1711,'Policy Characteristics'!$C:$C,0))),"",INDEX('Policy Characteristics'!B:B,MATCH($C1711,'Policy Characteristics'!$C:$C,0)))</f>
        <v>Fuel Taxes or Subsidies</v>
      </c>
      <c r="C1711" s="320" t="str">
        <f t="shared" si="66"/>
        <v>Additional Fuel Tax or Subsidy Rate by Fuel</v>
      </c>
      <c r="D1711" s="6" t="s">
        <v>449</v>
      </c>
      <c r="E1711" s="45" t="s">
        <v>333</v>
      </c>
      <c r="F1711" s="6" t="s">
        <v>446</v>
      </c>
      <c r="G1711" s="45" t="s">
        <v>9</v>
      </c>
      <c r="H1711" s="43">
        <v>2366</v>
      </c>
      <c r="I1711" s="325" t="s">
        <v>43</v>
      </c>
      <c r="J1711" s="255" t="str">
        <f>IF(ISBLANK(INDEX('Policy Characteristics'!D:D,MATCH($C1711,'Policy Characteristics'!$C:$C,0))),"",INDEX('Policy Characteristics'!D:D,MATCH($C1711,'Policy Characteristics'!$C:$C,0)))</f>
        <v>Fuel Taxes or Subsidies</v>
      </c>
      <c r="K1711" s="254" t="str">
        <f>IF(ISBLANK(INDEX('Policy Characteristics'!E:E,MATCH($C1711,'Policy Characteristics'!$C:$C,0))),"",INDEX('Policy Characteristics'!E:E,MATCH($C1711,'Policy Characteristics'!$C:$C,0)))</f>
        <v>cross fuel tax</v>
      </c>
      <c r="L1711" s="261">
        <f>IF(ISBLANK(INDEX('Policy Characteristics'!F:F,MATCH($C1711,'Policy Characteristics'!$C:$C,0))),"",INDEX('Policy Characteristics'!F:F,MATCH($C1711,'Policy Characteristics'!$C:$C,0)))</f>
        <v>-0.9</v>
      </c>
      <c r="M1711" s="261">
        <f>IF(ISBLANK(INDEX('Policy Characteristics'!G:G,MATCH($C1711,'Policy Characteristics'!$C:$C,0))),"",INDEX('Policy Characteristics'!G:G,MATCH($C1711,'Policy Characteristics'!$C:$C,0)))</f>
        <v>0.9</v>
      </c>
      <c r="N1711" s="261">
        <f>IF(ISBLANK(INDEX('Policy Characteristics'!H:H,MATCH($C1711,'Policy Characteristics'!$C:$C,0))),"",INDEX('Policy Characteristics'!H:H,MATCH($C1711,'Policy Characteristics'!$C:$C,0)))</f>
        <v>0.01</v>
      </c>
      <c r="O1711" s="254" t="str">
        <f>IF(ISBLANK(INDEX('Policy Characteristics'!I:I,MATCH($C1711,'Policy Characteristics'!$C:$C,0))),"",INDEX('Policy Characteristics'!I:I,MATCH($C1711,'Policy Characteristics'!$C:$C,0)))</f>
        <v>% of BAU price</v>
      </c>
      <c r="P1711" s="254" t="str">
        <f>IF(ISBLANK(INDEX('Policy Characteristics'!J:J,MATCH($C1711,'Policy Characteristics'!$C:$C,0))),"",INDEX('Policy Characteristics'!J:J,MATCH($C1711,'Policy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11" s="254" t="str">
        <f>IF(ISBLANK(INDEX('Policy Characteristics'!K:K,MATCH($C1711,'Policy Characteristics'!$C:$C,0))),"",INDEX('Policy Characteristics'!K:K,MATCH($C1711,'Policy Characteristics'!$C:$C,0)))</f>
        <v>fuels.html#fuel-taxes</v>
      </c>
      <c r="R1711" s="254" t="str">
        <f>IF(ISBLANK(INDEX('Policy Characteristics'!L:L,MATCH($C1711,'Policy Characteristics'!$C:$C,0))),"",INDEX('Policy Characteristics'!L:L,MATCH($C1711,'Policy Characteristics'!$C:$C,0)))</f>
        <v>fuel-taxes.html</v>
      </c>
    </row>
    <row r="1712" spans="1:18" s="4" customFormat="1">
      <c r="A1712" s="254" t="str">
        <f>IF(ISBLANK(INDEX('Policy Characteristics'!A:A,MATCH($C1712,'Policy Characteristics'!$C:$C,0))),"",INDEX('Policy Characteristics'!A:A,MATCH($C1712,'Policy Characteristics'!$C:$C,0)))</f>
        <v>Cross-Sector</v>
      </c>
      <c r="B1712" s="262" t="str">
        <f>IF(ISBLANK(INDEX('Policy Characteristics'!B:B,MATCH($C1712,'Policy Characteristics'!$C:$C,0))),"",INDEX('Policy Characteristics'!B:B,MATCH($C1712,'Policy Characteristics'!$C:$C,0)))</f>
        <v>Fuel Taxes or Subsidies</v>
      </c>
      <c r="C1712" s="320" t="str">
        <f t="shared" si="66"/>
        <v>Additional Fuel Tax or Subsidy Rate by Fuel</v>
      </c>
      <c r="D1712" s="6" t="s">
        <v>46</v>
      </c>
      <c r="E1712" s="45" t="s">
        <v>333</v>
      </c>
      <c r="F1712" s="6" t="s">
        <v>87</v>
      </c>
      <c r="G1712" s="45" t="s">
        <v>9</v>
      </c>
      <c r="H1712" s="43">
        <v>2367</v>
      </c>
      <c r="I1712" s="325" t="s">
        <v>43</v>
      </c>
      <c r="J1712" s="255" t="str">
        <f>IF(ISBLANK(INDEX('Policy Characteristics'!D:D,MATCH($C1712,'Policy Characteristics'!$C:$C,0))),"",INDEX('Policy Characteristics'!D:D,MATCH($C1712,'Policy Characteristics'!$C:$C,0)))</f>
        <v>Fuel Taxes or Subsidies</v>
      </c>
      <c r="K1712" s="254" t="str">
        <f>IF(ISBLANK(INDEX('Policy Characteristics'!E:E,MATCH($C1712,'Policy Characteristics'!$C:$C,0))),"",INDEX('Policy Characteristics'!E:E,MATCH($C1712,'Policy Characteristics'!$C:$C,0)))</f>
        <v>cross fuel tax</v>
      </c>
      <c r="L1712" s="261">
        <f>IF(ISBLANK(INDEX('Policy Characteristics'!F:F,MATCH($C1712,'Policy Characteristics'!$C:$C,0))),"",INDEX('Policy Characteristics'!F:F,MATCH($C1712,'Policy Characteristics'!$C:$C,0)))</f>
        <v>-0.9</v>
      </c>
      <c r="M1712" s="261">
        <f>IF(ISBLANK(INDEX('Policy Characteristics'!G:G,MATCH($C1712,'Policy Characteristics'!$C:$C,0))),"",INDEX('Policy Characteristics'!G:G,MATCH($C1712,'Policy Characteristics'!$C:$C,0)))</f>
        <v>0.9</v>
      </c>
      <c r="N1712" s="261">
        <f>IF(ISBLANK(INDEX('Policy Characteristics'!H:H,MATCH($C1712,'Policy Characteristics'!$C:$C,0))),"",INDEX('Policy Characteristics'!H:H,MATCH($C1712,'Policy Characteristics'!$C:$C,0)))</f>
        <v>0.01</v>
      </c>
      <c r="O1712" s="254" t="str">
        <f>IF(ISBLANK(INDEX('Policy Characteristics'!I:I,MATCH($C1712,'Policy Characteristics'!$C:$C,0))),"",INDEX('Policy Characteristics'!I:I,MATCH($C1712,'Policy Characteristics'!$C:$C,0)))</f>
        <v>% of BAU price</v>
      </c>
      <c r="P1712" s="254" t="str">
        <f>IF(ISBLANK(INDEX('Policy Characteristics'!J:J,MATCH($C1712,'Policy Characteristics'!$C:$C,0))),"",INDEX('Policy Characteristics'!J:J,MATCH($C1712,'Policy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12" s="254" t="str">
        <f>IF(ISBLANK(INDEX('Policy Characteristics'!K:K,MATCH($C1712,'Policy Characteristics'!$C:$C,0))),"",INDEX('Policy Characteristics'!K:K,MATCH($C1712,'Policy Characteristics'!$C:$C,0)))</f>
        <v>fuels.html#fuel-taxes</v>
      </c>
      <c r="R1712" s="254" t="str">
        <f>IF(ISBLANK(INDEX('Policy Characteristics'!L:L,MATCH($C1712,'Policy Characteristics'!$C:$C,0))),"",INDEX('Policy Characteristics'!L:L,MATCH($C1712,'Policy Characteristics'!$C:$C,0)))</f>
        <v>fuel-taxes.html</v>
      </c>
    </row>
    <row r="1713" spans="1:18" s="4" customFormat="1">
      <c r="A1713" s="254" t="str">
        <f>IF(ISBLANK(INDEX('Policy Characteristics'!A:A,MATCH($C1713,'Policy Characteristics'!$C:$C,0))),"",INDEX('Policy Characteristics'!A:A,MATCH($C1713,'Policy Characteristics'!$C:$C,0)))</f>
        <v>Cross-Sector</v>
      </c>
      <c r="B1713" s="262" t="str">
        <f>IF(ISBLANK(INDEX('Policy Characteristics'!B:B,MATCH($C1713,'Policy Characteristics'!$C:$C,0))),"",INDEX('Policy Characteristics'!B:B,MATCH($C1713,'Policy Characteristics'!$C:$C,0)))</f>
        <v>Fuel Taxes or Subsidies</v>
      </c>
      <c r="C1713" s="320" t="str">
        <f t="shared" si="66"/>
        <v>Additional Fuel Tax or Subsidy Rate by Fuel</v>
      </c>
      <c r="D1713" s="6" t="s">
        <v>47</v>
      </c>
      <c r="E1713" s="45" t="s">
        <v>333</v>
      </c>
      <c r="F1713" s="6" t="s">
        <v>88</v>
      </c>
      <c r="G1713" s="45" t="s">
        <v>9</v>
      </c>
      <c r="H1713" s="43">
        <v>2368</v>
      </c>
      <c r="I1713" s="325" t="s">
        <v>44</v>
      </c>
      <c r="J1713" s="255" t="str">
        <f>IF(ISBLANK(INDEX('Policy Characteristics'!D:D,MATCH($C1713,'Policy Characteristics'!$C:$C,0))),"",INDEX('Policy Characteristics'!D:D,MATCH($C1713,'Policy Characteristics'!$C:$C,0)))</f>
        <v>Fuel Taxes or Subsidies</v>
      </c>
      <c r="K1713" s="254" t="str">
        <f>IF(ISBLANK(INDEX('Policy Characteristics'!E:E,MATCH($C1713,'Policy Characteristics'!$C:$C,0))),"",INDEX('Policy Characteristics'!E:E,MATCH($C1713,'Policy Characteristics'!$C:$C,0)))</f>
        <v>cross fuel tax</v>
      </c>
      <c r="L1713" s="261">
        <f>IF(ISBLANK(INDEX('Policy Characteristics'!F:F,MATCH($C1713,'Policy Characteristics'!$C:$C,0))),"",INDEX('Policy Characteristics'!F:F,MATCH($C1713,'Policy Characteristics'!$C:$C,0)))</f>
        <v>-0.9</v>
      </c>
      <c r="M1713" s="261">
        <f>IF(ISBLANK(INDEX('Policy Characteristics'!G:G,MATCH($C1713,'Policy Characteristics'!$C:$C,0))),"",INDEX('Policy Characteristics'!G:G,MATCH($C1713,'Policy Characteristics'!$C:$C,0)))</f>
        <v>0.9</v>
      </c>
      <c r="N1713" s="261">
        <f>IF(ISBLANK(INDEX('Policy Characteristics'!H:H,MATCH($C1713,'Policy Characteristics'!$C:$C,0))),"",INDEX('Policy Characteristics'!H:H,MATCH($C1713,'Policy Characteristics'!$C:$C,0)))</f>
        <v>0.01</v>
      </c>
      <c r="O1713" s="254" t="str">
        <f>IF(ISBLANK(INDEX('Policy Characteristics'!I:I,MATCH($C1713,'Policy Characteristics'!$C:$C,0))),"",INDEX('Policy Characteristics'!I:I,MATCH($C1713,'Policy Characteristics'!$C:$C,0)))</f>
        <v>% of BAU price</v>
      </c>
      <c r="P1713" s="254" t="str">
        <f>IF(ISBLANK(INDEX('Policy Characteristics'!J:J,MATCH($C1713,'Policy Characteristics'!$C:$C,0))),"",INDEX('Policy Characteristics'!J:J,MATCH($C1713,'Policy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13" s="254" t="str">
        <f>IF(ISBLANK(INDEX('Policy Characteristics'!K:K,MATCH($C1713,'Policy Characteristics'!$C:$C,0))),"",INDEX('Policy Characteristics'!K:K,MATCH($C1713,'Policy Characteristics'!$C:$C,0)))</f>
        <v>fuels.html#fuel-taxes</v>
      </c>
      <c r="R1713" s="254" t="str">
        <f>IF(ISBLANK(INDEX('Policy Characteristics'!L:L,MATCH($C1713,'Policy Characteristics'!$C:$C,0))),"",INDEX('Policy Characteristics'!L:L,MATCH($C1713,'Policy Characteristics'!$C:$C,0)))</f>
        <v>fuel-taxes.html</v>
      </c>
    </row>
    <row r="1714" spans="1:18" s="4" customFormat="1">
      <c r="A1714" s="254" t="str">
        <f>IF(ISBLANK(INDEX('Policy Characteristics'!A:A,MATCH($C1714,'Policy Characteristics'!$C:$C,0))),"",INDEX('Policy Characteristics'!A:A,MATCH($C1714,'Policy Characteristics'!$C:$C,0)))</f>
        <v>Cross-Sector</v>
      </c>
      <c r="B1714" s="262" t="str">
        <f>IF(ISBLANK(INDEX('Policy Characteristics'!B:B,MATCH($C1714,'Policy Characteristics'!$C:$C,0))),"",INDEX('Policy Characteristics'!B:B,MATCH($C1714,'Policy Characteristics'!$C:$C,0)))</f>
        <v>Fuel Taxes or Subsidies</v>
      </c>
      <c r="C1714" s="320" t="str">
        <f t="shared" si="66"/>
        <v>Additional Fuel Tax or Subsidy Rate by Fuel</v>
      </c>
      <c r="D1714" s="6" t="s">
        <v>51</v>
      </c>
      <c r="E1714" s="45" t="s">
        <v>333</v>
      </c>
      <c r="F1714" s="6" t="s">
        <v>92</v>
      </c>
      <c r="G1714" s="45" t="s">
        <v>9</v>
      </c>
      <c r="H1714" s="43">
        <v>2369</v>
      </c>
      <c r="I1714" s="325" t="s">
        <v>44</v>
      </c>
      <c r="J1714" s="255" t="str">
        <f>IF(ISBLANK(INDEX('Policy Characteristics'!D:D,MATCH($C1714,'Policy Characteristics'!$C:$C,0))),"",INDEX('Policy Characteristics'!D:D,MATCH($C1714,'Policy Characteristics'!$C:$C,0)))</f>
        <v>Fuel Taxes or Subsidies</v>
      </c>
      <c r="K1714" s="254" t="str">
        <f>IF(ISBLANK(INDEX('Policy Characteristics'!E:E,MATCH($C1714,'Policy Characteristics'!$C:$C,0))),"",INDEX('Policy Characteristics'!E:E,MATCH($C1714,'Policy Characteristics'!$C:$C,0)))</f>
        <v>cross fuel tax</v>
      </c>
      <c r="L1714" s="261">
        <f>IF(ISBLANK(INDEX('Policy Characteristics'!F:F,MATCH($C1714,'Policy Characteristics'!$C:$C,0))),"",INDEX('Policy Characteristics'!F:F,MATCH($C1714,'Policy Characteristics'!$C:$C,0)))</f>
        <v>-0.9</v>
      </c>
      <c r="M1714" s="261">
        <f>IF(ISBLANK(INDEX('Policy Characteristics'!G:G,MATCH($C1714,'Policy Characteristics'!$C:$C,0))),"",INDEX('Policy Characteristics'!G:G,MATCH($C1714,'Policy Characteristics'!$C:$C,0)))</f>
        <v>0.9</v>
      </c>
      <c r="N1714" s="261">
        <f>IF(ISBLANK(INDEX('Policy Characteristics'!H:H,MATCH($C1714,'Policy Characteristics'!$C:$C,0))),"",INDEX('Policy Characteristics'!H:H,MATCH($C1714,'Policy Characteristics'!$C:$C,0)))</f>
        <v>0.01</v>
      </c>
      <c r="O1714" s="254" t="str">
        <f>IF(ISBLANK(INDEX('Policy Characteristics'!I:I,MATCH($C1714,'Policy Characteristics'!$C:$C,0))),"",INDEX('Policy Characteristics'!I:I,MATCH($C1714,'Policy Characteristics'!$C:$C,0)))</f>
        <v>% of BAU price</v>
      </c>
      <c r="P1714" s="254" t="str">
        <f>IF(ISBLANK(INDEX('Policy Characteristics'!J:J,MATCH($C1714,'Policy Characteristics'!$C:$C,0))),"",INDEX('Policy Characteristics'!J:J,MATCH($C1714,'Policy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14" s="254" t="str">
        <f>IF(ISBLANK(INDEX('Policy Characteristics'!K:K,MATCH($C1714,'Policy Characteristics'!$C:$C,0))),"",INDEX('Policy Characteristics'!K:K,MATCH($C1714,'Policy Characteristics'!$C:$C,0)))</f>
        <v>fuels.html#fuel-taxes</v>
      </c>
      <c r="R1714" s="254" t="str">
        <f>IF(ISBLANK(INDEX('Policy Characteristics'!L:L,MATCH($C1714,'Policy Characteristics'!$C:$C,0))),"",INDEX('Policy Characteristics'!L:L,MATCH($C1714,'Policy Characteristics'!$C:$C,0)))</f>
        <v>fuel-taxes.html</v>
      </c>
    </row>
    <row r="1715" spans="1:18" s="4" customFormat="1">
      <c r="A1715" s="254" t="str">
        <f>IF(ISBLANK(INDEX('Policy Characteristics'!A:A,MATCH($C1715,'Policy Characteristics'!$C:$C,0))),"",INDEX('Policy Characteristics'!A:A,MATCH($C1715,'Policy Characteristics'!$C:$C,0)))</f>
        <v>Cross-Sector</v>
      </c>
      <c r="B1715" s="262" t="str">
        <f>IF(ISBLANK(INDEX('Policy Characteristics'!B:B,MATCH($C1715,'Policy Characteristics'!$C:$C,0))),"",INDEX('Policy Characteristics'!B:B,MATCH($C1715,'Policy Characteristics'!$C:$C,0)))</f>
        <v>Fuel Taxes or Subsidies</v>
      </c>
      <c r="C1715" s="320" t="str">
        <f t="shared" si="66"/>
        <v>Additional Fuel Tax or Subsidy Rate by Fuel</v>
      </c>
      <c r="D1715" s="6" t="s">
        <v>53</v>
      </c>
      <c r="E1715" s="45" t="s">
        <v>333</v>
      </c>
      <c r="F1715" s="6" t="s">
        <v>95</v>
      </c>
      <c r="G1715" s="45" t="s">
        <v>9</v>
      </c>
      <c r="H1715" s="43">
        <v>2370</v>
      </c>
      <c r="I1715" s="325" t="s">
        <v>44</v>
      </c>
      <c r="J1715" s="255" t="str">
        <f>IF(ISBLANK(INDEX('Policy Characteristics'!D:D,MATCH($C1715,'Policy Characteristics'!$C:$C,0))),"",INDEX('Policy Characteristics'!D:D,MATCH($C1715,'Policy Characteristics'!$C:$C,0)))</f>
        <v>Fuel Taxes or Subsidies</v>
      </c>
      <c r="K1715" s="254" t="str">
        <f>IF(ISBLANK(INDEX('Policy Characteristics'!E:E,MATCH($C1715,'Policy Characteristics'!$C:$C,0))),"",INDEX('Policy Characteristics'!E:E,MATCH($C1715,'Policy Characteristics'!$C:$C,0)))</f>
        <v>cross fuel tax</v>
      </c>
      <c r="L1715" s="261">
        <f>IF(ISBLANK(INDEX('Policy Characteristics'!F:F,MATCH($C1715,'Policy Characteristics'!$C:$C,0))),"",INDEX('Policy Characteristics'!F:F,MATCH($C1715,'Policy Characteristics'!$C:$C,0)))</f>
        <v>-0.9</v>
      </c>
      <c r="M1715" s="261">
        <f>IF(ISBLANK(INDEX('Policy Characteristics'!G:G,MATCH($C1715,'Policy Characteristics'!$C:$C,0))),"",INDEX('Policy Characteristics'!G:G,MATCH($C1715,'Policy Characteristics'!$C:$C,0)))</f>
        <v>0.9</v>
      </c>
      <c r="N1715" s="261">
        <f>IF(ISBLANK(INDEX('Policy Characteristics'!H:H,MATCH($C1715,'Policy Characteristics'!$C:$C,0))),"",INDEX('Policy Characteristics'!H:H,MATCH($C1715,'Policy Characteristics'!$C:$C,0)))</f>
        <v>0.01</v>
      </c>
      <c r="O1715" s="254" t="str">
        <f>IF(ISBLANK(INDEX('Policy Characteristics'!I:I,MATCH($C1715,'Policy Characteristics'!$C:$C,0))),"",INDEX('Policy Characteristics'!I:I,MATCH($C1715,'Policy Characteristics'!$C:$C,0)))</f>
        <v>% of BAU price</v>
      </c>
      <c r="P1715" s="254" t="str">
        <f>IF(ISBLANK(INDEX('Policy Characteristics'!J:J,MATCH($C1715,'Policy Characteristics'!$C:$C,0))),"",INDEX('Policy Characteristics'!J:J,MATCH($C1715,'Policy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15" s="254" t="str">
        <f>IF(ISBLANK(INDEX('Policy Characteristics'!K:K,MATCH($C1715,'Policy Characteristics'!$C:$C,0))),"",INDEX('Policy Characteristics'!K:K,MATCH($C1715,'Policy Characteristics'!$C:$C,0)))</f>
        <v>fuels.html#fuel-taxes</v>
      </c>
      <c r="R1715" s="254" t="str">
        <f>IF(ISBLANK(INDEX('Policy Characteristics'!L:L,MATCH($C1715,'Policy Characteristics'!$C:$C,0))),"",INDEX('Policy Characteristics'!L:L,MATCH($C1715,'Policy Characteristics'!$C:$C,0)))</f>
        <v>fuel-taxes.html</v>
      </c>
    </row>
    <row r="1716" spans="1:18" s="4" customFormat="1">
      <c r="A1716" s="254" t="str">
        <f>IF(ISBLANK(INDEX('Policy Characteristics'!A:A,MATCH($C1716,'Policy Characteristics'!$C:$C,0))),"",INDEX('Policy Characteristics'!A:A,MATCH($C1716,'Policy Characteristics'!$C:$C,0)))</f>
        <v>Cross-Sector</v>
      </c>
      <c r="B1716" s="262" t="str">
        <f>IF(ISBLANK(INDEX('Policy Characteristics'!B:B,MATCH($C1716,'Policy Characteristics'!$C:$C,0))),"",INDEX('Policy Characteristics'!B:B,MATCH($C1716,'Policy Characteristics'!$C:$C,0)))</f>
        <v>Fuel Taxes or Subsidies</v>
      </c>
      <c r="C1716" s="320" t="str">
        <f t="shared" si="66"/>
        <v>Additional Fuel Tax or Subsidy Rate by Fuel</v>
      </c>
      <c r="D1716" s="6" t="s">
        <v>54</v>
      </c>
      <c r="E1716" s="45" t="s">
        <v>333</v>
      </c>
      <c r="F1716" s="6" t="s">
        <v>96</v>
      </c>
      <c r="G1716" s="45" t="s">
        <v>9</v>
      </c>
      <c r="H1716" s="43">
        <v>2371</v>
      </c>
      <c r="I1716" s="325" t="s">
        <v>43</v>
      </c>
      <c r="J1716" s="255" t="str">
        <f>IF(ISBLANK(INDEX('Policy Characteristics'!D:D,MATCH($C1716,'Policy Characteristics'!$C:$C,0))),"",INDEX('Policy Characteristics'!D:D,MATCH($C1716,'Policy Characteristics'!$C:$C,0)))</f>
        <v>Fuel Taxes or Subsidies</v>
      </c>
      <c r="K1716" s="254" t="str">
        <f>IF(ISBLANK(INDEX('Policy Characteristics'!E:E,MATCH($C1716,'Policy Characteristics'!$C:$C,0))),"",INDEX('Policy Characteristics'!E:E,MATCH($C1716,'Policy Characteristics'!$C:$C,0)))</f>
        <v>cross fuel tax</v>
      </c>
      <c r="L1716" s="261">
        <f>IF(ISBLANK(INDEX('Policy Characteristics'!F:F,MATCH($C1716,'Policy Characteristics'!$C:$C,0))),"",INDEX('Policy Characteristics'!F:F,MATCH($C1716,'Policy Characteristics'!$C:$C,0)))</f>
        <v>-0.9</v>
      </c>
      <c r="M1716" s="261">
        <f>IF(ISBLANK(INDEX('Policy Characteristics'!G:G,MATCH($C1716,'Policy Characteristics'!$C:$C,0))),"",INDEX('Policy Characteristics'!G:G,MATCH($C1716,'Policy Characteristics'!$C:$C,0)))</f>
        <v>0.9</v>
      </c>
      <c r="N1716" s="261">
        <f>IF(ISBLANK(INDEX('Policy Characteristics'!H:H,MATCH($C1716,'Policy Characteristics'!$C:$C,0))),"",INDEX('Policy Characteristics'!H:H,MATCH($C1716,'Policy Characteristics'!$C:$C,0)))</f>
        <v>0.01</v>
      </c>
      <c r="O1716" s="254" t="str">
        <f>IF(ISBLANK(INDEX('Policy Characteristics'!I:I,MATCH($C1716,'Policy Characteristics'!$C:$C,0))),"",INDEX('Policy Characteristics'!I:I,MATCH($C1716,'Policy Characteristics'!$C:$C,0)))</f>
        <v>% of BAU price</v>
      </c>
      <c r="P1716" s="254" t="str">
        <f>IF(ISBLANK(INDEX('Policy Characteristics'!J:J,MATCH($C1716,'Policy Characteristics'!$C:$C,0))),"",INDEX('Policy Characteristics'!J:J,MATCH($C1716,'Policy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16" s="254" t="str">
        <f>IF(ISBLANK(INDEX('Policy Characteristics'!K:K,MATCH($C1716,'Policy Characteristics'!$C:$C,0))),"",INDEX('Policy Characteristics'!K:K,MATCH($C1716,'Policy Characteristics'!$C:$C,0)))</f>
        <v>fuels.html#fuel-taxes</v>
      </c>
      <c r="R1716" s="254" t="str">
        <f>IF(ISBLANK(INDEX('Policy Characteristics'!L:L,MATCH($C1716,'Policy Characteristics'!$C:$C,0))),"",INDEX('Policy Characteristics'!L:L,MATCH($C1716,'Policy Characteristics'!$C:$C,0)))</f>
        <v>fuel-taxes.html</v>
      </c>
    </row>
    <row r="1717" spans="1:18" s="4" customFormat="1">
      <c r="A1717" s="254" t="str">
        <f>IF(ISBLANK(INDEX('Policy Characteristics'!A:A,MATCH($C1717,'Policy Characteristics'!$C:$C,0))),"",INDEX('Policy Characteristics'!A:A,MATCH($C1717,'Policy Characteristics'!$C:$C,0)))</f>
        <v>Cross-Sector</v>
      </c>
      <c r="B1717" s="262" t="str">
        <f>IF(ISBLANK(INDEX('Policy Characteristics'!B:B,MATCH($C1717,'Policy Characteristics'!$C:$C,0))),"",INDEX('Policy Characteristics'!B:B,MATCH($C1717,'Policy Characteristics'!$C:$C,0)))</f>
        <v>Fuel Taxes or Subsidies</v>
      </c>
      <c r="C1717" s="320" t="str">
        <f t="shared" si="66"/>
        <v>Additional Fuel Tax or Subsidy Rate by Fuel</v>
      </c>
      <c r="D1717" s="6" t="s">
        <v>55</v>
      </c>
      <c r="E1717" s="45" t="s">
        <v>333</v>
      </c>
      <c r="F1717" s="6" t="s">
        <v>97</v>
      </c>
      <c r="G1717" s="45" t="s">
        <v>9</v>
      </c>
      <c r="H1717" s="43">
        <v>2372</v>
      </c>
      <c r="I1717" s="325" t="s">
        <v>44</v>
      </c>
      <c r="J1717" s="255" t="str">
        <f>IF(ISBLANK(INDEX('Policy Characteristics'!D:D,MATCH($C1717,'Policy Characteristics'!$C:$C,0))),"",INDEX('Policy Characteristics'!D:D,MATCH($C1717,'Policy Characteristics'!$C:$C,0)))</f>
        <v>Fuel Taxes or Subsidies</v>
      </c>
      <c r="K1717" s="254" t="str">
        <f>IF(ISBLANK(INDEX('Policy Characteristics'!E:E,MATCH($C1717,'Policy Characteristics'!$C:$C,0))),"",INDEX('Policy Characteristics'!E:E,MATCH($C1717,'Policy Characteristics'!$C:$C,0)))</f>
        <v>cross fuel tax</v>
      </c>
      <c r="L1717" s="261">
        <f>IF(ISBLANK(INDEX('Policy Characteristics'!F:F,MATCH($C1717,'Policy Characteristics'!$C:$C,0))),"",INDEX('Policy Characteristics'!F:F,MATCH($C1717,'Policy Characteristics'!$C:$C,0)))</f>
        <v>-0.9</v>
      </c>
      <c r="M1717" s="261">
        <f>IF(ISBLANK(INDEX('Policy Characteristics'!G:G,MATCH($C1717,'Policy Characteristics'!$C:$C,0))),"",INDEX('Policy Characteristics'!G:G,MATCH($C1717,'Policy Characteristics'!$C:$C,0)))</f>
        <v>0.9</v>
      </c>
      <c r="N1717" s="261">
        <f>IF(ISBLANK(INDEX('Policy Characteristics'!H:H,MATCH($C1717,'Policy Characteristics'!$C:$C,0))),"",INDEX('Policy Characteristics'!H:H,MATCH($C1717,'Policy Characteristics'!$C:$C,0)))</f>
        <v>0.01</v>
      </c>
      <c r="O1717" s="254" t="str">
        <f>IF(ISBLANK(INDEX('Policy Characteristics'!I:I,MATCH($C1717,'Policy Characteristics'!$C:$C,0))),"",INDEX('Policy Characteristics'!I:I,MATCH($C1717,'Policy Characteristics'!$C:$C,0)))</f>
        <v>% of BAU price</v>
      </c>
      <c r="P1717" s="254" t="str">
        <f>IF(ISBLANK(INDEX('Policy Characteristics'!J:J,MATCH($C1717,'Policy Characteristics'!$C:$C,0))),"",INDEX('Policy Characteristics'!J:J,MATCH($C1717,'Policy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17" s="254" t="str">
        <f>IF(ISBLANK(INDEX('Policy Characteristics'!K:K,MATCH($C1717,'Policy Characteristics'!$C:$C,0))),"",INDEX('Policy Characteristics'!K:K,MATCH($C1717,'Policy Characteristics'!$C:$C,0)))</f>
        <v>fuels.html#fuel-taxes</v>
      </c>
      <c r="R1717" s="254" t="str">
        <f>IF(ISBLANK(INDEX('Policy Characteristics'!L:L,MATCH($C1717,'Policy Characteristics'!$C:$C,0))),"",INDEX('Policy Characteristics'!L:L,MATCH($C1717,'Policy Characteristics'!$C:$C,0)))</f>
        <v>fuel-taxes.html</v>
      </c>
    </row>
    <row r="1718" spans="1:18" s="4" customFormat="1">
      <c r="A1718" s="254" t="str">
        <f>IF(ISBLANK(INDEX('Policy Characteristics'!A:A,MATCH($C1718,'Policy Characteristics'!$C:$C,0))),"",INDEX('Policy Characteristics'!A:A,MATCH($C1718,'Policy Characteristics'!$C:$C,0)))</f>
        <v>Cross-Sector</v>
      </c>
      <c r="B1718" s="262" t="str">
        <f>IF(ISBLANK(INDEX('Policy Characteristics'!B:B,MATCH($C1718,'Policy Characteristics'!$C:$C,0))),"",INDEX('Policy Characteristics'!B:B,MATCH($C1718,'Policy Characteristics'!$C:$C,0)))</f>
        <v>Fuel Taxes or Subsidies</v>
      </c>
      <c r="C1718" s="320" t="str">
        <f t="shared" si="66"/>
        <v>Additional Fuel Tax or Subsidy Rate by Fuel</v>
      </c>
      <c r="D1718" s="6" t="s">
        <v>56</v>
      </c>
      <c r="E1718" s="45" t="s">
        <v>333</v>
      </c>
      <c r="F1718" s="6" t="s">
        <v>98</v>
      </c>
      <c r="G1718" s="45" t="s">
        <v>9</v>
      </c>
      <c r="H1718" s="43">
        <v>2373</v>
      </c>
      <c r="I1718" s="325" t="s">
        <v>44</v>
      </c>
      <c r="J1718" s="255" t="str">
        <f>IF(ISBLANK(INDEX('Policy Characteristics'!D:D,MATCH($C1718,'Policy Characteristics'!$C:$C,0))),"",INDEX('Policy Characteristics'!D:D,MATCH($C1718,'Policy Characteristics'!$C:$C,0)))</f>
        <v>Fuel Taxes or Subsidies</v>
      </c>
      <c r="K1718" s="254" t="str">
        <f>IF(ISBLANK(INDEX('Policy Characteristics'!E:E,MATCH($C1718,'Policy Characteristics'!$C:$C,0))),"",INDEX('Policy Characteristics'!E:E,MATCH($C1718,'Policy Characteristics'!$C:$C,0)))</f>
        <v>cross fuel tax</v>
      </c>
      <c r="L1718" s="261">
        <f>IF(ISBLANK(INDEX('Policy Characteristics'!F:F,MATCH($C1718,'Policy Characteristics'!$C:$C,0))),"",INDEX('Policy Characteristics'!F:F,MATCH($C1718,'Policy Characteristics'!$C:$C,0)))</f>
        <v>-0.9</v>
      </c>
      <c r="M1718" s="261">
        <f>IF(ISBLANK(INDEX('Policy Characteristics'!G:G,MATCH($C1718,'Policy Characteristics'!$C:$C,0))),"",INDEX('Policy Characteristics'!G:G,MATCH($C1718,'Policy Characteristics'!$C:$C,0)))</f>
        <v>0.9</v>
      </c>
      <c r="N1718" s="261">
        <f>IF(ISBLANK(INDEX('Policy Characteristics'!H:H,MATCH($C1718,'Policy Characteristics'!$C:$C,0))),"",INDEX('Policy Characteristics'!H:H,MATCH($C1718,'Policy Characteristics'!$C:$C,0)))</f>
        <v>0.01</v>
      </c>
      <c r="O1718" s="254" t="str">
        <f>IF(ISBLANK(INDEX('Policy Characteristics'!I:I,MATCH($C1718,'Policy Characteristics'!$C:$C,0))),"",INDEX('Policy Characteristics'!I:I,MATCH($C1718,'Policy Characteristics'!$C:$C,0)))</f>
        <v>% of BAU price</v>
      </c>
      <c r="P1718" s="254" t="str">
        <f>IF(ISBLANK(INDEX('Policy Characteristics'!J:J,MATCH($C1718,'Policy Characteristics'!$C:$C,0))),"",INDEX('Policy Characteristics'!J:J,MATCH($C1718,'Policy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18" s="254" t="str">
        <f>IF(ISBLANK(INDEX('Policy Characteristics'!K:K,MATCH($C1718,'Policy Characteristics'!$C:$C,0))),"",INDEX('Policy Characteristics'!K:K,MATCH($C1718,'Policy Characteristics'!$C:$C,0)))</f>
        <v>fuels.html#fuel-taxes</v>
      </c>
      <c r="R1718" s="254" t="str">
        <f>IF(ISBLANK(INDEX('Policy Characteristics'!L:L,MATCH($C1718,'Policy Characteristics'!$C:$C,0))),"",INDEX('Policy Characteristics'!L:L,MATCH($C1718,'Policy Characteristics'!$C:$C,0)))</f>
        <v>fuel-taxes.html</v>
      </c>
    </row>
    <row r="1719" spans="1:18">
      <c r="A1719" s="254" t="str">
        <f>IF(ISBLANK(INDEX('Policy Characteristics'!A:A,MATCH($C1719,'Policy Characteristics'!$C:$C,0))),"",INDEX('Policy Characteristics'!A:A,MATCH($C1719,'Policy Characteristics'!$C:$C,0)))</f>
        <v>Cross-Sector</v>
      </c>
      <c r="B1719" s="262" t="str">
        <f>IF(ISBLANK(INDEX('Policy Characteristics'!B:B,MATCH($C1719,'Policy Characteristics'!$C:$C,0))),"",INDEX('Policy Characteristics'!B:B,MATCH($C1719,'Policy Characteristics'!$C:$C,0)))</f>
        <v>Fuel Taxes or Subsidies</v>
      </c>
      <c r="C1719" s="320" t="str">
        <f t="shared" si="66"/>
        <v>Additional Fuel Tax or Subsidy Rate by Fuel</v>
      </c>
      <c r="D1719" s="6" t="s">
        <v>2473</v>
      </c>
      <c r="E1719" s="45" t="s">
        <v>333</v>
      </c>
      <c r="F1719" s="6" t="s">
        <v>2474</v>
      </c>
      <c r="G1719" s="45" t="s">
        <v>9</v>
      </c>
      <c r="H1719" s="43">
        <v>2374</v>
      </c>
      <c r="I1719" s="325" t="s">
        <v>43</v>
      </c>
      <c r="J1719" s="255" t="str">
        <f>IF(ISBLANK(INDEX('Policy Characteristics'!D:D,MATCH($C1719,'Policy Characteristics'!$C:$C,0))),"",INDEX('Policy Characteristics'!D:D,MATCH($C1719,'Policy Characteristics'!$C:$C,0)))</f>
        <v>Fuel Taxes or Subsidies</v>
      </c>
      <c r="K1719" s="254" t="str">
        <f>IF(ISBLANK(INDEX('Policy Characteristics'!E:E,MATCH($C1719,'Policy Characteristics'!$C:$C,0))),"",INDEX('Policy Characteristics'!E:E,MATCH($C1719,'Policy Characteristics'!$C:$C,0)))</f>
        <v>cross fuel tax</v>
      </c>
      <c r="L1719" s="261">
        <f>IF(ISBLANK(INDEX('Policy Characteristics'!F:F,MATCH($C1719,'Policy Characteristics'!$C:$C,0))),"",INDEX('Policy Characteristics'!F:F,MATCH($C1719,'Policy Characteristics'!$C:$C,0)))</f>
        <v>-0.9</v>
      </c>
      <c r="M1719" s="261">
        <f>IF(ISBLANK(INDEX('Policy Characteristics'!G:G,MATCH($C1719,'Policy Characteristics'!$C:$C,0))),"",INDEX('Policy Characteristics'!G:G,MATCH($C1719,'Policy Characteristics'!$C:$C,0)))</f>
        <v>0.9</v>
      </c>
      <c r="N1719" s="261">
        <f>IF(ISBLANK(INDEX('Policy Characteristics'!H:H,MATCH($C1719,'Policy Characteristics'!$C:$C,0))),"",INDEX('Policy Characteristics'!H:H,MATCH($C1719,'Policy Characteristics'!$C:$C,0)))</f>
        <v>0.01</v>
      </c>
      <c r="O1719" s="254" t="str">
        <f>IF(ISBLANK(INDEX('Policy Characteristics'!I:I,MATCH($C1719,'Policy Characteristics'!$C:$C,0))),"",INDEX('Policy Characteristics'!I:I,MATCH($C1719,'Policy Characteristics'!$C:$C,0)))</f>
        <v>% of BAU price</v>
      </c>
      <c r="P1719" s="254" t="str">
        <f>IF(ISBLANK(INDEX('Policy Characteristics'!J:J,MATCH($C1719,'Policy Characteristics'!$C:$C,0))),"",INDEX('Policy Characteristics'!J:J,MATCH($C1719,'Policy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19" s="254" t="str">
        <f>IF(ISBLANK(INDEX('Policy Characteristics'!K:K,MATCH($C1719,'Policy Characteristics'!$C:$C,0))),"",INDEX('Policy Characteristics'!K:K,MATCH($C1719,'Policy Characteristics'!$C:$C,0)))</f>
        <v>fuels.html#fuel-taxes</v>
      </c>
      <c r="R1719" s="254" t="str">
        <f>IF(ISBLANK(INDEX('Policy Characteristics'!L:L,MATCH($C1719,'Policy Characteristics'!$C:$C,0))),"",INDEX('Policy Characteristics'!L:L,MATCH($C1719,'Policy Characteristics'!$C:$C,0)))</f>
        <v>fuel-taxes.html</v>
      </c>
    </row>
    <row r="1720" spans="1:18">
      <c r="A1720" s="254" t="str">
        <f>IF(ISBLANK(INDEX('Policy Characteristics'!A:A,MATCH($C1720,'Policy Characteristics'!$C:$C,0))),"",INDEX('Policy Characteristics'!A:A,MATCH($C1720,'Policy Characteristics'!$C:$C,0)))</f>
        <v>Cross-Sector</v>
      </c>
      <c r="B1720" s="262" t="str">
        <f>IF(ISBLANK(INDEX('Policy Characteristics'!B:B,MATCH($C1720,'Policy Characteristics'!$C:$C,0))),"",INDEX('Policy Characteristics'!B:B,MATCH($C1720,'Policy Characteristics'!$C:$C,0)))</f>
        <v>Fuel Taxes or Subsidies</v>
      </c>
      <c r="C1720" s="320" t="str">
        <f t="shared" si="66"/>
        <v>Additional Fuel Tax or Subsidy Rate by Fuel</v>
      </c>
      <c r="D1720" s="6" t="s">
        <v>75</v>
      </c>
      <c r="E1720" s="45" t="s">
        <v>333</v>
      </c>
      <c r="F1720" s="6" t="s">
        <v>99</v>
      </c>
      <c r="G1720" s="45" t="s">
        <v>9</v>
      </c>
      <c r="H1720" s="43">
        <v>2375</v>
      </c>
      <c r="I1720" s="325" t="s">
        <v>44</v>
      </c>
      <c r="J1720" s="255" t="str">
        <f>IF(ISBLANK(INDEX('Policy Characteristics'!D:D,MATCH($C1720,'Policy Characteristics'!$C:$C,0))),"",INDEX('Policy Characteristics'!D:D,MATCH($C1720,'Policy Characteristics'!$C:$C,0)))</f>
        <v>Fuel Taxes or Subsidies</v>
      </c>
      <c r="K1720" s="254" t="str">
        <f>IF(ISBLANK(INDEX('Policy Characteristics'!E:E,MATCH($C1720,'Policy Characteristics'!$C:$C,0))),"",INDEX('Policy Characteristics'!E:E,MATCH($C1720,'Policy Characteristics'!$C:$C,0)))</f>
        <v>cross fuel tax</v>
      </c>
      <c r="L1720" s="261">
        <f>IF(ISBLANK(INDEX('Policy Characteristics'!F:F,MATCH($C1720,'Policy Characteristics'!$C:$C,0))),"",INDEX('Policy Characteristics'!F:F,MATCH($C1720,'Policy Characteristics'!$C:$C,0)))</f>
        <v>-0.9</v>
      </c>
      <c r="M1720" s="261">
        <f>IF(ISBLANK(INDEX('Policy Characteristics'!G:G,MATCH($C1720,'Policy Characteristics'!$C:$C,0))),"",INDEX('Policy Characteristics'!G:G,MATCH($C1720,'Policy Characteristics'!$C:$C,0)))</f>
        <v>0.9</v>
      </c>
      <c r="N1720" s="261">
        <f>IF(ISBLANK(INDEX('Policy Characteristics'!H:H,MATCH($C1720,'Policy Characteristics'!$C:$C,0))),"",INDEX('Policy Characteristics'!H:H,MATCH($C1720,'Policy Characteristics'!$C:$C,0)))</f>
        <v>0.01</v>
      </c>
      <c r="O1720" s="254" t="str">
        <f>IF(ISBLANK(INDEX('Policy Characteristics'!I:I,MATCH($C1720,'Policy Characteristics'!$C:$C,0))),"",INDEX('Policy Characteristics'!I:I,MATCH($C1720,'Policy Characteristics'!$C:$C,0)))</f>
        <v>% of BAU price</v>
      </c>
      <c r="P1720" s="254" t="str">
        <f>IF(ISBLANK(INDEX('Policy Characteristics'!J:J,MATCH($C1720,'Policy Characteristics'!$C:$C,0))),"",INDEX('Policy Characteristics'!J:J,MATCH($C1720,'Policy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20" s="254" t="str">
        <f>IF(ISBLANK(INDEX('Policy Characteristics'!K:K,MATCH($C1720,'Policy Characteristics'!$C:$C,0))),"",INDEX('Policy Characteristics'!K:K,MATCH($C1720,'Policy Characteristics'!$C:$C,0)))</f>
        <v>fuels.html#fuel-taxes</v>
      </c>
      <c r="R1720" s="254" t="str">
        <f>IF(ISBLANK(INDEX('Policy Characteristics'!L:L,MATCH($C1720,'Policy Characteristics'!$C:$C,0))),"",INDEX('Policy Characteristics'!L:L,MATCH($C1720,'Policy Characteristics'!$C:$C,0)))</f>
        <v>fuel-taxes.html</v>
      </c>
    </row>
    <row r="1721" spans="1:18">
      <c r="A1721" s="254" t="str">
        <f>IF(ISBLANK(INDEX('Policy Characteristics'!A:A,MATCH($C1721,'Policy Characteristics'!$C:$C,0))),"",INDEX('Policy Characteristics'!A:A,MATCH($C1721,'Policy Characteristics'!$C:$C,0)))</f>
        <v>Cross-Sector</v>
      </c>
      <c r="B1721" s="262" t="str">
        <f>IF(ISBLANK(INDEX('Policy Characteristics'!B:B,MATCH($C1721,'Policy Characteristics'!$C:$C,0))),"",INDEX('Policy Characteristics'!B:B,MATCH($C1721,'Policy Characteristics'!$C:$C,0)))</f>
        <v>Fuel Taxes or Subsidies</v>
      </c>
      <c r="C1721" s="320" t="str">
        <f t="shared" si="66"/>
        <v>Additional Fuel Tax or Subsidy Rate by Fuel</v>
      </c>
      <c r="D1721" s="6" t="s">
        <v>442</v>
      </c>
      <c r="E1721" s="45" t="s">
        <v>333</v>
      </c>
      <c r="F1721" s="6" t="s">
        <v>443</v>
      </c>
      <c r="G1721" s="45" t="s">
        <v>9</v>
      </c>
      <c r="H1721" s="43">
        <v>2376</v>
      </c>
      <c r="I1721" s="325" t="s">
        <v>44</v>
      </c>
      <c r="J1721" s="255" t="str">
        <f>IF(ISBLANK(INDEX('Policy Characteristics'!D:D,MATCH($C1721,'Policy Characteristics'!$C:$C,0))),"",INDEX('Policy Characteristics'!D:D,MATCH($C1721,'Policy Characteristics'!$C:$C,0)))</f>
        <v>Fuel Taxes or Subsidies</v>
      </c>
      <c r="K1721" s="254" t="str">
        <f>IF(ISBLANK(INDEX('Policy Characteristics'!E:E,MATCH($C1721,'Policy Characteristics'!$C:$C,0))),"",INDEX('Policy Characteristics'!E:E,MATCH($C1721,'Policy Characteristics'!$C:$C,0)))</f>
        <v>cross fuel tax</v>
      </c>
      <c r="L1721" s="261">
        <f>IF(ISBLANK(INDEX('Policy Characteristics'!F:F,MATCH($C1721,'Policy Characteristics'!$C:$C,0))),"",INDEX('Policy Characteristics'!F:F,MATCH($C1721,'Policy Characteristics'!$C:$C,0)))</f>
        <v>-0.9</v>
      </c>
      <c r="M1721" s="261">
        <f>IF(ISBLANK(INDEX('Policy Characteristics'!G:G,MATCH($C1721,'Policy Characteristics'!$C:$C,0))),"",INDEX('Policy Characteristics'!G:G,MATCH($C1721,'Policy Characteristics'!$C:$C,0)))</f>
        <v>0.9</v>
      </c>
      <c r="N1721" s="261">
        <f>IF(ISBLANK(INDEX('Policy Characteristics'!H:H,MATCH($C1721,'Policy Characteristics'!$C:$C,0))),"",INDEX('Policy Characteristics'!H:H,MATCH($C1721,'Policy Characteristics'!$C:$C,0)))</f>
        <v>0.01</v>
      </c>
      <c r="O1721" s="254" t="str">
        <f>IF(ISBLANK(INDEX('Policy Characteristics'!I:I,MATCH($C1721,'Policy Characteristics'!$C:$C,0))),"",INDEX('Policy Characteristics'!I:I,MATCH($C1721,'Policy Characteristics'!$C:$C,0)))</f>
        <v>% of BAU price</v>
      </c>
      <c r="P1721" s="254" t="str">
        <f>IF(ISBLANK(INDEX('Policy Characteristics'!J:J,MATCH($C1721,'Policy Characteristics'!$C:$C,0))),"",INDEX('Policy Characteristics'!J:J,MATCH($C1721,'Policy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21" s="254" t="str">
        <f>IF(ISBLANK(INDEX('Policy Characteristics'!K:K,MATCH($C1721,'Policy Characteristics'!$C:$C,0))),"",INDEX('Policy Characteristics'!K:K,MATCH($C1721,'Policy Characteristics'!$C:$C,0)))</f>
        <v>fuels.html#fuel-taxes</v>
      </c>
      <c r="R1721" s="254" t="str">
        <f>IF(ISBLANK(INDEX('Policy Characteristics'!L:L,MATCH($C1721,'Policy Characteristics'!$C:$C,0))),"",INDEX('Policy Characteristics'!L:L,MATCH($C1721,'Policy Characteristics'!$C:$C,0)))</f>
        <v>fuel-taxes.html</v>
      </c>
    </row>
    <row r="1722" spans="1:18">
      <c r="A1722" s="254" t="str">
        <f>IF(ISBLANK(INDEX('Policy Characteristics'!A:A,MATCH($C1722,'Policy Characteristics'!$C:$C,0))),"",INDEX('Policy Characteristics'!A:A,MATCH($C1722,'Policy Characteristics'!$C:$C,0)))</f>
        <v>Cross-Sector</v>
      </c>
      <c r="B1722" s="262" t="str">
        <f>IF(ISBLANK(INDEX('Policy Characteristics'!B:B,MATCH($C1722,'Policy Characteristics'!$C:$C,0))),"",INDEX('Policy Characteristics'!B:B,MATCH($C1722,'Policy Characteristics'!$C:$C,0)))</f>
        <v>Fuel Taxes or Subsidies</v>
      </c>
      <c r="C1722" s="320" t="str">
        <f t="shared" si="66"/>
        <v>Additional Fuel Tax or Subsidy Rate by Fuel</v>
      </c>
      <c r="D1722" s="6" t="s">
        <v>2465</v>
      </c>
      <c r="E1722" s="45" t="s">
        <v>333</v>
      </c>
      <c r="F1722" s="6" t="s">
        <v>2469</v>
      </c>
      <c r="G1722" s="45" t="s">
        <v>9</v>
      </c>
      <c r="H1722" s="43">
        <v>2377</v>
      </c>
      <c r="I1722" s="325" t="s">
        <v>44</v>
      </c>
      <c r="J1722" s="255" t="str">
        <f>IF(ISBLANK(INDEX('Policy Characteristics'!D:D,MATCH($C1722,'Policy Characteristics'!$C:$C,0))),"",INDEX('Policy Characteristics'!D:D,MATCH($C1722,'Policy Characteristics'!$C:$C,0)))</f>
        <v>Fuel Taxes or Subsidies</v>
      </c>
      <c r="K1722" s="254" t="str">
        <f>IF(ISBLANK(INDEX('Policy Characteristics'!E:E,MATCH($C1722,'Policy Characteristics'!$C:$C,0))),"",INDEX('Policy Characteristics'!E:E,MATCH($C1722,'Policy Characteristics'!$C:$C,0)))</f>
        <v>cross fuel tax</v>
      </c>
      <c r="L1722" s="261">
        <f>IF(ISBLANK(INDEX('Policy Characteristics'!F:F,MATCH($C1722,'Policy Characteristics'!$C:$C,0))),"",INDEX('Policy Characteristics'!F:F,MATCH($C1722,'Policy Characteristics'!$C:$C,0)))</f>
        <v>-0.9</v>
      </c>
      <c r="M1722" s="261">
        <f>IF(ISBLANK(INDEX('Policy Characteristics'!G:G,MATCH($C1722,'Policy Characteristics'!$C:$C,0))),"",INDEX('Policy Characteristics'!G:G,MATCH($C1722,'Policy Characteristics'!$C:$C,0)))</f>
        <v>0.9</v>
      </c>
      <c r="N1722" s="261">
        <f>IF(ISBLANK(INDEX('Policy Characteristics'!H:H,MATCH($C1722,'Policy Characteristics'!$C:$C,0))),"",INDEX('Policy Characteristics'!H:H,MATCH($C1722,'Policy Characteristics'!$C:$C,0)))</f>
        <v>0.01</v>
      </c>
      <c r="O1722" s="254" t="str">
        <f>IF(ISBLANK(INDEX('Policy Characteristics'!I:I,MATCH($C1722,'Policy Characteristics'!$C:$C,0))),"",INDEX('Policy Characteristics'!I:I,MATCH($C1722,'Policy Characteristics'!$C:$C,0)))</f>
        <v>% of BAU price</v>
      </c>
      <c r="P1722" s="254" t="str">
        <f>IF(ISBLANK(INDEX('Policy Characteristics'!J:J,MATCH($C1722,'Policy Characteristics'!$C:$C,0))),"",INDEX('Policy Characteristics'!J:J,MATCH($C1722,'Policy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22" s="254" t="str">
        <f>IF(ISBLANK(INDEX('Policy Characteristics'!K:K,MATCH($C1722,'Policy Characteristics'!$C:$C,0))),"",INDEX('Policy Characteristics'!K:K,MATCH($C1722,'Policy Characteristics'!$C:$C,0)))</f>
        <v>fuels.html#fuel-taxes</v>
      </c>
      <c r="R1722" s="254" t="str">
        <f>IF(ISBLANK(INDEX('Policy Characteristics'!L:L,MATCH($C1722,'Policy Characteristics'!$C:$C,0))),"",INDEX('Policy Characteristics'!L:L,MATCH($C1722,'Policy Characteristics'!$C:$C,0)))</f>
        <v>fuel-taxes.html</v>
      </c>
    </row>
    <row r="1723" spans="1:18">
      <c r="A1723" s="254" t="str">
        <f>IF(ISBLANK(INDEX('Policy Characteristics'!A:A,MATCH($C1723,'Policy Characteristics'!$C:$C,0))),"",INDEX('Policy Characteristics'!A:A,MATCH($C1723,'Policy Characteristics'!$C:$C,0)))</f>
        <v>Cross-Sector</v>
      </c>
      <c r="B1723" s="262" t="str">
        <f>IF(ISBLANK(INDEX('Policy Characteristics'!B:B,MATCH($C1723,'Policy Characteristics'!$C:$C,0))),"",INDEX('Policy Characteristics'!B:B,MATCH($C1723,'Policy Characteristics'!$C:$C,0)))</f>
        <v>Fuel Taxes or Subsidies</v>
      </c>
      <c r="C1723" s="320" t="str">
        <f t="shared" si="66"/>
        <v>Additional Fuel Tax or Subsidy Rate by Fuel</v>
      </c>
      <c r="D1723" s="6" t="s">
        <v>2475</v>
      </c>
      <c r="E1723" s="45" t="s">
        <v>333</v>
      </c>
      <c r="F1723" s="6" t="s">
        <v>2476</v>
      </c>
      <c r="G1723" s="45" t="s">
        <v>9</v>
      </c>
      <c r="H1723" s="43">
        <v>2378</v>
      </c>
      <c r="I1723" s="325" t="s">
        <v>43</v>
      </c>
      <c r="J1723" s="255" t="str">
        <f>IF(ISBLANK(INDEX('Policy Characteristics'!D:D,MATCH($C1723,'Policy Characteristics'!$C:$C,0))),"",INDEX('Policy Characteristics'!D:D,MATCH($C1723,'Policy Characteristics'!$C:$C,0)))</f>
        <v>Fuel Taxes or Subsidies</v>
      </c>
      <c r="K1723" s="254" t="str">
        <f>IF(ISBLANK(INDEX('Policy Characteristics'!E:E,MATCH($C1723,'Policy Characteristics'!$C:$C,0))),"",INDEX('Policy Characteristics'!E:E,MATCH($C1723,'Policy Characteristics'!$C:$C,0)))</f>
        <v>cross fuel tax</v>
      </c>
      <c r="L1723" s="261">
        <f>IF(ISBLANK(INDEX('Policy Characteristics'!F:F,MATCH($C1723,'Policy Characteristics'!$C:$C,0))),"",INDEX('Policy Characteristics'!F:F,MATCH($C1723,'Policy Characteristics'!$C:$C,0)))</f>
        <v>-0.9</v>
      </c>
      <c r="M1723" s="261">
        <f>IF(ISBLANK(INDEX('Policy Characteristics'!G:G,MATCH($C1723,'Policy Characteristics'!$C:$C,0))),"",INDEX('Policy Characteristics'!G:G,MATCH($C1723,'Policy Characteristics'!$C:$C,0)))</f>
        <v>0.9</v>
      </c>
      <c r="N1723" s="261">
        <f>IF(ISBLANK(INDEX('Policy Characteristics'!H:H,MATCH($C1723,'Policy Characteristics'!$C:$C,0))),"",INDEX('Policy Characteristics'!H:H,MATCH($C1723,'Policy Characteristics'!$C:$C,0)))</f>
        <v>0.01</v>
      </c>
      <c r="O1723" s="254" t="str">
        <f>IF(ISBLANK(INDEX('Policy Characteristics'!I:I,MATCH($C1723,'Policy Characteristics'!$C:$C,0))),"",INDEX('Policy Characteristics'!I:I,MATCH($C1723,'Policy Characteristics'!$C:$C,0)))</f>
        <v>% of BAU price</v>
      </c>
      <c r="P1723" s="254" t="str">
        <f>IF(ISBLANK(INDEX('Policy Characteristics'!J:J,MATCH($C1723,'Policy Characteristics'!$C:$C,0))),"",INDEX('Policy Characteristics'!J:J,MATCH($C1723,'Policy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23" s="254" t="str">
        <f>IF(ISBLANK(INDEX('Policy Characteristics'!K:K,MATCH($C1723,'Policy Characteristics'!$C:$C,0))),"",INDEX('Policy Characteristics'!K:K,MATCH($C1723,'Policy Characteristics'!$C:$C,0)))</f>
        <v>fuels.html#fuel-taxes</v>
      </c>
      <c r="R1723" s="254" t="str">
        <f>IF(ISBLANK(INDEX('Policy Characteristics'!L:L,MATCH($C1723,'Policy Characteristics'!$C:$C,0))),"",INDEX('Policy Characteristics'!L:L,MATCH($C1723,'Policy Characteristics'!$C:$C,0)))</f>
        <v>fuel-taxes.html</v>
      </c>
    </row>
    <row r="1724" spans="1:18">
      <c r="A1724" s="254" t="str">
        <f>IF(ISBLANK(INDEX('Policy Characteristics'!A:A,MATCH($C1724,'Policy Characteristics'!$C:$C,0))),"",INDEX('Policy Characteristics'!A:A,MATCH($C1724,'Policy Characteristics'!$C:$C,0)))</f>
        <v>Cross-Sector</v>
      </c>
      <c r="B1724" s="262" t="str">
        <f>IF(ISBLANK(INDEX('Policy Characteristics'!B:B,MATCH($C1724,'Policy Characteristics'!$C:$C,0))),"",INDEX('Policy Characteristics'!B:B,MATCH($C1724,'Policy Characteristics'!$C:$C,0)))</f>
        <v>Fuel Taxes or Subsidies</v>
      </c>
      <c r="C1724" s="320" t="str">
        <f t="shared" si="66"/>
        <v>Additional Fuel Tax or Subsidy Rate by Fuel</v>
      </c>
      <c r="D1724" s="6" t="s">
        <v>2466</v>
      </c>
      <c r="E1724" s="45" t="s">
        <v>333</v>
      </c>
      <c r="F1724" s="6" t="s">
        <v>2470</v>
      </c>
      <c r="G1724" s="45" t="s">
        <v>9</v>
      </c>
      <c r="H1724" s="43">
        <v>2379</v>
      </c>
      <c r="I1724" s="325" t="s">
        <v>43</v>
      </c>
      <c r="J1724" s="255" t="str">
        <f>IF(ISBLANK(INDEX('Policy Characteristics'!D:D,MATCH($C1724,'Policy Characteristics'!$C:$C,0))),"",INDEX('Policy Characteristics'!D:D,MATCH($C1724,'Policy Characteristics'!$C:$C,0)))</f>
        <v>Fuel Taxes or Subsidies</v>
      </c>
      <c r="K1724" s="254" t="str">
        <f>IF(ISBLANK(INDEX('Policy Characteristics'!E:E,MATCH($C1724,'Policy Characteristics'!$C:$C,0))),"",INDEX('Policy Characteristics'!E:E,MATCH($C1724,'Policy Characteristics'!$C:$C,0)))</f>
        <v>cross fuel tax</v>
      </c>
      <c r="L1724" s="261">
        <f>IF(ISBLANK(INDEX('Policy Characteristics'!F:F,MATCH($C1724,'Policy Characteristics'!$C:$C,0))),"",INDEX('Policy Characteristics'!F:F,MATCH($C1724,'Policy Characteristics'!$C:$C,0)))</f>
        <v>-0.9</v>
      </c>
      <c r="M1724" s="261">
        <f>IF(ISBLANK(INDEX('Policy Characteristics'!G:G,MATCH($C1724,'Policy Characteristics'!$C:$C,0))),"",INDEX('Policy Characteristics'!G:G,MATCH($C1724,'Policy Characteristics'!$C:$C,0)))</f>
        <v>0.9</v>
      </c>
      <c r="N1724" s="261">
        <f>IF(ISBLANK(INDEX('Policy Characteristics'!H:H,MATCH($C1724,'Policy Characteristics'!$C:$C,0))),"",INDEX('Policy Characteristics'!H:H,MATCH($C1724,'Policy Characteristics'!$C:$C,0)))</f>
        <v>0.01</v>
      </c>
      <c r="O1724" s="254" t="str">
        <f>IF(ISBLANK(INDEX('Policy Characteristics'!I:I,MATCH($C1724,'Policy Characteristics'!$C:$C,0))),"",INDEX('Policy Characteristics'!I:I,MATCH($C1724,'Policy Characteristics'!$C:$C,0)))</f>
        <v>% of BAU price</v>
      </c>
      <c r="P1724" s="254" t="str">
        <f>IF(ISBLANK(INDEX('Policy Characteristics'!J:J,MATCH($C1724,'Policy Characteristics'!$C:$C,0))),"",INDEX('Policy Characteristics'!J:J,MATCH($C1724,'Policy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24" s="254" t="str">
        <f>IF(ISBLANK(INDEX('Policy Characteristics'!K:K,MATCH($C1724,'Policy Characteristics'!$C:$C,0))),"",INDEX('Policy Characteristics'!K:K,MATCH($C1724,'Policy Characteristics'!$C:$C,0)))</f>
        <v>fuels.html#fuel-taxes</v>
      </c>
      <c r="R1724" s="254" t="str">
        <f>IF(ISBLANK(INDEX('Policy Characteristics'!L:L,MATCH($C1724,'Policy Characteristics'!$C:$C,0))),"",INDEX('Policy Characteristics'!L:L,MATCH($C1724,'Policy Characteristics'!$C:$C,0)))</f>
        <v>fuel-taxes.html</v>
      </c>
    </row>
    <row r="1725" spans="1:18">
      <c r="A1725" s="254" t="str">
        <f>IF(ISBLANK(INDEX('Policy Characteristics'!A:A,MATCH($C1725,'Policy Characteristics'!$C:$C,0))),"",INDEX('Policy Characteristics'!A:A,MATCH($C1725,'Policy Characteristics'!$C:$C,0)))</f>
        <v>Cross-Sector</v>
      </c>
      <c r="B1725" s="262" t="str">
        <f>IF(ISBLANK(INDEX('Policy Characteristics'!B:B,MATCH($C1725,'Policy Characteristics'!$C:$C,0))),"",INDEX('Policy Characteristics'!B:B,MATCH($C1725,'Policy Characteristics'!$C:$C,0)))</f>
        <v>Fuel Taxes or Subsidies</v>
      </c>
      <c r="C1725" s="320" t="str">
        <f t="shared" si="66"/>
        <v>Additional Fuel Tax or Subsidy Rate by Fuel</v>
      </c>
      <c r="D1725" s="6" t="s">
        <v>2467</v>
      </c>
      <c r="E1725" s="45" t="s">
        <v>333</v>
      </c>
      <c r="F1725" s="6" t="s">
        <v>2471</v>
      </c>
      <c r="G1725" s="45" t="s">
        <v>9</v>
      </c>
      <c r="H1725" s="43">
        <v>2380</v>
      </c>
      <c r="I1725" s="325" t="s">
        <v>44</v>
      </c>
      <c r="J1725" s="255" t="str">
        <f>IF(ISBLANK(INDEX('Policy Characteristics'!D:D,MATCH($C1725,'Policy Characteristics'!$C:$C,0))),"",INDEX('Policy Characteristics'!D:D,MATCH($C1725,'Policy Characteristics'!$C:$C,0)))</f>
        <v>Fuel Taxes or Subsidies</v>
      </c>
      <c r="K1725" s="254" t="str">
        <f>IF(ISBLANK(INDEX('Policy Characteristics'!E:E,MATCH($C1725,'Policy Characteristics'!$C:$C,0))),"",INDEX('Policy Characteristics'!E:E,MATCH($C1725,'Policy Characteristics'!$C:$C,0)))</f>
        <v>cross fuel tax</v>
      </c>
      <c r="L1725" s="261">
        <f>IF(ISBLANK(INDEX('Policy Characteristics'!F:F,MATCH($C1725,'Policy Characteristics'!$C:$C,0))),"",INDEX('Policy Characteristics'!F:F,MATCH($C1725,'Policy Characteristics'!$C:$C,0)))</f>
        <v>-0.9</v>
      </c>
      <c r="M1725" s="261">
        <f>IF(ISBLANK(INDEX('Policy Characteristics'!G:G,MATCH($C1725,'Policy Characteristics'!$C:$C,0))),"",INDEX('Policy Characteristics'!G:G,MATCH($C1725,'Policy Characteristics'!$C:$C,0)))</f>
        <v>0.9</v>
      </c>
      <c r="N1725" s="261">
        <f>IF(ISBLANK(INDEX('Policy Characteristics'!H:H,MATCH($C1725,'Policy Characteristics'!$C:$C,0))),"",INDEX('Policy Characteristics'!H:H,MATCH($C1725,'Policy Characteristics'!$C:$C,0)))</f>
        <v>0.01</v>
      </c>
      <c r="O1725" s="254" t="str">
        <f>IF(ISBLANK(INDEX('Policy Characteristics'!I:I,MATCH($C1725,'Policy Characteristics'!$C:$C,0))),"",INDEX('Policy Characteristics'!I:I,MATCH($C1725,'Policy Characteristics'!$C:$C,0)))</f>
        <v>% of BAU price</v>
      </c>
      <c r="P1725" s="254" t="str">
        <f>IF(ISBLANK(INDEX('Policy Characteristics'!J:J,MATCH($C1725,'Policy Characteristics'!$C:$C,0))),"",INDEX('Policy Characteristics'!J:J,MATCH($C1725,'Policy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25" s="254" t="str">
        <f>IF(ISBLANK(INDEX('Policy Characteristics'!K:K,MATCH($C1725,'Policy Characteristics'!$C:$C,0))),"",INDEX('Policy Characteristics'!K:K,MATCH($C1725,'Policy Characteristics'!$C:$C,0)))</f>
        <v>fuels.html#fuel-taxes</v>
      </c>
      <c r="R1725" s="254" t="str">
        <f>IF(ISBLANK(INDEX('Policy Characteristics'!L:L,MATCH($C1725,'Policy Characteristics'!$C:$C,0))),"",INDEX('Policy Characteristics'!L:L,MATCH($C1725,'Policy Characteristics'!$C:$C,0)))</f>
        <v>fuel-taxes.html</v>
      </c>
    </row>
    <row r="1726" spans="1:18">
      <c r="A1726" s="254" t="str">
        <f>IF(ISBLANK(INDEX('Policy Characteristics'!A:A,MATCH($C1726,'Policy Characteristics'!$C:$C,0))),"",INDEX('Policy Characteristics'!A:A,MATCH($C1726,'Policy Characteristics'!$C:$C,0)))</f>
        <v>Cross-Sector</v>
      </c>
      <c r="B1726" s="262" t="str">
        <f>IF(ISBLANK(INDEX('Policy Characteristics'!B:B,MATCH($C1726,'Policy Characteristics'!$C:$C,0))),"",INDEX('Policy Characteristics'!B:B,MATCH($C1726,'Policy Characteristics'!$C:$C,0)))</f>
        <v>Fuel Taxes or Subsidies</v>
      </c>
      <c r="C1726" s="320" t="str">
        <f t="shared" si="66"/>
        <v>Additional Fuel Tax or Subsidy Rate by Fuel</v>
      </c>
      <c r="D1726" s="6" t="s">
        <v>2468</v>
      </c>
      <c r="E1726" s="45" t="s">
        <v>333</v>
      </c>
      <c r="F1726" s="6" t="s">
        <v>2472</v>
      </c>
      <c r="G1726" s="45" t="s">
        <v>9</v>
      </c>
      <c r="H1726" s="43">
        <v>2381</v>
      </c>
      <c r="I1726" s="325" t="s">
        <v>43</v>
      </c>
      <c r="J1726" s="255" t="str">
        <f>IF(ISBLANK(INDEX('Policy Characteristics'!D:D,MATCH($C1726,'Policy Characteristics'!$C:$C,0))),"",INDEX('Policy Characteristics'!D:D,MATCH($C1726,'Policy Characteristics'!$C:$C,0)))</f>
        <v>Fuel Taxes or Subsidies</v>
      </c>
      <c r="K1726" s="254" t="str">
        <f>IF(ISBLANK(INDEX('Policy Characteristics'!E:E,MATCH($C1726,'Policy Characteristics'!$C:$C,0))),"",INDEX('Policy Characteristics'!E:E,MATCH($C1726,'Policy Characteristics'!$C:$C,0)))</f>
        <v>cross fuel tax</v>
      </c>
      <c r="L1726" s="261">
        <f>IF(ISBLANK(INDEX('Policy Characteristics'!F:F,MATCH($C1726,'Policy Characteristics'!$C:$C,0))),"",INDEX('Policy Characteristics'!F:F,MATCH($C1726,'Policy Characteristics'!$C:$C,0)))</f>
        <v>-0.9</v>
      </c>
      <c r="M1726" s="261">
        <f>IF(ISBLANK(INDEX('Policy Characteristics'!G:G,MATCH($C1726,'Policy Characteristics'!$C:$C,0))),"",INDEX('Policy Characteristics'!G:G,MATCH($C1726,'Policy Characteristics'!$C:$C,0)))</f>
        <v>0.9</v>
      </c>
      <c r="N1726" s="261">
        <f>IF(ISBLANK(INDEX('Policy Characteristics'!H:H,MATCH($C1726,'Policy Characteristics'!$C:$C,0))),"",INDEX('Policy Characteristics'!H:H,MATCH($C1726,'Policy Characteristics'!$C:$C,0)))</f>
        <v>0.01</v>
      </c>
      <c r="O1726" s="254" t="str">
        <f>IF(ISBLANK(INDEX('Policy Characteristics'!I:I,MATCH($C1726,'Policy Characteristics'!$C:$C,0))),"",INDEX('Policy Characteristics'!I:I,MATCH($C1726,'Policy Characteristics'!$C:$C,0)))</f>
        <v>% of BAU price</v>
      </c>
      <c r="P1726" s="254" t="str">
        <f>IF(ISBLANK(INDEX('Policy Characteristics'!J:J,MATCH($C1726,'Policy Characteristics'!$C:$C,0))),"",INDEX('Policy Characteristics'!J:J,MATCH($C1726,'Policy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26" s="254" t="str">
        <f>IF(ISBLANK(INDEX('Policy Characteristics'!K:K,MATCH($C1726,'Policy Characteristics'!$C:$C,0))),"",INDEX('Policy Characteristics'!K:K,MATCH($C1726,'Policy Characteristics'!$C:$C,0)))</f>
        <v>fuels.html#fuel-taxes</v>
      </c>
      <c r="R1726" s="254" t="str">
        <f>IF(ISBLANK(INDEX('Policy Characteristics'!L:L,MATCH($C1726,'Policy Characteristics'!$C:$C,0))),"",INDEX('Policy Characteristics'!L:L,MATCH($C1726,'Policy Characteristics'!$C:$C,0)))</f>
        <v>fuel-taxes.html</v>
      </c>
    </row>
    <row r="1727" spans="1:18" s="4" customFormat="1">
      <c r="A1727" s="254" t="str">
        <f>IF(ISBLANK(INDEX('Policy Characteristics'!A:A,MATCH($C1727,'Policy Characteristics'!$C:$C,0))),"",INDEX('Policy Characteristics'!A:A,MATCH($C1727,'Policy Characteristics'!$C:$C,0)))</f>
        <v>Cross-Sector</v>
      </c>
      <c r="B1727" s="262" t="str">
        <f>IF(ISBLANK(INDEX('Policy Characteristics'!B:B,MATCH($C1727,'Policy Characteristics'!$C:$C,0))),"",INDEX('Policy Characteristics'!B:B,MATCH($C1727,'Policy Characteristics'!$C:$C,0)))</f>
        <v>Fuel Taxes or Subsidies</v>
      </c>
      <c r="C1727" s="320" t="str">
        <f t="shared" si="66"/>
        <v>Additional Fuel Tax or Subsidy Rate by Fuel</v>
      </c>
      <c r="D1727" s="45" t="s">
        <v>52</v>
      </c>
      <c r="E1727" s="45" t="s">
        <v>2495</v>
      </c>
      <c r="F1727" s="45" t="s">
        <v>93</v>
      </c>
      <c r="G1727" s="45" t="s">
        <v>2488</v>
      </c>
      <c r="H1727" s="43">
        <v>2382</v>
      </c>
      <c r="I1727" s="324" t="s">
        <v>43</v>
      </c>
      <c r="J1727" s="255" t="str">
        <f>IF(ISBLANK(INDEX('Policy Characteristics'!D:D,MATCH($C1727,'Policy Characteristics'!$C:$C,0))),"",INDEX('Policy Characteristics'!D:D,MATCH($C1727,'Policy Characteristics'!$C:$C,0)))</f>
        <v>Fuel Taxes or Subsidies</v>
      </c>
      <c r="K1727" s="254" t="str">
        <f>IF(ISBLANK(INDEX('Policy Characteristics'!E:E,MATCH($C1727,'Policy Characteristics'!$C:$C,0))),"",INDEX('Policy Characteristics'!E:E,MATCH($C1727,'Policy Characteristics'!$C:$C,0)))</f>
        <v>cross fuel tax</v>
      </c>
      <c r="L1727" s="261">
        <f>IF(ISBLANK(INDEX('Policy Characteristics'!F:F,MATCH($C1727,'Policy Characteristics'!$C:$C,0))),"",INDEX('Policy Characteristics'!F:F,MATCH($C1727,'Policy Characteristics'!$C:$C,0)))</f>
        <v>-0.9</v>
      </c>
      <c r="M1727" s="261">
        <f>IF(ISBLANK(INDEX('Policy Characteristics'!G:G,MATCH($C1727,'Policy Characteristics'!$C:$C,0))),"",INDEX('Policy Characteristics'!G:G,MATCH($C1727,'Policy Characteristics'!$C:$C,0)))</f>
        <v>0.9</v>
      </c>
      <c r="N1727" s="261">
        <f>IF(ISBLANK(INDEX('Policy Characteristics'!H:H,MATCH($C1727,'Policy Characteristics'!$C:$C,0))),"",INDEX('Policy Characteristics'!H:H,MATCH($C1727,'Policy Characteristics'!$C:$C,0)))</f>
        <v>0.01</v>
      </c>
      <c r="O1727" s="254" t="str">
        <f>IF(ISBLANK(INDEX('Policy Characteristics'!I:I,MATCH($C1727,'Policy Characteristics'!$C:$C,0))),"",INDEX('Policy Characteristics'!I:I,MATCH($C1727,'Policy Characteristics'!$C:$C,0)))</f>
        <v>% of BAU price</v>
      </c>
      <c r="P1727" s="254" t="str">
        <f>IF(ISBLANK(INDEX('Policy Characteristics'!J:J,MATCH($C1727,'Policy Characteristics'!$C:$C,0))),"",INDEX('Policy Characteristics'!J:J,MATCH($C1727,'Policy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27" s="254" t="str">
        <f>IF(ISBLANK(INDEX('Policy Characteristics'!K:K,MATCH($C1727,'Policy Characteristics'!$C:$C,0))),"",INDEX('Policy Characteristics'!K:K,MATCH($C1727,'Policy Characteristics'!$C:$C,0)))</f>
        <v>fuels.html#fuel-taxes</v>
      </c>
      <c r="R1727" s="254" t="str">
        <f>IF(ISBLANK(INDEX('Policy Characteristics'!L:L,MATCH($C1727,'Policy Characteristics'!$C:$C,0))),"",INDEX('Policy Characteristics'!L:L,MATCH($C1727,'Policy Characteristics'!$C:$C,0)))</f>
        <v>fuel-taxes.html</v>
      </c>
    </row>
    <row r="1728" spans="1:18" s="4" customFormat="1">
      <c r="A1728" s="254" t="str">
        <f>IF(ISBLANK(INDEX('Policy Characteristics'!A:A,MATCH($C1728,'Policy Characteristics'!$C:$C,0))),"",INDEX('Policy Characteristics'!A:A,MATCH($C1728,'Policy Characteristics'!$C:$C,0)))</f>
        <v>Cross-Sector</v>
      </c>
      <c r="B1728" s="262" t="str">
        <f>IF(ISBLANK(INDEX('Policy Characteristics'!B:B,MATCH($C1728,'Policy Characteristics'!$C:$C,0))),"",INDEX('Policy Characteristics'!B:B,MATCH($C1728,'Policy Characteristics'!$C:$C,0)))</f>
        <v>Fuel Taxes or Subsidies</v>
      </c>
      <c r="C1728" s="320" t="str">
        <f t="shared" si="66"/>
        <v>Additional Fuel Tax or Subsidy Rate by Fuel</v>
      </c>
      <c r="D1728" s="6" t="s">
        <v>449</v>
      </c>
      <c r="E1728" s="45" t="s">
        <v>2495</v>
      </c>
      <c r="F1728" s="6" t="s">
        <v>446</v>
      </c>
      <c r="G1728" s="45" t="s">
        <v>2488</v>
      </c>
      <c r="H1728" s="43">
        <v>2383</v>
      </c>
      <c r="I1728" s="325" t="s">
        <v>44</v>
      </c>
      <c r="J1728" s="255" t="str">
        <f>IF(ISBLANK(INDEX('Policy Characteristics'!D:D,MATCH($C1728,'Policy Characteristics'!$C:$C,0))),"",INDEX('Policy Characteristics'!D:D,MATCH($C1728,'Policy Characteristics'!$C:$C,0)))</f>
        <v>Fuel Taxes or Subsidies</v>
      </c>
      <c r="K1728" s="254" t="str">
        <f>IF(ISBLANK(INDEX('Policy Characteristics'!E:E,MATCH($C1728,'Policy Characteristics'!$C:$C,0))),"",INDEX('Policy Characteristics'!E:E,MATCH($C1728,'Policy Characteristics'!$C:$C,0)))</f>
        <v>cross fuel tax</v>
      </c>
      <c r="L1728" s="261">
        <f>IF(ISBLANK(INDEX('Policy Characteristics'!F:F,MATCH($C1728,'Policy Characteristics'!$C:$C,0))),"",INDEX('Policy Characteristics'!F:F,MATCH($C1728,'Policy Characteristics'!$C:$C,0)))</f>
        <v>-0.9</v>
      </c>
      <c r="M1728" s="261">
        <f>IF(ISBLANK(INDEX('Policy Characteristics'!G:G,MATCH($C1728,'Policy Characteristics'!$C:$C,0))),"",INDEX('Policy Characteristics'!G:G,MATCH($C1728,'Policy Characteristics'!$C:$C,0)))</f>
        <v>0.9</v>
      </c>
      <c r="N1728" s="261">
        <f>IF(ISBLANK(INDEX('Policy Characteristics'!H:H,MATCH($C1728,'Policy Characteristics'!$C:$C,0))),"",INDEX('Policy Characteristics'!H:H,MATCH($C1728,'Policy Characteristics'!$C:$C,0)))</f>
        <v>0.01</v>
      </c>
      <c r="O1728" s="254" t="str">
        <f>IF(ISBLANK(INDEX('Policy Characteristics'!I:I,MATCH($C1728,'Policy Characteristics'!$C:$C,0))),"",INDEX('Policy Characteristics'!I:I,MATCH($C1728,'Policy Characteristics'!$C:$C,0)))</f>
        <v>% of BAU price</v>
      </c>
      <c r="P1728" s="254" t="str">
        <f>IF(ISBLANK(INDEX('Policy Characteristics'!J:J,MATCH($C1728,'Policy Characteristics'!$C:$C,0))),"",INDEX('Policy Characteristics'!J:J,MATCH($C1728,'Policy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28" s="254" t="str">
        <f>IF(ISBLANK(INDEX('Policy Characteristics'!K:K,MATCH($C1728,'Policy Characteristics'!$C:$C,0))),"",INDEX('Policy Characteristics'!K:K,MATCH($C1728,'Policy Characteristics'!$C:$C,0)))</f>
        <v>fuels.html#fuel-taxes</v>
      </c>
      <c r="R1728" s="254" t="str">
        <f>IF(ISBLANK(INDEX('Policy Characteristics'!L:L,MATCH($C1728,'Policy Characteristics'!$C:$C,0))),"",INDEX('Policy Characteristics'!L:L,MATCH($C1728,'Policy Characteristics'!$C:$C,0)))</f>
        <v>fuel-taxes.html</v>
      </c>
    </row>
    <row r="1729" spans="1:18" s="4" customFormat="1">
      <c r="A1729" s="254" t="str">
        <f>IF(ISBLANK(INDEX('Policy Characteristics'!A:A,MATCH($C1729,'Policy Characteristics'!$C:$C,0))),"",INDEX('Policy Characteristics'!A:A,MATCH($C1729,'Policy Characteristics'!$C:$C,0)))</f>
        <v>Cross-Sector</v>
      </c>
      <c r="B1729" s="262" t="str">
        <f>IF(ISBLANK(INDEX('Policy Characteristics'!B:B,MATCH($C1729,'Policy Characteristics'!$C:$C,0))),"",INDEX('Policy Characteristics'!B:B,MATCH($C1729,'Policy Characteristics'!$C:$C,0)))</f>
        <v>Fuel Taxes or Subsidies</v>
      </c>
      <c r="C1729" s="320" t="str">
        <f t="shared" si="66"/>
        <v>Additional Fuel Tax or Subsidy Rate by Fuel</v>
      </c>
      <c r="D1729" s="6" t="s">
        <v>46</v>
      </c>
      <c r="E1729" s="45" t="s">
        <v>2495</v>
      </c>
      <c r="F1729" s="6" t="s">
        <v>87</v>
      </c>
      <c r="G1729" s="45" t="s">
        <v>2488</v>
      </c>
      <c r="H1729" s="43">
        <v>2384</v>
      </c>
      <c r="I1729" s="325" t="s">
        <v>43</v>
      </c>
      <c r="J1729" s="255" t="str">
        <f>IF(ISBLANK(INDEX('Policy Characteristics'!D:D,MATCH($C1729,'Policy Characteristics'!$C:$C,0))),"",INDEX('Policy Characteristics'!D:D,MATCH($C1729,'Policy Characteristics'!$C:$C,0)))</f>
        <v>Fuel Taxes or Subsidies</v>
      </c>
      <c r="K1729" s="254" t="str">
        <f>IF(ISBLANK(INDEX('Policy Characteristics'!E:E,MATCH($C1729,'Policy Characteristics'!$C:$C,0))),"",INDEX('Policy Characteristics'!E:E,MATCH($C1729,'Policy Characteristics'!$C:$C,0)))</f>
        <v>cross fuel tax</v>
      </c>
      <c r="L1729" s="261">
        <f>IF(ISBLANK(INDEX('Policy Characteristics'!F:F,MATCH($C1729,'Policy Characteristics'!$C:$C,0))),"",INDEX('Policy Characteristics'!F:F,MATCH($C1729,'Policy Characteristics'!$C:$C,0)))</f>
        <v>-0.9</v>
      </c>
      <c r="M1729" s="261">
        <f>IF(ISBLANK(INDEX('Policy Characteristics'!G:G,MATCH($C1729,'Policy Characteristics'!$C:$C,0))),"",INDEX('Policy Characteristics'!G:G,MATCH($C1729,'Policy Characteristics'!$C:$C,0)))</f>
        <v>0.9</v>
      </c>
      <c r="N1729" s="261">
        <f>IF(ISBLANK(INDEX('Policy Characteristics'!H:H,MATCH($C1729,'Policy Characteristics'!$C:$C,0))),"",INDEX('Policy Characteristics'!H:H,MATCH($C1729,'Policy Characteristics'!$C:$C,0)))</f>
        <v>0.01</v>
      </c>
      <c r="O1729" s="254" t="str">
        <f>IF(ISBLANK(INDEX('Policy Characteristics'!I:I,MATCH($C1729,'Policy Characteristics'!$C:$C,0))),"",INDEX('Policy Characteristics'!I:I,MATCH($C1729,'Policy Characteristics'!$C:$C,0)))</f>
        <v>% of BAU price</v>
      </c>
      <c r="P1729" s="254" t="str">
        <f>IF(ISBLANK(INDEX('Policy Characteristics'!J:J,MATCH($C1729,'Policy Characteristics'!$C:$C,0))),"",INDEX('Policy Characteristics'!J:J,MATCH($C1729,'Policy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29" s="254" t="str">
        <f>IF(ISBLANK(INDEX('Policy Characteristics'!K:K,MATCH($C1729,'Policy Characteristics'!$C:$C,0))),"",INDEX('Policy Characteristics'!K:K,MATCH($C1729,'Policy Characteristics'!$C:$C,0)))</f>
        <v>fuels.html#fuel-taxes</v>
      </c>
      <c r="R1729" s="254" t="str">
        <f>IF(ISBLANK(INDEX('Policy Characteristics'!L:L,MATCH($C1729,'Policy Characteristics'!$C:$C,0))),"",INDEX('Policy Characteristics'!L:L,MATCH($C1729,'Policy Characteristics'!$C:$C,0)))</f>
        <v>fuel-taxes.html</v>
      </c>
    </row>
    <row r="1730" spans="1:18" s="4" customFormat="1">
      <c r="A1730" s="254" t="str">
        <f>IF(ISBLANK(INDEX('Policy Characteristics'!A:A,MATCH($C1730,'Policy Characteristics'!$C:$C,0))),"",INDEX('Policy Characteristics'!A:A,MATCH($C1730,'Policy Characteristics'!$C:$C,0)))</f>
        <v>Cross-Sector</v>
      </c>
      <c r="B1730" s="262" t="str">
        <f>IF(ISBLANK(INDEX('Policy Characteristics'!B:B,MATCH($C1730,'Policy Characteristics'!$C:$C,0))),"",INDEX('Policy Characteristics'!B:B,MATCH($C1730,'Policy Characteristics'!$C:$C,0)))</f>
        <v>Fuel Taxes or Subsidies</v>
      </c>
      <c r="C1730" s="320" t="str">
        <f t="shared" si="66"/>
        <v>Additional Fuel Tax or Subsidy Rate by Fuel</v>
      </c>
      <c r="D1730" s="6" t="s">
        <v>47</v>
      </c>
      <c r="E1730" s="45" t="s">
        <v>2495</v>
      </c>
      <c r="F1730" s="6" t="s">
        <v>88</v>
      </c>
      <c r="G1730" s="45" t="s">
        <v>2488</v>
      </c>
      <c r="H1730" s="43">
        <v>2385</v>
      </c>
      <c r="I1730" s="325" t="s">
        <v>44</v>
      </c>
      <c r="J1730" s="255" t="str">
        <f>IF(ISBLANK(INDEX('Policy Characteristics'!D:D,MATCH($C1730,'Policy Characteristics'!$C:$C,0))),"",INDEX('Policy Characteristics'!D:D,MATCH($C1730,'Policy Characteristics'!$C:$C,0)))</f>
        <v>Fuel Taxes or Subsidies</v>
      </c>
      <c r="K1730" s="254" t="str">
        <f>IF(ISBLANK(INDEX('Policy Characteristics'!E:E,MATCH($C1730,'Policy Characteristics'!$C:$C,0))),"",INDEX('Policy Characteristics'!E:E,MATCH($C1730,'Policy Characteristics'!$C:$C,0)))</f>
        <v>cross fuel tax</v>
      </c>
      <c r="L1730" s="261">
        <f>IF(ISBLANK(INDEX('Policy Characteristics'!F:F,MATCH($C1730,'Policy Characteristics'!$C:$C,0))),"",INDEX('Policy Characteristics'!F:F,MATCH($C1730,'Policy Characteristics'!$C:$C,0)))</f>
        <v>-0.9</v>
      </c>
      <c r="M1730" s="261">
        <f>IF(ISBLANK(INDEX('Policy Characteristics'!G:G,MATCH($C1730,'Policy Characteristics'!$C:$C,0))),"",INDEX('Policy Characteristics'!G:G,MATCH($C1730,'Policy Characteristics'!$C:$C,0)))</f>
        <v>0.9</v>
      </c>
      <c r="N1730" s="261">
        <f>IF(ISBLANK(INDEX('Policy Characteristics'!H:H,MATCH($C1730,'Policy Characteristics'!$C:$C,0))),"",INDEX('Policy Characteristics'!H:H,MATCH($C1730,'Policy Characteristics'!$C:$C,0)))</f>
        <v>0.01</v>
      </c>
      <c r="O1730" s="254" t="str">
        <f>IF(ISBLANK(INDEX('Policy Characteristics'!I:I,MATCH($C1730,'Policy Characteristics'!$C:$C,0))),"",INDEX('Policy Characteristics'!I:I,MATCH($C1730,'Policy Characteristics'!$C:$C,0)))</f>
        <v>% of BAU price</v>
      </c>
      <c r="P1730" s="254" t="str">
        <f>IF(ISBLANK(INDEX('Policy Characteristics'!J:J,MATCH($C1730,'Policy Characteristics'!$C:$C,0))),"",INDEX('Policy Characteristics'!J:J,MATCH($C1730,'Policy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30" s="254" t="str">
        <f>IF(ISBLANK(INDEX('Policy Characteristics'!K:K,MATCH($C1730,'Policy Characteristics'!$C:$C,0))),"",INDEX('Policy Characteristics'!K:K,MATCH($C1730,'Policy Characteristics'!$C:$C,0)))</f>
        <v>fuels.html#fuel-taxes</v>
      </c>
      <c r="R1730" s="254" t="str">
        <f>IF(ISBLANK(INDEX('Policy Characteristics'!L:L,MATCH($C1730,'Policy Characteristics'!$C:$C,0))),"",INDEX('Policy Characteristics'!L:L,MATCH($C1730,'Policy Characteristics'!$C:$C,0)))</f>
        <v>fuel-taxes.html</v>
      </c>
    </row>
    <row r="1731" spans="1:18" s="4" customFormat="1">
      <c r="A1731" s="254" t="str">
        <f>IF(ISBLANK(INDEX('Policy Characteristics'!A:A,MATCH($C1731,'Policy Characteristics'!$C:$C,0))),"",INDEX('Policy Characteristics'!A:A,MATCH($C1731,'Policy Characteristics'!$C:$C,0)))</f>
        <v>Cross-Sector</v>
      </c>
      <c r="B1731" s="262" t="str">
        <f>IF(ISBLANK(INDEX('Policy Characteristics'!B:B,MATCH($C1731,'Policy Characteristics'!$C:$C,0))),"",INDEX('Policy Characteristics'!B:B,MATCH($C1731,'Policy Characteristics'!$C:$C,0)))</f>
        <v>Fuel Taxes or Subsidies</v>
      </c>
      <c r="C1731" s="320" t="str">
        <f t="shared" si="66"/>
        <v>Additional Fuel Tax or Subsidy Rate by Fuel</v>
      </c>
      <c r="D1731" s="6" t="s">
        <v>51</v>
      </c>
      <c r="E1731" s="45" t="s">
        <v>2495</v>
      </c>
      <c r="F1731" s="6" t="s">
        <v>92</v>
      </c>
      <c r="G1731" s="45" t="s">
        <v>2488</v>
      </c>
      <c r="H1731" s="43">
        <v>2386</v>
      </c>
      <c r="I1731" s="325" t="s">
        <v>44</v>
      </c>
      <c r="J1731" s="255" t="str">
        <f>IF(ISBLANK(INDEX('Policy Characteristics'!D:D,MATCH($C1731,'Policy Characteristics'!$C:$C,0))),"",INDEX('Policy Characteristics'!D:D,MATCH($C1731,'Policy Characteristics'!$C:$C,0)))</f>
        <v>Fuel Taxes or Subsidies</v>
      </c>
      <c r="K1731" s="254" t="str">
        <f>IF(ISBLANK(INDEX('Policy Characteristics'!E:E,MATCH($C1731,'Policy Characteristics'!$C:$C,0))),"",INDEX('Policy Characteristics'!E:E,MATCH($C1731,'Policy Characteristics'!$C:$C,0)))</f>
        <v>cross fuel tax</v>
      </c>
      <c r="L1731" s="261">
        <f>IF(ISBLANK(INDEX('Policy Characteristics'!F:F,MATCH($C1731,'Policy Characteristics'!$C:$C,0))),"",INDEX('Policy Characteristics'!F:F,MATCH($C1731,'Policy Characteristics'!$C:$C,0)))</f>
        <v>-0.9</v>
      </c>
      <c r="M1731" s="261">
        <f>IF(ISBLANK(INDEX('Policy Characteristics'!G:G,MATCH($C1731,'Policy Characteristics'!$C:$C,0))),"",INDEX('Policy Characteristics'!G:G,MATCH($C1731,'Policy Characteristics'!$C:$C,0)))</f>
        <v>0.9</v>
      </c>
      <c r="N1731" s="261">
        <f>IF(ISBLANK(INDEX('Policy Characteristics'!H:H,MATCH($C1731,'Policy Characteristics'!$C:$C,0))),"",INDEX('Policy Characteristics'!H:H,MATCH($C1731,'Policy Characteristics'!$C:$C,0)))</f>
        <v>0.01</v>
      </c>
      <c r="O1731" s="254" t="str">
        <f>IF(ISBLANK(INDEX('Policy Characteristics'!I:I,MATCH($C1731,'Policy Characteristics'!$C:$C,0))),"",INDEX('Policy Characteristics'!I:I,MATCH($C1731,'Policy Characteristics'!$C:$C,0)))</f>
        <v>% of BAU price</v>
      </c>
      <c r="P1731" s="254" t="str">
        <f>IF(ISBLANK(INDEX('Policy Characteristics'!J:J,MATCH($C1731,'Policy Characteristics'!$C:$C,0))),"",INDEX('Policy Characteristics'!J:J,MATCH($C1731,'Policy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31" s="254" t="str">
        <f>IF(ISBLANK(INDEX('Policy Characteristics'!K:K,MATCH($C1731,'Policy Characteristics'!$C:$C,0))),"",INDEX('Policy Characteristics'!K:K,MATCH($C1731,'Policy Characteristics'!$C:$C,0)))</f>
        <v>fuels.html#fuel-taxes</v>
      </c>
      <c r="R1731" s="254" t="str">
        <f>IF(ISBLANK(INDEX('Policy Characteristics'!L:L,MATCH($C1731,'Policy Characteristics'!$C:$C,0))),"",INDEX('Policy Characteristics'!L:L,MATCH($C1731,'Policy Characteristics'!$C:$C,0)))</f>
        <v>fuel-taxes.html</v>
      </c>
    </row>
    <row r="1732" spans="1:18" s="4" customFormat="1">
      <c r="A1732" s="254" t="str">
        <f>IF(ISBLANK(INDEX('Policy Characteristics'!A:A,MATCH($C1732,'Policy Characteristics'!$C:$C,0))),"",INDEX('Policy Characteristics'!A:A,MATCH($C1732,'Policy Characteristics'!$C:$C,0)))</f>
        <v>Cross-Sector</v>
      </c>
      <c r="B1732" s="262" t="str">
        <f>IF(ISBLANK(INDEX('Policy Characteristics'!B:B,MATCH($C1732,'Policy Characteristics'!$C:$C,0))),"",INDEX('Policy Characteristics'!B:B,MATCH($C1732,'Policy Characteristics'!$C:$C,0)))</f>
        <v>Fuel Taxes or Subsidies</v>
      </c>
      <c r="C1732" s="320" t="str">
        <f t="shared" si="66"/>
        <v>Additional Fuel Tax or Subsidy Rate by Fuel</v>
      </c>
      <c r="D1732" s="6" t="s">
        <v>53</v>
      </c>
      <c r="E1732" s="45" t="s">
        <v>2495</v>
      </c>
      <c r="F1732" s="6" t="s">
        <v>95</v>
      </c>
      <c r="G1732" s="45" t="s">
        <v>2488</v>
      </c>
      <c r="H1732" s="43">
        <v>2387</v>
      </c>
      <c r="I1732" s="325" t="s">
        <v>44</v>
      </c>
      <c r="J1732" s="255" t="str">
        <f>IF(ISBLANK(INDEX('Policy Characteristics'!D:D,MATCH($C1732,'Policy Characteristics'!$C:$C,0))),"",INDEX('Policy Characteristics'!D:D,MATCH($C1732,'Policy Characteristics'!$C:$C,0)))</f>
        <v>Fuel Taxes or Subsidies</v>
      </c>
      <c r="K1732" s="254" t="str">
        <f>IF(ISBLANK(INDEX('Policy Characteristics'!E:E,MATCH($C1732,'Policy Characteristics'!$C:$C,0))),"",INDEX('Policy Characteristics'!E:E,MATCH($C1732,'Policy Characteristics'!$C:$C,0)))</f>
        <v>cross fuel tax</v>
      </c>
      <c r="L1732" s="261">
        <f>IF(ISBLANK(INDEX('Policy Characteristics'!F:F,MATCH($C1732,'Policy Characteristics'!$C:$C,0))),"",INDEX('Policy Characteristics'!F:F,MATCH($C1732,'Policy Characteristics'!$C:$C,0)))</f>
        <v>-0.9</v>
      </c>
      <c r="M1732" s="261">
        <f>IF(ISBLANK(INDEX('Policy Characteristics'!G:G,MATCH($C1732,'Policy Characteristics'!$C:$C,0))),"",INDEX('Policy Characteristics'!G:G,MATCH($C1732,'Policy Characteristics'!$C:$C,0)))</f>
        <v>0.9</v>
      </c>
      <c r="N1732" s="261">
        <f>IF(ISBLANK(INDEX('Policy Characteristics'!H:H,MATCH($C1732,'Policy Characteristics'!$C:$C,0))),"",INDEX('Policy Characteristics'!H:H,MATCH($C1732,'Policy Characteristics'!$C:$C,0)))</f>
        <v>0.01</v>
      </c>
      <c r="O1732" s="254" t="str">
        <f>IF(ISBLANK(INDEX('Policy Characteristics'!I:I,MATCH($C1732,'Policy Characteristics'!$C:$C,0))),"",INDEX('Policy Characteristics'!I:I,MATCH($C1732,'Policy Characteristics'!$C:$C,0)))</f>
        <v>% of BAU price</v>
      </c>
      <c r="P1732" s="254" t="str">
        <f>IF(ISBLANK(INDEX('Policy Characteristics'!J:J,MATCH($C1732,'Policy Characteristics'!$C:$C,0))),"",INDEX('Policy Characteristics'!J:J,MATCH($C1732,'Policy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32" s="254" t="str">
        <f>IF(ISBLANK(INDEX('Policy Characteristics'!K:K,MATCH($C1732,'Policy Characteristics'!$C:$C,0))),"",INDEX('Policy Characteristics'!K:K,MATCH($C1732,'Policy Characteristics'!$C:$C,0)))</f>
        <v>fuels.html#fuel-taxes</v>
      </c>
      <c r="R1732" s="254" t="str">
        <f>IF(ISBLANK(INDEX('Policy Characteristics'!L:L,MATCH($C1732,'Policy Characteristics'!$C:$C,0))),"",INDEX('Policy Characteristics'!L:L,MATCH($C1732,'Policy Characteristics'!$C:$C,0)))</f>
        <v>fuel-taxes.html</v>
      </c>
    </row>
    <row r="1733" spans="1:18" s="4" customFormat="1">
      <c r="A1733" s="254" t="str">
        <f>IF(ISBLANK(INDEX('Policy Characteristics'!A:A,MATCH($C1733,'Policy Characteristics'!$C:$C,0))),"",INDEX('Policy Characteristics'!A:A,MATCH($C1733,'Policy Characteristics'!$C:$C,0)))</f>
        <v>Cross-Sector</v>
      </c>
      <c r="B1733" s="262" t="str">
        <f>IF(ISBLANK(INDEX('Policy Characteristics'!B:B,MATCH($C1733,'Policy Characteristics'!$C:$C,0))),"",INDEX('Policy Characteristics'!B:B,MATCH($C1733,'Policy Characteristics'!$C:$C,0)))</f>
        <v>Fuel Taxes or Subsidies</v>
      </c>
      <c r="C1733" s="320" t="str">
        <f t="shared" si="66"/>
        <v>Additional Fuel Tax or Subsidy Rate by Fuel</v>
      </c>
      <c r="D1733" s="6" t="s">
        <v>54</v>
      </c>
      <c r="E1733" s="45" t="s">
        <v>2495</v>
      </c>
      <c r="F1733" s="6" t="s">
        <v>96</v>
      </c>
      <c r="G1733" s="45" t="s">
        <v>2488</v>
      </c>
      <c r="H1733" s="43">
        <v>2388</v>
      </c>
      <c r="I1733" s="325" t="s">
        <v>44</v>
      </c>
      <c r="J1733" s="255" t="str">
        <f>IF(ISBLANK(INDEX('Policy Characteristics'!D:D,MATCH($C1733,'Policy Characteristics'!$C:$C,0))),"",INDEX('Policy Characteristics'!D:D,MATCH($C1733,'Policy Characteristics'!$C:$C,0)))</f>
        <v>Fuel Taxes or Subsidies</v>
      </c>
      <c r="K1733" s="254" t="str">
        <f>IF(ISBLANK(INDEX('Policy Characteristics'!E:E,MATCH($C1733,'Policy Characteristics'!$C:$C,0))),"",INDEX('Policy Characteristics'!E:E,MATCH($C1733,'Policy Characteristics'!$C:$C,0)))</f>
        <v>cross fuel tax</v>
      </c>
      <c r="L1733" s="261">
        <f>IF(ISBLANK(INDEX('Policy Characteristics'!F:F,MATCH($C1733,'Policy Characteristics'!$C:$C,0))),"",INDEX('Policy Characteristics'!F:F,MATCH($C1733,'Policy Characteristics'!$C:$C,0)))</f>
        <v>-0.9</v>
      </c>
      <c r="M1733" s="261">
        <f>IF(ISBLANK(INDEX('Policy Characteristics'!G:G,MATCH($C1733,'Policy Characteristics'!$C:$C,0))),"",INDEX('Policy Characteristics'!G:G,MATCH($C1733,'Policy Characteristics'!$C:$C,0)))</f>
        <v>0.9</v>
      </c>
      <c r="N1733" s="261">
        <f>IF(ISBLANK(INDEX('Policy Characteristics'!H:H,MATCH($C1733,'Policy Characteristics'!$C:$C,0))),"",INDEX('Policy Characteristics'!H:H,MATCH($C1733,'Policy Characteristics'!$C:$C,0)))</f>
        <v>0.01</v>
      </c>
      <c r="O1733" s="254" t="str">
        <f>IF(ISBLANK(INDEX('Policy Characteristics'!I:I,MATCH($C1733,'Policy Characteristics'!$C:$C,0))),"",INDEX('Policy Characteristics'!I:I,MATCH($C1733,'Policy Characteristics'!$C:$C,0)))</f>
        <v>% of BAU price</v>
      </c>
      <c r="P1733" s="254" t="str">
        <f>IF(ISBLANK(INDEX('Policy Characteristics'!J:J,MATCH($C1733,'Policy Characteristics'!$C:$C,0))),"",INDEX('Policy Characteristics'!J:J,MATCH($C1733,'Policy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33" s="254" t="str">
        <f>IF(ISBLANK(INDEX('Policy Characteristics'!K:K,MATCH($C1733,'Policy Characteristics'!$C:$C,0))),"",INDEX('Policy Characteristics'!K:K,MATCH($C1733,'Policy Characteristics'!$C:$C,0)))</f>
        <v>fuels.html#fuel-taxes</v>
      </c>
      <c r="R1733" s="254" t="str">
        <f>IF(ISBLANK(INDEX('Policy Characteristics'!L:L,MATCH($C1733,'Policy Characteristics'!$C:$C,0))),"",INDEX('Policy Characteristics'!L:L,MATCH($C1733,'Policy Characteristics'!$C:$C,0)))</f>
        <v>fuel-taxes.html</v>
      </c>
    </row>
    <row r="1734" spans="1:18" s="4" customFormat="1">
      <c r="A1734" s="254" t="str">
        <f>IF(ISBLANK(INDEX('Policy Characteristics'!A:A,MATCH($C1734,'Policy Characteristics'!$C:$C,0))),"",INDEX('Policy Characteristics'!A:A,MATCH($C1734,'Policy Characteristics'!$C:$C,0)))</f>
        <v>Cross-Sector</v>
      </c>
      <c r="B1734" s="262" t="str">
        <f>IF(ISBLANK(INDEX('Policy Characteristics'!B:B,MATCH($C1734,'Policy Characteristics'!$C:$C,0))),"",INDEX('Policy Characteristics'!B:B,MATCH($C1734,'Policy Characteristics'!$C:$C,0)))</f>
        <v>Fuel Taxes or Subsidies</v>
      </c>
      <c r="C1734" s="320" t="str">
        <f t="shared" si="66"/>
        <v>Additional Fuel Tax or Subsidy Rate by Fuel</v>
      </c>
      <c r="D1734" s="6" t="s">
        <v>55</v>
      </c>
      <c r="E1734" s="45" t="s">
        <v>2495</v>
      </c>
      <c r="F1734" s="6" t="s">
        <v>97</v>
      </c>
      <c r="G1734" s="45" t="s">
        <v>2488</v>
      </c>
      <c r="H1734" s="43">
        <v>2389</v>
      </c>
      <c r="I1734" s="325" t="s">
        <v>44</v>
      </c>
      <c r="J1734" s="255" t="str">
        <f>IF(ISBLANK(INDEX('Policy Characteristics'!D:D,MATCH($C1734,'Policy Characteristics'!$C:$C,0))),"",INDEX('Policy Characteristics'!D:D,MATCH($C1734,'Policy Characteristics'!$C:$C,0)))</f>
        <v>Fuel Taxes or Subsidies</v>
      </c>
      <c r="K1734" s="254" t="str">
        <f>IF(ISBLANK(INDEX('Policy Characteristics'!E:E,MATCH($C1734,'Policy Characteristics'!$C:$C,0))),"",INDEX('Policy Characteristics'!E:E,MATCH($C1734,'Policy Characteristics'!$C:$C,0)))</f>
        <v>cross fuel tax</v>
      </c>
      <c r="L1734" s="261">
        <f>IF(ISBLANK(INDEX('Policy Characteristics'!F:F,MATCH($C1734,'Policy Characteristics'!$C:$C,0))),"",INDEX('Policy Characteristics'!F:F,MATCH($C1734,'Policy Characteristics'!$C:$C,0)))</f>
        <v>-0.9</v>
      </c>
      <c r="M1734" s="261">
        <f>IF(ISBLANK(INDEX('Policy Characteristics'!G:G,MATCH($C1734,'Policy Characteristics'!$C:$C,0))),"",INDEX('Policy Characteristics'!G:G,MATCH($C1734,'Policy Characteristics'!$C:$C,0)))</f>
        <v>0.9</v>
      </c>
      <c r="N1734" s="261">
        <f>IF(ISBLANK(INDEX('Policy Characteristics'!H:H,MATCH($C1734,'Policy Characteristics'!$C:$C,0))),"",INDEX('Policy Characteristics'!H:H,MATCH($C1734,'Policy Characteristics'!$C:$C,0)))</f>
        <v>0.01</v>
      </c>
      <c r="O1734" s="254" t="str">
        <f>IF(ISBLANK(INDEX('Policy Characteristics'!I:I,MATCH($C1734,'Policy Characteristics'!$C:$C,0))),"",INDEX('Policy Characteristics'!I:I,MATCH($C1734,'Policy Characteristics'!$C:$C,0)))</f>
        <v>% of BAU price</v>
      </c>
      <c r="P1734" s="254" t="str">
        <f>IF(ISBLANK(INDEX('Policy Characteristics'!J:J,MATCH($C1734,'Policy Characteristics'!$C:$C,0))),"",INDEX('Policy Characteristics'!J:J,MATCH($C1734,'Policy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34" s="254" t="str">
        <f>IF(ISBLANK(INDEX('Policy Characteristics'!K:K,MATCH($C1734,'Policy Characteristics'!$C:$C,0))),"",INDEX('Policy Characteristics'!K:K,MATCH($C1734,'Policy Characteristics'!$C:$C,0)))</f>
        <v>fuels.html#fuel-taxes</v>
      </c>
      <c r="R1734" s="254" t="str">
        <f>IF(ISBLANK(INDEX('Policy Characteristics'!L:L,MATCH($C1734,'Policy Characteristics'!$C:$C,0))),"",INDEX('Policy Characteristics'!L:L,MATCH($C1734,'Policy Characteristics'!$C:$C,0)))</f>
        <v>fuel-taxes.html</v>
      </c>
    </row>
    <row r="1735" spans="1:18" s="4" customFormat="1">
      <c r="A1735" s="254" t="str">
        <f>IF(ISBLANK(INDEX('Policy Characteristics'!A:A,MATCH($C1735,'Policy Characteristics'!$C:$C,0))),"",INDEX('Policy Characteristics'!A:A,MATCH($C1735,'Policy Characteristics'!$C:$C,0)))</f>
        <v>Cross-Sector</v>
      </c>
      <c r="B1735" s="262" t="str">
        <f>IF(ISBLANK(INDEX('Policy Characteristics'!B:B,MATCH($C1735,'Policy Characteristics'!$C:$C,0))),"",INDEX('Policy Characteristics'!B:B,MATCH($C1735,'Policy Characteristics'!$C:$C,0)))</f>
        <v>Fuel Taxes or Subsidies</v>
      </c>
      <c r="C1735" s="320" t="str">
        <f t="shared" si="66"/>
        <v>Additional Fuel Tax or Subsidy Rate by Fuel</v>
      </c>
      <c r="D1735" s="6" t="s">
        <v>56</v>
      </c>
      <c r="E1735" s="45" t="s">
        <v>2495</v>
      </c>
      <c r="F1735" s="6" t="s">
        <v>98</v>
      </c>
      <c r="G1735" s="45" t="s">
        <v>2488</v>
      </c>
      <c r="H1735" s="43">
        <v>2390</v>
      </c>
      <c r="I1735" s="325" t="s">
        <v>44</v>
      </c>
      <c r="J1735" s="255" t="str">
        <f>IF(ISBLANK(INDEX('Policy Characteristics'!D:D,MATCH($C1735,'Policy Characteristics'!$C:$C,0))),"",INDEX('Policy Characteristics'!D:D,MATCH($C1735,'Policy Characteristics'!$C:$C,0)))</f>
        <v>Fuel Taxes or Subsidies</v>
      </c>
      <c r="K1735" s="254" t="str">
        <f>IF(ISBLANK(INDEX('Policy Characteristics'!E:E,MATCH($C1735,'Policy Characteristics'!$C:$C,0))),"",INDEX('Policy Characteristics'!E:E,MATCH($C1735,'Policy Characteristics'!$C:$C,0)))</f>
        <v>cross fuel tax</v>
      </c>
      <c r="L1735" s="261">
        <f>IF(ISBLANK(INDEX('Policy Characteristics'!F:F,MATCH($C1735,'Policy Characteristics'!$C:$C,0))),"",INDEX('Policy Characteristics'!F:F,MATCH($C1735,'Policy Characteristics'!$C:$C,0)))</f>
        <v>-0.9</v>
      </c>
      <c r="M1735" s="261">
        <f>IF(ISBLANK(INDEX('Policy Characteristics'!G:G,MATCH($C1735,'Policy Characteristics'!$C:$C,0))),"",INDEX('Policy Characteristics'!G:G,MATCH($C1735,'Policy Characteristics'!$C:$C,0)))</f>
        <v>0.9</v>
      </c>
      <c r="N1735" s="261">
        <f>IF(ISBLANK(INDEX('Policy Characteristics'!H:H,MATCH($C1735,'Policy Characteristics'!$C:$C,0))),"",INDEX('Policy Characteristics'!H:H,MATCH($C1735,'Policy Characteristics'!$C:$C,0)))</f>
        <v>0.01</v>
      </c>
      <c r="O1735" s="254" t="str">
        <f>IF(ISBLANK(INDEX('Policy Characteristics'!I:I,MATCH($C1735,'Policy Characteristics'!$C:$C,0))),"",INDEX('Policy Characteristics'!I:I,MATCH($C1735,'Policy Characteristics'!$C:$C,0)))</f>
        <v>% of BAU price</v>
      </c>
      <c r="P1735" s="254" t="str">
        <f>IF(ISBLANK(INDEX('Policy Characteristics'!J:J,MATCH($C1735,'Policy Characteristics'!$C:$C,0))),"",INDEX('Policy Characteristics'!J:J,MATCH($C1735,'Policy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35" s="254" t="str">
        <f>IF(ISBLANK(INDEX('Policy Characteristics'!K:K,MATCH($C1735,'Policy Characteristics'!$C:$C,0))),"",INDEX('Policy Characteristics'!K:K,MATCH($C1735,'Policy Characteristics'!$C:$C,0)))</f>
        <v>fuels.html#fuel-taxes</v>
      </c>
      <c r="R1735" s="254" t="str">
        <f>IF(ISBLANK(INDEX('Policy Characteristics'!L:L,MATCH($C1735,'Policy Characteristics'!$C:$C,0))),"",INDEX('Policy Characteristics'!L:L,MATCH($C1735,'Policy Characteristics'!$C:$C,0)))</f>
        <v>fuel-taxes.html</v>
      </c>
    </row>
    <row r="1736" spans="1:18">
      <c r="A1736" s="254" t="str">
        <f>IF(ISBLANK(INDEX('Policy Characteristics'!A:A,MATCH($C1736,'Policy Characteristics'!$C:$C,0))),"",INDEX('Policy Characteristics'!A:A,MATCH($C1736,'Policy Characteristics'!$C:$C,0)))</f>
        <v>Cross-Sector</v>
      </c>
      <c r="B1736" s="262" t="str">
        <f>IF(ISBLANK(INDEX('Policy Characteristics'!B:B,MATCH($C1736,'Policy Characteristics'!$C:$C,0))),"",INDEX('Policy Characteristics'!B:B,MATCH($C1736,'Policy Characteristics'!$C:$C,0)))</f>
        <v>Fuel Taxes or Subsidies</v>
      </c>
      <c r="C1736" s="320" t="str">
        <f t="shared" si="66"/>
        <v>Additional Fuel Tax or Subsidy Rate by Fuel</v>
      </c>
      <c r="D1736" s="6" t="s">
        <v>2473</v>
      </c>
      <c r="E1736" s="45" t="s">
        <v>2495</v>
      </c>
      <c r="F1736" s="6" t="s">
        <v>2474</v>
      </c>
      <c r="G1736" s="45" t="s">
        <v>2488</v>
      </c>
      <c r="H1736" s="43">
        <v>2391</v>
      </c>
      <c r="I1736" s="325" t="s">
        <v>44</v>
      </c>
      <c r="J1736" s="255" t="str">
        <f>IF(ISBLANK(INDEX('Policy Characteristics'!D:D,MATCH($C1736,'Policy Characteristics'!$C:$C,0))),"",INDEX('Policy Characteristics'!D:D,MATCH($C1736,'Policy Characteristics'!$C:$C,0)))</f>
        <v>Fuel Taxes or Subsidies</v>
      </c>
      <c r="K1736" s="254" t="str">
        <f>IF(ISBLANK(INDEX('Policy Characteristics'!E:E,MATCH($C1736,'Policy Characteristics'!$C:$C,0))),"",INDEX('Policy Characteristics'!E:E,MATCH($C1736,'Policy Characteristics'!$C:$C,0)))</f>
        <v>cross fuel tax</v>
      </c>
      <c r="L1736" s="261">
        <f>IF(ISBLANK(INDEX('Policy Characteristics'!F:F,MATCH($C1736,'Policy Characteristics'!$C:$C,0))),"",INDEX('Policy Characteristics'!F:F,MATCH($C1736,'Policy Characteristics'!$C:$C,0)))</f>
        <v>-0.9</v>
      </c>
      <c r="M1736" s="261">
        <f>IF(ISBLANK(INDEX('Policy Characteristics'!G:G,MATCH($C1736,'Policy Characteristics'!$C:$C,0))),"",INDEX('Policy Characteristics'!G:G,MATCH($C1736,'Policy Characteristics'!$C:$C,0)))</f>
        <v>0.9</v>
      </c>
      <c r="N1736" s="261">
        <f>IF(ISBLANK(INDEX('Policy Characteristics'!H:H,MATCH($C1736,'Policy Characteristics'!$C:$C,0))),"",INDEX('Policy Characteristics'!H:H,MATCH($C1736,'Policy Characteristics'!$C:$C,0)))</f>
        <v>0.01</v>
      </c>
      <c r="O1736" s="254" t="str">
        <f>IF(ISBLANK(INDEX('Policy Characteristics'!I:I,MATCH($C1736,'Policy Characteristics'!$C:$C,0))),"",INDEX('Policy Characteristics'!I:I,MATCH($C1736,'Policy Characteristics'!$C:$C,0)))</f>
        <v>% of BAU price</v>
      </c>
      <c r="P1736" s="254" t="str">
        <f>IF(ISBLANK(INDEX('Policy Characteristics'!J:J,MATCH($C1736,'Policy Characteristics'!$C:$C,0))),"",INDEX('Policy Characteristics'!J:J,MATCH($C1736,'Policy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36" s="254" t="str">
        <f>IF(ISBLANK(INDEX('Policy Characteristics'!K:K,MATCH($C1736,'Policy Characteristics'!$C:$C,0))),"",INDEX('Policy Characteristics'!K:K,MATCH($C1736,'Policy Characteristics'!$C:$C,0)))</f>
        <v>fuels.html#fuel-taxes</v>
      </c>
      <c r="R1736" s="254" t="str">
        <f>IF(ISBLANK(INDEX('Policy Characteristics'!L:L,MATCH($C1736,'Policy Characteristics'!$C:$C,0))),"",INDEX('Policy Characteristics'!L:L,MATCH($C1736,'Policy Characteristics'!$C:$C,0)))</f>
        <v>fuel-taxes.html</v>
      </c>
    </row>
    <row r="1737" spans="1:18">
      <c r="A1737" s="254" t="str">
        <f>IF(ISBLANK(INDEX('Policy Characteristics'!A:A,MATCH($C1737,'Policy Characteristics'!$C:$C,0))),"",INDEX('Policy Characteristics'!A:A,MATCH($C1737,'Policy Characteristics'!$C:$C,0)))</f>
        <v>Cross-Sector</v>
      </c>
      <c r="B1737" s="262" t="str">
        <f>IF(ISBLANK(INDEX('Policy Characteristics'!B:B,MATCH($C1737,'Policy Characteristics'!$C:$C,0))),"",INDEX('Policy Characteristics'!B:B,MATCH($C1737,'Policy Characteristics'!$C:$C,0)))</f>
        <v>Fuel Taxes or Subsidies</v>
      </c>
      <c r="C1737" s="320" t="str">
        <f t="shared" si="66"/>
        <v>Additional Fuel Tax or Subsidy Rate by Fuel</v>
      </c>
      <c r="D1737" s="6" t="s">
        <v>75</v>
      </c>
      <c r="E1737" s="45" t="s">
        <v>2495</v>
      </c>
      <c r="F1737" s="6" t="s">
        <v>99</v>
      </c>
      <c r="G1737" s="45" t="s">
        <v>2488</v>
      </c>
      <c r="H1737" s="43">
        <v>2392</v>
      </c>
      <c r="I1737" s="325" t="s">
        <v>44</v>
      </c>
      <c r="J1737" s="255" t="str">
        <f>IF(ISBLANK(INDEX('Policy Characteristics'!D:D,MATCH($C1737,'Policy Characteristics'!$C:$C,0))),"",INDEX('Policy Characteristics'!D:D,MATCH($C1737,'Policy Characteristics'!$C:$C,0)))</f>
        <v>Fuel Taxes or Subsidies</v>
      </c>
      <c r="K1737" s="254" t="str">
        <f>IF(ISBLANK(INDEX('Policy Characteristics'!E:E,MATCH($C1737,'Policy Characteristics'!$C:$C,0))),"",INDEX('Policy Characteristics'!E:E,MATCH($C1737,'Policy Characteristics'!$C:$C,0)))</f>
        <v>cross fuel tax</v>
      </c>
      <c r="L1737" s="261">
        <f>IF(ISBLANK(INDEX('Policy Characteristics'!F:F,MATCH($C1737,'Policy Characteristics'!$C:$C,0))),"",INDEX('Policy Characteristics'!F:F,MATCH($C1737,'Policy Characteristics'!$C:$C,0)))</f>
        <v>-0.9</v>
      </c>
      <c r="M1737" s="261">
        <f>IF(ISBLANK(INDEX('Policy Characteristics'!G:G,MATCH($C1737,'Policy Characteristics'!$C:$C,0))),"",INDEX('Policy Characteristics'!G:G,MATCH($C1737,'Policy Characteristics'!$C:$C,0)))</f>
        <v>0.9</v>
      </c>
      <c r="N1737" s="261">
        <f>IF(ISBLANK(INDEX('Policy Characteristics'!H:H,MATCH($C1737,'Policy Characteristics'!$C:$C,0))),"",INDEX('Policy Characteristics'!H:H,MATCH($C1737,'Policy Characteristics'!$C:$C,0)))</f>
        <v>0.01</v>
      </c>
      <c r="O1737" s="254" t="str">
        <f>IF(ISBLANK(INDEX('Policy Characteristics'!I:I,MATCH($C1737,'Policy Characteristics'!$C:$C,0))),"",INDEX('Policy Characteristics'!I:I,MATCH($C1737,'Policy Characteristics'!$C:$C,0)))</f>
        <v>% of BAU price</v>
      </c>
      <c r="P1737" s="254" t="str">
        <f>IF(ISBLANK(INDEX('Policy Characteristics'!J:J,MATCH($C1737,'Policy Characteristics'!$C:$C,0))),"",INDEX('Policy Characteristics'!J:J,MATCH($C1737,'Policy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37" s="254" t="str">
        <f>IF(ISBLANK(INDEX('Policy Characteristics'!K:K,MATCH($C1737,'Policy Characteristics'!$C:$C,0))),"",INDEX('Policy Characteristics'!K:K,MATCH($C1737,'Policy Characteristics'!$C:$C,0)))</f>
        <v>fuels.html#fuel-taxes</v>
      </c>
      <c r="R1737" s="254" t="str">
        <f>IF(ISBLANK(INDEX('Policy Characteristics'!L:L,MATCH($C1737,'Policy Characteristics'!$C:$C,0))),"",INDEX('Policy Characteristics'!L:L,MATCH($C1737,'Policy Characteristics'!$C:$C,0)))</f>
        <v>fuel-taxes.html</v>
      </c>
    </row>
    <row r="1738" spans="1:18">
      <c r="A1738" s="254" t="str">
        <f>IF(ISBLANK(INDEX('Policy Characteristics'!A:A,MATCH($C1738,'Policy Characteristics'!$C:$C,0))),"",INDEX('Policy Characteristics'!A:A,MATCH($C1738,'Policy Characteristics'!$C:$C,0)))</f>
        <v>Cross-Sector</v>
      </c>
      <c r="B1738" s="262" t="str">
        <f>IF(ISBLANK(INDEX('Policy Characteristics'!B:B,MATCH($C1738,'Policy Characteristics'!$C:$C,0))),"",INDEX('Policy Characteristics'!B:B,MATCH($C1738,'Policy Characteristics'!$C:$C,0)))</f>
        <v>Fuel Taxes or Subsidies</v>
      </c>
      <c r="C1738" s="320" t="str">
        <f t="shared" si="66"/>
        <v>Additional Fuel Tax or Subsidy Rate by Fuel</v>
      </c>
      <c r="D1738" s="6" t="s">
        <v>442</v>
      </c>
      <c r="E1738" s="45" t="s">
        <v>2495</v>
      </c>
      <c r="F1738" s="6" t="s">
        <v>443</v>
      </c>
      <c r="G1738" s="45" t="s">
        <v>2488</v>
      </c>
      <c r="H1738" s="43">
        <v>2393</v>
      </c>
      <c r="I1738" s="325" t="s">
        <v>44</v>
      </c>
      <c r="J1738" s="255" t="str">
        <f>IF(ISBLANK(INDEX('Policy Characteristics'!D:D,MATCH($C1738,'Policy Characteristics'!$C:$C,0))),"",INDEX('Policy Characteristics'!D:D,MATCH($C1738,'Policy Characteristics'!$C:$C,0)))</f>
        <v>Fuel Taxes or Subsidies</v>
      </c>
      <c r="K1738" s="254" t="str">
        <f>IF(ISBLANK(INDEX('Policy Characteristics'!E:E,MATCH($C1738,'Policy Characteristics'!$C:$C,0))),"",INDEX('Policy Characteristics'!E:E,MATCH($C1738,'Policy Characteristics'!$C:$C,0)))</f>
        <v>cross fuel tax</v>
      </c>
      <c r="L1738" s="261">
        <f>IF(ISBLANK(INDEX('Policy Characteristics'!F:F,MATCH($C1738,'Policy Characteristics'!$C:$C,0))),"",INDEX('Policy Characteristics'!F:F,MATCH($C1738,'Policy Characteristics'!$C:$C,0)))</f>
        <v>-0.9</v>
      </c>
      <c r="M1738" s="261">
        <f>IF(ISBLANK(INDEX('Policy Characteristics'!G:G,MATCH($C1738,'Policy Characteristics'!$C:$C,0))),"",INDEX('Policy Characteristics'!G:G,MATCH($C1738,'Policy Characteristics'!$C:$C,0)))</f>
        <v>0.9</v>
      </c>
      <c r="N1738" s="261">
        <f>IF(ISBLANK(INDEX('Policy Characteristics'!H:H,MATCH($C1738,'Policy Characteristics'!$C:$C,0))),"",INDEX('Policy Characteristics'!H:H,MATCH($C1738,'Policy Characteristics'!$C:$C,0)))</f>
        <v>0.01</v>
      </c>
      <c r="O1738" s="254" t="str">
        <f>IF(ISBLANK(INDEX('Policy Characteristics'!I:I,MATCH($C1738,'Policy Characteristics'!$C:$C,0))),"",INDEX('Policy Characteristics'!I:I,MATCH($C1738,'Policy Characteristics'!$C:$C,0)))</f>
        <v>% of BAU price</v>
      </c>
      <c r="P1738" s="254" t="str">
        <f>IF(ISBLANK(INDEX('Policy Characteristics'!J:J,MATCH($C1738,'Policy Characteristics'!$C:$C,0))),"",INDEX('Policy Characteristics'!J:J,MATCH($C1738,'Policy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38" s="254" t="str">
        <f>IF(ISBLANK(INDEX('Policy Characteristics'!K:K,MATCH($C1738,'Policy Characteristics'!$C:$C,0))),"",INDEX('Policy Characteristics'!K:K,MATCH($C1738,'Policy Characteristics'!$C:$C,0)))</f>
        <v>fuels.html#fuel-taxes</v>
      </c>
      <c r="R1738" s="254" t="str">
        <f>IF(ISBLANK(INDEX('Policy Characteristics'!L:L,MATCH($C1738,'Policy Characteristics'!$C:$C,0))),"",INDEX('Policy Characteristics'!L:L,MATCH($C1738,'Policy Characteristics'!$C:$C,0)))</f>
        <v>fuel-taxes.html</v>
      </c>
    </row>
    <row r="1739" spans="1:18">
      <c r="A1739" s="254" t="str">
        <f>IF(ISBLANK(INDEX('Policy Characteristics'!A:A,MATCH($C1739,'Policy Characteristics'!$C:$C,0))),"",INDEX('Policy Characteristics'!A:A,MATCH($C1739,'Policy Characteristics'!$C:$C,0)))</f>
        <v>Cross-Sector</v>
      </c>
      <c r="B1739" s="262" t="str">
        <f>IF(ISBLANK(INDEX('Policy Characteristics'!B:B,MATCH($C1739,'Policy Characteristics'!$C:$C,0))),"",INDEX('Policy Characteristics'!B:B,MATCH($C1739,'Policy Characteristics'!$C:$C,0)))</f>
        <v>Fuel Taxes or Subsidies</v>
      </c>
      <c r="C1739" s="320" t="str">
        <f t="shared" si="66"/>
        <v>Additional Fuel Tax or Subsidy Rate by Fuel</v>
      </c>
      <c r="D1739" s="6" t="s">
        <v>2465</v>
      </c>
      <c r="E1739" s="45" t="s">
        <v>2495</v>
      </c>
      <c r="F1739" s="6" t="s">
        <v>2469</v>
      </c>
      <c r="G1739" s="45" t="s">
        <v>2488</v>
      </c>
      <c r="H1739" s="43">
        <v>2394</v>
      </c>
      <c r="I1739" s="325" t="s">
        <v>44</v>
      </c>
      <c r="J1739" s="255" t="str">
        <f>IF(ISBLANK(INDEX('Policy Characteristics'!D:D,MATCH($C1739,'Policy Characteristics'!$C:$C,0))),"",INDEX('Policy Characteristics'!D:D,MATCH($C1739,'Policy Characteristics'!$C:$C,0)))</f>
        <v>Fuel Taxes or Subsidies</v>
      </c>
      <c r="K1739" s="254" t="str">
        <f>IF(ISBLANK(INDEX('Policy Characteristics'!E:E,MATCH($C1739,'Policy Characteristics'!$C:$C,0))),"",INDEX('Policy Characteristics'!E:E,MATCH($C1739,'Policy Characteristics'!$C:$C,0)))</f>
        <v>cross fuel tax</v>
      </c>
      <c r="L1739" s="261">
        <f>IF(ISBLANK(INDEX('Policy Characteristics'!F:F,MATCH($C1739,'Policy Characteristics'!$C:$C,0))),"",INDEX('Policy Characteristics'!F:F,MATCH($C1739,'Policy Characteristics'!$C:$C,0)))</f>
        <v>-0.9</v>
      </c>
      <c r="M1739" s="261">
        <f>IF(ISBLANK(INDEX('Policy Characteristics'!G:G,MATCH($C1739,'Policy Characteristics'!$C:$C,0))),"",INDEX('Policy Characteristics'!G:G,MATCH($C1739,'Policy Characteristics'!$C:$C,0)))</f>
        <v>0.9</v>
      </c>
      <c r="N1739" s="261">
        <f>IF(ISBLANK(INDEX('Policy Characteristics'!H:H,MATCH($C1739,'Policy Characteristics'!$C:$C,0))),"",INDEX('Policy Characteristics'!H:H,MATCH($C1739,'Policy Characteristics'!$C:$C,0)))</f>
        <v>0.01</v>
      </c>
      <c r="O1739" s="254" t="str">
        <f>IF(ISBLANK(INDEX('Policy Characteristics'!I:I,MATCH($C1739,'Policy Characteristics'!$C:$C,0))),"",INDEX('Policy Characteristics'!I:I,MATCH($C1739,'Policy Characteristics'!$C:$C,0)))</f>
        <v>% of BAU price</v>
      </c>
      <c r="P1739" s="254" t="str">
        <f>IF(ISBLANK(INDEX('Policy Characteristics'!J:J,MATCH($C1739,'Policy Characteristics'!$C:$C,0))),"",INDEX('Policy Characteristics'!J:J,MATCH($C1739,'Policy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39" s="254" t="str">
        <f>IF(ISBLANK(INDEX('Policy Characteristics'!K:K,MATCH($C1739,'Policy Characteristics'!$C:$C,0))),"",INDEX('Policy Characteristics'!K:K,MATCH($C1739,'Policy Characteristics'!$C:$C,0)))</f>
        <v>fuels.html#fuel-taxes</v>
      </c>
      <c r="R1739" s="254" t="str">
        <f>IF(ISBLANK(INDEX('Policy Characteristics'!L:L,MATCH($C1739,'Policy Characteristics'!$C:$C,0))),"",INDEX('Policy Characteristics'!L:L,MATCH($C1739,'Policy Characteristics'!$C:$C,0)))</f>
        <v>fuel-taxes.html</v>
      </c>
    </row>
    <row r="1740" spans="1:18">
      <c r="A1740" s="254" t="str">
        <f>IF(ISBLANK(INDEX('Policy Characteristics'!A:A,MATCH($C1740,'Policy Characteristics'!$C:$C,0))),"",INDEX('Policy Characteristics'!A:A,MATCH($C1740,'Policy Characteristics'!$C:$C,0)))</f>
        <v>Cross-Sector</v>
      </c>
      <c r="B1740" s="262" t="str">
        <f>IF(ISBLANK(INDEX('Policy Characteristics'!B:B,MATCH($C1740,'Policy Characteristics'!$C:$C,0))),"",INDEX('Policy Characteristics'!B:B,MATCH($C1740,'Policy Characteristics'!$C:$C,0)))</f>
        <v>Fuel Taxes or Subsidies</v>
      </c>
      <c r="C1740" s="320" t="str">
        <f t="shared" si="66"/>
        <v>Additional Fuel Tax or Subsidy Rate by Fuel</v>
      </c>
      <c r="D1740" s="6" t="s">
        <v>2475</v>
      </c>
      <c r="E1740" s="45" t="s">
        <v>2495</v>
      </c>
      <c r="F1740" s="6" t="s">
        <v>2476</v>
      </c>
      <c r="G1740" s="45" t="s">
        <v>2488</v>
      </c>
      <c r="H1740" s="43">
        <v>2395</v>
      </c>
      <c r="I1740" s="325" t="s">
        <v>44</v>
      </c>
      <c r="J1740" s="255" t="str">
        <f>IF(ISBLANK(INDEX('Policy Characteristics'!D:D,MATCH($C1740,'Policy Characteristics'!$C:$C,0))),"",INDEX('Policy Characteristics'!D:D,MATCH($C1740,'Policy Characteristics'!$C:$C,0)))</f>
        <v>Fuel Taxes or Subsidies</v>
      </c>
      <c r="K1740" s="254" t="str">
        <f>IF(ISBLANK(INDEX('Policy Characteristics'!E:E,MATCH($C1740,'Policy Characteristics'!$C:$C,0))),"",INDEX('Policy Characteristics'!E:E,MATCH($C1740,'Policy Characteristics'!$C:$C,0)))</f>
        <v>cross fuel tax</v>
      </c>
      <c r="L1740" s="261">
        <f>IF(ISBLANK(INDEX('Policy Characteristics'!F:F,MATCH($C1740,'Policy Characteristics'!$C:$C,0))),"",INDEX('Policy Characteristics'!F:F,MATCH($C1740,'Policy Characteristics'!$C:$C,0)))</f>
        <v>-0.9</v>
      </c>
      <c r="M1740" s="261">
        <f>IF(ISBLANK(INDEX('Policy Characteristics'!G:G,MATCH($C1740,'Policy Characteristics'!$C:$C,0))),"",INDEX('Policy Characteristics'!G:G,MATCH($C1740,'Policy Characteristics'!$C:$C,0)))</f>
        <v>0.9</v>
      </c>
      <c r="N1740" s="261">
        <f>IF(ISBLANK(INDEX('Policy Characteristics'!H:H,MATCH($C1740,'Policy Characteristics'!$C:$C,0))),"",INDEX('Policy Characteristics'!H:H,MATCH($C1740,'Policy Characteristics'!$C:$C,0)))</f>
        <v>0.01</v>
      </c>
      <c r="O1740" s="254" t="str">
        <f>IF(ISBLANK(INDEX('Policy Characteristics'!I:I,MATCH($C1740,'Policy Characteristics'!$C:$C,0))),"",INDEX('Policy Characteristics'!I:I,MATCH($C1740,'Policy Characteristics'!$C:$C,0)))</f>
        <v>% of BAU price</v>
      </c>
      <c r="P1740" s="254" t="str">
        <f>IF(ISBLANK(INDEX('Policy Characteristics'!J:J,MATCH($C1740,'Policy Characteristics'!$C:$C,0))),"",INDEX('Policy Characteristics'!J:J,MATCH($C1740,'Policy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40" s="254" t="str">
        <f>IF(ISBLANK(INDEX('Policy Characteristics'!K:K,MATCH($C1740,'Policy Characteristics'!$C:$C,0))),"",INDEX('Policy Characteristics'!K:K,MATCH($C1740,'Policy Characteristics'!$C:$C,0)))</f>
        <v>fuels.html#fuel-taxes</v>
      </c>
      <c r="R1740" s="254" t="str">
        <f>IF(ISBLANK(INDEX('Policy Characteristics'!L:L,MATCH($C1740,'Policy Characteristics'!$C:$C,0))),"",INDEX('Policy Characteristics'!L:L,MATCH($C1740,'Policy Characteristics'!$C:$C,0)))</f>
        <v>fuel-taxes.html</v>
      </c>
    </row>
    <row r="1741" spans="1:18">
      <c r="A1741" s="254" t="str">
        <f>IF(ISBLANK(INDEX('Policy Characteristics'!A:A,MATCH($C1741,'Policy Characteristics'!$C:$C,0))),"",INDEX('Policy Characteristics'!A:A,MATCH($C1741,'Policy Characteristics'!$C:$C,0)))</f>
        <v>Cross-Sector</v>
      </c>
      <c r="B1741" s="262" t="str">
        <f>IF(ISBLANK(INDEX('Policy Characteristics'!B:B,MATCH($C1741,'Policy Characteristics'!$C:$C,0))),"",INDEX('Policy Characteristics'!B:B,MATCH($C1741,'Policy Characteristics'!$C:$C,0)))</f>
        <v>Fuel Taxes or Subsidies</v>
      </c>
      <c r="C1741" s="320" t="str">
        <f t="shared" si="66"/>
        <v>Additional Fuel Tax or Subsidy Rate by Fuel</v>
      </c>
      <c r="D1741" s="6" t="s">
        <v>2466</v>
      </c>
      <c r="E1741" s="45" t="s">
        <v>2495</v>
      </c>
      <c r="F1741" s="6" t="s">
        <v>2470</v>
      </c>
      <c r="G1741" s="45" t="s">
        <v>2488</v>
      </c>
      <c r="H1741" s="43">
        <v>2396</v>
      </c>
      <c r="I1741" s="325" t="s">
        <v>44</v>
      </c>
      <c r="J1741" s="255" t="str">
        <f>IF(ISBLANK(INDEX('Policy Characteristics'!D:D,MATCH($C1741,'Policy Characteristics'!$C:$C,0))),"",INDEX('Policy Characteristics'!D:D,MATCH($C1741,'Policy Characteristics'!$C:$C,0)))</f>
        <v>Fuel Taxes or Subsidies</v>
      </c>
      <c r="K1741" s="254" t="str">
        <f>IF(ISBLANK(INDEX('Policy Characteristics'!E:E,MATCH($C1741,'Policy Characteristics'!$C:$C,0))),"",INDEX('Policy Characteristics'!E:E,MATCH($C1741,'Policy Characteristics'!$C:$C,0)))</f>
        <v>cross fuel tax</v>
      </c>
      <c r="L1741" s="261">
        <f>IF(ISBLANK(INDEX('Policy Characteristics'!F:F,MATCH($C1741,'Policy Characteristics'!$C:$C,0))),"",INDEX('Policy Characteristics'!F:F,MATCH($C1741,'Policy Characteristics'!$C:$C,0)))</f>
        <v>-0.9</v>
      </c>
      <c r="M1741" s="261">
        <f>IF(ISBLANK(INDEX('Policy Characteristics'!G:G,MATCH($C1741,'Policy Characteristics'!$C:$C,0))),"",INDEX('Policy Characteristics'!G:G,MATCH($C1741,'Policy Characteristics'!$C:$C,0)))</f>
        <v>0.9</v>
      </c>
      <c r="N1741" s="261">
        <f>IF(ISBLANK(INDEX('Policy Characteristics'!H:H,MATCH($C1741,'Policy Characteristics'!$C:$C,0))),"",INDEX('Policy Characteristics'!H:H,MATCH($C1741,'Policy Characteristics'!$C:$C,0)))</f>
        <v>0.01</v>
      </c>
      <c r="O1741" s="254" t="str">
        <f>IF(ISBLANK(INDEX('Policy Characteristics'!I:I,MATCH($C1741,'Policy Characteristics'!$C:$C,0))),"",INDEX('Policy Characteristics'!I:I,MATCH($C1741,'Policy Characteristics'!$C:$C,0)))</f>
        <v>% of BAU price</v>
      </c>
      <c r="P1741" s="254" t="str">
        <f>IF(ISBLANK(INDEX('Policy Characteristics'!J:J,MATCH($C1741,'Policy Characteristics'!$C:$C,0))),"",INDEX('Policy Characteristics'!J:J,MATCH($C1741,'Policy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41" s="254" t="str">
        <f>IF(ISBLANK(INDEX('Policy Characteristics'!K:K,MATCH($C1741,'Policy Characteristics'!$C:$C,0))),"",INDEX('Policy Characteristics'!K:K,MATCH($C1741,'Policy Characteristics'!$C:$C,0)))</f>
        <v>fuels.html#fuel-taxes</v>
      </c>
      <c r="R1741" s="254" t="str">
        <f>IF(ISBLANK(INDEX('Policy Characteristics'!L:L,MATCH($C1741,'Policy Characteristics'!$C:$C,0))),"",INDEX('Policy Characteristics'!L:L,MATCH($C1741,'Policy Characteristics'!$C:$C,0)))</f>
        <v>fuel-taxes.html</v>
      </c>
    </row>
    <row r="1742" spans="1:18">
      <c r="A1742" s="254" t="str">
        <f>IF(ISBLANK(INDEX('Policy Characteristics'!A:A,MATCH($C1742,'Policy Characteristics'!$C:$C,0))),"",INDEX('Policy Characteristics'!A:A,MATCH($C1742,'Policy Characteristics'!$C:$C,0)))</f>
        <v>Cross-Sector</v>
      </c>
      <c r="B1742" s="262" t="str">
        <f>IF(ISBLANK(INDEX('Policy Characteristics'!B:B,MATCH($C1742,'Policy Characteristics'!$C:$C,0))),"",INDEX('Policy Characteristics'!B:B,MATCH($C1742,'Policy Characteristics'!$C:$C,0)))</f>
        <v>Fuel Taxes or Subsidies</v>
      </c>
      <c r="C1742" s="320" t="str">
        <f t="shared" si="66"/>
        <v>Additional Fuel Tax or Subsidy Rate by Fuel</v>
      </c>
      <c r="D1742" s="6" t="s">
        <v>2467</v>
      </c>
      <c r="E1742" s="45" t="s">
        <v>2495</v>
      </c>
      <c r="F1742" s="6" t="s">
        <v>2471</v>
      </c>
      <c r="G1742" s="45" t="s">
        <v>2488</v>
      </c>
      <c r="H1742" s="43">
        <v>2397</v>
      </c>
      <c r="I1742" s="325" t="s">
        <v>44</v>
      </c>
      <c r="J1742" s="255" t="str">
        <f>IF(ISBLANK(INDEX('Policy Characteristics'!D:D,MATCH($C1742,'Policy Characteristics'!$C:$C,0))),"",INDEX('Policy Characteristics'!D:D,MATCH($C1742,'Policy Characteristics'!$C:$C,0)))</f>
        <v>Fuel Taxes or Subsidies</v>
      </c>
      <c r="K1742" s="254" t="str">
        <f>IF(ISBLANK(INDEX('Policy Characteristics'!E:E,MATCH($C1742,'Policy Characteristics'!$C:$C,0))),"",INDEX('Policy Characteristics'!E:E,MATCH($C1742,'Policy Characteristics'!$C:$C,0)))</f>
        <v>cross fuel tax</v>
      </c>
      <c r="L1742" s="261">
        <f>IF(ISBLANK(INDEX('Policy Characteristics'!F:F,MATCH($C1742,'Policy Characteristics'!$C:$C,0))),"",INDEX('Policy Characteristics'!F:F,MATCH($C1742,'Policy Characteristics'!$C:$C,0)))</f>
        <v>-0.9</v>
      </c>
      <c r="M1742" s="261">
        <f>IF(ISBLANK(INDEX('Policy Characteristics'!G:G,MATCH($C1742,'Policy Characteristics'!$C:$C,0))),"",INDEX('Policy Characteristics'!G:G,MATCH($C1742,'Policy Characteristics'!$C:$C,0)))</f>
        <v>0.9</v>
      </c>
      <c r="N1742" s="261">
        <f>IF(ISBLANK(INDEX('Policy Characteristics'!H:H,MATCH($C1742,'Policy Characteristics'!$C:$C,0))),"",INDEX('Policy Characteristics'!H:H,MATCH($C1742,'Policy Characteristics'!$C:$C,0)))</f>
        <v>0.01</v>
      </c>
      <c r="O1742" s="254" t="str">
        <f>IF(ISBLANK(INDEX('Policy Characteristics'!I:I,MATCH($C1742,'Policy Characteristics'!$C:$C,0))),"",INDEX('Policy Characteristics'!I:I,MATCH($C1742,'Policy Characteristics'!$C:$C,0)))</f>
        <v>% of BAU price</v>
      </c>
      <c r="P1742" s="254" t="str">
        <f>IF(ISBLANK(INDEX('Policy Characteristics'!J:J,MATCH($C1742,'Policy Characteristics'!$C:$C,0))),"",INDEX('Policy Characteristics'!J:J,MATCH($C1742,'Policy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42" s="254" t="str">
        <f>IF(ISBLANK(INDEX('Policy Characteristics'!K:K,MATCH($C1742,'Policy Characteristics'!$C:$C,0))),"",INDEX('Policy Characteristics'!K:K,MATCH($C1742,'Policy Characteristics'!$C:$C,0)))</f>
        <v>fuels.html#fuel-taxes</v>
      </c>
      <c r="R1742" s="254" t="str">
        <f>IF(ISBLANK(INDEX('Policy Characteristics'!L:L,MATCH($C1742,'Policy Characteristics'!$C:$C,0))),"",INDEX('Policy Characteristics'!L:L,MATCH($C1742,'Policy Characteristics'!$C:$C,0)))</f>
        <v>fuel-taxes.html</v>
      </c>
    </row>
    <row r="1743" spans="1:18">
      <c r="A1743" s="254" t="str">
        <f>IF(ISBLANK(INDEX('Policy Characteristics'!A:A,MATCH($C1743,'Policy Characteristics'!$C:$C,0))),"",INDEX('Policy Characteristics'!A:A,MATCH($C1743,'Policy Characteristics'!$C:$C,0)))</f>
        <v>Cross-Sector</v>
      </c>
      <c r="B1743" s="262" t="str">
        <f>IF(ISBLANK(INDEX('Policy Characteristics'!B:B,MATCH($C1743,'Policy Characteristics'!$C:$C,0))),"",INDEX('Policy Characteristics'!B:B,MATCH($C1743,'Policy Characteristics'!$C:$C,0)))</f>
        <v>Fuel Taxes or Subsidies</v>
      </c>
      <c r="C1743" s="320" t="str">
        <f t="shared" si="66"/>
        <v>Additional Fuel Tax or Subsidy Rate by Fuel</v>
      </c>
      <c r="D1743" s="6" t="s">
        <v>2468</v>
      </c>
      <c r="E1743" s="45" t="s">
        <v>2495</v>
      </c>
      <c r="F1743" s="6" t="s">
        <v>2472</v>
      </c>
      <c r="G1743" s="45" t="s">
        <v>2488</v>
      </c>
      <c r="H1743" s="43">
        <v>2398</v>
      </c>
      <c r="I1743" s="325" t="s">
        <v>44</v>
      </c>
      <c r="J1743" s="255" t="str">
        <f>IF(ISBLANK(INDEX('Policy Characteristics'!D:D,MATCH($C1743,'Policy Characteristics'!$C:$C,0))),"",INDEX('Policy Characteristics'!D:D,MATCH($C1743,'Policy Characteristics'!$C:$C,0)))</f>
        <v>Fuel Taxes or Subsidies</v>
      </c>
      <c r="K1743" s="254" t="str">
        <f>IF(ISBLANK(INDEX('Policy Characteristics'!E:E,MATCH($C1743,'Policy Characteristics'!$C:$C,0))),"",INDEX('Policy Characteristics'!E:E,MATCH($C1743,'Policy Characteristics'!$C:$C,0)))</f>
        <v>cross fuel tax</v>
      </c>
      <c r="L1743" s="261">
        <f>IF(ISBLANK(INDEX('Policy Characteristics'!F:F,MATCH($C1743,'Policy Characteristics'!$C:$C,0))),"",INDEX('Policy Characteristics'!F:F,MATCH($C1743,'Policy Characteristics'!$C:$C,0)))</f>
        <v>-0.9</v>
      </c>
      <c r="M1743" s="261">
        <f>IF(ISBLANK(INDEX('Policy Characteristics'!G:G,MATCH($C1743,'Policy Characteristics'!$C:$C,0))),"",INDEX('Policy Characteristics'!G:G,MATCH($C1743,'Policy Characteristics'!$C:$C,0)))</f>
        <v>0.9</v>
      </c>
      <c r="N1743" s="261">
        <f>IF(ISBLANK(INDEX('Policy Characteristics'!H:H,MATCH($C1743,'Policy Characteristics'!$C:$C,0))),"",INDEX('Policy Characteristics'!H:H,MATCH($C1743,'Policy Characteristics'!$C:$C,0)))</f>
        <v>0.01</v>
      </c>
      <c r="O1743" s="254" t="str">
        <f>IF(ISBLANK(INDEX('Policy Characteristics'!I:I,MATCH($C1743,'Policy Characteristics'!$C:$C,0))),"",INDEX('Policy Characteristics'!I:I,MATCH($C1743,'Policy Characteristics'!$C:$C,0)))</f>
        <v>% of BAU price</v>
      </c>
      <c r="P1743" s="254" t="str">
        <f>IF(ISBLANK(INDEX('Policy Characteristics'!J:J,MATCH($C1743,'Policy Characteristics'!$C:$C,0))),"",INDEX('Policy Characteristics'!J:J,MATCH($C1743,'Policy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43" s="254" t="str">
        <f>IF(ISBLANK(INDEX('Policy Characteristics'!K:K,MATCH($C1743,'Policy Characteristics'!$C:$C,0))),"",INDEX('Policy Characteristics'!K:K,MATCH($C1743,'Policy Characteristics'!$C:$C,0)))</f>
        <v>fuels.html#fuel-taxes</v>
      </c>
      <c r="R1743" s="254" t="str">
        <f>IF(ISBLANK(INDEX('Policy Characteristics'!L:L,MATCH($C1743,'Policy Characteristics'!$C:$C,0))),"",INDEX('Policy Characteristics'!L:L,MATCH($C1743,'Policy Characteristics'!$C:$C,0)))</f>
        <v>fuel-taxes.html</v>
      </c>
    </row>
    <row r="1744" spans="1:18" s="4" customFormat="1">
      <c r="A1744" s="254" t="str">
        <f>IF(ISBLANK(INDEX('Policy Characteristics'!A:A,MATCH($C1744,'Policy Characteristics'!$C:$C,0))),"",INDEX('Policy Characteristics'!A:A,MATCH($C1744,'Policy Characteristics'!$C:$C,0)))</f>
        <v>Cross-Sector</v>
      </c>
      <c r="B1744" s="262" t="str">
        <f>IF(ISBLANK(INDEX('Policy Characteristics'!B:B,MATCH($C1744,'Policy Characteristics'!$C:$C,0))),"",INDEX('Policy Characteristics'!B:B,MATCH($C1744,'Policy Characteristics'!$C:$C,0)))</f>
        <v>Fuel Taxes or Subsidies</v>
      </c>
      <c r="C1744" s="320" t="str">
        <f t="shared" si="66"/>
        <v>Additional Fuel Tax or Subsidy Rate by Fuel</v>
      </c>
      <c r="D1744" s="45" t="s">
        <v>52</v>
      </c>
      <c r="E1744" s="45" t="s">
        <v>3778</v>
      </c>
      <c r="F1744" s="45" t="s">
        <v>93</v>
      </c>
      <c r="G1744" s="45" t="s">
        <v>2428</v>
      </c>
      <c r="H1744" s="43">
        <v>2399</v>
      </c>
      <c r="I1744" s="324" t="s">
        <v>44</v>
      </c>
      <c r="J1744" s="255" t="str">
        <f>IF(ISBLANK(INDEX('Policy Characteristics'!D:D,MATCH($C1744,'Policy Characteristics'!$C:$C,0))),"",INDEX('Policy Characteristics'!D:D,MATCH($C1744,'Policy Characteristics'!$C:$C,0)))</f>
        <v>Fuel Taxes or Subsidies</v>
      </c>
      <c r="K1744" s="254" t="str">
        <f>IF(ISBLANK(INDEX('Policy Characteristics'!E:E,MATCH($C1744,'Policy Characteristics'!$C:$C,0))),"",INDEX('Policy Characteristics'!E:E,MATCH($C1744,'Policy Characteristics'!$C:$C,0)))</f>
        <v>cross fuel tax</v>
      </c>
      <c r="L1744" s="261">
        <f>IF(ISBLANK(INDEX('Policy Characteristics'!F:F,MATCH($C1744,'Policy Characteristics'!$C:$C,0))),"",INDEX('Policy Characteristics'!F:F,MATCH($C1744,'Policy Characteristics'!$C:$C,0)))</f>
        <v>-0.9</v>
      </c>
      <c r="M1744" s="261">
        <f>IF(ISBLANK(INDEX('Policy Characteristics'!G:G,MATCH($C1744,'Policy Characteristics'!$C:$C,0))),"",INDEX('Policy Characteristics'!G:G,MATCH($C1744,'Policy Characteristics'!$C:$C,0)))</f>
        <v>0.9</v>
      </c>
      <c r="N1744" s="261">
        <f>IF(ISBLANK(INDEX('Policy Characteristics'!H:H,MATCH($C1744,'Policy Characteristics'!$C:$C,0))),"",INDEX('Policy Characteristics'!H:H,MATCH($C1744,'Policy Characteristics'!$C:$C,0)))</f>
        <v>0.01</v>
      </c>
      <c r="O1744" s="254" t="str">
        <f>IF(ISBLANK(INDEX('Policy Characteristics'!I:I,MATCH($C1744,'Policy Characteristics'!$C:$C,0))),"",INDEX('Policy Characteristics'!I:I,MATCH($C1744,'Policy Characteristics'!$C:$C,0)))</f>
        <v>% of BAU price</v>
      </c>
      <c r="P1744" s="254" t="str">
        <f>IF(ISBLANK(INDEX('Policy Characteristics'!J:J,MATCH($C1744,'Policy Characteristics'!$C:$C,0))),"",INDEX('Policy Characteristics'!J:J,MATCH($C1744,'Policy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44" s="254" t="str">
        <f>IF(ISBLANK(INDEX('Policy Characteristics'!K:K,MATCH($C1744,'Policy Characteristics'!$C:$C,0))),"",INDEX('Policy Characteristics'!K:K,MATCH($C1744,'Policy Characteristics'!$C:$C,0)))</f>
        <v>fuels.html#fuel-taxes</v>
      </c>
      <c r="R1744" s="254" t="str">
        <f>IF(ISBLANK(INDEX('Policy Characteristics'!L:L,MATCH($C1744,'Policy Characteristics'!$C:$C,0))),"",INDEX('Policy Characteristics'!L:L,MATCH($C1744,'Policy Characteristics'!$C:$C,0)))</f>
        <v>fuel-taxes.html</v>
      </c>
    </row>
    <row r="1745" spans="1:18" s="4" customFormat="1">
      <c r="A1745" s="254" t="str">
        <f>IF(ISBLANK(INDEX('Policy Characteristics'!A:A,MATCH($C1745,'Policy Characteristics'!$C:$C,0))),"",INDEX('Policy Characteristics'!A:A,MATCH($C1745,'Policy Characteristics'!$C:$C,0)))</f>
        <v>Cross-Sector</v>
      </c>
      <c r="B1745" s="262" t="str">
        <f>IF(ISBLANK(INDEX('Policy Characteristics'!B:B,MATCH($C1745,'Policy Characteristics'!$C:$C,0))),"",INDEX('Policy Characteristics'!B:B,MATCH($C1745,'Policy Characteristics'!$C:$C,0)))</f>
        <v>Fuel Taxes or Subsidies</v>
      </c>
      <c r="C1745" s="320" t="str">
        <f t="shared" si="66"/>
        <v>Additional Fuel Tax or Subsidy Rate by Fuel</v>
      </c>
      <c r="D1745" s="6" t="s">
        <v>449</v>
      </c>
      <c r="E1745" s="45" t="s">
        <v>3778</v>
      </c>
      <c r="F1745" s="6" t="s">
        <v>446</v>
      </c>
      <c r="G1745" s="45" t="s">
        <v>2428</v>
      </c>
      <c r="H1745" s="43">
        <v>2400</v>
      </c>
      <c r="I1745" s="324" t="s">
        <v>44</v>
      </c>
      <c r="J1745" s="255" t="str">
        <f>IF(ISBLANK(INDEX('Policy Characteristics'!D:D,MATCH($C1745,'Policy Characteristics'!$C:$C,0))),"",INDEX('Policy Characteristics'!D:D,MATCH($C1745,'Policy Characteristics'!$C:$C,0)))</f>
        <v>Fuel Taxes or Subsidies</v>
      </c>
      <c r="K1745" s="254" t="str">
        <f>IF(ISBLANK(INDEX('Policy Characteristics'!E:E,MATCH($C1745,'Policy Characteristics'!$C:$C,0))),"",INDEX('Policy Characteristics'!E:E,MATCH($C1745,'Policy Characteristics'!$C:$C,0)))</f>
        <v>cross fuel tax</v>
      </c>
      <c r="L1745" s="261">
        <f>IF(ISBLANK(INDEX('Policy Characteristics'!F:F,MATCH($C1745,'Policy Characteristics'!$C:$C,0))),"",INDEX('Policy Characteristics'!F:F,MATCH($C1745,'Policy Characteristics'!$C:$C,0)))</f>
        <v>-0.9</v>
      </c>
      <c r="M1745" s="261">
        <f>IF(ISBLANK(INDEX('Policy Characteristics'!G:G,MATCH($C1745,'Policy Characteristics'!$C:$C,0))),"",INDEX('Policy Characteristics'!G:G,MATCH($C1745,'Policy Characteristics'!$C:$C,0)))</f>
        <v>0.9</v>
      </c>
      <c r="N1745" s="261">
        <f>IF(ISBLANK(INDEX('Policy Characteristics'!H:H,MATCH($C1745,'Policy Characteristics'!$C:$C,0))),"",INDEX('Policy Characteristics'!H:H,MATCH($C1745,'Policy Characteristics'!$C:$C,0)))</f>
        <v>0.01</v>
      </c>
      <c r="O1745" s="254" t="str">
        <f>IF(ISBLANK(INDEX('Policy Characteristics'!I:I,MATCH($C1745,'Policy Characteristics'!$C:$C,0))),"",INDEX('Policy Characteristics'!I:I,MATCH($C1745,'Policy Characteristics'!$C:$C,0)))</f>
        <v>% of BAU price</v>
      </c>
      <c r="P1745" s="254" t="str">
        <f>IF(ISBLANK(INDEX('Policy Characteristics'!J:J,MATCH($C1745,'Policy Characteristics'!$C:$C,0))),"",INDEX('Policy Characteristics'!J:J,MATCH($C1745,'Policy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45" s="254" t="str">
        <f>IF(ISBLANK(INDEX('Policy Characteristics'!K:K,MATCH($C1745,'Policy Characteristics'!$C:$C,0))),"",INDEX('Policy Characteristics'!K:K,MATCH($C1745,'Policy Characteristics'!$C:$C,0)))</f>
        <v>fuels.html#fuel-taxes</v>
      </c>
      <c r="R1745" s="254" t="str">
        <f>IF(ISBLANK(INDEX('Policy Characteristics'!L:L,MATCH($C1745,'Policy Characteristics'!$C:$C,0))),"",INDEX('Policy Characteristics'!L:L,MATCH($C1745,'Policy Characteristics'!$C:$C,0)))</f>
        <v>fuel-taxes.html</v>
      </c>
    </row>
    <row r="1746" spans="1:18" s="4" customFormat="1">
      <c r="A1746" s="254" t="str">
        <f>IF(ISBLANK(INDEX('Policy Characteristics'!A:A,MATCH($C1746,'Policy Characteristics'!$C:$C,0))),"",INDEX('Policy Characteristics'!A:A,MATCH($C1746,'Policy Characteristics'!$C:$C,0)))</f>
        <v>Cross-Sector</v>
      </c>
      <c r="B1746" s="262" t="str">
        <f>IF(ISBLANK(INDEX('Policy Characteristics'!B:B,MATCH($C1746,'Policy Characteristics'!$C:$C,0))),"",INDEX('Policy Characteristics'!B:B,MATCH($C1746,'Policy Characteristics'!$C:$C,0)))</f>
        <v>Fuel Taxes or Subsidies</v>
      </c>
      <c r="C1746" s="320" t="str">
        <f t="shared" si="66"/>
        <v>Additional Fuel Tax or Subsidy Rate by Fuel</v>
      </c>
      <c r="D1746" s="6" t="s">
        <v>46</v>
      </c>
      <c r="E1746" s="45" t="s">
        <v>3778</v>
      </c>
      <c r="F1746" s="6" t="s">
        <v>87</v>
      </c>
      <c r="G1746" s="45" t="s">
        <v>2428</v>
      </c>
      <c r="H1746" s="43">
        <v>2401</v>
      </c>
      <c r="I1746" s="324" t="s">
        <v>44</v>
      </c>
      <c r="J1746" s="255" t="str">
        <f>IF(ISBLANK(INDEX('Policy Characteristics'!D:D,MATCH($C1746,'Policy Characteristics'!$C:$C,0))),"",INDEX('Policy Characteristics'!D:D,MATCH($C1746,'Policy Characteristics'!$C:$C,0)))</f>
        <v>Fuel Taxes or Subsidies</v>
      </c>
      <c r="K1746" s="254" t="str">
        <f>IF(ISBLANK(INDEX('Policy Characteristics'!E:E,MATCH($C1746,'Policy Characteristics'!$C:$C,0))),"",INDEX('Policy Characteristics'!E:E,MATCH($C1746,'Policy Characteristics'!$C:$C,0)))</f>
        <v>cross fuel tax</v>
      </c>
      <c r="L1746" s="261">
        <f>IF(ISBLANK(INDEX('Policy Characteristics'!F:F,MATCH($C1746,'Policy Characteristics'!$C:$C,0))),"",INDEX('Policy Characteristics'!F:F,MATCH($C1746,'Policy Characteristics'!$C:$C,0)))</f>
        <v>-0.9</v>
      </c>
      <c r="M1746" s="261">
        <f>IF(ISBLANK(INDEX('Policy Characteristics'!G:G,MATCH($C1746,'Policy Characteristics'!$C:$C,0))),"",INDEX('Policy Characteristics'!G:G,MATCH($C1746,'Policy Characteristics'!$C:$C,0)))</f>
        <v>0.9</v>
      </c>
      <c r="N1746" s="261">
        <f>IF(ISBLANK(INDEX('Policy Characteristics'!H:H,MATCH($C1746,'Policy Characteristics'!$C:$C,0))),"",INDEX('Policy Characteristics'!H:H,MATCH($C1746,'Policy Characteristics'!$C:$C,0)))</f>
        <v>0.01</v>
      </c>
      <c r="O1746" s="254" t="str">
        <f>IF(ISBLANK(INDEX('Policy Characteristics'!I:I,MATCH($C1746,'Policy Characteristics'!$C:$C,0))),"",INDEX('Policy Characteristics'!I:I,MATCH($C1746,'Policy Characteristics'!$C:$C,0)))</f>
        <v>% of BAU price</v>
      </c>
      <c r="P1746" s="254" t="str">
        <f>IF(ISBLANK(INDEX('Policy Characteristics'!J:J,MATCH($C1746,'Policy Characteristics'!$C:$C,0))),"",INDEX('Policy Characteristics'!J:J,MATCH($C1746,'Policy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46" s="254" t="str">
        <f>IF(ISBLANK(INDEX('Policy Characteristics'!K:K,MATCH($C1746,'Policy Characteristics'!$C:$C,0))),"",INDEX('Policy Characteristics'!K:K,MATCH($C1746,'Policy Characteristics'!$C:$C,0)))</f>
        <v>fuels.html#fuel-taxes</v>
      </c>
      <c r="R1746" s="254" t="str">
        <f>IF(ISBLANK(INDEX('Policy Characteristics'!L:L,MATCH($C1746,'Policy Characteristics'!$C:$C,0))),"",INDEX('Policy Characteristics'!L:L,MATCH($C1746,'Policy Characteristics'!$C:$C,0)))</f>
        <v>fuel-taxes.html</v>
      </c>
    </row>
    <row r="1747" spans="1:18" s="4" customFormat="1">
      <c r="A1747" s="254" t="str">
        <f>IF(ISBLANK(INDEX('Policy Characteristics'!A:A,MATCH($C1747,'Policy Characteristics'!$C:$C,0))),"",INDEX('Policy Characteristics'!A:A,MATCH($C1747,'Policy Characteristics'!$C:$C,0)))</f>
        <v>Cross-Sector</v>
      </c>
      <c r="B1747" s="262" t="str">
        <f>IF(ISBLANK(INDEX('Policy Characteristics'!B:B,MATCH($C1747,'Policy Characteristics'!$C:$C,0))),"",INDEX('Policy Characteristics'!B:B,MATCH($C1747,'Policy Characteristics'!$C:$C,0)))</f>
        <v>Fuel Taxes or Subsidies</v>
      </c>
      <c r="C1747" s="320" t="str">
        <f t="shared" si="66"/>
        <v>Additional Fuel Tax or Subsidy Rate by Fuel</v>
      </c>
      <c r="D1747" s="6" t="s">
        <v>47</v>
      </c>
      <c r="E1747" s="45" t="s">
        <v>3778</v>
      </c>
      <c r="F1747" s="6" t="s">
        <v>88</v>
      </c>
      <c r="G1747" s="45" t="s">
        <v>2428</v>
      </c>
      <c r="H1747" s="43">
        <v>2402</v>
      </c>
      <c r="I1747" s="324" t="s">
        <v>44</v>
      </c>
      <c r="J1747" s="255" t="str">
        <f>IF(ISBLANK(INDEX('Policy Characteristics'!D:D,MATCH($C1747,'Policy Characteristics'!$C:$C,0))),"",INDEX('Policy Characteristics'!D:D,MATCH($C1747,'Policy Characteristics'!$C:$C,0)))</f>
        <v>Fuel Taxes or Subsidies</v>
      </c>
      <c r="K1747" s="254" t="str">
        <f>IF(ISBLANK(INDEX('Policy Characteristics'!E:E,MATCH($C1747,'Policy Characteristics'!$C:$C,0))),"",INDEX('Policy Characteristics'!E:E,MATCH($C1747,'Policy Characteristics'!$C:$C,0)))</f>
        <v>cross fuel tax</v>
      </c>
      <c r="L1747" s="261">
        <f>IF(ISBLANK(INDEX('Policy Characteristics'!F:F,MATCH($C1747,'Policy Characteristics'!$C:$C,0))),"",INDEX('Policy Characteristics'!F:F,MATCH($C1747,'Policy Characteristics'!$C:$C,0)))</f>
        <v>-0.9</v>
      </c>
      <c r="M1747" s="261">
        <f>IF(ISBLANK(INDEX('Policy Characteristics'!G:G,MATCH($C1747,'Policy Characteristics'!$C:$C,0))),"",INDEX('Policy Characteristics'!G:G,MATCH($C1747,'Policy Characteristics'!$C:$C,0)))</f>
        <v>0.9</v>
      </c>
      <c r="N1747" s="261">
        <f>IF(ISBLANK(INDEX('Policy Characteristics'!H:H,MATCH($C1747,'Policy Characteristics'!$C:$C,0))),"",INDEX('Policy Characteristics'!H:H,MATCH($C1747,'Policy Characteristics'!$C:$C,0)))</f>
        <v>0.01</v>
      </c>
      <c r="O1747" s="254" t="str">
        <f>IF(ISBLANK(INDEX('Policy Characteristics'!I:I,MATCH($C1747,'Policy Characteristics'!$C:$C,0))),"",INDEX('Policy Characteristics'!I:I,MATCH($C1747,'Policy Characteristics'!$C:$C,0)))</f>
        <v>% of BAU price</v>
      </c>
      <c r="P1747" s="254" t="str">
        <f>IF(ISBLANK(INDEX('Policy Characteristics'!J:J,MATCH($C1747,'Policy Characteristics'!$C:$C,0))),"",INDEX('Policy Characteristics'!J:J,MATCH($C1747,'Policy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47" s="254" t="str">
        <f>IF(ISBLANK(INDEX('Policy Characteristics'!K:K,MATCH($C1747,'Policy Characteristics'!$C:$C,0))),"",INDEX('Policy Characteristics'!K:K,MATCH($C1747,'Policy Characteristics'!$C:$C,0)))</f>
        <v>fuels.html#fuel-taxes</v>
      </c>
      <c r="R1747" s="254" t="str">
        <f>IF(ISBLANK(INDEX('Policy Characteristics'!L:L,MATCH($C1747,'Policy Characteristics'!$C:$C,0))),"",INDEX('Policy Characteristics'!L:L,MATCH($C1747,'Policy Characteristics'!$C:$C,0)))</f>
        <v>fuel-taxes.html</v>
      </c>
    </row>
    <row r="1748" spans="1:18" s="4" customFormat="1">
      <c r="A1748" s="254" t="str">
        <f>IF(ISBLANK(INDEX('Policy Characteristics'!A:A,MATCH($C1748,'Policy Characteristics'!$C:$C,0))),"",INDEX('Policy Characteristics'!A:A,MATCH($C1748,'Policy Characteristics'!$C:$C,0)))</f>
        <v>Cross-Sector</v>
      </c>
      <c r="B1748" s="262" t="str">
        <f>IF(ISBLANK(INDEX('Policy Characteristics'!B:B,MATCH($C1748,'Policy Characteristics'!$C:$C,0))),"",INDEX('Policy Characteristics'!B:B,MATCH($C1748,'Policy Characteristics'!$C:$C,0)))</f>
        <v>Fuel Taxes or Subsidies</v>
      </c>
      <c r="C1748" s="320" t="str">
        <f t="shared" si="66"/>
        <v>Additional Fuel Tax or Subsidy Rate by Fuel</v>
      </c>
      <c r="D1748" s="6" t="s">
        <v>51</v>
      </c>
      <c r="E1748" s="45" t="s">
        <v>3778</v>
      </c>
      <c r="F1748" s="6" t="s">
        <v>92</v>
      </c>
      <c r="G1748" s="45" t="s">
        <v>2428</v>
      </c>
      <c r="H1748" s="43">
        <v>2403</v>
      </c>
      <c r="I1748" s="324" t="s">
        <v>44</v>
      </c>
      <c r="J1748" s="255" t="str">
        <f>IF(ISBLANK(INDEX('Policy Characteristics'!D:D,MATCH($C1748,'Policy Characteristics'!$C:$C,0))),"",INDEX('Policy Characteristics'!D:D,MATCH($C1748,'Policy Characteristics'!$C:$C,0)))</f>
        <v>Fuel Taxes or Subsidies</v>
      </c>
      <c r="K1748" s="254" t="str">
        <f>IF(ISBLANK(INDEX('Policy Characteristics'!E:E,MATCH($C1748,'Policy Characteristics'!$C:$C,0))),"",INDEX('Policy Characteristics'!E:E,MATCH($C1748,'Policy Characteristics'!$C:$C,0)))</f>
        <v>cross fuel tax</v>
      </c>
      <c r="L1748" s="261">
        <f>IF(ISBLANK(INDEX('Policy Characteristics'!F:F,MATCH($C1748,'Policy Characteristics'!$C:$C,0))),"",INDEX('Policy Characteristics'!F:F,MATCH($C1748,'Policy Characteristics'!$C:$C,0)))</f>
        <v>-0.9</v>
      </c>
      <c r="M1748" s="261">
        <f>IF(ISBLANK(INDEX('Policy Characteristics'!G:G,MATCH($C1748,'Policy Characteristics'!$C:$C,0))),"",INDEX('Policy Characteristics'!G:G,MATCH($C1748,'Policy Characteristics'!$C:$C,0)))</f>
        <v>0.9</v>
      </c>
      <c r="N1748" s="261">
        <f>IF(ISBLANK(INDEX('Policy Characteristics'!H:H,MATCH($C1748,'Policy Characteristics'!$C:$C,0))),"",INDEX('Policy Characteristics'!H:H,MATCH($C1748,'Policy Characteristics'!$C:$C,0)))</f>
        <v>0.01</v>
      </c>
      <c r="O1748" s="254" t="str">
        <f>IF(ISBLANK(INDEX('Policy Characteristics'!I:I,MATCH($C1748,'Policy Characteristics'!$C:$C,0))),"",INDEX('Policy Characteristics'!I:I,MATCH($C1748,'Policy Characteristics'!$C:$C,0)))</f>
        <v>% of BAU price</v>
      </c>
      <c r="P1748" s="254" t="str">
        <f>IF(ISBLANK(INDEX('Policy Characteristics'!J:J,MATCH($C1748,'Policy Characteristics'!$C:$C,0))),"",INDEX('Policy Characteristics'!J:J,MATCH($C1748,'Policy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48" s="254" t="str">
        <f>IF(ISBLANK(INDEX('Policy Characteristics'!K:K,MATCH($C1748,'Policy Characteristics'!$C:$C,0))),"",INDEX('Policy Characteristics'!K:K,MATCH($C1748,'Policy Characteristics'!$C:$C,0)))</f>
        <v>fuels.html#fuel-taxes</v>
      </c>
      <c r="R1748" s="254" t="str">
        <f>IF(ISBLANK(INDEX('Policy Characteristics'!L:L,MATCH($C1748,'Policy Characteristics'!$C:$C,0))),"",INDEX('Policy Characteristics'!L:L,MATCH($C1748,'Policy Characteristics'!$C:$C,0)))</f>
        <v>fuel-taxes.html</v>
      </c>
    </row>
    <row r="1749" spans="1:18" s="4" customFormat="1">
      <c r="A1749" s="254" t="str">
        <f>IF(ISBLANK(INDEX('Policy Characteristics'!A:A,MATCH($C1749,'Policy Characteristics'!$C:$C,0))),"",INDEX('Policy Characteristics'!A:A,MATCH($C1749,'Policy Characteristics'!$C:$C,0)))</f>
        <v>Cross-Sector</v>
      </c>
      <c r="B1749" s="262" t="str">
        <f>IF(ISBLANK(INDEX('Policy Characteristics'!B:B,MATCH($C1749,'Policy Characteristics'!$C:$C,0))),"",INDEX('Policy Characteristics'!B:B,MATCH($C1749,'Policy Characteristics'!$C:$C,0)))</f>
        <v>Fuel Taxes or Subsidies</v>
      </c>
      <c r="C1749" s="320" t="str">
        <f t="shared" si="66"/>
        <v>Additional Fuel Tax or Subsidy Rate by Fuel</v>
      </c>
      <c r="D1749" s="6" t="s">
        <v>53</v>
      </c>
      <c r="E1749" s="45" t="s">
        <v>3778</v>
      </c>
      <c r="F1749" s="6" t="s">
        <v>95</v>
      </c>
      <c r="G1749" s="45" t="s">
        <v>2428</v>
      </c>
      <c r="H1749" s="43">
        <v>2404</v>
      </c>
      <c r="I1749" s="324" t="s">
        <v>44</v>
      </c>
      <c r="J1749" s="255" t="str">
        <f>IF(ISBLANK(INDEX('Policy Characteristics'!D:D,MATCH($C1749,'Policy Characteristics'!$C:$C,0))),"",INDEX('Policy Characteristics'!D:D,MATCH($C1749,'Policy Characteristics'!$C:$C,0)))</f>
        <v>Fuel Taxes or Subsidies</v>
      </c>
      <c r="K1749" s="254" t="str">
        <f>IF(ISBLANK(INDEX('Policy Characteristics'!E:E,MATCH($C1749,'Policy Characteristics'!$C:$C,0))),"",INDEX('Policy Characteristics'!E:E,MATCH($C1749,'Policy Characteristics'!$C:$C,0)))</f>
        <v>cross fuel tax</v>
      </c>
      <c r="L1749" s="261">
        <f>IF(ISBLANK(INDEX('Policy Characteristics'!F:F,MATCH($C1749,'Policy Characteristics'!$C:$C,0))),"",INDEX('Policy Characteristics'!F:F,MATCH($C1749,'Policy Characteristics'!$C:$C,0)))</f>
        <v>-0.9</v>
      </c>
      <c r="M1749" s="261">
        <f>IF(ISBLANK(INDEX('Policy Characteristics'!G:G,MATCH($C1749,'Policy Characteristics'!$C:$C,0))),"",INDEX('Policy Characteristics'!G:G,MATCH($C1749,'Policy Characteristics'!$C:$C,0)))</f>
        <v>0.9</v>
      </c>
      <c r="N1749" s="261">
        <f>IF(ISBLANK(INDEX('Policy Characteristics'!H:H,MATCH($C1749,'Policy Characteristics'!$C:$C,0))),"",INDEX('Policy Characteristics'!H:H,MATCH($C1749,'Policy Characteristics'!$C:$C,0)))</f>
        <v>0.01</v>
      </c>
      <c r="O1749" s="254" t="str">
        <f>IF(ISBLANK(INDEX('Policy Characteristics'!I:I,MATCH($C1749,'Policy Characteristics'!$C:$C,0))),"",INDEX('Policy Characteristics'!I:I,MATCH($C1749,'Policy Characteristics'!$C:$C,0)))</f>
        <v>% of BAU price</v>
      </c>
      <c r="P1749" s="254" t="str">
        <f>IF(ISBLANK(INDEX('Policy Characteristics'!J:J,MATCH($C1749,'Policy Characteristics'!$C:$C,0))),"",INDEX('Policy Characteristics'!J:J,MATCH($C1749,'Policy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49" s="254" t="str">
        <f>IF(ISBLANK(INDEX('Policy Characteristics'!K:K,MATCH($C1749,'Policy Characteristics'!$C:$C,0))),"",INDEX('Policy Characteristics'!K:K,MATCH($C1749,'Policy Characteristics'!$C:$C,0)))</f>
        <v>fuels.html#fuel-taxes</v>
      </c>
      <c r="R1749" s="254" t="str">
        <f>IF(ISBLANK(INDEX('Policy Characteristics'!L:L,MATCH($C1749,'Policy Characteristics'!$C:$C,0))),"",INDEX('Policy Characteristics'!L:L,MATCH($C1749,'Policy Characteristics'!$C:$C,0)))</f>
        <v>fuel-taxes.html</v>
      </c>
    </row>
    <row r="1750" spans="1:18" s="4" customFormat="1">
      <c r="A1750" s="254" t="str">
        <f>IF(ISBLANK(INDEX('Policy Characteristics'!A:A,MATCH($C1750,'Policy Characteristics'!$C:$C,0))),"",INDEX('Policy Characteristics'!A:A,MATCH($C1750,'Policy Characteristics'!$C:$C,0)))</f>
        <v>Cross-Sector</v>
      </c>
      <c r="B1750" s="262" t="str">
        <f>IF(ISBLANK(INDEX('Policy Characteristics'!B:B,MATCH($C1750,'Policy Characteristics'!$C:$C,0))),"",INDEX('Policy Characteristics'!B:B,MATCH($C1750,'Policy Characteristics'!$C:$C,0)))</f>
        <v>Fuel Taxes or Subsidies</v>
      </c>
      <c r="C1750" s="320" t="str">
        <f t="shared" si="66"/>
        <v>Additional Fuel Tax or Subsidy Rate by Fuel</v>
      </c>
      <c r="D1750" s="6" t="s">
        <v>54</v>
      </c>
      <c r="E1750" s="45" t="s">
        <v>3778</v>
      </c>
      <c r="F1750" s="6" t="s">
        <v>96</v>
      </c>
      <c r="G1750" s="45" t="s">
        <v>2428</v>
      </c>
      <c r="H1750" s="43">
        <v>2405</v>
      </c>
      <c r="I1750" s="324" t="s">
        <v>44</v>
      </c>
      <c r="J1750" s="255" t="str">
        <f>IF(ISBLANK(INDEX('Policy Characteristics'!D:D,MATCH($C1750,'Policy Characteristics'!$C:$C,0))),"",INDEX('Policy Characteristics'!D:D,MATCH($C1750,'Policy Characteristics'!$C:$C,0)))</f>
        <v>Fuel Taxes or Subsidies</v>
      </c>
      <c r="K1750" s="254" t="str">
        <f>IF(ISBLANK(INDEX('Policy Characteristics'!E:E,MATCH($C1750,'Policy Characteristics'!$C:$C,0))),"",INDEX('Policy Characteristics'!E:E,MATCH($C1750,'Policy Characteristics'!$C:$C,0)))</f>
        <v>cross fuel tax</v>
      </c>
      <c r="L1750" s="261">
        <f>IF(ISBLANK(INDEX('Policy Characteristics'!F:F,MATCH($C1750,'Policy Characteristics'!$C:$C,0))),"",INDEX('Policy Characteristics'!F:F,MATCH($C1750,'Policy Characteristics'!$C:$C,0)))</f>
        <v>-0.9</v>
      </c>
      <c r="M1750" s="261">
        <f>IF(ISBLANK(INDEX('Policy Characteristics'!G:G,MATCH($C1750,'Policy Characteristics'!$C:$C,0))),"",INDEX('Policy Characteristics'!G:G,MATCH($C1750,'Policy Characteristics'!$C:$C,0)))</f>
        <v>0.9</v>
      </c>
      <c r="N1750" s="261">
        <f>IF(ISBLANK(INDEX('Policy Characteristics'!H:H,MATCH($C1750,'Policy Characteristics'!$C:$C,0))),"",INDEX('Policy Characteristics'!H:H,MATCH($C1750,'Policy Characteristics'!$C:$C,0)))</f>
        <v>0.01</v>
      </c>
      <c r="O1750" s="254" t="str">
        <f>IF(ISBLANK(INDEX('Policy Characteristics'!I:I,MATCH($C1750,'Policy Characteristics'!$C:$C,0))),"",INDEX('Policy Characteristics'!I:I,MATCH($C1750,'Policy Characteristics'!$C:$C,0)))</f>
        <v>% of BAU price</v>
      </c>
      <c r="P1750" s="254" t="str">
        <f>IF(ISBLANK(INDEX('Policy Characteristics'!J:J,MATCH($C1750,'Policy Characteristics'!$C:$C,0))),"",INDEX('Policy Characteristics'!J:J,MATCH($C1750,'Policy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50" s="254" t="str">
        <f>IF(ISBLANK(INDEX('Policy Characteristics'!K:K,MATCH($C1750,'Policy Characteristics'!$C:$C,0))),"",INDEX('Policy Characteristics'!K:K,MATCH($C1750,'Policy Characteristics'!$C:$C,0)))</f>
        <v>fuels.html#fuel-taxes</v>
      </c>
      <c r="R1750" s="254" t="str">
        <f>IF(ISBLANK(INDEX('Policy Characteristics'!L:L,MATCH($C1750,'Policy Characteristics'!$C:$C,0))),"",INDEX('Policy Characteristics'!L:L,MATCH($C1750,'Policy Characteristics'!$C:$C,0)))</f>
        <v>fuel-taxes.html</v>
      </c>
    </row>
    <row r="1751" spans="1:18" s="4" customFormat="1">
      <c r="A1751" s="254" t="str">
        <f>IF(ISBLANK(INDEX('Policy Characteristics'!A:A,MATCH($C1751,'Policy Characteristics'!$C:$C,0))),"",INDEX('Policy Characteristics'!A:A,MATCH($C1751,'Policy Characteristics'!$C:$C,0)))</f>
        <v>Cross-Sector</v>
      </c>
      <c r="B1751" s="262" t="str">
        <f>IF(ISBLANK(INDEX('Policy Characteristics'!B:B,MATCH($C1751,'Policy Characteristics'!$C:$C,0))),"",INDEX('Policy Characteristics'!B:B,MATCH($C1751,'Policy Characteristics'!$C:$C,0)))</f>
        <v>Fuel Taxes or Subsidies</v>
      </c>
      <c r="C1751" s="320" t="str">
        <f t="shared" si="66"/>
        <v>Additional Fuel Tax or Subsidy Rate by Fuel</v>
      </c>
      <c r="D1751" s="6" t="s">
        <v>55</v>
      </c>
      <c r="E1751" s="45" t="s">
        <v>3778</v>
      </c>
      <c r="F1751" s="6" t="s">
        <v>97</v>
      </c>
      <c r="G1751" s="45" t="s">
        <v>2428</v>
      </c>
      <c r="H1751" s="43">
        <v>2406</v>
      </c>
      <c r="I1751" s="324" t="s">
        <v>44</v>
      </c>
      <c r="J1751" s="255" t="str">
        <f>IF(ISBLANK(INDEX('Policy Characteristics'!D:D,MATCH($C1751,'Policy Characteristics'!$C:$C,0))),"",INDEX('Policy Characteristics'!D:D,MATCH($C1751,'Policy Characteristics'!$C:$C,0)))</f>
        <v>Fuel Taxes or Subsidies</v>
      </c>
      <c r="K1751" s="254" t="str">
        <f>IF(ISBLANK(INDEX('Policy Characteristics'!E:E,MATCH($C1751,'Policy Characteristics'!$C:$C,0))),"",INDEX('Policy Characteristics'!E:E,MATCH($C1751,'Policy Characteristics'!$C:$C,0)))</f>
        <v>cross fuel tax</v>
      </c>
      <c r="L1751" s="261">
        <f>IF(ISBLANK(INDEX('Policy Characteristics'!F:F,MATCH($C1751,'Policy Characteristics'!$C:$C,0))),"",INDEX('Policy Characteristics'!F:F,MATCH($C1751,'Policy Characteristics'!$C:$C,0)))</f>
        <v>-0.9</v>
      </c>
      <c r="M1751" s="261">
        <f>IF(ISBLANK(INDEX('Policy Characteristics'!G:G,MATCH($C1751,'Policy Characteristics'!$C:$C,0))),"",INDEX('Policy Characteristics'!G:G,MATCH($C1751,'Policy Characteristics'!$C:$C,0)))</f>
        <v>0.9</v>
      </c>
      <c r="N1751" s="261">
        <f>IF(ISBLANK(INDEX('Policy Characteristics'!H:H,MATCH($C1751,'Policy Characteristics'!$C:$C,0))),"",INDEX('Policy Characteristics'!H:H,MATCH($C1751,'Policy Characteristics'!$C:$C,0)))</f>
        <v>0.01</v>
      </c>
      <c r="O1751" s="254" t="str">
        <f>IF(ISBLANK(INDEX('Policy Characteristics'!I:I,MATCH($C1751,'Policy Characteristics'!$C:$C,0))),"",INDEX('Policy Characteristics'!I:I,MATCH($C1751,'Policy Characteristics'!$C:$C,0)))</f>
        <v>% of BAU price</v>
      </c>
      <c r="P1751" s="254" t="str">
        <f>IF(ISBLANK(INDEX('Policy Characteristics'!J:J,MATCH($C1751,'Policy Characteristics'!$C:$C,0))),"",INDEX('Policy Characteristics'!J:J,MATCH($C1751,'Policy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51" s="254" t="str">
        <f>IF(ISBLANK(INDEX('Policy Characteristics'!K:K,MATCH($C1751,'Policy Characteristics'!$C:$C,0))),"",INDEX('Policy Characteristics'!K:K,MATCH($C1751,'Policy Characteristics'!$C:$C,0)))</f>
        <v>fuels.html#fuel-taxes</v>
      </c>
      <c r="R1751" s="254" t="str">
        <f>IF(ISBLANK(INDEX('Policy Characteristics'!L:L,MATCH($C1751,'Policy Characteristics'!$C:$C,0))),"",INDEX('Policy Characteristics'!L:L,MATCH($C1751,'Policy Characteristics'!$C:$C,0)))</f>
        <v>fuel-taxes.html</v>
      </c>
    </row>
    <row r="1752" spans="1:18" s="4" customFormat="1">
      <c r="A1752" s="254" t="str">
        <f>IF(ISBLANK(INDEX('Policy Characteristics'!A:A,MATCH($C1752,'Policy Characteristics'!$C:$C,0))),"",INDEX('Policy Characteristics'!A:A,MATCH($C1752,'Policy Characteristics'!$C:$C,0)))</f>
        <v>Cross-Sector</v>
      </c>
      <c r="B1752" s="262" t="str">
        <f>IF(ISBLANK(INDEX('Policy Characteristics'!B:B,MATCH($C1752,'Policy Characteristics'!$C:$C,0))),"",INDEX('Policy Characteristics'!B:B,MATCH($C1752,'Policy Characteristics'!$C:$C,0)))</f>
        <v>Fuel Taxes or Subsidies</v>
      </c>
      <c r="C1752" s="320" t="str">
        <f t="shared" si="66"/>
        <v>Additional Fuel Tax or Subsidy Rate by Fuel</v>
      </c>
      <c r="D1752" s="6" t="s">
        <v>56</v>
      </c>
      <c r="E1752" s="45" t="s">
        <v>3778</v>
      </c>
      <c r="F1752" s="6" t="s">
        <v>98</v>
      </c>
      <c r="G1752" s="45" t="s">
        <v>2428</v>
      </c>
      <c r="H1752" s="43">
        <v>2407</v>
      </c>
      <c r="I1752" s="324" t="s">
        <v>44</v>
      </c>
      <c r="J1752" s="255" t="str">
        <f>IF(ISBLANK(INDEX('Policy Characteristics'!D:D,MATCH($C1752,'Policy Characteristics'!$C:$C,0))),"",INDEX('Policy Characteristics'!D:D,MATCH($C1752,'Policy Characteristics'!$C:$C,0)))</f>
        <v>Fuel Taxes or Subsidies</v>
      </c>
      <c r="K1752" s="254" t="str">
        <f>IF(ISBLANK(INDEX('Policy Characteristics'!E:E,MATCH($C1752,'Policy Characteristics'!$C:$C,0))),"",INDEX('Policy Characteristics'!E:E,MATCH($C1752,'Policy Characteristics'!$C:$C,0)))</f>
        <v>cross fuel tax</v>
      </c>
      <c r="L1752" s="261">
        <f>IF(ISBLANK(INDEX('Policy Characteristics'!F:F,MATCH($C1752,'Policy Characteristics'!$C:$C,0))),"",INDEX('Policy Characteristics'!F:F,MATCH($C1752,'Policy Characteristics'!$C:$C,0)))</f>
        <v>-0.9</v>
      </c>
      <c r="M1752" s="261">
        <f>IF(ISBLANK(INDEX('Policy Characteristics'!G:G,MATCH($C1752,'Policy Characteristics'!$C:$C,0))),"",INDEX('Policy Characteristics'!G:G,MATCH($C1752,'Policy Characteristics'!$C:$C,0)))</f>
        <v>0.9</v>
      </c>
      <c r="N1752" s="261">
        <f>IF(ISBLANK(INDEX('Policy Characteristics'!H:H,MATCH($C1752,'Policy Characteristics'!$C:$C,0))),"",INDEX('Policy Characteristics'!H:H,MATCH($C1752,'Policy Characteristics'!$C:$C,0)))</f>
        <v>0.01</v>
      </c>
      <c r="O1752" s="254" t="str">
        <f>IF(ISBLANK(INDEX('Policy Characteristics'!I:I,MATCH($C1752,'Policy Characteristics'!$C:$C,0))),"",INDEX('Policy Characteristics'!I:I,MATCH($C1752,'Policy Characteristics'!$C:$C,0)))</f>
        <v>% of BAU price</v>
      </c>
      <c r="P1752" s="254" t="str">
        <f>IF(ISBLANK(INDEX('Policy Characteristics'!J:J,MATCH($C1752,'Policy Characteristics'!$C:$C,0))),"",INDEX('Policy Characteristics'!J:J,MATCH($C1752,'Policy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52" s="254" t="str">
        <f>IF(ISBLANK(INDEX('Policy Characteristics'!K:K,MATCH($C1752,'Policy Characteristics'!$C:$C,0))),"",INDEX('Policy Characteristics'!K:K,MATCH($C1752,'Policy Characteristics'!$C:$C,0)))</f>
        <v>fuels.html#fuel-taxes</v>
      </c>
      <c r="R1752" s="254" t="str">
        <f>IF(ISBLANK(INDEX('Policy Characteristics'!L:L,MATCH($C1752,'Policy Characteristics'!$C:$C,0))),"",INDEX('Policy Characteristics'!L:L,MATCH($C1752,'Policy Characteristics'!$C:$C,0)))</f>
        <v>fuel-taxes.html</v>
      </c>
    </row>
    <row r="1753" spans="1:18">
      <c r="A1753" s="254" t="str">
        <f>IF(ISBLANK(INDEX('Policy Characteristics'!A:A,MATCH($C1753,'Policy Characteristics'!$C:$C,0))),"",INDEX('Policy Characteristics'!A:A,MATCH($C1753,'Policy Characteristics'!$C:$C,0)))</f>
        <v>Cross-Sector</v>
      </c>
      <c r="B1753" s="262" t="str">
        <f>IF(ISBLANK(INDEX('Policy Characteristics'!B:B,MATCH($C1753,'Policy Characteristics'!$C:$C,0))),"",INDEX('Policy Characteristics'!B:B,MATCH($C1753,'Policy Characteristics'!$C:$C,0)))</f>
        <v>Fuel Taxes or Subsidies</v>
      </c>
      <c r="C1753" s="320" t="str">
        <f t="shared" si="66"/>
        <v>Additional Fuel Tax or Subsidy Rate by Fuel</v>
      </c>
      <c r="D1753" s="6" t="s">
        <v>2473</v>
      </c>
      <c r="E1753" s="45" t="s">
        <v>3778</v>
      </c>
      <c r="F1753" s="6" t="s">
        <v>2474</v>
      </c>
      <c r="G1753" s="45" t="s">
        <v>2428</v>
      </c>
      <c r="H1753" s="43">
        <v>2408</v>
      </c>
      <c r="I1753" s="324" t="s">
        <v>44</v>
      </c>
      <c r="J1753" s="255" t="str">
        <f>IF(ISBLANK(INDEX('Policy Characteristics'!D:D,MATCH($C1753,'Policy Characteristics'!$C:$C,0))),"",INDEX('Policy Characteristics'!D:D,MATCH($C1753,'Policy Characteristics'!$C:$C,0)))</f>
        <v>Fuel Taxes or Subsidies</v>
      </c>
      <c r="K1753" s="254" t="str">
        <f>IF(ISBLANK(INDEX('Policy Characteristics'!E:E,MATCH($C1753,'Policy Characteristics'!$C:$C,0))),"",INDEX('Policy Characteristics'!E:E,MATCH($C1753,'Policy Characteristics'!$C:$C,0)))</f>
        <v>cross fuel tax</v>
      </c>
      <c r="L1753" s="261">
        <f>IF(ISBLANK(INDEX('Policy Characteristics'!F:F,MATCH($C1753,'Policy Characteristics'!$C:$C,0))),"",INDEX('Policy Characteristics'!F:F,MATCH($C1753,'Policy Characteristics'!$C:$C,0)))</f>
        <v>-0.9</v>
      </c>
      <c r="M1753" s="261">
        <f>IF(ISBLANK(INDEX('Policy Characteristics'!G:G,MATCH($C1753,'Policy Characteristics'!$C:$C,0))),"",INDEX('Policy Characteristics'!G:G,MATCH($C1753,'Policy Characteristics'!$C:$C,0)))</f>
        <v>0.9</v>
      </c>
      <c r="N1753" s="261">
        <f>IF(ISBLANK(INDEX('Policy Characteristics'!H:H,MATCH($C1753,'Policy Characteristics'!$C:$C,0))),"",INDEX('Policy Characteristics'!H:H,MATCH($C1753,'Policy Characteristics'!$C:$C,0)))</f>
        <v>0.01</v>
      </c>
      <c r="O1753" s="254" t="str">
        <f>IF(ISBLANK(INDEX('Policy Characteristics'!I:I,MATCH($C1753,'Policy Characteristics'!$C:$C,0))),"",INDEX('Policy Characteristics'!I:I,MATCH($C1753,'Policy Characteristics'!$C:$C,0)))</f>
        <v>% of BAU price</v>
      </c>
      <c r="P1753" s="254" t="str">
        <f>IF(ISBLANK(INDEX('Policy Characteristics'!J:J,MATCH($C1753,'Policy Characteristics'!$C:$C,0))),"",INDEX('Policy Characteristics'!J:J,MATCH($C1753,'Policy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53" s="254" t="str">
        <f>IF(ISBLANK(INDEX('Policy Characteristics'!K:K,MATCH($C1753,'Policy Characteristics'!$C:$C,0))),"",INDEX('Policy Characteristics'!K:K,MATCH($C1753,'Policy Characteristics'!$C:$C,0)))</f>
        <v>fuels.html#fuel-taxes</v>
      </c>
      <c r="R1753" s="254" t="str">
        <f>IF(ISBLANK(INDEX('Policy Characteristics'!L:L,MATCH($C1753,'Policy Characteristics'!$C:$C,0))),"",INDEX('Policy Characteristics'!L:L,MATCH($C1753,'Policy Characteristics'!$C:$C,0)))</f>
        <v>fuel-taxes.html</v>
      </c>
    </row>
    <row r="1754" spans="1:18">
      <c r="A1754" s="254" t="str">
        <f>IF(ISBLANK(INDEX('Policy Characteristics'!A:A,MATCH($C1754,'Policy Characteristics'!$C:$C,0))),"",INDEX('Policy Characteristics'!A:A,MATCH($C1754,'Policy Characteristics'!$C:$C,0)))</f>
        <v>Cross-Sector</v>
      </c>
      <c r="B1754" s="262" t="str">
        <f>IF(ISBLANK(INDEX('Policy Characteristics'!B:B,MATCH($C1754,'Policy Characteristics'!$C:$C,0))),"",INDEX('Policy Characteristics'!B:B,MATCH($C1754,'Policy Characteristics'!$C:$C,0)))</f>
        <v>Fuel Taxes or Subsidies</v>
      </c>
      <c r="C1754" s="320" t="str">
        <f t="shared" si="66"/>
        <v>Additional Fuel Tax or Subsidy Rate by Fuel</v>
      </c>
      <c r="D1754" s="6" t="s">
        <v>75</v>
      </c>
      <c r="E1754" s="45" t="s">
        <v>3778</v>
      </c>
      <c r="F1754" s="6" t="s">
        <v>99</v>
      </c>
      <c r="G1754" s="45" t="s">
        <v>2428</v>
      </c>
      <c r="H1754" s="43">
        <v>2409</v>
      </c>
      <c r="I1754" s="324" t="s">
        <v>44</v>
      </c>
      <c r="J1754" s="255" t="str">
        <f>IF(ISBLANK(INDEX('Policy Characteristics'!D:D,MATCH($C1754,'Policy Characteristics'!$C:$C,0))),"",INDEX('Policy Characteristics'!D:D,MATCH($C1754,'Policy Characteristics'!$C:$C,0)))</f>
        <v>Fuel Taxes or Subsidies</v>
      </c>
      <c r="K1754" s="254" t="str">
        <f>IF(ISBLANK(INDEX('Policy Characteristics'!E:E,MATCH($C1754,'Policy Characteristics'!$C:$C,0))),"",INDEX('Policy Characteristics'!E:E,MATCH($C1754,'Policy Characteristics'!$C:$C,0)))</f>
        <v>cross fuel tax</v>
      </c>
      <c r="L1754" s="261">
        <f>IF(ISBLANK(INDEX('Policy Characteristics'!F:F,MATCH($C1754,'Policy Characteristics'!$C:$C,0))),"",INDEX('Policy Characteristics'!F:F,MATCH($C1754,'Policy Characteristics'!$C:$C,0)))</f>
        <v>-0.9</v>
      </c>
      <c r="M1754" s="261">
        <f>IF(ISBLANK(INDEX('Policy Characteristics'!G:G,MATCH($C1754,'Policy Characteristics'!$C:$C,0))),"",INDEX('Policy Characteristics'!G:G,MATCH($C1754,'Policy Characteristics'!$C:$C,0)))</f>
        <v>0.9</v>
      </c>
      <c r="N1754" s="261">
        <f>IF(ISBLANK(INDEX('Policy Characteristics'!H:H,MATCH($C1754,'Policy Characteristics'!$C:$C,0))),"",INDEX('Policy Characteristics'!H:H,MATCH($C1754,'Policy Characteristics'!$C:$C,0)))</f>
        <v>0.01</v>
      </c>
      <c r="O1754" s="254" t="str">
        <f>IF(ISBLANK(INDEX('Policy Characteristics'!I:I,MATCH($C1754,'Policy Characteristics'!$C:$C,0))),"",INDEX('Policy Characteristics'!I:I,MATCH($C1754,'Policy Characteristics'!$C:$C,0)))</f>
        <v>% of BAU price</v>
      </c>
      <c r="P1754" s="254" t="str">
        <f>IF(ISBLANK(INDEX('Policy Characteristics'!J:J,MATCH($C1754,'Policy Characteristics'!$C:$C,0))),"",INDEX('Policy Characteristics'!J:J,MATCH($C1754,'Policy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54" s="254" t="str">
        <f>IF(ISBLANK(INDEX('Policy Characteristics'!K:K,MATCH($C1754,'Policy Characteristics'!$C:$C,0))),"",INDEX('Policy Characteristics'!K:K,MATCH($C1754,'Policy Characteristics'!$C:$C,0)))</f>
        <v>fuels.html#fuel-taxes</v>
      </c>
      <c r="R1754" s="254" t="str">
        <f>IF(ISBLANK(INDEX('Policy Characteristics'!L:L,MATCH($C1754,'Policy Characteristics'!$C:$C,0))),"",INDEX('Policy Characteristics'!L:L,MATCH($C1754,'Policy Characteristics'!$C:$C,0)))</f>
        <v>fuel-taxes.html</v>
      </c>
    </row>
    <row r="1755" spans="1:18">
      <c r="A1755" s="254" t="str">
        <f>IF(ISBLANK(INDEX('Policy Characteristics'!A:A,MATCH($C1755,'Policy Characteristics'!$C:$C,0))),"",INDEX('Policy Characteristics'!A:A,MATCH($C1755,'Policy Characteristics'!$C:$C,0)))</f>
        <v>Cross-Sector</v>
      </c>
      <c r="B1755" s="262" t="str">
        <f>IF(ISBLANK(INDEX('Policy Characteristics'!B:B,MATCH($C1755,'Policy Characteristics'!$C:$C,0))),"",INDEX('Policy Characteristics'!B:B,MATCH($C1755,'Policy Characteristics'!$C:$C,0)))</f>
        <v>Fuel Taxes or Subsidies</v>
      </c>
      <c r="C1755" s="320" t="str">
        <f t="shared" si="66"/>
        <v>Additional Fuel Tax or Subsidy Rate by Fuel</v>
      </c>
      <c r="D1755" s="6" t="s">
        <v>442</v>
      </c>
      <c r="E1755" s="45" t="s">
        <v>3778</v>
      </c>
      <c r="F1755" s="6" t="s">
        <v>443</v>
      </c>
      <c r="G1755" s="45" t="s">
        <v>2428</v>
      </c>
      <c r="H1755" s="43">
        <v>2410</v>
      </c>
      <c r="I1755" s="324" t="s">
        <v>44</v>
      </c>
      <c r="J1755" s="255" t="str">
        <f>IF(ISBLANK(INDEX('Policy Characteristics'!D:D,MATCH($C1755,'Policy Characteristics'!$C:$C,0))),"",INDEX('Policy Characteristics'!D:D,MATCH($C1755,'Policy Characteristics'!$C:$C,0)))</f>
        <v>Fuel Taxes or Subsidies</v>
      </c>
      <c r="K1755" s="254" t="str">
        <f>IF(ISBLANK(INDEX('Policy Characteristics'!E:E,MATCH($C1755,'Policy Characteristics'!$C:$C,0))),"",INDEX('Policy Characteristics'!E:E,MATCH($C1755,'Policy Characteristics'!$C:$C,0)))</f>
        <v>cross fuel tax</v>
      </c>
      <c r="L1755" s="261">
        <f>IF(ISBLANK(INDEX('Policy Characteristics'!F:F,MATCH($C1755,'Policy Characteristics'!$C:$C,0))),"",INDEX('Policy Characteristics'!F:F,MATCH($C1755,'Policy Characteristics'!$C:$C,0)))</f>
        <v>-0.9</v>
      </c>
      <c r="M1755" s="261">
        <f>IF(ISBLANK(INDEX('Policy Characteristics'!G:G,MATCH($C1755,'Policy Characteristics'!$C:$C,0))),"",INDEX('Policy Characteristics'!G:G,MATCH($C1755,'Policy Characteristics'!$C:$C,0)))</f>
        <v>0.9</v>
      </c>
      <c r="N1755" s="261">
        <f>IF(ISBLANK(INDEX('Policy Characteristics'!H:H,MATCH($C1755,'Policy Characteristics'!$C:$C,0))),"",INDEX('Policy Characteristics'!H:H,MATCH($C1755,'Policy Characteristics'!$C:$C,0)))</f>
        <v>0.01</v>
      </c>
      <c r="O1755" s="254" t="str">
        <f>IF(ISBLANK(INDEX('Policy Characteristics'!I:I,MATCH($C1755,'Policy Characteristics'!$C:$C,0))),"",INDEX('Policy Characteristics'!I:I,MATCH($C1755,'Policy Characteristics'!$C:$C,0)))</f>
        <v>% of BAU price</v>
      </c>
      <c r="P1755" s="254" t="str">
        <f>IF(ISBLANK(INDEX('Policy Characteristics'!J:J,MATCH($C1755,'Policy Characteristics'!$C:$C,0))),"",INDEX('Policy Characteristics'!J:J,MATCH($C1755,'Policy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55" s="254" t="str">
        <f>IF(ISBLANK(INDEX('Policy Characteristics'!K:K,MATCH($C1755,'Policy Characteristics'!$C:$C,0))),"",INDEX('Policy Characteristics'!K:K,MATCH($C1755,'Policy Characteristics'!$C:$C,0)))</f>
        <v>fuels.html#fuel-taxes</v>
      </c>
      <c r="R1755" s="254" t="str">
        <f>IF(ISBLANK(INDEX('Policy Characteristics'!L:L,MATCH($C1755,'Policy Characteristics'!$C:$C,0))),"",INDEX('Policy Characteristics'!L:L,MATCH($C1755,'Policy Characteristics'!$C:$C,0)))</f>
        <v>fuel-taxes.html</v>
      </c>
    </row>
    <row r="1756" spans="1:18">
      <c r="A1756" s="254" t="str">
        <f>IF(ISBLANK(INDEX('Policy Characteristics'!A:A,MATCH($C1756,'Policy Characteristics'!$C:$C,0))),"",INDEX('Policy Characteristics'!A:A,MATCH($C1756,'Policy Characteristics'!$C:$C,0)))</f>
        <v>Cross-Sector</v>
      </c>
      <c r="B1756" s="262" t="str">
        <f>IF(ISBLANK(INDEX('Policy Characteristics'!B:B,MATCH($C1756,'Policy Characteristics'!$C:$C,0))),"",INDEX('Policy Characteristics'!B:B,MATCH($C1756,'Policy Characteristics'!$C:$C,0)))</f>
        <v>Fuel Taxes or Subsidies</v>
      </c>
      <c r="C1756" s="320" t="str">
        <f t="shared" si="66"/>
        <v>Additional Fuel Tax or Subsidy Rate by Fuel</v>
      </c>
      <c r="D1756" s="6" t="s">
        <v>2465</v>
      </c>
      <c r="E1756" s="45" t="s">
        <v>3778</v>
      </c>
      <c r="F1756" s="6" t="s">
        <v>2469</v>
      </c>
      <c r="G1756" s="45" t="s">
        <v>2428</v>
      </c>
      <c r="H1756" s="43">
        <v>2411</v>
      </c>
      <c r="I1756" s="324" t="s">
        <v>44</v>
      </c>
      <c r="J1756" s="255" t="str">
        <f>IF(ISBLANK(INDEX('Policy Characteristics'!D:D,MATCH($C1756,'Policy Characteristics'!$C:$C,0))),"",INDEX('Policy Characteristics'!D:D,MATCH($C1756,'Policy Characteristics'!$C:$C,0)))</f>
        <v>Fuel Taxes or Subsidies</v>
      </c>
      <c r="K1756" s="254" t="str">
        <f>IF(ISBLANK(INDEX('Policy Characteristics'!E:E,MATCH($C1756,'Policy Characteristics'!$C:$C,0))),"",INDEX('Policy Characteristics'!E:E,MATCH($C1756,'Policy Characteristics'!$C:$C,0)))</f>
        <v>cross fuel tax</v>
      </c>
      <c r="L1756" s="261">
        <f>IF(ISBLANK(INDEX('Policy Characteristics'!F:F,MATCH($C1756,'Policy Characteristics'!$C:$C,0))),"",INDEX('Policy Characteristics'!F:F,MATCH($C1756,'Policy Characteristics'!$C:$C,0)))</f>
        <v>-0.9</v>
      </c>
      <c r="M1756" s="261">
        <f>IF(ISBLANK(INDEX('Policy Characteristics'!G:G,MATCH($C1756,'Policy Characteristics'!$C:$C,0))),"",INDEX('Policy Characteristics'!G:G,MATCH($C1756,'Policy Characteristics'!$C:$C,0)))</f>
        <v>0.9</v>
      </c>
      <c r="N1756" s="261">
        <f>IF(ISBLANK(INDEX('Policy Characteristics'!H:H,MATCH($C1756,'Policy Characteristics'!$C:$C,0))),"",INDEX('Policy Characteristics'!H:H,MATCH($C1756,'Policy Characteristics'!$C:$C,0)))</f>
        <v>0.01</v>
      </c>
      <c r="O1756" s="254" t="str">
        <f>IF(ISBLANK(INDEX('Policy Characteristics'!I:I,MATCH($C1756,'Policy Characteristics'!$C:$C,0))),"",INDEX('Policy Characteristics'!I:I,MATCH($C1756,'Policy Characteristics'!$C:$C,0)))</f>
        <v>% of BAU price</v>
      </c>
      <c r="P1756" s="254" t="str">
        <f>IF(ISBLANK(INDEX('Policy Characteristics'!J:J,MATCH($C1756,'Policy Characteristics'!$C:$C,0))),"",INDEX('Policy Characteristics'!J:J,MATCH($C1756,'Policy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56" s="254" t="str">
        <f>IF(ISBLANK(INDEX('Policy Characteristics'!K:K,MATCH($C1756,'Policy Characteristics'!$C:$C,0))),"",INDEX('Policy Characteristics'!K:K,MATCH($C1756,'Policy Characteristics'!$C:$C,0)))</f>
        <v>fuels.html#fuel-taxes</v>
      </c>
      <c r="R1756" s="254" t="str">
        <f>IF(ISBLANK(INDEX('Policy Characteristics'!L:L,MATCH($C1756,'Policy Characteristics'!$C:$C,0))),"",INDEX('Policy Characteristics'!L:L,MATCH($C1756,'Policy Characteristics'!$C:$C,0)))</f>
        <v>fuel-taxes.html</v>
      </c>
    </row>
    <row r="1757" spans="1:18">
      <c r="A1757" s="254" t="str">
        <f>IF(ISBLANK(INDEX('Policy Characteristics'!A:A,MATCH($C1757,'Policy Characteristics'!$C:$C,0))),"",INDEX('Policy Characteristics'!A:A,MATCH($C1757,'Policy Characteristics'!$C:$C,0)))</f>
        <v>Cross-Sector</v>
      </c>
      <c r="B1757" s="262" t="str">
        <f>IF(ISBLANK(INDEX('Policy Characteristics'!B:B,MATCH($C1757,'Policy Characteristics'!$C:$C,0))),"",INDEX('Policy Characteristics'!B:B,MATCH($C1757,'Policy Characteristics'!$C:$C,0)))</f>
        <v>Fuel Taxes or Subsidies</v>
      </c>
      <c r="C1757" s="320" t="str">
        <f t="shared" si="66"/>
        <v>Additional Fuel Tax or Subsidy Rate by Fuel</v>
      </c>
      <c r="D1757" s="6" t="s">
        <v>2475</v>
      </c>
      <c r="E1757" s="45" t="s">
        <v>3778</v>
      </c>
      <c r="F1757" s="6" t="s">
        <v>2476</v>
      </c>
      <c r="G1757" s="45" t="s">
        <v>2428</v>
      </c>
      <c r="H1757" s="43">
        <v>2412</v>
      </c>
      <c r="I1757" s="324" t="s">
        <v>44</v>
      </c>
      <c r="J1757" s="255" t="str">
        <f>IF(ISBLANK(INDEX('Policy Characteristics'!D:D,MATCH($C1757,'Policy Characteristics'!$C:$C,0))),"",INDEX('Policy Characteristics'!D:D,MATCH($C1757,'Policy Characteristics'!$C:$C,0)))</f>
        <v>Fuel Taxes or Subsidies</v>
      </c>
      <c r="K1757" s="254" t="str">
        <f>IF(ISBLANK(INDEX('Policy Characteristics'!E:E,MATCH($C1757,'Policy Characteristics'!$C:$C,0))),"",INDEX('Policy Characteristics'!E:E,MATCH($C1757,'Policy Characteristics'!$C:$C,0)))</f>
        <v>cross fuel tax</v>
      </c>
      <c r="L1757" s="261">
        <f>IF(ISBLANK(INDEX('Policy Characteristics'!F:F,MATCH($C1757,'Policy Characteristics'!$C:$C,0))),"",INDEX('Policy Characteristics'!F:F,MATCH($C1757,'Policy Characteristics'!$C:$C,0)))</f>
        <v>-0.9</v>
      </c>
      <c r="M1757" s="261">
        <f>IF(ISBLANK(INDEX('Policy Characteristics'!G:G,MATCH($C1757,'Policy Characteristics'!$C:$C,0))),"",INDEX('Policy Characteristics'!G:G,MATCH($C1757,'Policy Characteristics'!$C:$C,0)))</f>
        <v>0.9</v>
      </c>
      <c r="N1757" s="261">
        <f>IF(ISBLANK(INDEX('Policy Characteristics'!H:H,MATCH($C1757,'Policy Characteristics'!$C:$C,0))),"",INDEX('Policy Characteristics'!H:H,MATCH($C1757,'Policy Characteristics'!$C:$C,0)))</f>
        <v>0.01</v>
      </c>
      <c r="O1757" s="254" t="str">
        <f>IF(ISBLANK(INDEX('Policy Characteristics'!I:I,MATCH($C1757,'Policy Characteristics'!$C:$C,0))),"",INDEX('Policy Characteristics'!I:I,MATCH($C1757,'Policy Characteristics'!$C:$C,0)))</f>
        <v>% of BAU price</v>
      </c>
      <c r="P1757" s="254" t="str">
        <f>IF(ISBLANK(INDEX('Policy Characteristics'!J:J,MATCH($C1757,'Policy Characteristics'!$C:$C,0))),"",INDEX('Policy Characteristics'!J:J,MATCH($C1757,'Policy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57" s="254" t="str">
        <f>IF(ISBLANK(INDEX('Policy Characteristics'!K:K,MATCH($C1757,'Policy Characteristics'!$C:$C,0))),"",INDEX('Policy Characteristics'!K:K,MATCH($C1757,'Policy Characteristics'!$C:$C,0)))</f>
        <v>fuels.html#fuel-taxes</v>
      </c>
      <c r="R1757" s="254" t="str">
        <f>IF(ISBLANK(INDEX('Policy Characteristics'!L:L,MATCH($C1757,'Policy Characteristics'!$C:$C,0))),"",INDEX('Policy Characteristics'!L:L,MATCH($C1757,'Policy Characteristics'!$C:$C,0)))</f>
        <v>fuel-taxes.html</v>
      </c>
    </row>
    <row r="1758" spans="1:18">
      <c r="A1758" s="254" t="str">
        <f>IF(ISBLANK(INDEX('Policy Characteristics'!A:A,MATCH($C1758,'Policy Characteristics'!$C:$C,0))),"",INDEX('Policy Characteristics'!A:A,MATCH($C1758,'Policy Characteristics'!$C:$C,0)))</f>
        <v>Cross-Sector</v>
      </c>
      <c r="B1758" s="262" t="str">
        <f>IF(ISBLANK(INDEX('Policy Characteristics'!B:B,MATCH($C1758,'Policy Characteristics'!$C:$C,0))),"",INDEX('Policy Characteristics'!B:B,MATCH($C1758,'Policy Characteristics'!$C:$C,0)))</f>
        <v>Fuel Taxes or Subsidies</v>
      </c>
      <c r="C1758" s="320" t="str">
        <f t="shared" si="66"/>
        <v>Additional Fuel Tax or Subsidy Rate by Fuel</v>
      </c>
      <c r="D1758" s="6" t="s">
        <v>2466</v>
      </c>
      <c r="E1758" s="45" t="s">
        <v>3778</v>
      </c>
      <c r="F1758" s="6" t="s">
        <v>2470</v>
      </c>
      <c r="G1758" s="45" t="s">
        <v>2428</v>
      </c>
      <c r="H1758" s="43">
        <v>2413</v>
      </c>
      <c r="I1758" s="324" t="s">
        <v>44</v>
      </c>
      <c r="J1758" s="255" t="str">
        <f>IF(ISBLANK(INDEX('Policy Characteristics'!D:D,MATCH($C1758,'Policy Characteristics'!$C:$C,0))),"",INDEX('Policy Characteristics'!D:D,MATCH($C1758,'Policy Characteristics'!$C:$C,0)))</f>
        <v>Fuel Taxes or Subsidies</v>
      </c>
      <c r="K1758" s="254" t="str">
        <f>IF(ISBLANK(INDEX('Policy Characteristics'!E:E,MATCH($C1758,'Policy Characteristics'!$C:$C,0))),"",INDEX('Policy Characteristics'!E:E,MATCH($C1758,'Policy Characteristics'!$C:$C,0)))</f>
        <v>cross fuel tax</v>
      </c>
      <c r="L1758" s="261">
        <f>IF(ISBLANK(INDEX('Policy Characteristics'!F:F,MATCH($C1758,'Policy Characteristics'!$C:$C,0))),"",INDEX('Policy Characteristics'!F:F,MATCH($C1758,'Policy Characteristics'!$C:$C,0)))</f>
        <v>-0.9</v>
      </c>
      <c r="M1758" s="261">
        <f>IF(ISBLANK(INDEX('Policy Characteristics'!G:G,MATCH($C1758,'Policy Characteristics'!$C:$C,0))),"",INDEX('Policy Characteristics'!G:G,MATCH($C1758,'Policy Characteristics'!$C:$C,0)))</f>
        <v>0.9</v>
      </c>
      <c r="N1758" s="261">
        <f>IF(ISBLANK(INDEX('Policy Characteristics'!H:H,MATCH($C1758,'Policy Characteristics'!$C:$C,0))),"",INDEX('Policy Characteristics'!H:H,MATCH($C1758,'Policy Characteristics'!$C:$C,0)))</f>
        <v>0.01</v>
      </c>
      <c r="O1758" s="254" t="str">
        <f>IF(ISBLANK(INDEX('Policy Characteristics'!I:I,MATCH($C1758,'Policy Characteristics'!$C:$C,0))),"",INDEX('Policy Characteristics'!I:I,MATCH($C1758,'Policy Characteristics'!$C:$C,0)))</f>
        <v>% of BAU price</v>
      </c>
      <c r="P1758" s="254" t="str">
        <f>IF(ISBLANK(INDEX('Policy Characteristics'!J:J,MATCH($C1758,'Policy Characteristics'!$C:$C,0))),"",INDEX('Policy Characteristics'!J:J,MATCH($C1758,'Policy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58" s="254" t="str">
        <f>IF(ISBLANK(INDEX('Policy Characteristics'!K:K,MATCH($C1758,'Policy Characteristics'!$C:$C,0))),"",INDEX('Policy Characteristics'!K:K,MATCH($C1758,'Policy Characteristics'!$C:$C,0)))</f>
        <v>fuels.html#fuel-taxes</v>
      </c>
      <c r="R1758" s="254" t="str">
        <f>IF(ISBLANK(INDEX('Policy Characteristics'!L:L,MATCH($C1758,'Policy Characteristics'!$C:$C,0))),"",INDEX('Policy Characteristics'!L:L,MATCH($C1758,'Policy Characteristics'!$C:$C,0)))</f>
        <v>fuel-taxes.html</v>
      </c>
    </row>
    <row r="1759" spans="1:18">
      <c r="A1759" s="254" t="str">
        <f>IF(ISBLANK(INDEX('Policy Characteristics'!A:A,MATCH($C1759,'Policy Characteristics'!$C:$C,0))),"",INDEX('Policy Characteristics'!A:A,MATCH($C1759,'Policy Characteristics'!$C:$C,0)))</f>
        <v>Cross-Sector</v>
      </c>
      <c r="B1759" s="262" t="str">
        <f>IF(ISBLANK(INDEX('Policy Characteristics'!B:B,MATCH($C1759,'Policy Characteristics'!$C:$C,0))),"",INDEX('Policy Characteristics'!B:B,MATCH($C1759,'Policy Characteristics'!$C:$C,0)))</f>
        <v>Fuel Taxes or Subsidies</v>
      </c>
      <c r="C1759" s="320" t="str">
        <f t="shared" si="66"/>
        <v>Additional Fuel Tax or Subsidy Rate by Fuel</v>
      </c>
      <c r="D1759" s="6" t="s">
        <v>2467</v>
      </c>
      <c r="E1759" s="45" t="s">
        <v>3778</v>
      </c>
      <c r="F1759" s="6" t="s">
        <v>2471</v>
      </c>
      <c r="G1759" s="45" t="s">
        <v>2428</v>
      </c>
      <c r="H1759" s="43">
        <v>2414</v>
      </c>
      <c r="I1759" s="324" t="s">
        <v>44</v>
      </c>
      <c r="J1759" s="255" t="str">
        <f>IF(ISBLANK(INDEX('Policy Characteristics'!D:D,MATCH($C1759,'Policy Characteristics'!$C:$C,0))),"",INDEX('Policy Characteristics'!D:D,MATCH($C1759,'Policy Characteristics'!$C:$C,0)))</f>
        <v>Fuel Taxes or Subsidies</v>
      </c>
      <c r="K1759" s="254" t="str">
        <f>IF(ISBLANK(INDEX('Policy Characteristics'!E:E,MATCH($C1759,'Policy Characteristics'!$C:$C,0))),"",INDEX('Policy Characteristics'!E:E,MATCH($C1759,'Policy Characteristics'!$C:$C,0)))</f>
        <v>cross fuel tax</v>
      </c>
      <c r="L1759" s="261">
        <f>IF(ISBLANK(INDEX('Policy Characteristics'!F:F,MATCH($C1759,'Policy Characteristics'!$C:$C,0))),"",INDEX('Policy Characteristics'!F:F,MATCH($C1759,'Policy Characteristics'!$C:$C,0)))</f>
        <v>-0.9</v>
      </c>
      <c r="M1759" s="261">
        <f>IF(ISBLANK(INDEX('Policy Characteristics'!G:G,MATCH($C1759,'Policy Characteristics'!$C:$C,0))),"",INDEX('Policy Characteristics'!G:G,MATCH($C1759,'Policy Characteristics'!$C:$C,0)))</f>
        <v>0.9</v>
      </c>
      <c r="N1759" s="261">
        <f>IF(ISBLANK(INDEX('Policy Characteristics'!H:H,MATCH($C1759,'Policy Characteristics'!$C:$C,0))),"",INDEX('Policy Characteristics'!H:H,MATCH($C1759,'Policy Characteristics'!$C:$C,0)))</f>
        <v>0.01</v>
      </c>
      <c r="O1759" s="254" t="str">
        <f>IF(ISBLANK(INDEX('Policy Characteristics'!I:I,MATCH($C1759,'Policy Characteristics'!$C:$C,0))),"",INDEX('Policy Characteristics'!I:I,MATCH($C1759,'Policy Characteristics'!$C:$C,0)))</f>
        <v>% of BAU price</v>
      </c>
      <c r="P1759" s="254" t="str">
        <f>IF(ISBLANK(INDEX('Policy Characteristics'!J:J,MATCH($C1759,'Policy Characteristics'!$C:$C,0))),"",INDEX('Policy Characteristics'!J:J,MATCH($C1759,'Policy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59" s="254" t="str">
        <f>IF(ISBLANK(INDEX('Policy Characteristics'!K:K,MATCH($C1759,'Policy Characteristics'!$C:$C,0))),"",INDEX('Policy Characteristics'!K:K,MATCH($C1759,'Policy Characteristics'!$C:$C,0)))</f>
        <v>fuels.html#fuel-taxes</v>
      </c>
      <c r="R1759" s="254" t="str">
        <f>IF(ISBLANK(INDEX('Policy Characteristics'!L:L,MATCH($C1759,'Policy Characteristics'!$C:$C,0))),"",INDEX('Policy Characteristics'!L:L,MATCH($C1759,'Policy Characteristics'!$C:$C,0)))</f>
        <v>fuel-taxes.html</v>
      </c>
    </row>
    <row r="1760" spans="1:18">
      <c r="A1760" s="254" t="str">
        <f>IF(ISBLANK(INDEX('Policy Characteristics'!A:A,MATCH($C1760,'Policy Characteristics'!$C:$C,0))),"",INDEX('Policy Characteristics'!A:A,MATCH($C1760,'Policy Characteristics'!$C:$C,0)))</f>
        <v>Cross-Sector</v>
      </c>
      <c r="B1760" s="262" t="str">
        <f>IF(ISBLANK(INDEX('Policy Characteristics'!B:B,MATCH($C1760,'Policy Characteristics'!$C:$C,0))),"",INDEX('Policy Characteristics'!B:B,MATCH($C1760,'Policy Characteristics'!$C:$C,0)))</f>
        <v>Fuel Taxes or Subsidies</v>
      </c>
      <c r="C1760" s="320" t="str">
        <f t="shared" si="66"/>
        <v>Additional Fuel Tax or Subsidy Rate by Fuel</v>
      </c>
      <c r="D1760" s="6" t="s">
        <v>2468</v>
      </c>
      <c r="E1760" s="45" t="s">
        <v>3778</v>
      </c>
      <c r="F1760" s="6" t="s">
        <v>2472</v>
      </c>
      <c r="G1760" s="45" t="s">
        <v>2428</v>
      </c>
      <c r="H1760" s="43">
        <v>2415</v>
      </c>
      <c r="I1760" s="324" t="s">
        <v>44</v>
      </c>
      <c r="J1760" s="255" t="str">
        <f>IF(ISBLANK(INDEX('Policy Characteristics'!D:D,MATCH($C1760,'Policy Characteristics'!$C:$C,0))),"",INDEX('Policy Characteristics'!D:D,MATCH($C1760,'Policy Characteristics'!$C:$C,0)))</f>
        <v>Fuel Taxes or Subsidies</v>
      </c>
      <c r="K1760" s="254" t="str">
        <f>IF(ISBLANK(INDEX('Policy Characteristics'!E:E,MATCH($C1760,'Policy Characteristics'!$C:$C,0))),"",INDEX('Policy Characteristics'!E:E,MATCH($C1760,'Policy Characteristics'!$C:$C,0)))</f>
        <v>cross fuel tax</v>
      </c>
      <c r="L1760" s="261">
        <f>IF(ISBLANK(INDEX('Policy Characteristics'!F:F,MATCH($C1760,'Policy Characteristics'!$C:$C,0))),"",INDEX('Policy Characteristics'!F:F,MATCH($C1760,'Policy Characteristics'!$C:$C,0)))</f>
        <v>-0.9</v>
      </c>
      <c r="M1760" s="261">
        <f>IF(ISBLANK(INDEX('Policy Characteristics'!G:G,MATCH($C1760,'Policy Characteristics'!$C:$C,0))),"",INDEX('Policy Characteristics'!G:G,MATCH($C1760,'Policy Characteristics'!$C:$C,0)))</f>
        <v>0.9</v>
      </c>
      <c r="N1760" s="261">
        <f>IF(ISBLANK(INDEX('Policy Characteristics'!H:H,MATCH($C1760,'Policy Characteristics'!$C:$C,0))),"",INDEX('Policy Characteristics'!H:H,MATCH($C1760,'Policy Characteristics'!$C:$C,0)))</f>
        <v>0.01</v>
      </c>
      <c r="O1760" s="254" t="str">
        <f>IF(ISBLANK(INDEX('Policy Characteristics'!I:I,MATCH($C1760,'Policy Characteristics'!$C:$C,0))),"",INDEX('Policy Characteristics'!I:I,MATCH($C1760,'Policy Characteristics'!$C:$C,0)))</f>
        <v>% of BAU price</v>
      </c>
      <c r="P1760" s="254" t="str">
        <f>IF(ISBLANK(INDEX('Policy Characteristics'!J:J,MATCH($C1760,'Policy Characteristics'!$C:$C,0))),"",INDEX('Policy Characteristics'!J:J,MATCH($C1760,'Policy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60" s="254" t="str">
        <f>IF(ISBLANK(INDEX('Policy Characteristics'!K:K,MATCH($C1760,'Policy Characteristics'!$C:$C,0))),"",INDEX('Policy Characteristics'!K:K,MATCH($C1760,'Policy Characteristics'!$C:$C,0)))</f>
        <v>fuels.html#fuel-taxes</v>
      </c>
      <c r="R1760" s="254" t="str">
        <f>IF(ISBLANK(INDEX('Policy Characteristics'!L:L,MATCH($C1760,'Policy Characteristics'!$C:$C,0))),"",INDEX('Policy Characteristics'!L:L,MATCH($C1760,'Policy Characteristics'!$C:$C,0)))</f>
        <v>fuel-taxes.html</v>
      </c>
    </row>
    <row r="1761" spans="1:18" s="4" customFormat="1">
      <c r="A1761" s="254" t="str">
        <f>IF(ISBLANK(INDEX('Policy Characteristics'!A:A,MATCH($C1761,'Policy Characteristics'!$C:$C,0))),"",INDEX('Policy Characteristics'!A:A,MATCH($C1761,'Policy Characteristics'!$C:$C,0)))</f>
        <v>Cross-Sector</v>
      </c>
      <c r="B1761" s="262" t="str">
        <f>IF(ISBLANK(INDEX('Policy Characteristics'!B:B,MATCH($C1761,'Policy Characteristics'!$C:$C,0))),"",INDEX('Policy Characteristics'!B:B,MATCH($C1761,'Policy Characteristics'!$C:$C,0)))</f>
        <v>Fuel Taxes or Subsidies</v>
      </c>
      <c r="C1761" s="320" t="str">
        <f t="shared" si="66"/>
        <v>Additional Fuel Tax or Subsidy Rate by Fuel</v>
      </c>
      <c r="D1761" s="45" t="s">
        <v>52</v>
      </c>
      <c r="E1761" s="45" t="s">
        <v>3779</v>
      </c>
      <c r="F1761" s="45" t="s">
        <v>93</v>
      </c>
      <c r="G1761" s="45" t="s">
        <v>2793</v>
      </c>
      <c r="H1761" s="43">
        <v>2416</v>
      </c>
      <c r="I1761" s="324" t="s">
        <v>43</v>
      </c>
      <c r="J1761" s="255" t="str">
        <f>IF(ISBLANK(INDEX('Policy Characteristics'!D:D,MATCH($C1761,'Policy Characteristics'!$C:$C,0))),"",INDEX('Policy Characteristics'!D:D,MATCH($C1761,'Policy Characteristics'!$C:$C,0)))</f>
        <v>Fuel Taxes or Subsidies</v>
      </c>
      <c r="K1761" s="254" t="str">
        <f>IF(ISBLANK(INDEX('Policy Characteristics'!E:E,MATCH($C1761,'Policy Characteristics'!$C:$C,0))),"",INDEX('Policy Characteristics'!E:E,MATCH($C1761,'Policy Characteristics'!$C:$C,0)))</f>
        <v>cross fuel tax</v>
      </c>
      <c r="L1761" s="261">
        <f>IF(ISBLANK(INDEX('Policy Characteristics'!F:F,MATCH($C1761,'Policy Characteristics'!$C:$C,0))),"",INDEX('Policy Characteristics'!F:F,MATCH($C1761,'Policy Characteristics'!$C:$C,0)))</f>
        <v>-0.9</v>
      </c>
      <c r="M1761" s="261">
        <f>IF(ISBLANK(INDEX('Policy Characteristics'!G:G,MATCH($C1761,'Policy Characteristics'!$C:$C,0))),"",INDEX('Policy Characteristics'!G:G,MATCH($C1761,'Policy Characteristics'!$C:$C,0)))</f>
        <v>0.9</v>
      </c>
      <c r="N1761" s="261">
        <f>IF(ISBLANK(INDEX('Policy Characteristics'!H:H,MATCH($C1761,'Policy Characteristics'!$C:$C,0))),"",INDEX('Policy Characteristics'!H:H,MATCH($C1761,'Policy Characteristics'!$C:$C,0)))</f>
        <v>0.01</v>
      </c>
      <c r="O1761" s="254" t="str">
        <f>IF(ISBLANK(INDEX('Policy Characteristics'!I:I,MATCH($C1761,'Policy Characteristics'!$C:$C,0))),"",INDEX('Policy Characteristics'!I:I,MATCH($C1761,'Policy Characteristics'!$C:$C,0)))</f>
        <v>% of BAU price</v>
      </c>
      <c r="P1761" s="254" t="str">
        <f>IF(ISBLANK(INDEX('Policy Characteristics'!J:J,MATCH($C1761,'Policy Characteristics'!$C:$C,0))),"",INDEX('Policy Characteristics'!J:J,MATCH($C1761,'Policy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61" s="254" t="str">
        <f>IF(ISBLANK(INDEX('Policy Characteristics'!K:K,MATCH($C1761,'Policy Characteristics'!$C:$C,0))),"",INDEX('Policy Characteristics'!K:K,MATCH($C1761,'Policy Characteristics'!$C:$C,0)))</f>
        <v>fuels.html#fuel-taxes</v>
      </c>
      <c r="R1761" s="254" t="str">
        <f>IF(ISBLANK(INDEX('Policy Characteristics'!L:L,MATCH($C1761,'Policy Characteristics'!$C:$C,0))),"",INDEX('Policy Characteristics'!L:L,MATCH($C1761,'Policy Characteristics'!$C:$C,0)))</f>
        <v>fuel-taxes.html</v>
      </c>
    </row>
    <row r="1762" spans="1:18" s="4" customFormat="1">
      <c r="A1762" s="254" t="str">
        <f>IF(ISBLANK(INDEX('Policy Characteristics'!A:A,MATCH($C1762,'Policy Characteristics'!$C:$C,0))),"",INDEX('Policy Characteristics'!A:A,MATCH($C1762,'Policy Characteristics'!$C:$C,0)))</f>
        <v>Cross-Sector</v>
      </c>
      <c r="B1762" s="262" t="str">
        <f>IF(ISBLANK(INDEX('Policy Characteristics'!B:B,MATCH($C1762,'Policy Characteristics'!$C:$C,0))),"",INDEX('Policy Characteristics'!B:B,MATCH($C1762,'Policy Characteristics'!$C:$C,0)))</f>
        <v>Fuel Taxes or Subsidies</v>
      </c>
      <c r="C1762" s="320" t="str">
        <f t="shared" si="66"/>
        <v>Additional Fuel Tax or Subsidy Rate by Fuel</v>
      </c>
      <c r="D1762" s="6" t="s">
        <v>449</v>
      </c>
      <c r="E1762" s="45" t="s">
        <v>3779</v>
      </c>
      <c r="F1762" s="6" t="s">
        <v>446</v>
      </c>
      <c r="G1762" s="45" t="s">
        <v>2793</v>
      </c>
      <c r="H1762" s="43">
        <v>2417</v>
      </c>
      <c r="I1762" s="325" t="s">
        <v>44</v>
      </c>
      <c r="J1762" s="255" t="str">
        <f>IF(ISBLANK(INDEX('Policy Characteristics'!D:D,MATCH($C1762,'Policy Characteristics'!$C:$C,0))),"",INDEX('Policy Characteristics'!D:D,MATCH($C1762,'Policy Characteristics'!$C:$C,0)))</f>
        <v>Fuel Taxes or Subsidies</v>
      </c>
      <c r="K1762" s="254" t="str">
        <f>IF(ISBLANK(INDEX('Policy Characteristics'!E:E,MATCH($C1762,'Policy Characteristics'!$C:$C,0))),"",INDEX('Policy Characteristics'!E:E,MATCH($C1762,'Policy Characteristics'!$C:$C,0)))</f>
        <v>cross fuel tax</v>
      </c>
      <c r="L1762" s="261">
        <f>IF(ISBLANK(INDEX('Policy Characteristics'!F:F,MATCH($C1762,'Policy Characteristics'!$C:$C,0))),"",INDEX('Policy Characteristics'!F:F,MATCH($C1762,'Policy Characteristics'!$C:$C,0)))</f>
        <v>-0.9</v>
      </c>
      <c r="M1762" s="261">
        <f>IF(ISBLANK(INDEX('Policy Characteristics'!G:G,MATCH($C1762,'Policy Characteristics'!$C:$C,0))),"",INDEX('Policy Characteristics'!G:G,MATCH($C1762,'Policy Characteristics'!$C:$C,0)))</f>
        <v>0.9</v>
      </c>
      <c r="N1762" s="261">
        <f>IF(ISBLANK(INDEX('Policy Characteristics'!H:H,MATCH($C1762,'Policy Characteristics'!$C:$C,0))),"",INDEX('Policy Characteristics'!H:H,MATCH($C1762,'Policy Characteristics'!$C:$C,0)))</f>
        <v>0.01</v>
      </c>
      <c r="O1762" s="254" t="str">
        <f>IF(ISBLANK(INDEX('Policy Characteristics'!I:I,MATCH($C1762,'Policy Characteristics'!$C:$C,0))),"",INDEX('Policy Characteristics'!I:I,MATCH($C1762,'Policy Characteristics'!$C:$C,0)))</f>
        <v>% of BAU price</v>
      </c>
      <c r="P1762" s="254" t="str">
        <f>IF(ISBLANK(INDEX('Policy Characteristics'!J:J,MATCH($C1762,'Policy Characteristics'!$C:$C,0))),"",INDEX('Policy Characteristics'!J:J,MATCH($C1762,'Policy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62" s="254" t="str">
        <f>IF(ISBLANK(INDEX('Policy Characteristics'!K:K,MATCH($C1762,'Policy Characteristics'!$C:$C,0))),"",INDEX('Policy Characteristics'!K:K,MATCH($C1762,'Policy Characteristics'!$C:$C,0)))</f>
        <v>fuels.html#fuel-taxes</v>
      </c>
      <c r="R1762" s="254" t="str">
        <f>IF(ISBLANK(INDEX('Policy Characteristics'!L:L,MATCH($C1762,'Policy Characteristics'!$C:$C,0))),"",INDEX('Policy Characteristics'!L:L,MATCH($C1762,'Policy Characteristics'!$C:$C,0)))</f>
        <v>fuel-taxes.html</v>
      </c>
    </row>
    <row r="1763" spans="1:18" s="4" customFormat="1">
      <c r="A1763" s="254" t="str">
        <f>IF(ISBLANK(INDEX('Policy Characteristics'!A:A,MATCH($C1763,'Policy Characteristics'!$C:$C,0))),"",INDEX('Policy Characteristics'!A:A,MATCH($C1763,'Policy Characteristics'!$C:$C,0)))</f>
        <v>Cross-Sector</v>
      </c>
      <c r="B1763" s="262" t="str">
        <f>IF(ISBLANK(INDEX('Policy Characteristics'!B:B,MATCH($C1763,'Policy Characteristics'!$C:$C,0))),"",INDEX('Policy Characteristics'!B:B,MATCH($C1763,'Policy Characteristics'!$C:$C,0)))</f>
        <v>Fuel Taxes or Subsidies</v>
      </c>
      <c r="C1763" s="320" t="str">
        <f t="shared" si="66"/>
        <v>Additional Fuel Tax or Subsidy Rate by Fuel</v>
      </c>
      <c r="D1763" s="6" t="s">
        <v>46</v>
      </c>
      <c r="E1763" s="45" t="s">
        <v>3779</v>
      </c>
      <c r="F1763" s="6" t="s">
        <v>87</v>
      </c>
      <c r="G1763" s="45" t="s">
        <v>2793</v>
      </c>
      <c r="H1763" s="43">
        <v>2418</v>
      </c>
      <c r="I1763" s="325" t="s">
        <v>44</v>
      </c>
      <c r="J1763" s="255" t="str">
        <f>IF(ISBLANK(INDEX('Policy Characteristics'!D:D,MATCH($C1763,'Policy Characteristics'!$C:$C,0))),"",INDEX('Policy Characteristics'!D:D,MATCH($C1763,'Policy Characteristics'!$C:$C,0)))</f>
        <v>Fuel Taxes or Subsidies</v>
      </c>
      <c r="K1763" s="254" t="str">
        <f>IF(ISBLANK(INDEX('Policy Characteristics'!E:E,MATCH($C1763,'Policy Characteristics'!$C:$C,0))),"",INDEX('Policy Characteristics'!E:E,MATCH($C1763,'Policy Characteristics'!$C:$C,0)))</f>
        <v>cross fuel tax</v>
      </c>
      <c r="L1763" s="261">
        <f>IF(ISBLANK(INDEX('Policy Characteristics'!F:F,MATCH($C1763,'Policy Characteristics'!$C:$C,0))),"",INDEX('Policy Characteristics'!F:F,MATCH($C1763,'Policy Characteristics'!$C:$C,0)))</f>
        <v>-0.9</v>
      </c>
      <c r="M1763" s="261">
        <f>IF(ISBLANK(INDEX('Policy Characteristics'!G:G,MATCH($C1763,'Policy Characteristics'!$C:$C,0))),"",INDEX('Policy Characteristics'!G:G,MATCH($C1763,'Policy Characteristics'!$C:$C,0)))</f>
        <v>0.9</v>
      </c>
      <c r="N1763" s="261">
        <f>IF(ISBLANK(INDEX('Policy Characteristics'!H:H,MATCH($C1763,'Policy Characteristics'!$C:$C,0))),"",INDEX('Policy Characteristics'!H:H,MATCH($C1763,'Policy Characteristics'!$C:$C,0)))</f>
        <v>0.01</v>
      </c>
      <c r="O1763" s="254" t="str">
        <f>IF(ISBLANK(INDEX('Policy Characteristics'!I:I,MATCH($C1763,'Policy Characteristics'!$C:$C,0))),"",INDEX('Policy Characteristics'!I:I,MATCH($C1763,'Policy Characteristics'!$C:$C,0)))</f>
        <v>% of BAU price</v>
      </c>
      <c r="P1763" s="254" t="str">
        <f>IF(ISBLANK(INDEX('Policy Characteristics'!J:J,MATCH($C1763,'Policy Characteristics'!$C:$C,0))),"",INDEX('Policy Characteristics'!J:J,MATCH($C1763,'Policy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63" s="254" t="str">
        <f>IF(ISBLANK(INDEX('Policy Characteristics'!K:K,MATCH($C1763,'Policy Characteristics'!$C:$C,0))),"",INDEX('Policy Characteristics'!K:K,MATCH($C1763,'Policy Characteristics'!$C:$C,0)))</f>
        <v>fuels.html#fuel-taxes</v>
      </c>
      <c r="R1763" s="254" t="str">
        <f>IF(ISBLANK(INDEX('Policy Characteristics'!L:L,MATCH($C1763,'Policy Characteristics'!$C:$C,0))),"",INDEX('Policy Characteristics'!L:L,MATCH($C1763,'Policy Characteristics'!$C:$C,0)))</f>
        <v>fuel-taxes.html</v>
      </c>
    </row>
    <row r="1764" spans="1:18" s="4" customFormat="1">
      <c r="A1764" s="254" t="str">
        <f>IF(ISBLANK(INDEX('Policy Characteristics'!A:A,MATCH($C1764,'Policy Characteristics'!$C:$C,0))),"",INDEX('Policy Characteristics'!A:A,MATCH($C1764,'Policy Characteristics'!$C:$C,0)))</f>
        <v>Cross-Sector</v>
      </c>
      <c r="B1764" s="262" t="str">
        <f>IF(ISBLANK(INDEX('Policy Characteristics'!B:B,MATCH($C1764,'Policy Characteristics'!$C:$C,0))),"",INDEX('Policy Characteristics'!B:B,MATCH($C1764,'Policy Characteristics'!$C:$C,0)))</f>
        <v>Fuel Taxes or Subsidies</v>
      </c>
      <c r="C1764" s="320" t="str">
        <f t="shared" si="66"/>
        <v>Additional Fuel Tax or Subsidy Rate by Fuel</v>
      </c>
      <c r="D1764" s="6" t="s">
        <v>47</v>
      </c>
      <c r="E1764" s="45" t="s">
        <v>3779</v>
      </c>
      <c r="F1764" s="6" t="s">
        <v>88</v>
      </c>
      <c r="G1764" s="45" t="s">
        <v>2793</v>
      </c>
      <c r="H1764" s="43">
        <v>2419</v>
      </c>
      <c r="I1764" s="325" t="s">
        <v>44</v>
      </c>
      <c r="J1764" s="255" t="str">
        <f>IF(ISBLANK(INDEX('Policy Characteristics'!D:D,MATCH($C1764,'Policy Characteristics'!$C:$C,0))),"",INDEX('Policy Characteristics'!D:D,MATCH($C1764,'Policy Characteristics'!$C:$C,0)))</f>
        <v>Fuel Taxes or Subsidies</v>
      </c>
      <c r="K1764" s="254" t="str">
        <f>IF(ISBLANK(INDEX('Policy Characteristics'!E:E,MATCH($C1764,'Policy Characteristics'!$C:$C,0))),"",INDEX('Policy Characteristics'!E:E,MATCH($C1764,'Policy Characteristics'!$C:$C,0)))</f>
        <v>cross fuel tax</v>
      </c>
      <c r="L1764" s="261">
        <f>IF(ISBLANK(INDEX('Policy Characteristics'!F:F,MATCH($C1764,'Policy Characteristics'!$C:$C,0))),"",INDEX('Policy Characteristics'!F:F,MATCH($C1764,'Policy Characteristics'!$C:$C,0)))</f>
        <v>-0.9</v>
      </c>
      <c r="M1764" s="261">
        <f>IF(ISBLANK(INDEX('Policy Characteristics'!G:G,MATCH($C1764,'Policy Characteristics'!$C:$C,0))),"",INDEX('Policy Characteristics'!G:G,MATCH($C1764,'Policy Characteristics'!$C:$C,0)))</f>
        <v>0.9</v>
      </c>
      <c r="N1764" s="261">
        <f>IF(ISBLANK(INDEX('Policy Characteristics'!H:H,MATCH($C1764,'Policy Characteristics'!$C:$C,0))),"",INDEX('Policy Characteristics'!H:H,MATCH($C1764,'Policy Characteristics'!$C:$C,0)))</f>
        <v>0.01</v>
      </c>
      <c r="O1764" s="254" t="str">
        <f>IF(ISBLANK(INDEX('Policy Characteristics'!I:I,MATCH($C1764,'Policy Characteristics'!$C:$C,0))),"",INDEX('Policy Characteristics'!I:I,MATCH($C1764,'Policy Characteristics'!$C:$C,0)))</f>
        <v>% of BAU price</v>
      </c>
      <c r="P1764" s="254" t="str">
        <f>IF(ISBLANK(INDEX('Policy Characteristics'!J:J,MATCH($C1764,'Policy Characteristics'!$C:$C,0))),"",INDEX('Policy Characteristics'!J:J,MATCH($C1764,'Policy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64" s="254" t="str">
        <f>IF(ISBLANK(INDEX('Policy Characteristics'!K:K,MATCH($C1764,'Policy Characteristics'!$C:$C,0))),"",INDEX('Policy Characteristics'!K:K,MATCH($C1764,'Policy Characteristics'!$C:$C,0)))</f>
        <v>fuels.html#fuel-taxes</v>
      </c>
      <c r="R1764" s="254" t="str">
        <f>IF(ISBLANK(INDEX('Policy Characteristics'!L:L,MATCH($C1764,'Policy Characteristics'!$C:$C,0))),"",INDEX('Policy Characteristics'!L:L,MATCH($C1764,'Policy Characteristics'!$C:$C,0)))</f>
        <v>fuel-taxes.html</v>
      </c>
    </row>
    <row r="1765" spans="1:18" s="4" customFormat="1">
      <c r="A1765" s="254" t="str">
        <f>IF(ISBLANK(INDEX('Policy Characteristics'!A:A,MATCH($C1765,'Policy Characteristics'!$C:$C,0))),"",INDEX('Policy Characteristics'!A:A,MATCH($C1765,'Policy Characteristics'!$C:$C,0)))</f>
        <v>Cross-Sector</v>
      </c>
      <c r="B1765" s="262" t="str">
        <f>IF(ISBLANK(INDEX('Policy Characteristics'!B:B,MATCH($C1765,'Policy Characteristics'!$C:$C,0))),"",INDEX('Policy Characteristics'!B:B,MATCH($C1765,'Policy Characteristics'!$C:$C,0)))</f>
        <v>Fuel Taxes or Subsidies</v>
      </c>
      <c r="C1765" s="320" t="str">
        <f t="shared" si="66"/>
        <v>Additional Fuel Tax or Subsidy Rate by Fuel</v>
      </c>
      <c r="D1765" s="6" t="s">
        <v>51</v>
      </c>
      <c r="E1765" s="45" t="s">
        <v>3779</v>
      </c>
      <c r="F1765" s="6" t="s">
        <v>92</v>
      </c>
      <c r="G1765" s="45" t="s">
        <v>2793</v>
      </c>
      <c r="H1765" s="43">
        <v>2420</v>
      </c>
      <c r="I1765" s="325" t="s">
        <v>44</v>
      </c>
      <c r="J1765" s="255" t="str">
        <f>IF(ISBLANK(INDEX('Policy Characteristics'!D:D,MATCH($C1765,'Policy Characteristics'!$C:$C,0))),"",INDEX('Policy Characteristics'!D:D,MATCH($C1765,'Policy Characteristics'!$C:$C,0)))</f>
        <v>Fuel Taxes or Subsidies</v>
      </c>
      <c r="K1765" s="254" t="str">
        <f>IF(ISBLANK(INDEX('Policy Characteristics'!E:E,MATCH($C1765,'Policy Characteristics'!$C:$C,0))),"",INDEX('Policy Characteristics'!E:E,MATCH($C1765,'Policy Characteristics'!$C:$C,0)))</f>
        <v>cross fuel tax</v>
      </c>
      <c r="L1765" s="261">
        <f>IF(ISBLANK(INDEX('Policy Characteristics'!F:F,MATCH($C1765,'Policy Characteristics'!$C:$C,0))),"",INDEX('Policy Characteristics'!F:F,MATCH($C1765,'Policy Characteristics'!$C:$C,0)))</f>
        <v>-0.9</v>
      </c>
      <c r="M1765" s="261">
        <f>IF(ISBLANK(INDEX('Policy Characteristics'!G:G,MATCH($C1765,'Policy Characteristics'!$C:$C,0))),"",INDEX('Policy Characteristics'!G:G,MATCH($C1765,'Policy Characteristics'!$C:$C,0)))</f>
        <v>0.9</v>
      </c>
      <c r="N1765" s="261">
        <f>IF(ISBLANK(INDEX('Policy Characteristics'!H:H,MATCH($C1765,'Policy Characteristics'!$C:$C,0))),"",INDEX('Policy Characteristics'!H:H,MATCH($C1765,'Policy Characteristics'!$C:$C,0)))</f>
        <v>0.01</v>
      </c>
      <c r="O1765" s="254" t="str">
        <f>IF(ISBLANK(INDEX('Policy Characteristics'!I:I,MATCH($C1765,'Policy Characteristics'!$C:$C,0))),"",INDEX('Policy Characteristics'!I:I,MATCH($C1765,'Policy Characteristics'!$C:$C,0)))</f>
        <v>% of BAU price</v>
      </c>
      <c r="P1765" s="254" t="str">
        <f>IF(ISBLANK(INDEX('Policy Characteristics'!J:J,MATCH($C1765,'Policy Characteristics'!$C:$C,0))),"",INDEX('Policy Characteristics'!J:J,MATCH($C1765,'Policy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65" s="254" t="str">
        <f>IF(ISBLANK(INDEX('Policy Characteristics'!K:K,MATCH($C1765,'Policy Characteristics'!$C:$C,0))),"",INDEX('Policy Characteristics'!K:K,MATCH($C1765,'Policy Characteristics'!$C:$C,0)))</f>
        <v>fuels.html#fuel-taxes</v>
      </c>
      <c r="R1765" s="254" t="str">
        <f>IF(ISBLANK(INDEX('Policy Characteristics'!L:L,MATCH($C1765,'Policy Characteristics'!$C:$C,0))),"",INDEX('Policy Characteristics'!L:L,MATCH($C1765,'Policy Characteristics'!$C:$C,0)))</f>
        <v>fuel-taxes.html</v>
      </c>
    </row>
    <row r="1766" spans="1:18" s="4" customFormat="1">
      <c r="A1766" s="254" t="str">
        <f>IF(ISBLANK(INDEX('Policy Characteristics'!A:A,MATCH($C1766,'Policy Characteristics'!$C:$C,0))),"",INDEX('Policy Characteristics'!A:A,MATCH($C1766,'Policy Characteristics'!$C:$C,0)))</f>
        <v>Cross-Sector</v>
      </c>
      <c r="B1766" s="262" t="str">
        <f>IF(ISBLANK(INDEX('Policy Characteristics'!B:B,MATCH($C1766,'Policy Characteristics'!$C:$C,0))),"",INDEX('Policy Characteristics'!B:B,MATCH($C1766,'Policy Characteristics'!$C:$C,0)))</f>
        <v>Fuel Taxes or Subsidies</v>
      </c>
      <c r="C1766" s="320" t="str">
        <f t="shared" si="66"/>
        <v>Additional Fuel Tax or Subsidy Rate by Fuel</v>
      </c>
      <c r="D1766" s="6" t="s">
        <v>53</v>
      </c>
      <c r="E1766" s="45" t="s">
        <v>3779</v>
      </c>
      <c r="F1766" s="6" t="s">
        <v>95</v>
      </c>
      <c r="G1766" s="45" t="s">
        <v>2793</v>
      </c>
      <c r="H1766" s="43">
        <v>2421</v>
      </c>
      <c r="I1766" s="325" t="s">
        <v>44</v>
      </c>
      <c r="J1766" s="255" t="str">
        <f>IF(ISBLANK(INDEX('Policy Characteristics'!D:D,MATCH($C1766,'Policy Characteristics'!$C:$C,0))),"",INDEX('Policy Characteristics'!D:D,MATCH($C1766,'Policy Characteristics'!$C:$C,0)))</f>
        <v>Fuel Taxes or Subsidies</v>
      </c>
      <c r="K1766" s="254" t="str">
        <f>IF(ISBLANK(INDEX('Policy Characteristics'!E:E,MATCH($C1766,'Policy Characteristics'!$C:$C,0))),"",INDEX('Policy Characteristics'!E:E,MATCH($C1766,'Policy Characteristics'!$C:$C,0)))</f>
        <v>cross fuel tax</v>
      </c>
      <c r="L1766" s="261">
        <f>IF(ISBLANK(INDEX('Policy Characteristics'!F:F,MATCH($C1766,'Policy Characteristics'!$C:$C,0))),"",INDEX('Policy Characteristics'!F:F,MATCH($C1766,'Policy Characteristics'!$C:$C,0)))</f>
        <v>-0.9</v>
      </c>
      <c r="M1766" s="261">
        <f>IF(ISBLANK(INDEX('Policy Characteristics'!G:G,MATCH($C1766,'Policy Characteristics'!$C:$C,0))),"",INDEX('Policy Characteristics'!G:G,MATCH($C1766,'Policy Characteristics'!$C:$C,0)))</f>
        <v>0.9</v>
      </c>
      <c r="N1766" s="261">
        <f>IF(ISBLANK(INDEX('Policy Characteristics'!H:H,MATCH($C1766,'Policy Characteristics'!$C:$C,0))),"",INDEX('Policy Characteristics'!H:H,MATCH($C1766,'Policy Characteristics'!$C:$C,0)))</f>
        <v>0.01</v>
      </c>
      <c r="O1766" s="254" t="str">
        <f>IF(ISBLANK(INDEX('Policy Characteristics'!I:I,MATCH($C1766,'Policy Characteristics'!$C:$C,0))),"",INDEX('Policy Characteristics'!I:I,MATCH($C1766,'Policy Characteristics'!$C:$C,0)))</f>
        <v>% of BAU price</v>
      </c>
      <c r="P1766" s="254" t="str">
        <f>IF(ISBLANK(INDEX('Policy Characteristics'!J:J,MATCH($C1766,'Policy Characteristics'!$C:$C,0))),"",INDEX('Policy Characteristics'!J:J,MATCH($C1766,'Policy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66" s="254" t="str">
        <f>IF(ISBLANK(INDEX('Policy Characteristics'!K:K,MATCH($C1766,'Policy Characteristics'!$C:$C,0))),"",INDEX('Policy Characteristics'!K:K,MATCH($C1766,'Policy Characteristics'!$C:$C,0)))</f>
        <v>fuels.html#fuel-taxes</v>
      </c>
      <c r="R1766" s="254" t="str">
        <f>IF(ISBLANK(INDEX('Policy Characteristics'!L:L,MATCH($C1766,'Policy Characteristics'!$C:$C,0))),"",INDEX('Policy Characteristics'!L:L,MATCH($C1766,'Policy Characteristics'!$C:$C,0)))</f>
        <v>fuel-taxes.html</v>
      </c>
    </row>
    <row r="1767" spans="1:18" s="4" customFormat="1">
      <c r="A1767" s="254" t="str">
        <f>IF(ISBLANK(INDEX('Policy Characteristics'!A:A,MATCH($C1767,'Policy Characteristics'!$C:$C,0))),"",INDEX('Policy Characteristics'!A:A,MATCH($C1767,'Policy Characteristics'!$C:$C,0)))</f>
        <v>Cross-Sector</v>
      </c>
      <c r="B1767" s="262" t="str">
        <f>IF(ISBLANK(INDEX('Policy Characteristics'!B:B,MATCH($C1767,'Policy Characteristics'!$C:$C,0))),"",INDEX('Policy Characteristics'!B:B,MATCH($C1767,'Policy Characteristics'!$C:$C,0)))</f>
        <v>Fuel Taxes or Subsidies</v>
      </c>
      <c r="C1767" s="320" t="str">
        <f t="shared" si="66"/>
        <v>Additional Fuel Tax or Subsidy Rate by Fuel</v>
      </c>
      <c r="D1767" s="6" t="s">
        <v>54</v>
      </c>
      <c r="E1767" s="45" t="s">
        <v>3779</v>
      </c>
      <c r="F1767" s="6" t="s">
        <v>96</v>
      </c>
      <c r="G1767" s="45" t="s">
        <v>2793</v>
      </c>
      <c r="H1767" s="43">
        <v>2422</v>
      </c>
      <c r="I1767" s="325" t="s">
        <v>44</v>
      </c>
      <c r="J1767" s="255" t="str">
        <f>IF(ISBLANK(INDEX('Policy Characteristics'!D:D,MATCH($C1767,'Policy Characteristics'!$C:$C,0))),"",INDEX('Policy Characteristics'!D:D,MATCH($C1767,'Policy Characteristics'!$C:$C,0)))</f>
        <v>Fuel Taxes or Subsidies</v>
      </c>
      <c r="K1767" s="254" t="str">
        <f>IF(ISBLANK(INDEX('Policy Characteristics'!E:E,MATCH($C1767,'Policy Characteristics'!$C:$C,0))),"",INDEX('Policy Characteristics'!E:E,MATCH($C1767,'Policy Characteristics'!$C:$C,0)))</f>
        <v>cross fuel tax</v>
      </c>
      <c r="L1767" s="261">
        <f>IF(ISBLANK(INDEX('Policy Characteristics'!F:F,MATCH($C1767,'Policy Characteristics'!$C:$C,0))),"",INDEX('Policy Characteristics'!F:F,MATCH($C1767,'Policy Characteristics'!$C:$C,0)))</f>
        <v>-0.9</v>
      </c>
      <c r="M1767" s="261">
        <f>IF(ISBLANK(INDEX('Policy Characteristics'!G:G,MATCH($C1767,'Policy Characteristics'!$C:$C,0))),"",INDEX('Policy Characteristics'!G:G,MATCH($C1767,'Policy Characteristics'!$C:$C,0)))</f>
        <v>0.9</v>
      </c>
      <c r="N1767" s="261">
        <f>IF(ISBLANK(INDEX('Policy Characteristics'!H:H,MATCH($C1767,'Policy Characteristics'!$C:$C,0))),"",INDEX('Policy Characteristics'!H:H,MATCH($C1767,'Policy Characteristics'!$C:$C,0)))</f>
        <v>0.01</v>
      </c>
      <c r="O1767" s="254" t="str">
        <f>IF(ISBLANK(INDEX('Policy Characteristics'!I:I,MATCH($C1767,'Policy Characteristics'!$C:$C,0))),"",INDEX('Policy Characteristics'!I:I,MATCH($C1767,'Policy Characteristics'!$C:$C,0)))</f>
        <v>% of BAU price</v>
      </c>
      <c r="P1767" s="254" t="str">
        <f>IF(ISBLANK(INDEX('Policy Characteristics'!J:J,MATCH($C1767,'Policy Characteristics'!$C:$C,0))),"",INDEX('Policy Characteristics'!J:J,MATCH($C1767,'Policy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67" s="254" t="str">
        <f>IF(ISBLANK(INDEX('Policy Characteristics'!K:K,MATCH($C1767,'Policy Characteristics'!$C:$C,0))),"",INDEX('Policy Characteristics'!K:K,MATCH($C1767,'Policy Characteristics'!$C:$C,0)))</f>
        <v>fuels.html#fuel-taxes</v>
      </c>
      <c r="R1767" s="254" t="str">
        <f>IF(ISBLANK(INDEX('Policy Characteristics'!L:L,MATCH($C1767,'Policy Characteristics'!$C:$C,0))),"",INDEX('Policy Characteristics'!L:L,MATCH($C1767,'Policy Characteristics'!$C:$C,0)))</f>
        <v>fuel-taxes.html</v>
      </c>
    </row>
    <row r="1768" spans="1:18" s="4" customFormat="1">
      <c r="A1768" s="254" t="str">
        <f>IF(ISBLANK(INDEX('Policy Characteristics'!A:A,MATCH($C1768,'Policy Characteristics'!$C:$C,0))),"",INDEX('Policy Characteristics'!A:A,MATCH($C1768,'Policy Characteristics'!$C:$C,0)))</f>
        <v>Cross-Sector</v>
      </c>
      <c r="B1768" s="262" t="str">
        <f>IF(ISBLANK(INDEX('Policy Characteristics'!B:B,MATCH($C1768,'Policy Characteristics'!$C:$C,0))),"",INDEX('Policy Characteristics'!B:B,MATCH($C1768,'Policy Characteristics'!$C:$C,0)))</f>
        <v>Fuel Taxes or Subsidies</v>
      </c>
      <c r="C1768" s="320" t="str">
        <f t="shared" si="66"/>
        <v>Additional Fuel Tax or Subsidy Rate by Fuel</v>
      </c>
      <c r="D1768" s="6" t="s">
        <v>55</v>
      </c>
      <c r="E1768" s="45" t="s">
        <v>3779</v>
      </c>
      <c r="F1768" s="6" t="s">
        <v>97</v>
      </c>
      <c r="G1768" s="45" t="s">
        <v>2793</v>
      </c>
      <c r="H1768" s="43">
        <v>2423</v>
      </c>
      <c r="I1768" s="325" t="s">
        <v>44</v>
      </c>
      <c r="J1768" s="255" t="str">
        <f>IF(ISBLANK(INDEX('Policy Characteristics'!D:D,MATCH($C1768,'Policy Characteristics'!$C:$C,0))),"",INDEX('Policy Characteristics'!D:D,MATCH($C1768,'Policy Characteristics'!$C:$C,0)))</f>
        <v>Fuel Taxes or Subsidies</v>
      </c>
      <c r="K1768" s="254" t="str">
        <f>IF(ISBLANK(INDEX('Policy Characteristics'!E:E,MATCH($C1768,'Policy Characteristics'!$C:$C,0))),"",INDEX('Policy Characteristics'!E:E,MATCH($C1768,'Policy Characteristics'!$C:$C,0)))</f>
        <v>cross fuel tax</v>
      </c>
      <c r="L1768" s="261">
        <f>IF(ISBLANK(INDEX('Policy Characteristics'!F:F,MATCH($C1768,'Policy Characteristics'!$C:$C,0))),"",INDEX('Policy Characteristics'!F:F,MATCH($C1768,'Policy Characteristics'!$C:$C,0)))</f>
        <v>-0.9</v>
      </c>
      <c r="M1768" s="261">
        <f>IF(ISBLANK(INDEX('Policy Characteristics'!G:G,MATCH($C1768,'Policy Characteristics'!$C:$C,0))),"",INDEX('Policy Characteristics'!G:G,MATCH($C1768,'Policy Characteristics'!$C:$C,0)))</f>
        <v>0.9</v>
      </c>
      <c r="N1768" s="261">
        <f>IF(ISBLANK(INDEX('Policy Characteristics'!H:H,MATCH($C1768,'Policy Characteristics'!$C:$C,0))),"",INDEX('Policy Characteristics'!H:H,MATCH($C1768,'Policy Characteristics'!$C:$C,0)))</f>
        <v>0.01</v>
      </c>
      <c r="O1768" s="254" t="str">
        <f>IF(ISBLANK(INDEX('Policy Characteristics'!I:I,MATCH($C1768,'Policy Characteristics'!$C:$C,0))),"",INDEX('Policy Characteristics'!I:I,MATCH($C1768,'Policy Characteristics'!$C:$C,0)))</f>
        <v>% of BAU price</v>
      </c>
      <c r="P1768" s="254" t="str">
        <f>IF(ISBLANK(INDEX('Policy Characteristics'!J:J,MATCH($C1768,'Policy Characteristics'!$C:$C,0))),"",INDEX('Policy Characteristics'!J:J,MATCH($C1768,'Policy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68" s="254" t="str">
        <f>IF(ISBLANK(INDEX('Policy Characteristics'!K:K,MATCH($C1768,'Policy Characteristics'!$C:$C,0))),"",INDEX('Policy Characteristics'!K:K,MATCH($C1768,'Policy Characteristics'!$C:$C,0)))</f>
        <v>fuels.html#fuel-taxes</v>
      </c>
      <c r="R1768" s="254" t="str">
        <f>IF(ISBLANK(INDEX('Policy Characteristics'!L:L,MATCH($C1768,'Policy Characteristics'!$C:$C,0))),"",INDEX('Policy Characteristics'!L:L,MATCH($C1768,'Policy Characteristics'!$C:$C,0)))</f>
        <v>fuel-taxes.html</v>
      </c>
    </row>
    <row r="1769" spans="1:18" s="4" customFormat="1">
      <c r="A1769" s="254" t="str">
        <f>IF(ISBLANK(INDEX('Policy Characteristics'!A:A,MATCH($C1769,'Policy Characteristics'!$C:$C,0))),"",INDEX('Policy Characteristics'!A:A,MATCH($C1769,'Policy Characteristics'!$C:$C,0)))</f>
        <v>Cross-Sector</v>
      </c>
      <c r="B1769" s="262" t="str">
        <f>IF(ISBLANK(INDEX('Policy Characteristics'!B:B,MATCH($C1769,'Policy Characteristics'!$C:$C,0))),"",INDEX('Policy Characteristics'!B:B,MATCH($C1769,'Policy Characteristics'!$C:$C,0)))</f>
        <v>Fuel Taxes or Subsidies</v>
      </c>
      <c r="C1769" s="320" t="str">
        <f t="shared" si="66"/>
        <v>Additional Fuel Tax or Subsidy Rate by Fuel</v>
      </c>
      <c r="D1769" s="6" t="s">
        <v>56</v>
      </c>
      <c r="E1769" s="45" t="s">
        <v>3779</v>
      </c>
      <c r="F1769" s="6" t="s">
        <v>98</v>
      </c>
      <c r="G1769" s="45" t="s">
        <v>2793</v>
      </c>
      <c r="H1769" s="43">
        <v>2424</v>
      </c>
      <c r="I1769" s="325" t="s">
        <v>44</v>
      </c>
      <c r="J1769" s="255" t="str">
        <f>IF(ISBLANK(INDEX('Policy Characteristics'!D:D,MATCH($C1769,'Policy Characteristics'!$C:$C,0))),"",INDEX('Policy Characteristics'!D:D,MATCH($C1769,'Policy Characteristics'!$C:$C,0)))</f>
        <v>Fuel Taxes or Subsidies</v>
      </c>
      <c r="K1769" s="254" t="str">
        <f>IF(ISBLANK(INDEX('Policy Characteristics'!E:E,MATCH($C1769,'Policy Characteristics'!$C:$C,0))),"",INDEX('Policy Characteristics'!E:E,MATCH($C1769,'Policy Characteristics'!$C:$C,0)))</f>
        <v>cross fuel tax</v>
      </c>
      <c r="L1769" s="261">
        <f>IF(ISBLANK(INDEX('Policy Characteristics'!F:F,MATCH($C1769,'Policy Characteristics'!$C:$C,0))),"",INDEX('Policy Characteristics'!F:F,MATCH($C1769,'Policy Characteristics'!$C:$C,0)))</f>
        <v>-0.9</v>
      </c>
      <c r="M1769" s="261">
        <f>IF(ISBLANK(INDEX('Policy Characteristics'!G:G,MATCH($C1769,'Policy Characteristics'!$C:$C,0))),"",INDEX('Policy Characteristics'!G:G,MATCH($C1769,'Policy Characteristics'!$C:$C,0)))</f>
        <v>0.9</v>
      </c>
      <c r="N1769" s="261">
        <f>IF(ISBLANK(INDEX('Policy Characteristics'!H:H,MATCH($C1769,'Policy Characteristics'!$C:$C,0))),"",INDEX('Policy Characteristics'!H:H,MATCH($C1769,'Policy Characteristics'!$C:$C,0)))</f>
        <v>0.01</v>
      </c>
      <c r="O1769" s="254" t="str">
        <f>IF(ISBLANK(INDEX('Policy Characteristics'!I:I,MATCH($C1769,'Policy Characteristics'!$C:$C,0))),"",INDEX('Policy Characteristics'!I:I,MATCH($C1769,'Policy Characteristics'!$C:$C,0)))</f>
        <v>% of BAU price</v>
      </c>
      <c r="P1769" s="254" t="str">
        <f>IF(ISBLANK(INDEX('Policy Characteristics'!J:J,MATCH($C1769,'Policy Characteristics'!$C:$C,0))),"",INDEX('Policy Characteristics'!J:J,MATCH($C1769,'Policy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69" s="254" t="str">
        <f>IF(ISBLANK(INDEX('Policy Characteristics'!K:K,MATCH($C1769,'Policy Characteristics'!$C:$C,0))),"",INDEX('Policy Characteristics'!K:K,MATCH($C1769,'Policy Characteristics'!$C:$C,0)))</f>
        <v>fuels.html#fuel-taxes</v>
      </c>
      <c r="R1769" s="254" t="str">
        <f>IF(ISBLANK(INDEX('Policy Characteristics'!L:L,MATCH($C1769,'Policy Characteristics'!$C:$C,0))),"",INDEX('Policy Characteristics'!L:L,MATCH($C1769,'Policy Characteristics'!$C:$C,0)))</f>
        <v>fuel-taxes.html</v>
      </c>
    </row>
    <row r="1770" spans="1:18">
      <c r="A1770" s="254" t="str">
        <f>IF(ISBLANK(INDEX('Policy Characteristics'!A:A,MATCH($C1770,'Policy Characteristics'!$C:$C,0))),"",INDEX('Policy Characteristics'!A:A,MATCH($C1770,'Policy Characteristics'!$C:$C,0)))</f>
        <v>Cross-Sector</v>
      </c>
      <c r="B1770" s="262" t="str">
        <f>IF(ISBLANK(INDEX('Policy Characteristics'!B:B,MATCH($C1770,'Policy Characteristics'!$C:$C,0))),"",INDEX('Policy Characteristics'!B:B,MATCH($C1770,'Policy Characteristics'!$C:$C,0)))</f>
        <v>Fuel Taxes or Subsidies</v>
      </c>
      <c r="C1770" s="320" t="str">
        <f t="shared" si="66"/>
        <v>Additional Fuel Tax or Subsidy Rate by Fuel</v>
      </c>
      <c r="D1770" s="6" t="s">
        <v>2473</v>
      </c>
      <c r="E1770" s="45" t="s">
        <v>3779</v>
      </c>
      <c r="F1770" s="6" t="s">
        <v>2474</v>
      </c>
      <c r="G1770" s="45" t="s">
        <v>2793</v>
      </c>
      <c r="H1770" s="43">
        <v>2425</v>
      </c>
      <c r="I1770" s="325" t="s">
        <v>44</v>
      </c>
      <c r="J1770" s="255" t="str">
        <f>IF(ISBLANK(INDEX('Policy Characteristics'!D:D,MATCH($C1770,'Policy Characteristics'!$C:$C,0))),"",INDEX('Policy Characteristics'!D:D,MATCH($C1770,'Policy Characteristics'!$C:$C,0)))</f>
        <v>Fuel Taxes or Subsidies</v>
      </c>
      <c r="K1770" s="254" t="str">
        <f>IF(ISBLANK(INDEX('Policy Characteristics'!E:E,MATCH($C1770,'Policy Characteristics'!$C:$C,0))),"",INDEX('Policy Characteristics'!E:E,MATCH($C1770,'Policy Characteristics'!$C:$C,0)))</f>
        <v>cross fuel tax</v>
      </c>
      <c r="L1770" s="261">
        <f>IF(ISBLANK(INDEX('Policy Characteristics'!F:F,MATCH($C1770,'Policy Characteristics'!$C:$C,0))),"",INDEX('Policy Characteristics'!F:F,MATCH($C1770,'Policy Characteristics'!$C:$C,0)))</f>
        <v>-0.9</v>
      </c>
      <c r="M1770" s="261">
        <f>IF(ISBLANK(INDEX('Policy Characteristics'!G:G,MATCH($C1770,'Policy Characteristics'!$C:$C,0))),"",INDEX('Policy Characteristics'!G:G,MATCH($C1770,'Policy Characteristics'!$C:$C,0)))</f>
        <v>0.9</v>
      </c>
      <c r="N1770" s="261">
        <f>IF(ISBLANK(INDEX('Policy Characteristics'!H:H,MATCH($C1770,'Policy Characteristics'!$C:$C,0))),"",INDEX('Policy Characteristics'!H:H,MATCH($C1770,'Policy Characteristics'!$C:$C,0)))</f>
        <v>0.01</v>
      </c>
      <c r="O1770" s="254" t="str">
        <f>IF(ISBLANK(INDEX('Policy Characteristics'!I:I,MATCH($C1770,'Policy Characteristics'!$C:$C,0))),"",INDEX('Policy Characteristics'!I:I,MATCH($C1770,'Policy Characteristics'!$C:$C,0)))</f>
        <v>% of BAU price</v>
      </c>
      <c r="P1770" s="254" t="str">
        <f>IF(ISBLANK(INDEX('Policy Characteristics'!J:J,MATCH($C1770,'Policy Characteristics'!$C:$C,0))),"",INDEX('Policy Characteristics'!J:J,MATCH($C1770,'Policy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70" s="254" t="str">
        <f>IF(ISBLANK(INDEX('Policy Characteristics'!K:K,MATCH($C1770,'Policy Characteristics'!$C:$C,0))),"",INDEX('Policy Characteristics'!K:K,MATCH($C1770,'Policy Characteristics'!$C:$C,0)))</f>
        <v>fuels.html#fuel-taxes</v>
      </c>
      <c r="R1770" s="254" t="str">
        <f>IF(ISBLANK(INDEX('Policy Characteristics'!L:L,MATCH($C1770,'Policy Characteristics'!$C:$C,0))),"",INDEX('Policy Characteristics'!L:L,MATCH($C1770,'Policy Characteristics'!$C:$C,0)))</f>
        <v>fuel-taxes.html</v>
      </c>
    </row>
    <row r="1771" spans="1:18">
      <c r="A1771" s="254" t="str">
        <f>IF(ISBLANK(INDEX('Policy Characteristics'!A:A,MATCH($C1771,'Policy Characteristics'!$C:$C,0))),"",INDEX('Policy Characteristics'!A:A,MATCH($C1771,'Policy Characteristics'!$C:$C,0)))</f>
        <v>Cross-Sector</v>
      </c>
      <c r="B1771" s="262" t="str">
        <f>IF(ISBLANK(INDEX('Policy Characteristics'!B:B,MATCH($C1771,'Policy Characteristics'!$C:$C,0))),"",INDEX('Policy Characteristics'!B:B,MATCH($C1771,'Policy Characteristics'!$C:$C,0)))</f>
        <v>Fuel Taxes or Subsidies</v>
      </c>
      <c r="C1771" s="320" t="str">
        <f t="shared" ref="C1771:C1777" si="67">C$1642</f>
        <v>Additional Fuel Tax or Subsidy Rate by Fuel</v>
      </c>
      <c r="D1771" s="6" t="s">
        <v>75</v>
      </c>
      <c r="E1771" s="45" t="s">
        <v>3779</v>
      </c>
      <c r="F1771" s="6" t="s">
        <v>99</v>
      </c>
      <c r="G1771" s="45" t="s">
        <v>2793</v>
      </c>
      <c r="H1771" s="43">
        <v>2426</v>
      </c>
      <c r="I1771" s="325" t="s">
        <v>44</v>
      </c>
      <c r="J1771" s="255" t="str">
        <f>IF(ISBLANK(INDEX('Policy Characteristics'!D:D,MATCH($C1771,'Policy Characteristics'!$C:$C,0))),"",INDEX('Policy Characteristics'!D:D,MATCH($C1771,'Policy Characteristics'!$C:$C,0)))</f>
        <v>Fuel Taxes or Subsidies</v>
      </c>
      <c r="K1771" s="254" t="str">
        <f>IF(ISBLANK(INDEX('Policy Characteristics'!E:E,MATCH($C1771,'Policy Characteristics'!$C:$C,0))),"",INDEX('Policy Characteristics'!E:E,MATCH($C1771,'Policy Characteristics'!$C:$C,0)))</f>
        <v>cross fuel tax</v>
      </c>
      <c r="L1771" s="261">
        <f>IF(ISBLANK(INDEX('Policy Characteristics'!F:F,MATCH($C1771,'Policy Characteristics'!$C:$C,0))),"",INDEX('Policy Characteristics'!F:F,MATCH($C1771,'Policy Characteristics'!$C:$C,0)))</f>
        <v>-0.9</v>
      </c>
      <c r="M1771" s="261">
        <f>IF(ISBLANK(INDEX('Policy Characteristics'!G:G,MATCH($C1771,'Policy Characteristics'!$C:$C,0))),"",INDEX('Policy Characteristics'!G:G,MATCH($C1771,'Policy Characteristics'!$C:$C,0)))</f>
        <v>0.9</v>
      </c>
      <c r="N1771" s="261">
        <f>IF(ISBLANK(INDEX('Policy Characteristics'!H:H,MATCH($C1771,'Policy Characteristics'!$C:$C,0))),"",INDEX('Policy Characteristics'!H:H,MATCH($C1771,'Policy Characteristics'!$C:$C,0)))</f>
        <v>0.01</v>
      </c>
      <c r="O1771" s="254" t="str">
        <f>IF(ISBLANK(INDEX('Policy Characteristics'!I:I,MATCH($C1771,'Policy Characteristics'!$C:$C,0))),"",INDEX('Policy Characteristics'!I:I,MATCH($C1771,'Policy Characteristics'!$C:$C,0)))</f>
        <v>% of BAU price</v>
      </c>
      <c r="P1771" s="254" t="str">
        <f>IF(ISBLANK(INDEX('Policy Characteristics'!J:J,MATCH($C1771,'Policy Characteristics'!$C:$C,0))),"",INDEX('Policy Characteristics'!J:J,MATCH($C1771,'Policy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71" s="254" t="str">
        <f>IF(ISBLANK(INDEX('Policy Characteristics'!K:K,MATCH($C1771,'Policy Characteristics'!$C:$C,0))),"",INDEX('Policy Characteristics'!K:K,MATCH($C1771,'Policy Characteristics'!$C:$C,0)))</f>
        <v>fuels.html#fuel-taxes</v>
      </c>
      <c r="R1771" s="254" t="str">
        <f>IF(ISBLANK(INDEX('Policy Characteristics'!L:L,MATCH($C1771,'Policy Characteristics'!$C:$C,0))),"",INDEX('Policy Characteristics'!L:L,MATCH($C1771,'Policy Characteristics'!$C:$C,0)))</f>
        <v>fuel-taxes.html</v>
      </c>
    </row>
    <row r="1772" spans="1:18">
      <c r="A1772" s="254" t="str">
        <f>IF(ISBLANK(INDEX('Policy Characteristics'!A:A,MATCH($C1772,'Policy Characteristics'!$C:$C,0))),"",INDEX('Policy Characteristics'!A:A,MATCH($C1772,'Policy Characteristics'!$C:$C,0)))</f>
        <v>Cross-Sector</v>
      </c>
      <c r="B1772" s="262" t="str">
        <f>IF(ISBLANK(INDEX('Policy Characteristics'!B:B,MATCH($C1772,'Policy Characteristics'!$C:$C,0))),"",INDEX('Policy Characteristics'!B:B,MATCH($C1772,'Policy Characteristics'!$C:$C,0)))</f>
        <v>Fuel Taxes or Subsidies</v>
      </c>
      <c r="C1772" s="320" t="str">
        <f t="shared" si="67"/>
        <v>Additional Fuel Tax or Subsidy Rate by Fuel</v>
      </c>
      <c r="D1772" s="6" t="s">
        <v>442</v>
      </c>
      <c r="E1772" s="45" t="s">
        <v>3779</v>
      </c>
      <c r="F1772" s="6" t="s">
        <v>443</v>
      </c>
      <c r="G1772" s="45" t="s">
        <v>2793</v>
      </c>
      <c r="H1772" s="43">
        <v>2427</v>
      </c>
      <c r="I1772" s="325" t="s">
        <v>44</v>
      </c>
      <c r="J1772" s="255" t="str">
        <f>IF(ISBLANK(INDEX('Policy Characteristics'!D:D,MATCH($C1772,'Policy Characteristics'!$C:$C,0))),"",INDEX('Policy Characteristics'!D:D,MATCH($C1772,'Policy Characteristics'!$C:$C,0)))</f>
        <v>Fuel Taxes or Subsidies</v>
      </c>
      <c r="K1772" s="254" t="str">
        <f>IF(ISBLANK(INDEX('Policy Characteristics'!E:E,MATCH($C1772,'Policy Characteristics'!$C:$C,0))),"",INDEX('Policy Characteristics'!E:E,MATCH($C1772,'Policy Characteristics'!$C:$C,0)))</f>
        <v>cross fuel tax</v>
      </c>
      <c r="L1772" s="261">
        <f>IF(ISBLANK(INDEX('Policy Characteristics'!F:F,MATCH($C1772,'Policy Characteristics'!$C:$C,0))),"",INDEX('Policy Characteristics'!F:F,MATCH($C1772,'Policy Characteristics'!$C:$C,0)))</f>
        <v>-0.9</v>
      </c>
      <c r="M1772" s="261">
        <f>IF(ISBLANK(INDEX('Policy Characteristics'!G:G,MATCH($C1772,'Policy Characteristics'!$C:$C,0))),"",INDEX('Policy Characteristics'!G:G,MATCH($C1772,'Policy Characteristics'!$C:$C,0)))</f>
        <v>0.9</v>
      </c>
      <c r="N1772" s="261">
        <f>IF(ISBLANK(INDEX('Policy Characteristics'!H:H,MATCH($C1772,'Policy Characteristics'!$C:$C,0))),"",INDEX('Policy Characteristics'!H:H,MATCH($C1772,'Policy Characteristics'!$C:$C,0)))</f>
        <v>0.01</v>
      </c>
      <c r="O1772" s="254" t="str">
        <f>IF(ISBLANK(INDEX('Policy Characteristics'!I:I,MATCH($C1772,'Policy Characteristics'!$C:$C,0))),"",INDEX('Policy Characteristics'!I:I,MATCH($C1772,'Policy Characteristics'!$C:$C,0)))</f>
        <v>% of BAU price</v>
      </c>
      <c r="P1772" s="254" t="str">
        <f>IF(ISBLANK(INDEX('Policy Characteristics'!J:J,MATCH($C1772,'Policy Characteristics'!$C:$C,0))),"",INDEX('Policy Characteristics'!J:J,MATCH($C1772,'Policy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72" s="254" t="str">
        <f>IF(ISBLANK(INDEX('Policy Characteristics'!K:K,MATCH($C1772,'Policy Characteristics'!$C:$C,0))),"",INDEX('Policy Characteristics'!K:K,MATCH($C1772,'Policy Characteristics'!$C:$C,0)))</f>
        <v>fuels.html#fuel-taxes</v>
      </c>
      <c r="R1772" s="254" t="str">
        <f>IF(ISBLANK(INDEX('Policy Characteristics'!L:L,MATCH($C1772,'Policy Characteristics'!$C:$C,0))),"",INDEX('Policy Characteristics'!L:L,MATCH($C1772,'Policy Characteristics'!$C:$C,0)))</f>
        <v>fuel-taxes.html</v>
      </c>
    </row>
    <row r="1773" spans="1:18">
      <c r="A1773" s="254" t="str">
        <f>IF(ISBLANK(INDEX('Policy Characteristics'!A:A,MATCH($C1773,'Policy Characteristics'!$C:$C,0))),"",INDEX('Policy Characteristics'!A:A,MATCH($C1773,'Policy Characteristics'!$C:$C,0)))</f>
        <v>Cross-Sector</v>
      </c>
      <c r="B1773" s="262" t="str">
        <f>IF(ISBLANK(INDEX('Policy Characteristics'!B:B,MATCH($C1773,'Policy Characteristics'!$C:$C,0))),"",INDEX('Policy Characteristics'!B:B,MATCH($C1773,'Policy Characteristics'!$C:$C,0)))</f>
        <v>Fuel Taxes or Subsidies</v>
      </c>
      <c r="C1773" s="320" t="str">
        <f t="shared" si="67"/>
        <v>Additional Fuel Tax or Subsidy Rate by Fuel</v>
      </c>
      <c r="D1773" s="6" t="s">
        <v>2465</v>
      </c>
      <c r="E1773" s="45" t="s">
        <v>3779</v>
      </c>
      <c r="F1773" s="6" t="s">
        <v>2469</v>
      </c>
      <c r="G1773" s="45" t="s">
        <v>2793</v>
      </c>
      <c r="H1773" s="43">
        <v>2428</v>
      </c>
      <c r="I1773" s="325" t="s">
        <v>44</v>
      </c>
      <c r="J1773" s="255" t="str">
        <f>IF(ISBLANK(INDEX('Policy Characteristics'!D:D,MATCH($C1773,'Policy Characteristics'!$C:$C,0))),"",INDEX('Policy Characteristics'!D:D,MATCH($C1773,'Policy Characteristics'!$C:$C,0)))</f>
        <v>Fuel Taxes or Subsidies</v>
      </c>
      <c r="K1773" s="254" t="str">
        <f>IF(ISBLANK(INDEX('Policy Characteristics'!E:E,MATCH($C1773,'Policy Characteristics'!$C:$C,0))),"",INDEX('Policy Characteristics'!E:E,MATCH($C1773,'Policy Characteristics'!$C:$C,0)))</f>
        <v>cross fuel tax</v>
      </c>
      <c r="L1773" s="261">
        <f>IF(ISBLANK(INDEX('Policy Characteristics'!F:F,MATCH($C1773,'Policy Characteristics'!$C:$C,0))),"",INDEX('Policy Characteristics'!F:F,MATCH($C1773,'Policy Characteristics'!$C:$C,0)))</f>
        <v>-0.9</v>
      </c>
      <c r="M1773" s="261">
        <f>IF(ISBLANK(INDEX('Policy Characteristics'!G:G,MATCH($C1773,'Policy Characteristics'!$C:$C,0))),"",INDEX('Policy Characteristics'!G:G,MATCH($C1773,'Policy Characteristics'!$C:$C,0)))</f>
        <v>0.9</v>
      </c>
      <c r="N1773" s="261">
        <f>IF(ISBLANK(INDEX('Policy Characteristics'!H:H,MATCH($C1773,'Policy Characteristics'!$C:$C,0))),"",INDEX('Policy Characteristics'!H:H,MATCH($C1773,'Policy Characteristics'!$C:$C,0)))</f>
        <v>0.01</v>
      </c>
      <c r="O1773" s="254" t="str">
        <f>IF(ISBLANK(INDEX('Policy Characteristics'!I:I,MATCH($C1773,'Policy Characteristics'!$C:$C,0))),"",INDEX('Policy Characteristics'!I:I,MATCH($C1773,'Policy Characteristics'!$C:$C,0)))</f>
        <v>% of BAU price</v>
      </c>
      <c r="P1773" s="254" t="str">
        <f>IF(ISBLANK(INDEX('Policy Characteristics'!J:J,MATCH($C1773,'Policy Characteristics'!$C:$C,0))),"",INDEX('Policy Characteristics'!J:J,MATCH($C1773,'Policy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73" s="254" t="str">
        <f>IF(ISBLANK(INDEX('Policy Characteristics'!K:K,MATCH($C1773,'Policy Characteristics'!$C:$C,0))),"",INDEX('Policy Characteristics'!K:K,MATCH($C1773,'Policy Characteristics'!$C:$C,0)))</f>
        <v>fuels.html#fuel-taxes</v>
      </c>
      <c r="R1773" s="254" t="str">
        <f>IF(ISBLANK(INDEX('Policy Characteristics'!L:L,MATCH($C1773,'Policy Characteristics'!$C:$C,0))),"",INDEX('Policy Characteristics'!L:L,MATCH($C1773,'Policy Characteristics'!$C:$C,0)))</f>
        <v>fuel-taxes.html</v>
      </c>
    </row>
    <row r="1774" spans="1:18">
      <c r="A1774" s="254" t="str">
        <f>IF(ISBLANK(INDEX('Policy Characteristics'!A:A,MATCH($C1774,'Policy Characteristics'!$C:$C,0))),"",INDEX('Policy Characteristics'!A:A,MATCH($C1774,'Policy Characteristics'!$C:$C,0)))</f>
        <v>Cross-Sector</v>
      </c>
      <c r="B1774" s="262" t="str">
        <f>IF(ISBLANK(INDEX('Policy Characteristics'!B:B,MATCH($C1774,'Policy Characteristics'!$C:$C,0))),"",INDEX('Policy Characteristics'!B:B,MATCH($C1774,'Policy Characteristics'!$C:$C,0)))</f>
        <v>Fuel Taxes or Subsidies</v>
      </c>
      <c r="C1774" s="320" t="str">
        <f t="shared" si="67"/>
        <v>Additional Fuel Tax or Subsidy Rate by Fuel</v>
      </c>
      <c r="D1774" s="6" t="s">
        <v>2475</v>
      </c>
      <c r="E1774" s="45" t="s">
        <v>3779</v>
      </c>
      <c r="F1774" s="6" t="s">
        <v>2476</v>
      </c>
      <c r="G1774" s="45" t="s">
        <v>2793</v>
      </c>
      <c r="H1774" s="43">
        <v>2429</v>
      </c>
      <c r="I1774" s="325" t="s">
        <v>44</v>
      </c>
      <c r="J1774" s="255" t="str">
        <f>IF(ISBLANK(INDEX('Policy Characteristics'!D:D,MATCH($C1774,'Policy Characteristics'!$C:$C,0))),"",INDEX('Policy Characteristics'!D:D,MATCH($C1774,'Policy Characteristics'!$C:$C,0)))</f>
        <v>Fuel Taxes or Subsidies</v>
      </c>
      <c r="K1774" s="254" t="str">
        <f>IF(ISBLANK(INDEX('Policy Characteristics'!E:E,MATCH($C1774,'Policy Characteristics'!$C:$C,0))),"",INDEX('Policy Characteristics'!E:E,MATCH($C1774,'Policy Characteristics'!$C:$C,0)))</f>
        <v>cross fuel tax</v>
      </c>
      <c r="L1774" s="261">
        <f>IF(ISBLANK(INDEX('Policy Characteristics'!F:F,MATCH($C1774,'Policy Characteristics'!$C:$C,0))),"",INDEX('Policy Characteristics'!F:F,MATCH($C1774,'Policy Characteristics'!$C:$C,0)))</f>
        <v>-0.9</v>
      </c>
      <c r="M1774" s="261">
        <f>IF(ISBLANK(INDEX('Policy Characteristics'!G:G,MATCH($C1774,'Policy Characteristics'!$C:$C,0))),"",INDEX('Policy Characteristics'!G:G,MATCH($C1774,'Policy Characteristics'!$C:$C,0)))</f>
        <v>0.9</v>
      </c>
      <c r="N1774" s="261">
        <f>IF(ISBLANK(INDEX('Policy Characteristics'!H:H,MATCH($C1774,'Policy Characteristics'!$C:$C,0))),"",INDEX('Policy Characteristics'!H:H,MATCH($C1774,'Policy Characteristics'!$C:$C,0)))</f>
        <v>0.01</v>
      </c>
      <c r="O1774" s="254" t="str">
        <f>IF(ISBLANK(INDEX('Policy Characteristics'!I:I,MATCH($C1774,'Policy Characteristics'!$C:$C,0))),"",INDEX('Policy Characteristics'!I:I,MATCH($C1774,'Policy Characteristics'!$C:$C,0)))</f>
        <v>% of BAU price</v>
      </c>
      <c r="P1774" s="254" t="str">
        <f>IF(ISBLANK(INDEX('Policy Characteristics'!J:J,MATCH($C1774,'Policy Characteristics'!$C:$C,0))),"",INDEX('Policy Characteristics'!J:J,MATCH($C1774,'Policy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74" s="254" t="str">
        <f>IF(ISBLANK(INDEX('Policy Characteristics'!K:K,MATCH($C1774,'Policy Characteristics'!$C:$C,0))),"",INDEX('Policy Characteristics'!K:K,MATCH($C1774,'Policy Characteristics'!$C:$C,0)))</f>
        <v>fuels.html#fuel-taxes</v>
      </c>
      <c r="R1774" s="254" t="str">
        <f>IF(ISBLANK(INDEX('Policy Characteristics'!L:L,MATCH($C1774,'Policy Characteristics'!$C:$C,0))),"",INDEX('Policy Characteristics'!L:L,MATCH($C1774,'Policy Characteristics'!$C:$C,0)))</f>
        <v>fuel-taxes.html</v>
      </c>
    </row>
    <row r="1775" spans="1:18">
      <c r="A1775" s="254" t="str">
        <f>IF(ISBLANK(INDEX('Policy Characteristics'!A:A,MATCH($C1775,'Policy Characteristics'!$C:$C,0))),"",INDEX('Policy Characteristics'!A:A,MATCH($C1775,'Policy Characteristics'!$C:$C,0)))</f>
        <v>Cross-Sector</v>
      </c>
      <c r="B1775" s="262" t="str">
        <f>IF(ISBLANK(INDEX('Policy Characteristics'!B:B,MATCH($C1775,'Policy Characteristics'!$C:$C,0))),"",INDEX('Policy Characteristics'!B:B,MATCH($C1775,'Policy Characteristics'!$C:$C,0)))</f>
        <v>Fuel Taxes or Subsidies</v>
      </c>
      <c r="C1775" s="320" t="str">
        <f t="shared" si="67"/>
        <v>Additional Fuel Tax or Subsidy Rate by Fuel</v>
      </c>
      <c r="D1775" s="6" t="s">
        <v>2466</v>
      </c>
      <c r="E1775" s="45" t="s">
        <v>3779</v>
      </c>
      <c r="F1775" s="6" t="s">
        <v>2470</v>
      </c>
      <c r="G1775" s="45" t="s">
        <v>2793</v>
      </c>
      <c r="H1775" s="43">
        <v>2430</v>
      </c>
      <c r="I1775" s="325" t="s">
        <v>44</v>
      </c>
      <c r="J1775" s="255" t="str">
        <f>IF(ISBLANK(INDEX('Policy Characteristics'!D:D,MATCH($C1775,'Policy Characteristics'!$C:$C,0))),"",INDEX('Policy Characteristics'!D:D,MATCH($C1775,'Policy Characteristics'!$C:$C,0)))</f>
        <v>Fuel Taxes or Subsidies</v>
      </c>
      <c r="K1775" s="254" t="str">
        <f>IF(ISBLANK(INDEX('Policy Characteristics'!E:E,MATCH($C1775,'Policy Characteristics'!$C:$C,0))),"",INDEX('Policy Characteristics'!E:E,MATCH($C1775,'Policy Characteristics'!$C:$C,0)))</f>
        <v>cross fuel tax</v>
      </c>
      <c r="L1775" s="261">
        <f>IF(ISBLANK(INDEX('Policy Characteristics'!F:F,MATCH($C1775,'Policy Characteristics'!$C:$C,0))),"",INDEX('Policy Characteristics'!F:F,MATCH($C1775,'Policy Characteristics'!$C:$C,0)))</f>
        <v>-0.9</v>
      </c>
      <c r="M1775" s="261">
        <f>IF(ISBLANK(INDEX('Policy Characteristics'!G:G,MATCH($C1775,'Policy Characteristics'!$C:$C,0))),"",INDEX('Policy Characteristics'!G:G,MATCH($C1775,'Policy Characteristics'!$C:$C,0)))</f>
        <v>0.9</v>
      </c>
      <c r="N1775" s="261">
        <f>IF(ISBLANK(INDEX('Policy Characteristics'!H:H,MATCH($C1775,'Policy Characteristics'!$C:$C,0))),"",INDEX('Policy Characteristics'!H:H,MATCH($C1775,'Policy Characteristics'!$C:$C,0)))</f>
        <v>0.01</v>
      </c>
      <c r="O1775" s="254" t="str">
        <f>IF(ISBLANK(INDEX('Policy Characteristics'!I:I,MATCH($C1775,'Policy Characteristics'!$C:$C,0))),"",INDEX('Policy Characteristics'!I:I,MATCH($C1775,'Policy Characteristics'!$C:$C,0)))</f>
        <v>% of BAU price</v>
      </c>
      <c r="P1775" s="254" t="str">
        <f>IF(ISBLANK(INDEX('Policy Characteristics'!J:J,MATCH($C1775,'Policy Characteristics'!$C:$C,0))),"",INDEX('Policy Characteristics'!J:J,MATCH($C1775,'Policy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75" s="254" t="str">
        <f>IF(ISBLANK(INDEX('Policy Characteristics'!K:K,MATCH($C1775,'Policy Characteristics'!$C:$C,0))),"",INDEX('Policy Characteristics'!K:K,MATCH($C1775,'Policy Characteristics'!$C:$C,0)))</f>
        <v>fuels.html#fuel-taxes</v>
      </c>
      <c r="R1775" s="254" t="str">
        <f>IF(ISBLANK(INDEX('Policy Characteristics'!L:L,MATCH($C1775,'Policy Characteristics'!$C:$C,0))),"",INDEX('Policy Characteristics'!L:L,MATCH($C1775,'Policy Characteristics'!$C:$C,0)))</f>
        <v>fuel-taxes.html</v>
      </c>
    </row>
    <row r="1776" spans="1:18">
      <c r="A1776" s="254" t="str">
        <f>IF(ISBLANK(INDEX('Policy Characteristics'!A:A,MATCH($C1776,'Policy Characteristics'!$C:$C,0))),"",INDEX('Policy Characteristics'!A:A,MATCH($C1776,'Policy Characteristics'!$C:$C,0)))</f>
        <v>Cross-Sector</v>
      </c>
      <c r="B1776" s="262" t="str">
        <f>IF(ISBLANK(INDEX('Policy Characteristics'!B:B,MATCH($C1776,'Policy Characteristics'!$C:$C,0))),"",INDEX('Policy Characteristics'!B:B,MATCH($C1776,'Policy Characteristics'!$C:$C,0)))</f>
        <v>Fuel Taxes or Subsidies</v>
      </c>
      <c r="C1776" s="320" t="str">
        <f t="shared" si="67"/>
        <v>Additional Fuel Tax or Subsidy Rate by Fuel</v>
      </c>
      <c r="D1776" s="6" t="s">
        <v>2467</v>
      </c>
      <c r="E1776" s="45" t="s">
        <v>3779</v>
      </c>
      <c r="F1776" s="6" t="s">
        <v>2471</v>
      </c>
      <c r="G1776" s="45" t="s">
        <v>2793</v>
      </c>
      <c r="H1776" s="43">
        <v>2431</v>
      </c>
      <c r="I1776" s="325" t="s">
        <v>44</v>
      </c>
      <c r="J1776" s="255" t="str">
        <f>IF(ISBLANK(INDEX('Policy Characteristics'!D:D,MATCH($C1776,'Policy Characteristics'!$C:$C,0))),"",INDEX('Policy Characteristics'!D:D,MATCH($C1776,'Policy Characteristics'!$C:$C,0)))</f>
        <v>Fuel Taxes or Subsidies</v>
      </c>
      <c r="K1776" s="254" t="str">
        <f>IF(ISBLANK(INDEX('Policy Characteristics'!E:E,MATCH($C1776,'Policy Characteristics'!$C:$C,0))),"",INDEX('Policy Characteristics'!E:E,MATCH($C1776,'Policy Characteristics'!$C:$C,0)))</f>
        <v>cross fuel tax</v>
      </c>
      <c r="L1776" s="261">
        <f>IF(ISBLANK(INDEX('Policy Characteristics'!F:F,MATCH($C1776,'Policy Characteristics'!$C:$C,0))),"",INDEX('Policy Characteristics'!F:F,MATCH($C1776,'Policy Characteristics'!$C:$C,0)))</f>
        <v>-0.9</v>
      </c>
      <c r="M1776" s="261">
        <f>IF(ISBLANK(INDEX('Policy Characteristics'!G:G,MATCH($C1776,'Policy Characteristics'!$C:$C,0))),"",INDEX('Policy Characteristics'!G:G,MATCH($C1776,'Policy Characteristics'!$C:$C,0)))</f>
        <v>0.9</v>
      </c>
      <c r="N1776" s="261">
        <f>IF(ISBLANK(INDEX('Policy Characteristics'!H:H,MATCH($C1776,'Policy Characteristics'!$C:$C,0))),"",INDEX('Policy Characteristics'!H:H,MATCH($C1776,'Policy Characteristics'!$C:$C,0)))</f>
        <v>0.01</v>
      </c>
      <c r="O1776" s="254" t="str">
        <f>IF(ISBLANK(INDEX('Policy Characteristics'!I:I,MATCH($C1776,'Policy Characteristics'!$C:$C,0))),"",INDEX('Policy Characteristics'!I:I,MATCH($C1776,'Policy Characteristics'!$C:$C,0)))</f>
        <v>% of BAU price</v>
      </c>
      <c r="P1776" s="254" t="str">
        <f>IF(ISBLANK(INDEX('Policy Characteristics'!J:J,MATCH($C1776,'Policy Characteristics'!$C:$C,0))),"",INDEX('Policy Characteristics'!J:J,MATCH($C1776,'Policy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76" s="254" t="str">
        <f>IF(ISBLANK(INDEX('Policy Characteristics'!K:K,MATCH($C1776,'Policy Characteristics'!$C:$C,0))),"",INDEX('Policy Characteristics'!K:K,MATCH($C1776,'Policy Characteristics'!$C:$C,0)))</f>
        <v>fuels.html#fuel-taxes</v>
      </c>
      <c r="R1776" s="254" t="str">
        <f>IF(ISBLANK(INDEX('Policy Characteristics'!L:L,MATCH($C1776,'Policy Characteristics'!$C:$C,0))),"",INDEX('Policy Characteristics'!L:L,MATCH($C1776,'Policy Characteristics'!$C:$C,0)))</f>
        <v>fuel-taxes.html</v>
      </c>
    </row>
    <row r="1777" spans="1:18">
      <c r="A1777" s="254" t="str">
        <f>IF(ISBLANK(INDEX('Policy Characteristics'!A:A,MATCH($C1777,'Policy Characteristics'!$C:$C,0))),"",INDEX('Policy Characteristics'!A:A,MATCH($C1777,'Policy Characteristics'!$C:$C,0)))</f>
        <v>Cross-Sector</v>
      </c>
      <c r="B1777" s="262" t="str">
        <f>IF(ISBLANK(INDEX('Policy Characteristics'!B:B,MATCH($C1777,'Policy Characteristics'!$C:$C,0))),"",INDEX('Policy Characteristics'!B:B,MATCH($C1777,'Policy Characteristics'!$C:$C,0)))</f>
        <v>Fuel Taxes or Subsidies</v>
      </c>
      <c r="C1777" s="320" t="str">
        <f t="shared" si="67"/>
        <v>Additional Fuel Tax or Subsidy Rate by Fuel</v>
      </c>
      <c r="D1777" s="6" t="s">
        <v>2468</v>
      </c>
      <c r="E1777" s="45" t="s">
        <v>3779</v>
      </c>
      <c r="F1777" s="6" t="s">
        <v>2472</v>
      </c>
      <c r="G1777" s="45" t="s">
        <v>2793</v>
      </c>
      <c r="H1777" s="43">
        <v>2432</v>
      </c>
      <c r="I1777" s="325" t="s">
        <v>44</v>
      </c>
      <c r="J1777" s="255" t="str">
        <f>IF(ISBLANK(INDEX('Policy Characteristics'!D:D,MATCH($C1777,'Policy Characteristics'!$C:$C,0))),"",INDEX('Policy Characteristics'!D:D,MATCH($C1777,'Policy Characteristics'!$C:$C,0)))</f>
        <v>Fuel Taxes or Subsidies</v>
      </c>
      <c r="K1777" s="254" t="str">
        <f>IF(ISBLANK(INDEX('Policy Characteristics'!E:E,MATCH($C1777,'Policy Characteristics'!$C:$C,0))),"",INDEX('Policy Characteristics'!E:E,MATCH($C1777,'Policy Characteristics'!$C:$C,0)))</f>
        <v>cross fuel tax</v>
      </c>
      <c r="L1777" s="261">
        <f>IF(ISBLANK(INDEX('Policy Characteristics'!F:F,MATCH($C1777,'Policy Characteristics'!$C:$C,0))),"",INDEX('Policy Characteristics'!F:F,MATCH($C1777,'Policy Characteristics'!$C:$C,0)))</f>
        <v>-0.9</v>
      </c>
      <c r="M1777" s="261">
        <f>IF(ISBLANK(INDEX('Policy Characteristics'!G:G,MATCH($C1777,'Policy Characteristics'!$C:$C,0))),"",INDEX('Policy Characteristics'!G:G,MATCH($C1777,'Policy Characteristics'!$C:$C,0)))</f>
        <v>0.9</v>
      </c>
      <c r="N1777" s="261">
        <f>IF(ISBLANK(INDEX('Policy Characteristics'!H:H,MATCH($C1777,'Policy Characteristics'!$C:$C,0))),"",INDEX('Policy Characteristics'!H:H,MATCH($C1777,'Policy Characteristics'!$C:$C,0)))</f>
        <v>0.01</v>
      </c>
      <c r="O1777" s="254" t="str">
        <f>IF(ISBLANK(INDEX('Policy Characteristics'!I:I,MATCH($C1777,'Policy Characteristics'!$C:$C,0))),"",INDEX('Policy Characteristics'!I:I,MATCH($C1777,'Policy Characteristics'!$C:$C,0)))</f>
        <v>% of BAU price</v>
      </c>
      <c r="P1777" s="254" t="str">
        <f>IF(ISBLANK(INDEX('Policy Characteristics'!J:J,MATCH($C1777,'Policy Characteristics'!$C:$C,0))),"",INDEX('Policy Characteristics'!J:J,MATCH($C1777,'Policy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77" s="254" t="str">
        <f>IF(ISBLANK(INDEX('Policy Characteristics'!K:K,MATCH($C1777,'Policy Characteristics'!$C:$C,0))),"",INDEX('Policy Characteristics'!K:K,MATCH($C1777,'Policy Characteristics'!$C:$C,0)))</f>
        <v>fuels.html#fuel-taxes</v>
      </c>
      <c r="R1777" s="254" t="str">
        <f>IF(ISBLANK(INDEX('Policy Characteristics'!L:L,MATCH($C1777,'Policy Characteristics'!$C:$C,0))),"",INDEX('Policy Characteristics'!L:L,MATCH($C1777,'Policy Characteristics'!$C:$C,0)))</f>
        <v>fuel-taxes.html</v>
      </c>
    </row>
    <row r="1778" spans="1:18">
      <c r="A1778" s="254" t="str">
        <f>IF(ISBLANK(INDEX('Policy Characteristics'!A:A,MATCH($C1778,'Policy Characteristics'!$C:$C,0))),"",INDEX('Policy Characteristics'!A:A,MATCH($C1778,'Policy Characteristics'!$C:$C,0)))</f>
        <v>Cross-Sector</v>
      </c>
      <c r="B1778" s="262" t="str">
        <f>IF(ISBLANK(INDEX('Policy Characteristics'!B:B,MATCH($C1778,'Policy Characteristics'!$C:$C,0))),"",INDEX('Policy Characteristics'!B:B,MATCH($C1778,'Policy Characteristics'!$C:$C,0)))</f>
        <v>Non BAU Carbon Tax Vehicle Qualification</v>
      </c>
      <c r="C1778" t="s">
        <v>3732</v>
      </c>
      <c r="H1778" s="43">
        <v>2286</v>
      </c>
      <c r="I1778" s="322" t="s">
        <v>43</v>
      </c>
      <c r="J1778" s="255" t="str">
        <f>IF(ISBLANK(INDEX('Policy Characteristics'!D:D,MATCH($C1778,'Policy Characteristics'!$C:$C,0))),"",INDEX('Policy Characteristics'!D:D,MATCH($C1778,'Policy Characteristics'!$C:$C,0)))</f>
        <v/>
      </c>
      <c r="K1778" s="254" t="str">
        <f>IF(ISBLANK(INDEX('Policy Characteristics'!E:E,MATCH($C1778,'Policy Characteristics'!$C:$C,0))),"",INDEX('Policy Characteristics'!E:E,MATCH($C1778,'Policy Characteristics'!$C:$C,0)))</f>
        <v/>
      </c>
      <c r="L1778" s="359">
        <f>IF(ISBLANK(INDEX('Policy Characteristics'!F:F,MATCH($C1778,'Policy Characteristics'!$C:$C,0))),"",INDEX('Policy Characteristics'!F:F,MATCH($C1778,'Policy Characteristics'!$C:$C,0)))</f>
        <v>0</v>
      </c>
      <c r="M1778" s="359">
        <f>IF(ISBLANK(INDEX('Policy Characteristics'!G:G,MATCH($C1778,'Policy Characteristics'!$C:$C,0))),"",INDEX('Policy Characteristics'!G:G,MATCH($C1778,'Policy Characteristics'!$C:$C,0)))</f>
        <v>1</v>
      </c>
      <c r="N1778" s="359">
        <f>IF(ISBLANK(INDEX('Policy Characteristics'!H:H,MATCH($C1778,'Policy Characteristics'!$C:$C,0))),"",INDEX('Policy Characteristics'!H:H,MATCH($C1778,'Policy Characteristics'!$C:$C,0)))</f>
        <v>1</v>
      </c>
      <c r="O1778" s="254" t="str">
        <f>IF(ISBLANK(INDEX('Policy Characteristics'!I:I,MATCH($C1778,'Policy Characteristics'!$C:$C,0))),"",INDEX('Policy Characteristics'!I:I,MATCH($C1778,'Policy Characteristics'!$C:$C,0)))</f>
        <v>on/off</v>
      </c>
      <c r="P1778" s="254" t="str">
        <f>IF(ISBLANK(INDEX('Policy Characteristics'!J:J,MATCH($C1778,'Policy Characteristics'!$C:$C,0))),"",INDEX('Policy Characteristics'!J:J,MATCH($C1778,'Policy Characteristics'!$C:$C,0)))</f>
        <v xml:space="preserve">**Description:** This lever determines which vehicle types are captured under the scope of a carbon tax. In some regions, only certain vehicle types are covered by a carbon tax or cap. </v>
      </c>
      <c r="Q1778" s="254" t="str">
        <f>IF(ISBLANK(INDEX('Policy Characteristics'!K:K,MATCH($C1778,'Policy Characteristics'!$C:$C,0))),"",INDEX('Policy Characteristics'!K:K,MATCH($C1778,'Policy Characteristics'!$C:$C,0)))</f>
        <v/>
      </c>
      <c r="R1778" s="254" t="str">
        <f>IF(ISBLANK(INDEX('Policy Characteristics'!L:L,MATCH($C1778,'Policy Characteristics'!$C:$C,0))),"",INDEX('Policy Characteristics'!L:L,MATCH($C1778,'Policy Characteristics'!$C:$C,0)))</f>
        <v/>
      </c>
    </row>
    <row r="1779" spans="1:18">
      <c r="A1779" s="254" t="str">
        <f>IF(ISBLANK(INDEX('Policy Characteristics'!A:A,MATCH($C1779,'Policy Characteristics'!$C:$C,0))),"",INDEX('Policy Characteristics'!A:A,MATCH($C1779,'Policy Characteristics'!$C:$C,0)))</f>
        <v>Cross-Sector</v>
      </c>
      <c r="B1779" s="262" t="str">
        <f>IF(ISBLANK(INDEX('Policy Characteristics'!B:B,MATCH($C1779,'Policy Characteristics'!$C:$C,0))),"",INDEX('Policy Characteristics'!B:B,MATCH($C1779,'Policy Characteristics'!$C:$C,0)))</f>
        <v>Non BAU Carbon Tax Industry Qualification</v>
      </c>
      <c r="C1779" t="s">
        <v>3733</v>
      </c>
      <c r="H1779" s="43">
        <v>2287</v>
      </c>
      <c r="I1779" s="322" t="s">
        <v>43</v>
      </c>
      <c r="J1779" s="255" t="str">
        <f>IF(ISBLANK(INDEX('Policy Characteristics'!D:D,MATCH($C1779,'Policy Characteristics'!$C:$C,0))),"",INDEX('Policy Characteristics'!D:D,MATCH($C1779,'Policy Characteristics'!$C:$C,0)))</f>
        <v/>
      </c>
      <c r="K1779" s="254" t="str">
        <f>IF(ISBLANK(INDEX('Policy Characteristics'!E:E,MATCH($C1779,'Policy Characteristics'!$C:$C,0))),"",INDEX('Policy Characteristics'!E:E,MATCH($C1779,'Policy Characteristics'!$C:$C,0)))</f>
        <v/>
      </c>
      <c r="L1779" s="359">
        <f>IF(ISBLANK(INDEX('Policy Characteristics'!F:F,MATCH($C1779,'Policy Characteristics'!$C:$C,0))),"",INDEX('Policy Characteristics'!F:F,MATCH($C1779,'Policy Characteristics'!$C:$C,0)))</f>
        <v>0</v>
      </c>
      <c r="M1779" s="359">
        <f>IF(ISBLANK(INDEX('Policy Characteristics'!G:G,MATCH($C1779,'Policy Characteristics'!$C:$C,0))),"",INDEX('Policy Characteristics'!G:G,MATCH($C1779,'Policy Characteristics'!$C:$C,0)))</f>
        <v>1</v>
      </c>
      <c r="N1779" s="359">
        <f>IF(ISBLANK(INDEX('Policy Characteristics'!H:H,MATCH($C1779,'Policy Characteristics'!$C:$C,0))),"",INDEX('Policy Characteristics'!H:H,MATCH($C1779,'Policy Characteristics'!$C:$C,0)))</f>
        <v>1</v>
      </c>
      <c r="O1779" s="254" t="str">
        <f>IF(ISBLANK(INDEX('Policy Characteristics'!I:I,MATCH($C1779,'Policy Characteristics'!$C:$C,0))),"",INDEX('Policy Characteristics'!I:I,MATCH($C1779,'Policy Characteristics'!$C:$C,0)))</f>
        <v>on/off</v>
      </c>
      <c r="P1779" s="254" t="str">
        <f>IF(ISBLANK(INDEX('Policy Characteristics'!J:J,MATCH($C1779,'Policy Characteristics'!$C:$C,0))),"",INDEX('Policy Characteristics'!J:J,MATCH($C1779,'Policy Characteristics'!$C:$C,0)))</f>
        <v xml:space="preserve">**Description:** This lever determines which industry categories are captured under the scope of a carbon tax. In some regions, only certain industries are covered by a carbon tax or cap. </v>
      </c>
      <c r="Q1779" s="254" t="str">
        <f>IF(ISBLANK(INDEX('Policy Characteristics'!K:K,MATCH($C1779,'Policy Characteristics'!$C:$C,0))),"",INDEX('Policy Characteristics'!K:K,MATCH($C1779,'Policy Characteristics'!$C:$C,0)))</f>
        <v/>
      </c>
      <c r="R1779" s="254" t="str">
        <f>IF(ISBLANK(INDEX('Policy Characteristics'!L:L,MATCH($C1779,'Policy Characteristics'!$C:$C,0))),"",INDEX('Policy Characteristics'!L:L,MATCH($C1779,'Policy Characteristics'!$C:$C,0)))</f>
        <v/>
      </c>
    </row>
    <row r="1780" spans="1:18">
      <c r="A1780" s="254" t="str">
        <f>IF(ISBLANK(INDEX('Policy Characteristics'!A:A,MATCH($C1780,'Policy Characteristics'!$C:$C,0))),"",INDEX('Policy Characteristics'!A:A,MATCH($C1780,'Policy Characteristics'!$C:$C,0)))</f>
        <v>Cross-Sector</v>
      </c>
      <c r="B1780" s="262" t="str">
        <f>IF(ISBLANK(INDEX('Policy Characteristics'!B:B,MATCH($C1780,'Policy Characteristics'!$C:$C,0))),"",INDEX('Policy Characteristics'!B:B,MATCH($C1780,'Policy Characteristics'!$C:$C,0)))</f>
        <v>Non BAU CBAM Industry Qualification</v>
      </c>
      <c r="C1780" t="s">
        <v>3734</v>
      </c>
      <c r="H1780" s="43">
        <v>2288</v>
      </c>
      <c r="I1780" s="322" t="s">
        <v>43</v>
      </c>
      <c r="J1780" s="255" t="str">
        <f>IF(ISBLANK(INDEX('Policy Characteristics'!D:D,MATCH($C1780,'Policy Characteristics'!$C:$C,0))),"",INDEX('Policy Characteristics'!D:D,MATCH($C1780,'Policy Characteristics'!$C:$C,0)))</f>
        <v/>
      </c>
      <c r="K1780" s="254" t="str">
        <f>IF(ISBLANK(INDEX('Policy Characteristics'!E:E,MATCH($C1780,'Policy Characteristics'!$C:$C,0))),"",INDEX('Policy Characteristics'!E:E,MATCH($C1780,'Policy Characteristics'!$C:$C,0)))</f>
        <v/>
      </c>
      <c r="L1780" s="359">
        <f>IF(ISBLANK(INDEX('Policy Characteristics'!F:F,MATCH($C1780,'Policy Characteristics'!$C:$C,0))),"",INDEX('Policy Characteristics'!F:F,MATCH($C1780,'Policy Characteristics'!$C:$C,0)))</f>
        <v>0</v>
      </c>
      <c r="M1780" s="359">
        <f>IF(ISBLANK(INDEX('Policy Characteristics'!G:G,MATCH($C1780,'Policy Characteristics'!$C:$C,0))),"",INDEX('Policy Characteristics'!G:G,MATCH($C1780,'Policy Characteristics'!$C:$C,0)))</f>
        <v>1</v>
      </c>
      <c r="N1780" s="359">
        <f>IF(ISBLANK(INDEX('Policy Characteristics'!H:H,MATCH($C1780,'Policy Characteristics'!$C:$C,0))),"",INDEX('Policy Characteristics'!H:H,MATCH($C1780,'Policy Characteristics'!$C:$C,0)))</f>
        <v>1</v>
      </c>
      <c r="O1780" s="254" t="str">
        <f>IF(ISBLANK(INDEX('Policy Characteristics'!I:I,MATCH($C1780,'Policy Characteristics'!$C:$C,0))),"",INDEX('Policy Characteristics'!I:I,MATCH($C1780,'Policy Characteristics'!$C:$C,0)))</f>
        <v>on/off</v>
      </c>
      <c r="P1780" s="254" t="str">
        <f>IF(ISBLANK(INDEX('Policy Characteristics'!J:J,MATCH($C1780,'Policy Characteristics'!$C:$C,0))),"",INDEX('Policy Characteristics'!J:J,MATCH($C1780,'Policy Characteristics'!$C:$C,0)))</f>
        <v>**Description:** This lever determines which industry categories are captured under the scope of a carbon border adjustment mechanism. In some regions, only certain industries are covered by a border mechanism.</v>
      </c>
      <c r="Q1780" s="254" t="str">
        <f>IF(ISBLANK(INDEX('Policy Characteristics'!K:K,MATCH($C1780,'Policy Characteristics'!$C:$C,0))),"",INDEX('Policy Characteristics'!K:K,MATCH($C1780,'Policy Characteristics'!$C:$C,0)))</f>
        <v/>
      </c>
      <c r="R1780" s="254" t="str">
        <f>IF(ISBLANK(INDEX('Policy Characteristics'!L:L,MATCH($C1780,'Policy Characteristics'!$C:$C,0))),"",INDEX('Policy Characteristics'!L:L,MATCH($C1780,'Policy Characteristics'!$C:$C,0)))</f>
        <v/>
      </c>
    </row>
    <row r="1781" spans="1:18">
      <c r="A1781" s="254" t="str">
        <f>IF(ISBLANK(INDEX('Policy Characteristics'!A:A,MATCH($C1781,'Policy Characteristics'!$C:$C,0))),"",INDEX('Policy Characteristics'!A:A,MATCH($C1781,'Policy Characteristics'!$C:$C,0)))</f>
        <v>Research and Development</v>
      </c>
      <c r="B1781" s="262" t="str">
        <f>IF(ISBLANK(INDEX('Policy Characteristics'!B:B,MATCH($C1781,'Policy Characteristics'!$C:$C,0))),"",INDEX('Policy Characteristics'!B:B,MATCH($C1781,'Policy Characteristics'!$C:$C,0)))</f>
        <v>Capital Cost Reduction</v>
      </c>
      <c r="C1781" t="s">
        <v>288</v>
      </c>
      <c r="D1781" s="45" t="s">
        <v>115</v>
      </c>
      <c r="E1781" s="45"/>
      <c r="F1781" s="45" t="s">
        <v>315</v>
      </c>
      <c r="G1781" s="45"/>
      <c r="H1781" s="43">
        <v>85</v>
      </c>
      <c r="I1781" s="324" t="s">
        <v>43</v>
      </c>
      <c r="J1781" s="255" t="str">
        <f>IF(ISBLANK(INDEX('Policy Characteristics'!D:D,MATCH($C1781,'Policy Characteristics'!$C:$C,0))),"",INDEX('Policy Characteristics'!D:D,MATCH($C1781,'Policy Characteristics'!$C:$C,0)))</f>
        <v>R&amp;D Capital Cost Reductions</v>
      </c>
      <c r="K1781" s="254" t="str">
        <f>IF(ISBLANK(INDEX('Policy Characteristics'!E:E,MATCH($C1781,'Policy Characteristics'!$C:$C,0))),"",INDEX('Policy Characteristics'!E:E,MATCH($C1781,'Policy Characteristics'!$C:$C,0)))</f>
        <v>RnD building capital cost reduction</v>
      </c>
      <c r="L1781" s="261">
        <f>IF(ISBLANK(INDEX('Policy Characteristics'!F:F,MATCH($C1781,'Policy Characteristics'!$C:$C,0))),"",INDEX('Policy Characteristics'!F:F,MATCH($C1781,'Policy Characteristics'!$C:$C,0)))</f>
        <v>0</v>
      </c>
      <c r="M1781" s="261">
        <f>IF(ISBLANK(INDEX('Policy Characteristics'!G:G,MATCH($C1781,'Policy Characteristics'!$C:$C,0))),"",INDEX('Policy Characteristics'!G:G,MATCH($C1781,'Policy Characteristics'!$C:$C,0)))</f>
        <v>0.4</v>
      </c>
      <c r="N1781" s="261">
        <f>IF(ISBLANK(INDEX('Policy Characteristics'!H:H,MATCH($C1781,'Policy Characteristics'!$C:$C,0))),"",INDEX('Policy Characteristics'!H:H,MATCH($C1781,'Policy Characteristics'!$C:$C,0)))</f>
        <v>0.01</v>
      </c>
      <c r="O1781" s="254" t="str">
        <f>IF(ISBLANK(INDEX('Policy Characteristics'!I:I,MATCH($C1781,'Policy Characteristics'!$C:$C,0))),"",INDEX('Policy Characteristics'!I:I,MATCH($C1781,'Policy Characteristics'!$C:$C,0)))</f>
        <v>% reduction in cost</v>
      </c>
      <c r="P1781" s="254" t="str">
        <f>IF(ISBLANK(INDEX('Policy Characteristics'!J:J,MATCH($C1781,'Policy Characteristics'!$C:$C,0))),"",INDEX('Policy Characteristics'!J:J,MATCH($C1781,'Policy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81" s="254" t="str">
        <f>IF(ISBLANK(INDEX('Policy Characteristics'!K:K,MATCH($C1781,'Policy Characteristics'!$C:$C,0))),"",INDEX('Policy Characteristics'!K:K,MATCH($C1781,'Policy Characteristics'!$C:$C,0)))</f>
        <v>architectural-design.html#rnd</v>
      </c>
      <c r="R1781" s="254" t="str">
        <f>IF(ISBLANK(INDEX('Policy Characteristics'!L:L,MATCH($C1781,'Policy Characteristics'!$C:$C,0))),"",INDEX('Policy Characteristics'!L:L,MATCH($C1781,'Policy Characteristics'!$C:$C,0)))</f>
        <v>research-and-development.html</v>
      </c>
    </row>
    <row r="1782" spans="1:18">
      <c r="A1782" s="254" t="str">
        <f>IF(ISBLANK(INDEX('Policy Characteristics'!A:A,MATCH($C1782,'Policy Characteristics'!$C:$C,0))),"",INDEX('Policy Characteristics'!A:A,MATCH($C1782,'Policy Characteristics'!$C:$C,0)))</f>
        <v>Research and Development</v>
      </c>
      <c r="B1782" s="262" t="str">
        <f>IF(ISBLANK(INDEX('Policy Characteristics'!B:B,MATCH($C1782,'Policy Characteristics'!$C:$C,0))),"",INDEX('Policy Characteristics'!B:B,MATCH($C1782,'Policy Characteristics'!$C:$C,0)))</f>
        <v>Capital Cost Reduction</v>
      </c>
      <c r="C1782" s="254" t="str">
        <f t="shared" ref="C1782:C1786" si="68">C$1781</f>
        <v>RnD Building Capital Cost Perc Reduction</v>
      </c>
      <c r="D1782" s="45" t="s">
        <v>116</v>
      </c>
      <c r="E1782" s="45"/>
      <c r="F1782" s="45" t="s">
        <v>316</v>
      </c>
      <c r="G1782" s="45"/>
      <c r="H1782" s="43">
        <v>86</v>
      </c>
      <c r="I1782" s="324" t="s">
        <v>43</v>
      </c>
      <c r="J1782" s="255" t="str">
        <f>IF(ISBLANK(INDEX('Policy Characteristics'!D:D,MATCH($C1782,'Policy Characteristics'!$C:$C,0))),"",INDEX('Policy Characteristics'!D:D,MATCH($C1782,'Policy Characteristics'!$C:$C,0)))</f>
        <v>R&amp;D Capital Cost Reductions</v>
      </c>
      <c r="K1782" s="254" t="str">
        <f>IF(ISBLANK(INDEX('Policy Characteristics'!E:E,MATCH($C1782,'Policy Characteristics'!$C:$C,0))),"",INDEX('Policy Characteristics'!E:E,MATCH($C1782,'Policy Characteristics'!$C:$C,0)))</f>
        <v>RnD building capital cost reduction</v>
      </c>
      <c r="L1782" s="261">
        <f>IF(ISBLANK(INDEX('Policy Characteristics'!F:F,MATCH($C1782,'Policy Characteristics'!$C:$C,0))),"",INDEX('Policy Characteristics'!F:F,MATCH($C1782,'Policy Characteristics'!$C:$C,0)))</f>
        <v>0</v>
      </c>
      <c r="M1782" s="261">
        <f>IF(ISBLANK(INDEX('Policy Characteristics'!G:G,MATCH($C1782,'Policy Characteristics'!$C:$C,0))),"",INDEX('Policy Characteristics'!G:G,MATCH($C1782,'Policy Characteristics'!$C:$C,0)))</f>
        <v>0.4</v>
      </c>
      <c r="N1782" s="261">
        <f>IF(ISBLANK(INDEX('Policy Characteristics'!H:H,MATCH($C1782,'Policy Characteristics'!$C:$C,0))),"",INDEX('Policy Characteristics'!H:H,MATCH($C1782,'Policy Characteristics'!$C:$C,0)))</f>
        <v>0.01</v>
      </c>
      <c r="O1782" s="254" t="str">
        <f>IF(ISBLANK(INDEX('Policy Characteristics'!I:I,MATCH($C1782,'Policy Characteristics'!$C:$C,0))),"",INDEX('Policy Characteristics'!I:I,MATCH($C1782,'Policy Characteristics'!$C:$C,0)))</f>
        <v>% reduction in cost</v>
      </c>
      <c r="P1782" s="254" t="str">
        <f>IF(ISBLANK(INDEX('Policy Characteristics'!J:J,MATCH($C1782,'Policy Characteristics'!$C:$C,0))),"",INDEX('Policy Characteristics'!J:J,MATCH($C1782,'Policy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82" s="254" t="str">
        <f>IF(ISBLANK(INDEX('Policy Characteristics'!K:K,MATCH($C1782,'Policy Characteristics'!$C:$C,0))),"",INDEX('Policy Characteristics'!K:K,MATCH($C1782,'Policy Characteristics'!$C:$C,0)))</f>
        <v>architectural-design.html#rnd</v>
      </c>
      <c r="R1782" s="254" t="str">
        <f>IF(ISBLANK(INDEX('Policy Characteristics'!L:L,MATCH($C1782,'Policy Characteristics'!$C:$C,0))),"",INDEX('Policy Characteristics'!L:L,MATCH($C1782,'Policy Characteristics'!$C:$C,0)))</f>
        <v>research-and-development.html</v>
      </c>
    </row>
    <row r="1783" spans="1:18">
      <c r="A1783" s="254" t="str">
        <f>IF(ISBLANK(INDEX('Policy Characteristics'!A:A,MATCH($C1783,'Policy Characteristics'!$C:$C,0))),"",INDEX('Policy Characteristics'!A:A,MATCH($C1783,'Policy Characteristics'!$C:$C,0)))</f>
        <v>Research and Development</v>
      </c>
      <c r="B1783" s="262" t="str">
        <f>IF(ISBLANK(INDEX('Policy Characteristics'!B:B,MATCH($C1783,'Policy Characteristics'!$C:$C,0))),"",INDEX('Policy Characteristics'!B:B,MATCH($C1783,'Policy Characteristics'!$C:$C,0)))</f>
        <v>Capital Cost Reduction</v>
      </c>
      <c r="C1783" s="254" t="str">
        <f t="shared" si="68"/>
        <v>RnD Building Capital Cost Perc Reduction</v>
      </c>
      <c r="D1783" s="45" t="s">
        <v>117</v>
      </c>
      <c r="E1783" s="45"/>
      <c r="F1783" s="45" t="s">
        <v>317</v>
      </c>
      <c r="G1783" s="45"/>
      <c r="H1783" s="43">
        <v>87</v>
      </c>
      <c r="I1783" s="324" t="s">
        <v>43</v>
      </c>
      <c r="J1783" s="255" t="str">
        <f>IF(ISBLANK(INDEX('Policy Characteristics'!D:D,MATCH($C1783,'Policy Characteristics'!$C:$C,0))),"",INDEX('Policy Characteristics'!D:D,MATCH($C1783,'Policy Characteristics'!$C:$C,0)))</f>
        <v>R&amp;D Capital Cost Reductions</v>
      </c>
      <c r="K1783" s="254" t="str">
        <f>IF(ISBLANK(INDEX('Policy Characteristics'!E:E,MATCH($C1783,'Policy Characteristics'!$C:$C,0))),"",INDEX('Policy Characteristics'!E:E,MATCH($C1783,'Policy Characteristics'!$C:$C,0)))</f>
        <v>RnD building capital cost reduction</v>
      </c>
      <c r="L1783" s="261">
        <f>IF(ISBLANK(INDEX('Policy Characteristics'!F:F,MATCH($C1783,'Policy Characteristics'!$C:$C,0))),"",INDEX('Policy Characteristics'!F:F,MATCH($C1783,'Policy Characteristics'!$C:$C,0)))</f>
        <v>0</v>
      </c>
      <c r="M1783" s="261">
        <f>IF(ISBLANK(INDEX('Policy Characteristics'!G:G,MATCH($C1783,'Policy Characteristics'!$C:$C,0))),"",INDEX('Policy Characteristics'!G:G,MATCH($C1783,'Policy Characteristics'!$C:$C,0)))</f>
        <v>0.4</v>
      </c>
      <c r="N1783" s="261">
        <f>IF(ISBLANK(INDEX('Policy Characteristics'!H:H,MATCH($C1783,'Policy Characteristics'!$C:$C,0))),"",INDEX('Policy Characteristics'!H:H,MATCH($C1783,'Policy Characteristics'!$C:$C,0)))</f>
        <v>0.01</v>
      </c>
      <c r="O1783" s="254" t="str">
        <f>IF(ISBLANK(INDEX('Policy Characteristics'!I:I,MATCH($C1783,'Policy Characteristics'!$C:$C,0))),"",INDEX('Policy Characteristics'!I:I,MATCH($C1783,'Policy Characteristics'!$C:$C,0)))</f>
        <v>% reduction in cost</v>
      </c>
      <c r="P1783" s="254" t="str">
        <f>IF(ISBLANK(INDEX('Policy Characteristics'!J:J,MATCH($C1783,'Policy Characteristics'!$C:$C,0))),"",INDEX('Policy Characteristics'!J:J,MATCH($C1783,'Policy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83" s="254" t="str">
        <f>IF(ISBLANK(INDEX('Policy Characteristics'!K:K,MATCH($C1783,'Policy Characteristics'!$C:$C,0))),"",INDEX('Policy Characteristics'!K:K,MATCH($C1783,'Policy Characteristics'!$C:$C,0)))</f>
        <v>architectural-design.html#rnd</v>
      </c>
      <c r="R1783" s="254" t="str">
        <f>IF(ISBLANK(INDEX('Policy Characteristics'!L:L,MATCH($C1783,'Policy Characteristics'!$C:$C,0))),"",INDEX('Policy Characteristics'!L:L,MATCH($C1783,'Policy Characteristics'!$C:$C,0)))</f>
        <v>research-and-development.html</v>
      </c>
    </row>
    <row r="1784" spans="1:18">
      <c r="A1784" s="254" t="str">
        <f>IF(ISBLANK(INDEX('Policy Characteristics'!A:A,MATCH($C1784,'Policy Characteristics'!$C:$C,0))),"",INDEX('Policy Characteristics'!A:A,MATCH($C1784,'Policy Characteristics'!$C:$C,0)))</f>
        <v>Research and Development</v>
      </c>
      <c r="B1784" s="262" t="str">
        <f>IF(ISBLANK(INDEX('Policy Characteristics'!B:B,MATCH($C1784,'Policy Characteristics'!$C:$C,0))),"",INDEX('Policy Characteristics'!B:B,MATCH($C1784,'Policy Characteristics'!$C:$C,0)))</f>
        <v>Capital Cost Reduction</v>
      </c>
      <c r="C1784" s="254" t="str">
        <f t="shared" si="68"/>
        <v>RnD Building Capital Cost Perc Reduction</v>
      </c>
      <c r="D1784" s="45" t="s">
        <v>118</v>
      </c>
      <c r="E1784" s="45"/>
      <c r="F1784" s="45" t="s">
        <v>318</v>
      </c>
      <c r="G1784" s="45"/>
      <c r="H1784" s="43">
        <v>88</v>
      </c>
      <c r="I1784" s="324" t="s">
        <v>43</v>
      </c>
      <c r="J1784" s="255" t="str">
        <f>IF(ISBLANK(INDEX('Policy Characteristics'!D:D,MATCH($C1784,'Policy Characteristics'!$C:$C,0))),"",INDEX('Policy Characteristics'!D:D,MATCH($C1784,'Policy Characteristics'!$C:$C,0)))</f>
        <v>R&amp;D Capital Cost Reductions</v>
      </c>
      <c r="K1784" s="254" t="str">
        <f>IF(ISBLANK(INDEX('Policy Characteristics'!E:E,MATCH($C1784,'Policy Characteristics'!$C:$C,0))),"",INDEX('Policy Characteristics'!E:E,MATCH($C1784,'Policy Characteristics'!$C:$C,0)))</f>
        <v>RnD building capital cost reduction</v>
      </c>
      <c r="L1784" s="261">
        <f>IF(ISBLANK(INDEX('Policy Characteristics'!F:F,MATCH($C1784,'Policy Characteristics'!$C:$C,0))),"",INDEX('Policy Characteristics'!F:F,MATCH($C1784,'Policy Characteristics'!$C:$C,0)))</f>
        <v>0</v>
      </c>
      <c r="M1784" s="261">
        <f>IF(ISBLANK(INDEX('Policy Characteristics'!G:G,MATCH($C1784,'Policy Characteristics'!$C:$C,0))),"",INDEX('Policy Characteristics'!G:G,MATCH($C1784,'Policy Characteristics'!$C:$C,0)))</f>
        <v>0.4</v>
      </c>
      <c r="N1784" s="261">
        <f>IF(ISBLANK(INDEX('Policy Characteristics'!H:H,MATCH($C1784,'Policy Characteristics'!$C:$C,0))),"",INDEX('Policy Characteristics'!H:H,MATCH($C1784,'Policy Characteristics'!$C:$C,0)))</f>
        <v>0.01</v>
      </c>
      <c r="O1784" s="254" t="str">
        <f>IF(ISBLANK(INDEX('Policy Characteristics'!I:I,MATCH($C1784,'Policy Characteristics'!$C:$C,0))),"",INDEX('Policy Characteristics'!I:I,MATCH($C1784,'Policy Characteristics'!$C:$C,0)))</f>
        <v>% reduction in cost</v>
      </c>
      <c r="P1784" s="254" t="str">
        <f>IF(ISBLANK(INDEX('Policy Characteristics'!J:J,MATCH($C1784,'Policy Characteristics'!$C:$C,0))),"",INDEX('Policy Characteristics'!J:J,MATCH($C1784,'Policy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84" s="254" t="str">
        <f>IF(ISBLANK(INDEX('Policy Characteristics'!K:K,MATCH($C1784,'Policy Characteristics'!$C:$C,0))),"",INDEX('Policy Characteristics'!K:K,MATCH($C1784,'Policy Characteristics'!$C:$C,0)))</f>
        <v>architectural-design.html#rnd</v>
      </c>
      <c r="R1784" s="254" t="str">
        <f>IF(ISBLANK(INDEX('Policy Characteristics'!L:L,MATCH($C1784,'Policy Characteristics'!$C:$C,0))),"",INDEX('Policy Characteristics'!L:L,MATCH($C1784,'Policy Characteristics'!$C:$C,0)))</f>
        <v>research-and-development.html</v>
      </c>
    </row>
    <row r="1785" spans="1:18">
      <c r="A1785" s="254" t="str">
        <f>IF(ISBLANK(INDEX('Policy Characteristics'!A:A,MATCH($C1785,'Policy Characteristics'!$C:$C,0))),"",INDEX('Policy Characteristics'!A:A,MATCH($C1785,'Policy Characteristics'!$C:$C,0)))</f>
        <v>Research and Development</v>
      </c>
      <c r="B1785" s="262" t="str">
        <f>IF(ISBLANK(INDEX('Policy Characteristics'!B:B,MATCH($C1785,'Policy Characteristics'!$C:$C,0))),"",INDEX('Policy Characteristics'!B:B,MATCH($C1785,'Policy Characteristics'!$C:$C,0)))</f>
        <v>Capital Cost Reduction</v>
      </c>
      <c r="C1785" s="254" t="str">
        <f t="shared" si="68"/>
        <v>RnD Building Capital Cost Perc Reduction</v>
      </c>
      <c r="D1785" s="45" t="s">
        <v>119</v>
      </c>
      <c r="E1785" s="45"/>
      <c r="F1785" s="45" t="s">
        <v>319</v>
      </c>
      <c r="G1785" s="45"/>
      <c r="H1785" s="43">
        <v>89</v>
      </c>
      <c r="I1785" s="324" t="s">
        <v>43</v>
      </c>
      <c r="J1785" s="255" t="str">
        <f>IF(ISBLANK(INDEX('Policy Characteristics'!D:D,MATCH($C1785,'Policy Characteristics'!$C:$C,0))),"",INDEX('Policy Characteristics'!D:D,MATCH($C1785,'Policy Characteristics'!$C:$C,0)))</f>
        <v>R&amp;D Capital Cost Reductions</v>
      </c>
      <c r="K1785" s="254" t="str">
        <f>IF(ISBLANK(INDEX('Policy Characteristics'!E:E,MATCH($C1785,'Policy Characteristics'!$C:$C,0))),"",INDEX('Policy Characteristics'!E:E,MATCH($C1785,'Policy Characteristics'!$C:$C,0)))</f>
        <v>RnD building capital cost reduction</v>
      </c>
      <c r="L1785" s="261">
        <f>IF(ISBLANK(INDEX('Policy Characteristics'!F:F,MATCH($C1785,'Policy Characteristics'!$C:$C,0))),"",INDEX('Policy Characteristics'!F:F,MATCH($C1785,'Policy Characteristics'!$C:$C,0)))</f>
        <v>0</v>
      </c>
      <c r="M1785" s="261">
        <f>IF(ISBLANK(INDEX('Policy Characteristics'!G:G,MATCH($C1785,'Policy Characteristics'!$C:$C,0))),"",INDEX('Policy Characteristics'!G:G,MATCH($C1785,'Policy Characteristics'!$C:$C,0)))</f>
        <v>0.4</v>
      </c>
      <c r="N1785" s="261">
        <f>IF(ISBLANK(INDEX('Policy Characteristics'!H:H,MATCH($C1785,'Policy Characteristics'!$C:$C,0))),"",INDEX('Policy Characteristics'!H:H,MATCH($C1785,'Policy Characteristics'!$C:$C,0)))</f>
        <v>0.01</v>
      </c>
      <c r="O1785" s="254" t="str">
        <f>IF(ISBLANK(INDEX('Policy Characteristics'!I:I,MATCH($C1785,'Policy Characteristics'!$C:$C,0))),"",INDEX('Policy Characteristics'!I:I,MATCH($C1785,'Policy Characteristics'!$C:$C,0)))</f>
        <v>% reduction in cost</v>
      </c>
      <c r="P1785" s="254" t="str">
        <f>IF(ISBLANK(INDEX('Policy Characteristics'!J:J,MATCH($C1785,'Policy Characteristics'!$C:$C,0))),"",INDEX('Policy Characteristics'!J:J,MATCH($C1785,'Policy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85" s="254" t="str">
        <f>IF(ISBLANK(INDEX('Policy Characteristics'!K:K,MATCH($C1785,'Policy Characteristics'!$C:$C,0))),"",INDEX('Policy Characteristics'!K:K,MATCH($C1785,'Policy Characteristics'!$C:$C,0)))</f>
        <v>architectural-design.html#rnd</v>
      </c>
      <c r="R1785" s="254" t="str">
        <f>IF(ISBLANK(INDEX('Policy Characteristics'!L:L,MATCH($C1785,'Policy Characteristics'!$C:$C,0))),"",INDEX('Policy Characteristics'!L:L,MATCH($C1785,'Policy Characteristics'!$C:$C,0)))</f>
        <v>research-and-development.html</v>
      </c>
    </row>
    <row r="1786" spans="1:18">
      <c r="A1786" s="254" t="str">
        <f>IF(ISBLANK(INDEX('Policy Characteristics'!A:A,MATCH($C1786,'Policy Characteristics'!$C:$C,0))),"",INDEX('Policy Characteristics'!A:A,MATCH($C1786,'Policy Characteristics'!$C:$C,0)))</f>
        <v>Research and Development</v>
      </c>
      <c r="B1786" s="262" t="str">
        <f>IF(ISBLANK(INDEX('Policy Characteristics'!B:B,MATCH($C1786,'Policy Characteristics'!$C:$C,0))),"",INDEX('Policy Characteristics'!B:B,MATCH($C1786,'Policy Characteristics'!$C:$C,0)))</f>
        <v>Capital Cost Reduction</v>
      </c>
      <c r="C1786" s="254" t="str">
        <f t="shared" si="68"/>
        <v>RnD Building Capital Cost Perc Reduction</v>
      </c>
      <c r="D1786" s="45" t="s">
        <v>120</v>
      </c>
      <c r="E1786" s="45"/>
      <c r="F1786" s="45" t="s">
        <v>320</v>
      </c>
      <c r="G1786" s="45"/>
      <c r="H1786" s="43">
        <v>90</v>
      </c>
      <c r="I1786" s="324" t="s">
        <v>43</v>
      </c>
      <c r="J1786" s="255" t="str">
        <f>IF(ISBLANK(INDEX('Policy Characteristics'!D:D,MATCH($C1786,'Policy Characteristics'!$C:$C,0))),"",INDEX('Policy Characteristics'!D:D,MATCH($C1786,'Policy Characteristics'!$C:$C,0)))</f>
        <v>R&amp;D Capital Cost Reductions</v>
      </c>
      <c r="K1786" s="254" t="str">
        <f>IF(ISBLANK(INDEX('Policy Characteristics'!E:E,MATCH($C1786,'Policy Characteristics'!$C:$C,0))),"",INDEX('Policy Characteristics'!E:E,MATCH($C1786,'Policy Characteristics'!$C:$C,0)))</f>
        <v>RnD building capital cost reduction</v>
      </c>
      <c r="L1786" s="261">
        <f>IF(ISBLANK(INDEX('Policy Characteristics'!F:F,MATCH($C1786,'Policy Characteristics'!$C:$C,0))),"",INDEX('Policy Characteristics'!F:F,MATCH($C1786,'Policy Characteristics'!$C:$C,0)))</f>
        <v>0</v>
      </c>
      <c r="M1786" s="261">
        <f>IF(ISBLANK(INDEX('Policy Characteristics'!G:G,MATCH($C1786,'Policy Characteristics'!$C:$C,0))),"",INDEX('Policy Characteristics'!G:G,MATCH($C1786,'Policy Characteristics'!$C:$C,0)))</f>
        <v>0.4</v>
      </c>
      <c r="N1786" s="261">
        <f>IF(ISBLANK(INDEX('Policy Characteristics'!H:H,MATCH($C1786,'Policy Characteristics'!$C:$C,0))),"",INDEX('Policy Characteristics'!H:H,MATCH($C1786,'Policy Characteristics'!$C:$C,0)))</f>
        <v>0.01</v>
      </c>
      <c r="O1786" s="254" t="str">
        <f>IF(ISBLANK(INDEX('Policy Characteristics'!I:I,MATCH($C1786,'Policy Characteristics'!$C:$C,0))),"",INDEX('Policy Characteristics'!I:I,MATCH($C1786,'Policy Characteristics'!$C:$C,0)))</f>
        <v>% reduction in cost</v>
      </c>
      <c r="P1786" s="254" t="str">
        <f>IF(ISBLANK(INDEX('Policy Characteristics'!J:J,MATCH($C1786,'Policy Characteristics'!$C:$C,0))),"",INDEX('Policy Characteristics'!J:J,MATCH($C1786,'Policy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86" s="254" t="str">
        <f>IF(ISBLANK(INDEX('Policy Characteristics'!K:K,MATCH($C1786,'Policy Characteristics'!$C:$C,0))),"",INDEX('Policy Characteristics'!K:K,MATCH($C1786,'Policy Characteristics'!$C:$C,0)))</f>
        <v>architectural-design.html#rnd</v>
      </c>
      <c r="R1786" s="254" t="str">
        <f>IF(ISBLANK(INDEX('Policy Characteristics'!L:L,MATCH($C1786,'Policy Characteristics'!$C:$C,0))),"",INDEX('Policy Characteristics'!L:L,MATCH($C1786,'Policy Characteristics'!$C:$C,0)))</f>
        <v>research-and-development.html</v>
      </c>
    </row>
    <row r="1787" spans="1:18">
      <c r="A1787" s="254" t="str">
        <f>IF(ISBLANK(INDEX('Policy Characteristics'!A:A,MATCH($C1787,'Policy Characteristics'!$C:$C,0))),"",INDEX('Policy Characteristics'!A:A,MATCH($C1787,'Policy Characteristics'!$C:$C,0)))</f>
        <v>Research and Development</v>
      </c>
      <c r="B1787" s="262" t="str">
        <f>IF(ISBLANK(INDEX('Policy Characteristics'!B:B,MATCH($C1787,'Policy Characteristics'!$C:$C,0))),"",INDEX('Policy Characteristics'!B:B,MATCH($C1787,'Policy Characteristics'!$C:$C,0)))</f>
        <v>Capital Cost Reduction</v>
      </c>
      <c r="C1787" t="s">
        <v>289</v>
      </c>
      <c r="D1787" s="45"/>
      <c r="E1787" s="45"/>
      <c r="F1787" s="45" t="s">
        <v>26</v>
      </c>
      <c r="G1787" s="45"/>
      <c r="H1787" s="43">
        <v>91</v>
      </c>
      <c r="I1787" s="324" t="s">
        <v>43</v>
      </c>
      <c r="J1787" s="255" t="str">
        <f>IF(ISBLANK(INDEX('Policy Characteristics'!D:D,MATCH($C1787,'Policy Characteristics'!$C:$C,0))),"",INDEX('Policy Characteristics'!D:D,MATCH($C1787,'Policy Characteristics'!$C:$C,0)))</f>
        <v>R&amp;D Capital Cost Reductions</v>
      </c>
      <c r="K1787" s="254" t="str">
        <f>IF(ISBLANK(INDEX('Policy Characteristics'!E:E,MATCH($C1787,'Policy Characteristics'!$C:$C,0))),"",INDEX('Policy Characteristics'!E:E,MATCH($C1787,'Policy Characteristics'!$C:$C,0)))</f>
        <v>RnD CCS capital cost reduction</v>
      </c>
      <c r="L1787" s="261">
        <f>IF(ISBLANK(INDEX('Policy Characteristics'!F:F,MATCH($C1787,'Policy Characteristics'!$C:$C,0))),"",INDEX('Policy Characteristics'!F:F,MATCH($C1787,'Policy Characteristics'!$C:$C,0)))</f>
        <v>0</v>
      </c>
      <c r="M1787" s="261">
        <f>IF(ISBLANK(INDEX('Policy Characteristics'!G:G,MATCH($C1787,'Policy Characteristics'!$C:$C,0))),"",INDEX('Policy Characteristics'!G:G,MATCH($C1787,'Policy Characteristics'!$C:$C,0)))</f>
        <v>0.4</v>
      </c>
      <c r="N1787" s="261">
        <f>IF(ISBLANK(INDEX('Policy Characteristics'!H:H,MATCH($C1787,'Policy Characteristics'!$C:$C,0))),"",INDEX('Policy Characteristics'!H:H,MATCH($C1787,'Policy Characteristics'!$C:$C,0)))</f>
        <v>0.01</v>
      </c>
      <c r="O1787" s="254" t="str">
        <f>IF(ISBLANK(INDEX('Policy Characteristics'!I:I,MATCH($C1787,'Policy Characteristics'!$C:$C,0))),"",INDEX('Policy Characteristics'!I:I,MATCH($C1787,'Policy Characteristics'!$C:$C,0)))</f>
        <v>% reduction in cost</v>
      </c>
      <c r="P1787" s="254" t="str">
        <f>IF(ISBLANK(INDEX('Policy Characteristics'!J:J,MATCH($C1787,'Policy Characteristics'!$C:$C,0))),"",INDEX('Policy Characteristics'!J:J,MATCH($C1787,'Policy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87" s="254" t="str">
        <f>IF(ISBLANK(INDEX('Policy Characteristics'!K:K,MATCH($C1787,'Policy Characteristics'!$C:$C,0))),"",INDEX('Policy Characteristics'!K:K,MATCH($C1787,'Policy Characteristics'!$C:$C,0)))</f>
        <v>architectural-design.html#rnd</v>
      </c>
      <c r="R1787" s="254" t="str">
        <f>IF(ISBLANK(INDEX('Policy Characteristics'!L:L,MATCH($C1787,'Policy Characteristics'!$C:$C,0))),"",INDEX('Policy Characteristics'!L:L,MATCH($C1787,'Policy Characteristics'!$C:$C,0)))</f>
        <v>research-and-development.html</v>
      </c>
    </row>
    <row r="1788" spans="1:18">
      <c r="A1788" s="254" t="str">
        <f>IF(ISBLANK(INDEX('Policy Characteristics'!A:A,MATCH($C1788,'Policy Characteristics'!$C:$C,0))),"",INDEX('Policy Characteristics'!A:A,MATCH($C1788,'Policy Characteristics'!$C:$C,0)))</f>
        <v>Research and Development</v>
      </c>
      <c r="B1788" s="262" t="str">
        <f>IF(ISBLANK(INDEX('Policy Characteristics'!B:B,MATCH($C1788,'Policy Characteristics'!$C:$C,0))),"",INDEX('Policy Characteristics'!B:B,MATCH($C1788,'Policy Characteristics'!$C:$C,0)))</f>
        <v>Capital Cost Reduction</v>
      </c>
      <c r="C1788" t="s">
        <v>290</v>
      </c>
      <c r="D1788" s="45" t="s">
        <v>447</v>
      </c>
      <c r="E1788" s="45"/>
      <c r="F1788" s="45" t="s">
        <v>450</v>
      </c>
      <c r="G1788" s="45"/>
      <c r="H1788" s="43">
        <v>92</v>
      </c>
      <c r="I1788" s="324" t="s">
        <v>43</v>
      </c>
      <c r="J1788" s="255" t="str">
        <f>IF(ISBLANK(INDEX('Policy Characteristics'!D:D,MATCH($C1788,'Policy Characteristics'!$C:$C,0))),"",INDEX('Policy Characteristics'!D:D,MATCH($C1788,'Policy Characteristics'!$C:$C,0)))</f>
        <v>R&amp;D Capital Cost Reductions</v>
      </c>
      <c r="K1788" s="254" t="str">
        <f>IF(ISBLANK(INDEX('Policy Characteristics'!E:E,MATCH($C1788,'Policy Characteristics'!$C:$C,0))),"",INDEX('Policy Characteristics'!E:E,MATCH($C1788,'Policy Characteristics'!$C:$C,0)))</f>
        <v>RnD electricity capital cost reduction</v>
      </c>
      <c r="L1788" s="261">
        <f>IF(ISBLANK(INDEX('Policy Characteristics'!F:F,MATCH($C1788,'Policy Characteristics'!$C:$C,0))),"",INDEX('Policy Characteristics'!F:F,MATCH($C1788,'Policy Characteristics'!$C:$C,0)))</f>
        <v>0</v>
      </c>
      <c r="M1788" s="261">
        <f>IF(ISBLANK(INDEX('Policy Characteristics'!G:G,MATCH($C1788,'Policy Characteristics'!$C:$C,0))),"",INDEX('Policy Characteristics'!G:G,MATCH($C1788,'Policy Characteristics'!$C:$C,0)))</f>
        <v>0.4</v>
      </c>
      <c r="N1788" s="261">
        <f>IF(ISBLANK(INDEX('Policy Characteristics'!H:H,MATCH($C1788,'Policy Characteristics'!$C:$C,0))),"",INDEX('Policy Characteristics'!H:H,MATCH($C1788,'Policy Characteristics'!$C:$C,0)))</f>
        <v>0.01</v>
      </c>
      <c r="O1788" s="254" t="str">
        <f>IF(ISBLANK(INDEX('Policy Characteristics'!I:I,MATCH($C1788,'Policy Characteristics'!$C:$C,0))),"",INDEX('Policy Characteristics'!I:I,MATCH($C1788,'Policy Characteristics'!$C:$C,0)))</f>
        <v>% reduction in cost</v>
      </c>
      <c r="P1788" s="254" t="str">
        <f>IF(ISBLANK(INDEX('Policy Characteristics'!J:J,MATCH($C1788,'Policy Characteristics'!$C:$C,0))),"",INDEX('Policy Characteristics'!J:J,MATCH($C1788,'Policy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88" s="254" t="str">
        <f>IF(ISBLANK(INDEX('Policy Characteristics'!K:K,MATCH($C1788,'Policy Characteristics'!$C:$C,0))),"",INDEX('Policy Characteristics'!K:K,MATCH($C1788,'Policy Characteristics'!$C:$C,0)))</f>
        <v>architectural-design.html#rnd</v>
      </c>
      <c r="R1788" s="254" t="str">
        <f>IF(ISBLANK(INDEX('Policy Characteristics'!L:L,MATCH($C1788,'Policy Characteristics'!$C:$C,0))),"",INDEX('Policy Characteristics'!L:L,MATCH($C1788,'Policy Characteristics'!$C:$C,0)))</f>
        <v>research-and-development.html</v>
      </c>
    </row>
    <row r="1789" spans="1:18">
      <c r="A1789" s="254" t="str">
        <f>IF(ISBLANK(INDEX('Policy Characteristics'!A:A,MATCH($C1789,'Policy Characteristics'!$C:$C,0))),"",INDEX('Policy Characteristics'!A:A,MATCH($C1789,'Policy Characteristics'!$C:$C,0)))</f>
        <v>Research and Development</v>
      </c>
      <c r="B1789" s="262" t="str">
        <f>IF(ISBLANK(INDEX('Policy Characteristics'!B:B,MATCH($C1789,'Policy Characteristics'!$C:$C,0))),"",INDEX('Policy Characteristics'!B:B,MATCH($C1789,'Policy Characteristics'!$C:$C,0)))</f>
        <v>Capital Cost Reduction</v>
      </c>
      <c r="C1789" s="254" t="str">
        <f t="shared" ref="C1789:C1811" si="69">C$1788</f>
        <v>RnD Electricity Capital Cost Perc Reduction</v>
      </c>
      <c r="D1789" s="6" t="s">
        <v>3490</v>
      </c>
      <c r="E1789" s="45"/>
      <c r="F1789" s="6" t="s">
        <v>3503</v>
      </c>
      <c r="G1789" s="45"/>
      <c r="H1789" s="43">
        <v>93</v>
      </c>
      <c r="I1789" s="324" t="s">
        <v>43</v>
      </c>
      <c r="J1789" s="255" t="str">
        <f>IF(ISBLANK(INDEX('Policy Characteristics'!D:D,MATCH($C1789,'Policy Characteristics'!$C:$C,0))),"",INDEX('Policy Characteristics'!D:D,MATCH($C1789,'Policy Characteristics'!$C:$C,0)))</f>
        <v>R&amp;D Capital Cost Reductions</v>
      </c>
      <c r="K1789" s="254" t="str">
        <f>IF(ISBLANK(INDEX('Policy Characteristics'!E:E,MATCH($C1789,'Policy Characteristics'!$C:$C,0))),"",INDEX('Policy Characteristics'!E:E,MATCH($C1789,'Policy Characteristics'!$C:$C,0)))</f>
        <v>RnD electricity capital cost reduction</v>
      </c>
      <c r="L1789" s="261">
        <f>IF(ISBLANK(INDEX('Policy Characteristics'!F:F,MATCH($C1789,'Policy Characteristics'!$C:$C,0))),"",INDEX('Policy Characteristics'!F:F,MATCH($C1789,'Policy Characteristics'!$C:$C,0)))</f>
        <v>0</v>
      </c>
      <c r="M1789" s="261">
        <f>IF(ISBLANK(INDEX('Policy Characteristics'!G:G,MATCH($C1789,'Policy Characteristics'!$C:$C,0))),"",INDEX('Policy Characteristics'!G:G,MATCH($C1789,'Policy Characteristics'!$C:$C,0)))</f>
        <v>0.4</v>
      </c>
      <c r="N1789" s="261">
        <f>IF(ISBLANK(INDEX('Policy Characteristics'!H:H,MATCH($C1789,'Policy Characteristics'!$C:$C,0))),"",INDEX('Policy Characteristics'!H:H,MATCH($C1789,'Policy Characteristics'!$C:$C,0)))</f>
        <v>0.01</v>
      </c>
      <c r="O1789" s="254" t="str">
        <f>IF(ISBLANK(INDEX('Policy Characteristics'!I:I,MATCH($C1789,'Policy Characteristics'!$C:$C,0))),"",INDEX('Policy Characteristics'!I:I,MATCH($C1789,'Policy Characteristics'!$C:$C,0)))</f>
        <v>% reduction in cost</v>
      </c>
      <c r="P1789" s="254" t="str">
        <f>IF(ISBLANK(INDEX('Policy Characteristics'!J:J,MATCH($C1789,'Policy Characteristics'!$C:$C,0))),"",INDEX('Policy Characteristics'!J:J,MATCH($C1789,'Policy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89" s="254" t="str">
        <f>IF(ISBLANK(INDEX('Policy Characteristics'!K:K,MATCH($C1789,'Policy Characteristics'!$C:$C,0))),"",INDEX('Policy Characteristics'!K:K,MATCH($C1789,'Policy Characteristics'!$C:$C,0)))</f>
        <v>architectural-design.html#rnd</v>
      </c>
      <c r="R1789" s="254" t="str">
        <f>IF(ISBLANK(INDEX('Policy Characteristics'!L:L,MATCH($C1789,'Policy Characteristics'!$C:$C,0))),"",INDEX('Policy Characteristics'!L:L,MATCH($C1789,'Policy Characteristics'!$C:$C,0)))</f>
        <v>research-and-development.html</v>
      </c>
    </row>
    <row r="1790" spans="1:18">
      <c r="A1790" s="254" t="str">
        <f>IF(ISBLANK(INDEX('Policy Characteristics'!A:A,MATCH($C1790,'Policy Characteristics'!$C:$C,0))),"",INDEX('Policy Characteristics'!A:A,MATCH($C1790,'Policy Characteristics'!$C:$C,0)))</f>
        <v>Research and Development</v>
      </c>
      <c r="B1790" s="262" t="str">
        <f>IF(ISBLANK(INDEX('Policy Characteristics'!B:B,MATCH($C1790,'Policy Characteristics'!$C:$C,0))),"",INDEX('Policy Characteristics'!B:B,MATCH($C1790,'Policy Characteristics'!$C:$C,0)))</f>
        <v>Capital Cost Reduction</v>
      </c>
      <c r="C1790" s="254" t="str">
        <f t="shared" si="69"/>
        <v>RnD Electricity Capital Cost Perc Reduction</v>
      </c>
      <c r="D1790" s="6" t="s">
        <v>3491</v>
      </c>
      <c r="E1790" s="45"/>
      <c r="F1790" s="6" t="s">
        <v>3504</v>
      </c>
      <c r="G1790" s="45"/>
      <c r="H1790" s="43">
        <v>1810</v>
      </c>
      <c r="I1790" s="324" t="s">
        <v>43</v>
      </c>
      <c r="J1790" s="255" t="str">
        <f>IF(ISBLANK(INDEX('Policy Characteristics'!D:D,MATCH($C1790,'Policy Characteristics'!$C:$C,0))),"",INDEX('Policy Characteristics'!D:D,MATCH($C1790,'Policy Characteristics'!$C:$C,0)))</f>
        <v>R&amp;D Capital Cost Reductions</v>
      </c>
      <c r="K1790" s="254" t="str">
        <f>IF(ISBLANK(INDEX('Policy Characteristics'!E:E,MATCH($C1790,'Policy Characteristics'!$C:$C,0))),"",INDEX('Policy Characteristics'!E:E,MATCH($C1790,'Policy Characteristics'!$C:$C,0)))</f>
        <v>RnD electricity capital cost reduction</v>
      </c>
      <c r="L1790" s="261">
        <f>IF(ISBLANK(INDEX('Policy Characteristics'!F:F,MATCH($C1790,'Policy Characteristics'!$C:$C,0))),"",INDEX('Policy Characteristics'!F:F,MATCH($C1790,'Policy Characteristics'!$C:$C,0)))</f>
        <v>0</v>
      </c>
      <c r="M1790" s="261">
        <f>IF(ISBLANK(INDEX('Policy Characteristics'!G:G,MATCH($C1790,'Policy Characteristics'!$C:$C,0))),"",INDEX('Policy Characteristics'!G:G,MATCH($C1790,'Policy Characteristics'!$C:$C,0)))</f>
        <v>0.4</v>
      </c>
      <c r="N1790" s="261">
        <f>IF(ISBLANK(INDEX('Policy Characteristics'!H:H,MATCH($C1790,'Policy Characteristics'!$C:$C,0))),"",INDEX('Policy Characteristics'!H:H,MATCH($C1790,'Policy Characteristics'!$C:$C,0)))</f>
        <v>0.01</v>
      </c>
      <c r="O1790" s="254" t="str">
        <f>IF(ISBLANK(INDEX('Policy Characteristics'!I:I,MATCH($C1790,'Policy Characteristics'!$C:$C,0))),"",INDEX('Policy Characteristics'!I:I,MATCH($C1790,'Policy Characteristics'!$C:$C,0)))</f>
        <v>% reduction in cost</v>
      </c>
      <c r="P1790" s="254" t="str">
        <f>IF(ISBLANK(INDEX('Policy Characteristics'!J:J,MATCH($C1790,'Policy Characteristics'!$C:$C,0))),"",INDEX('Policy Characteristics'!J:J,MATCH($C1790,'Policy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0" s="254" t="str">
        <f>IF(ISBLANK(INDEX('Policy Characteristics'!K:K,MATCH($C1790,'Policy Characteristics'!$C:$C,0))),"",INDEX('Policy Characteristics'!K:K,MATCH($C1790,'Policy Characteristics'!$C:$C,0)))</f>
        <v>architectural-design.html#rnd</v>
      </c>
      <c r="R1790" s="254" t="str">
        <f>IF(ISBLANK(INDEX('Policy Characteristics'!L:L,MATCH($C1790,'Policy Characteristics'!$C:$C,0))),"",INDEX('Policy Characteristics'!L:L,MATCH($C1790,'Policy Characteristics'!$C:$C,0)))</f>
        <v>research-and-development.html</v>
      </c>
    </row>
    <row r="1791" spans="1:18">
      <c r="A1791" s="254" t="str">
        <f>IF(ISBLANK(INDEX('Policy Characteristics'!A:A,MATCH($C1791,'Policy Characteristics'!$C:$C,0))),"",INDEX('Policy Characteristics'!A:A,MATCH($C1791,'Policy Characteristics'!$C:$C,0)))</f>
        <v>Research and Development</v>
      </c>
      <c r="B1791" s="262" t="str">
        <f>IF(ISBLANK(INDEX('Policy Characteristics'!B:B,MATCH($C1791,'Policy Characteristics'!$C:$C,0))),"",INDEX('Policy Characteristics'!B:B,MATCH($C1791,'Policy Characteristics'!$C:$C,0)))</f>
        <v>Capital Cost Reduction</v>
      </c>
      <c r="C1791" s="254" t="str">
        <f t="shared" si="69"/>
        <v>RnD Electricity Capital Cost Perc Reduction</v>
      </c>
      <c r="D1791" s="6" t="s">
        <v>76</v>
      </c>
      <c r="E1791" s="45"/>
      <c r="F1791" s="6" t="s">
        <v>3505</v>
      </c>
      <c r="G1791" s="45"/>
      <c r="H1791" s="43">
        <v>94</v>
      </c>
      <c r="I1791" s="324" t="s">
        <v>43</v>
      </c>
      <c r="J1791" s="255" t="str">
        <f>IF(ISBLANK(INDEX('Policy Characteristics'!D:D,MATCH($C1791,'Policy Characteristics'!$C:$C,0))),"",INDEX('Policy Characteristics'!D:D,MATCH($C1791,'Policy Characteristics'!$C:$C,0)))</f>
        <v>R&amp;D Capital Cost Reductions</v>
      </c>
      <c r="K1791" s="254" t="str">
        <f>IF(ISBLANK(INDEX('Policy Characteristics'!E:E,MATCH($C1791,'Policy Characteristics'!$C:$C,0))),"",INDEX('Policy Characteristics'!E:E,MATCH($C1791,'Policy Characteristics'!$C:$C,0)))</f>
        <v>RnD electricity capital cost reduction</v>
      </c>
      <c r="L1791" s="261">
        <f>IF(ISBLANK(INDEX('Policy Characteristics'!F:F,MATCH($C1791,'Policy Characteristics'!$C:$C,0))),"",INDEX('Policy Characteristics'!F:F,MATCH($C1791,'Policy Characteristics'!$C:$C,0)))</f>
        <v>0</v>
      </c>
      <c r="M1791" s="261">
        <f>IF(ISBLANK(INDEX('Policy Characteristics'!G:G,MATCH($C1791,'Policy Characteristics'!$C:$C,0))),"",INDEX('Policy Characteristics'!G:G,MATCH($C1791,'Policy Characteristics'!$C:$C,0)))</f>
        <v>0.4</v>
      </c>
      <c r="N1791" s="261">
        <f>IF(ISBLANK(INDEX('Policy Characteristics'!H:H,MATCH($C1791,'Policy Characteristics'!$C:$C,0))),"",INDEX('Policy Characteristics'!H:H,MATCH($C1791,'Policy Characteristics'!$C:$C,0)))</f>
        <v>0.01</v>
      </c>
      <c r="O1791" s="254" t="str">
        <f>IF(ISBLANK(INDEX('Policy Characteristics'!I:I,MATCH($C1791,'Policy Characteristics'!$C:$C,0))),"",INDEX('Policy Characteristics'!I:I,MATCH($C1791,'Policy Characteristics'!$C:$C,0)))</f>
        <v>% reduction in cost</v>
      </c>
      <c r="P1791" s="254" t="str">
        <f>IF(ISBLANK(INDEX('Policy Characteristics'!J:J,MATCH($C1791,'Policy Characteristics'!$C:$C,0))),"",INDEX('Policy Characteristics'!J:J,MATCH($C1791,'Policy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1" s="254" t="str">
        <f>IF(ISBLANK(INDEX('Policy Characteristics'!K:K,MATCH($C1791,'Policy Characteristics'!$C:$C,0))),"",INDEX('Policy Characteristics'!K:K,MATCH($C1791,'Policy Characteristics'!$C:$C,0)))</f>
        <v>architectural-design.html#rnd</v>
      </c>
      <c r="R1791" s="254" t="str">
        <f>IF(ISBLANK(INDEX('Policy Characteristics'!L:L,MATCH($C1791,'Policy Characteristics'!$C:$C,0))),"",INDEX('Policy Characteristics'!L:L,MATCH($C1791,'Policy Characteristics'!$C:$C,0)))</f>
        <v>research-and-development.html</v>
      </c>
    </row>
    <row r="1792" spans="1:18">
      <c r="A1792" s="254" t="str">
        <f>IF(ISBLANK(INDEX('Policy Characteristics'!A:A,MATCH($C1792,'Policy Characteristics'!$C:$C,0))),"",INDEX('Policy Characteristics'!A:A,MATCH($C1792,'Policy Characteristics'!$C:$C,0)))</f>
        <v>Research and Development</v>
      </c>
      <c r="B1792" s="262" t="str">
        <f>IF(ISBLANK(INDEX('Policy Characteristics'!B:B,MATCH($C1792,'Policy Characteristics'!$C:$C,0))),"",INDEX('Policy Characteristics'!B:B,MATCH($C1792,'Policy Characteristics'!$C:$C,0)))</f>
        <v>Capital Cost Reduction</v>
      </c>
      <c r="C1792" s="254" t="str">
        <f t="shared" si="69"/>
        <v>RnD Electricity Capital Cost Perc Reduction</v>
      </c>
      <c r="D1792" s="6" t="s">
        <v>77</v>
      </c>
      <c r="E1792" s="45"/>
      <c r="F1792" s="6" t="s">
        <v>321</v>
      </c>
      <c r="G1792" s="45"/>
      <c r="H1792" s="43">
        <v>95</v>
      </c>
      <c r="I1792" s="324" t="s">
        <v>43</v>
      </c>
      <c r="J1792" s="255" t="str">
        <f>IF(ISBLANK(INDEX('Policy Characteristics'!D:D,MATCH($C1792,'Policy Characteristics'!$C:$C,0))),"",INDEX('Policy Characteristics'!D:D,MATCH($C1792,'Policy Characteristics'!$C:$C,0)))</f>
        <v>R&amp;D Capital Cost Reductions</v>
      </c>
      <c r="K1792" s="254" t="str">
        <f>IF(ISBLANK(INDEX('Policy Characteristics'!E:E,MATCH($C1792,'Policy Characteristics'!$C:$C,0))),"",INDEX('Policy Characteristics'!E:E,MATCH($C1792,'Policy Characteristics'!$C:$C,0)))</f>
        <v>RnD electricity capital cost reduction</v>
      </c>
      <c r="L1792" s="261">
        <f>IF(ISBLANK(INDEX('Policy Characteristics'!F:F,MATCH($C1792,'Policy Characteristics'!$C:$C,0))),"",INDEX('Policy Characteristics'!F:F,MATCH($C1792,'Policy Characteristics'!$C:$C,0)))</f>
        <v>0</v>
      </c>
      <c r="M1792" s="261">
        <f>IF(ISBLANK(INDEX('Policy Characteristics'!G:G,MATCH($C1792,'Policy Characteristics'!$C:$C,0))),"",INDEX('Policy Characteristics'!G:G,MATCH($C1792,'Policy Characteristics'!$C:$C,0)))</f>
        <v>0.4</v>
      </c>
      <c r="N1792" s="261">
        <f>IF(ISBLANK(INDEX('Policy Characteristics'!H:H,MATCH($C1792,'Policy Characteristics'!$C:$C,0))),"",INDEX('Policy Characteristics'!H:H,MATCH($C1792,'Policy Characteristics'!$C:$C,0)))</f>
        <v>0.01</v>
      </c>
      <c r="O1792" s="254" t="str">
        <f>IF(ISBLANK(INDEX('Policy Characteristics'!I:I,MATCH($C1792,'Policy Characteristics'!$C:$C,0))),"",INDEX('Policy Characteristics'!I:I,MATCH($C1792,'Policy Characteristics'!$C:$C,0)))</f>
        <v>% reduction in cost</v>
      </c>
      <c r="P1792" s="254" t="str">
        <f>IF(ISBLANK(INDEX('Policy Characteristics'!J:J,MATCH($C1792,'Policy Characteristics'!$C:$C,0))),"",INDEX('Policy Characteristics'!J:J,MATCH($C1792,'Policy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2" s="254" t="str">
        <f>IF(ISBLANK(INDEX('Policy Characteristics'!K:K,MATCH($C1792,'Policy Characteristics'!$C:$C,0))),"",INDEX('Policy Characteristics'!K:K,MATCH($C1792,'Policy Characteristics'!$C:$C,0)))</f>
        <v>architectural-design.html#rnd</v>
      </c>
      <c r="R1792" s="254" t="str">
        <f>IF(ISBLANK(INDEX('Policy Characteristics'!L:L,MATCH($C1792,'Policy Characteristics'!$C:$C,0))),"",INDEX('Policy Characteristics'!L:L,MATCH($C1792,'Policy Characteristics'!$C:$C,0)))</f>
        <v>research-and-development.html</v>
      </c>
    </row>
    <row r="1793" spans="1:18">
      <c r="A1793" s="254" t="str">
        <f>IF(ISBLANK(INDEX('Policy Characteristics'!A:A,MATCH($C1793,'Policy Characteristics'!$C:$C,0))),"",INDEX('Policy Characteristics'!A:A,MATCH($C1793,'Policy Characteristics'!$C:$C,0)))</f>
        <v>Research and Development</v>
      </c>
      <c r="B1793" s="262" t="str">
        <f>IF(ISBLANK(INDEX('Policy Characteristics'!B:B,MATCH($C1793,'Policy Characteristics'!$C:$C,0))),"",INDEX('Policy Characteristics'!B:B,MATCH($C1793,'Policy Characteristics'!$C:$C,0)))</f>
        <v>Capital Cost Reduction</v>
      </c>
      <c r="C1793" s="254" t="str">
        <f t="shared" si="69"/>
        <v>RnD Electricity Capital Cost Perc Reduction</v>
      </c>
      <c r="D1793" s="6" t="s">
        <v>448</v>
      </c>
      <c r="E1793" s="45"/>
      <c r="F1793" s="6" t="s">
        <v>452</v>
      </c>
      <c r="G1793" s="45"/>
      <c r="H1793" s="43">
        <v>96</v>
      </c>
      <c r="I1793" s="324" t="s">
        <v>43</v>
      </c>
      <c r="J1793" s="255" t="str">
        <f>IF(ISBLANK(INDEX('Policy Characteristics'!D:D,MATCH($C1793,'Policy Characteristics'!$C:$C,0))),"",INDEX('Policy Characteristics'!D:D,MATCH($C1793,'Policy Characteristics'!$C:$C,0)))</f>
        <v>R&amp;D Capital Cost Reductions</v>
      </c>
      <c r="K1793" s="254" t="str">
        <f>IF(ISBLANK(INDEX('Policy Characteristics'!E:E,MATCH($C1793,'Policy Characteristics'!$C:$C,0))),"",INDEX('Policy Characteristics'!E:E,MATCH($C1793,'Policy Characteristics'!$C:$C,0)))</f>
        <v>RnD electricity capital cost reduction</v>
      </c>
      <c r="L1793" s="261">
        <f>IF(ISBLANK(INDEX('Policy Characteristics'!F:F,MATCH($C1793,'Policy Characteristics'!$C:$C,0))),"",INDEX('Policy Characteristics'!F:F,MATCH($C1793,'Policy Characteristics'!$C:$C,0)))</f>
        <v>0</v>
      </c>
      <c r="M1793" s="261">
        <f>IF(ISBLANK(INDEX('Policy Characteristics'!G:G,MATCH($C1793,'Policy Characteristics'!$C:$C,0))),"",INDEX('Policy Characteristics'!G:G,MATCH($C1793,'Policy Characteristics'!$C:$C,0)))</f>
        <v>0.4</v>
      </c>
      <c r="N1793" s="261">
        <f>IF(ISBLANK(INDEX('Policy Characteristics'!H:H,MATCH($C1793,'Policy Characteristics'!$C:$C,0))),"",INDEX('Policy Characteristics'!H:H,MATCH($C1793,'Policy Characteristics'!$C:$C,0)))</f>
        <v>0.01</v>
      </c>
      <c r="O1793" s="254" t="str">
        <f>IF(ISBLANK(INDEX('Policy Characteristics'!I:I,MATCH($C1793,'Policy Characteristics'!$C:$C,0))),"",INDEX('Policy Characteristics'!I:I,MATCH($C1793,'Policy Characteristics'!$C:$C,0)))</f>
        <v>% reduction in cost</v>
      </c>
      <c r="P1793" s="254" t="str">
        <f>IF(ISBLANK(INDEX('Policy Characteristics'!J:J,MATCH($C1793,'Policy Characteristics'!$C:$C,0))),"",INDEX('Policy Characteristics'!J:J,MATCH($C1793,'Policy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3" s="254" t="str">
        <f>IF(ISBLANK(INDEX('Policy Characteristics'!K:K,MATCH($C1793,'Policy Characteristics'!$C:$C,0))),"",INDEX('Policy Characteristics'!K:K,MATCH($C1793,'Policy Characteristics'!$C:$C,0)))</f>
        <v>architectural-design.html#rnd</v>
      </c>
      <c r="R1793" s="254" t="str">
        <f>IF(ISBLANK(INDEX('Policy Characteristics'!L:L,MATCH($C1793,'Policy Characteristics'!$C:$C,0))),"",INDEX('Policy Characteristics'!L:L,MATCH($C1793,'Policy Characteristics'!$C:$C,0)))</f>
        <v>research-and-development.html</v>
      </c>
    </row>
    <row r="1794" spans="1:18">
      <c r="A1794" s="254" t="str">
        <f>IF(ISBLANK(INDEX('Policy Characteristics'!A:A,MATCH($C1794,'Policy Characteristics'!$C:$C,0))),"",INDEX('Policy Characteristics'!A:A,MATCH($C1794,'Policy Characteristics'!$C:$C,0)))</f>
        <v>Research and Development</v>
      </c>
      <c r="B1794" s="262" t="str">
        <f>IF(ISBLANK(INDEX('Policy Characteristics'!B:B,MATCH($C1794,'Policy Characteristics'!$C:$C,0))),"",INDEX('Policy Characteristics'!B:B,MATCH($C1794,'Policy Characteristics'!$C:$C,0)))</f>
        <v>Capital Cost Reduction</v>
      </c>
      <c r="C1794" s="254" t="str">
        <f t="shared" si="69"/>
        <v>RnD Electricity Capital Cost Perc Reduction</v>
      </c>
      <c r="D1794" s="6" t="s">
        <v>78</v>
      </c>
      <c r="E1794" s="45"/>
      <c r="F1794" s="6" t="s">
        <v>322</v>
      </c>
      <c r="G1794" s="45"/>
      <c r="H1794" s="43">
        <v>97</v>
      </c>
      <c r="I1794" s="324" t="s">
        <v>43</v>
      </c>
      <c r="J1794" s="255" t="str">
        <f>IF(ISBLANK(INDEX('Policy Characteristics'!D:D,MATCH($C1794,'Policy Characteristics'!$C:$C,0))),"",INDEX('Policy Characteristics'!D:D,MATCH($C1794,'Policy Characteristics'!$C:$C,0)))</f>
        <v>R&amp;D Capital Cost Reductions</v>
      </c>
      <c r="K1794" s="254" t="str">
        <f>IF(ISBLANK(INDEX('Policy Characteristics'!E:E,MATCH($C1794,'Policy Characteristics'!$C:$C,0))),"",INDEX('Policy Characteristics'!E:E,MATCH($C1794,'Policy Characteristics'!$C:$C,0)))</f>
        <v>RnD electricity capital cost reduction</v>
      </c>
      <c r="L1794" s="261">
        <f>IF(ISBLANK(INDEX('Policy Characteristics'!F:F,MATCH($C1794,'Policy Characteristics'!$C:$C,0))),"",INDEX('Policy Characteristics'!F:F,MATCH($C1794,'Policy Characteristics'!$C:$C,0)))</f>
        <v>0</v>
      </c>
      <c r="M1794" s="261">
        <f>IF(ISBLANK(INDEX('Policy Characteristics'!G:G,MATCH($C1794,'Policy Characteristics'!$C:$C,0))),"",INDEX('Policy Characteristics'!G:G,MATCH($C1794,'Policy Characteristics'!$C:$C,0)))</f>
        <v>0.4</v>
      </c>
      <c r="N1794" s="261">
        <f>IF(ISBLANK(INDEX('Policy Characteristics'!H:H,MATCH($C1794,'Policy Characteristics'!$C:$C,0))),"",INDEX('Policy Characteristics'!H:H,MATCH($C1794,'Policy Characteristics'!$C:$C,0)))</f>
        <v>0.01</v>
      </c>
      <c r="O1794" s="254" t="str">
        <f>IF(ISBLANK(INDEX('Policy Characteristics'!I:I,MATCH($C1794,'Policy Characteristics'!$C:$C,0))),"",INDEX('Policy Characteristics'!I:I,MATCH($C1794,'Policy Characteristics'!$C:$C,0)))</f>
        <v>% reduction in cost</v>
      </c>
      <c r="P1794" s="254" t="str">
        <f>IF(ISBLANK(INDEX('Policy Characteristics'!J:J,MATCH($C1794,'Policy Characteristics'!$C:$C,0))),"",INDEX('Policy Characteristics'!J:J,MATCH($C1794,'Policy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4" s="254" t="str">
        <f>IF(ISBLANK(INDEX('Policy Characteristics'!K:K,MATCH($C1794,'Policy Characteristics'!$C:$C,0))),"",INDEX('Policy Characteristics'!K:K,MATCH($C1794,'Policy Characteristics'!$C:$C,0)))</f>
        <v>architectural-design.html#rnd</v>
      </c>
      <c r="R1794" s="254" t="str">
        <f>IF(ISBLANK(INDEX('Policy Characteristics'!L:L,MATCH($C1794,'Policy Characteristics'!$C:$C,0))),"",INDEX('Policy Characteristics'!L:L,MATCH($C1794,'Policy Characteristics'!$C:$C,0)))</f>
        <v>research-and-development.html</v>
      </c>
    </row>
    <row r="1795" spans="1:18">
      <c r="A1795" s="254" t="str">
        <f>IF(ISBLANK(INDEX('Policy Characteristics'!A:A,MATCH($C1795,'Policy Characteristics'!$C:$C,0))),"",INDEX('Policy Characteristics'!A:A,MATCH($C1795,'Policy Characteristics'!$C:$C,0)))</f>
        <v>Research and Development</v>
      </c>
      <c r="B1795" s="262" t="str">
        <f>IF(ISBLANK(INDEX('Policy Characteristics'!B:B,MATCH($C1795,'Policy Characteristics'!$C:$C,0))),"",INDEX('Policy Characteristics'!B:B,MATCH($C1795,'Policy Characteristics'!$C:$C,0)))</f>
        <v>Capital Cost Reduction</v>
      </c>
      <c r="C1795" s="254" t="str">
        <f t="shared" si="69"/>
        <v>RnD Electricity Capital Cost Perc Reduction</v>
      </c>
      <c r="D1795" s="6" t="s">
        <v>79</v>
      </c>
      <c r="E1795" s="45"/>
      <c r="F1795" s="6" t="s">
        <v>323</v>
      </c>
      <c r="G1795" s="45"/>
      <c r="H1795" s="43">
        <v>98</v>
      </c>
      <c r="I1795" s="324" t="s">
        <v>43</v>
      </c>
      <c r="J1795" s="255" t="str">
        <f>IF(ISBLANK(INDEX('Policy Characteristics'!D:D,MATCH($C1795,'Policy Characteristics'!$C:$C,0))),"",INDEX('Policy Characteristics'!D:D,MATCH($C1795,'Policy Characteristics'!$C:$C,0)))</f>
        <v>R&amp;D Capital Cost Reductions</v>
      </c>
      <c r="K1795" s="254" t="str">
        <f>IF(ISBLANK(INDEX('Policy Characteristics'!E:E,MATCH($C1795,'Policy Characteristics'!$C:$C,0))),"",INDEX('Policy Characteristics'!E:E,MATCH($C1795,'Policy Characteristics'!$C:$C,0)))</f>
        <v>RnD electricity capital cost reduction</v>
      </c>
      <c r="L1795" s="261">
        <f>IF(ISBLANK(INDEX('Policy Characteristics'!F:F,MATCH($C1795,'Policy Characteristics'!$C:$C,0))),"",INDEX('Policy Characteristics'!F:F,MATCH($C1795,'Policy Characteristics'!$C:$C,0)))</f>
        <v>0</v>
      </c>
      <c r="M1795" s="261">
        <f>IF(ISBLANK(INDEX('Policy Characteristics'!G:G,MATCH($C1795,'Policy Characteristics'!$C:$C,0))),"",INDEX('Policy Characteristics'!G:G,MATCH($C1795,'Policy Characteristics'!$C:$C,0)))</f>
        <v>0.4</v>
      </c>
      <c r="N1795" s="261">
        <f>IF(ISBLANK(INDEX('Policy Characteristics'!H:H,MATCH($C1795,'Policy Characteristics'!$C:$C,0))),"",INDEX('Policy Characteristics'!H:H,MATCH($C1795,'Policy Characteristics'!$C:$C,0)))</f>
        <v>0.01</v>
      </c>
      <c r="O1795" s="254" t="str">
        <f>IF(ISBLANK(INDEX('Policy Characteristics'!I:I,MATCH($C1795,'Policy Characteristics'!$C:$C,0))),"",INDEX('Policy Characteristics'!I:I,MATCH($C1795,'Policy Characteristics'!$C:$C,0)))</f>
        <v>% reduction in cost</v>
      </c>
      <c r="P1795" s="254" t="str">
        <f>IF(ISBLANK(INDEX('Policy Characteristics'!J:J,MATCH($C1795,'Policy Characteristics'!$C:$C,0))),"",INDEX('Policy Characteristics'!J:J,MATCH($C1795,'Policy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5" s="254" t="str">
        <f>IF(ISBLANK(INDEX('Policy Characteristics'!K:K,MATCH($C1795,'Policy Characteristics'!$C:$C,0))),"",INDEX('Policy Characteristics'!K:K,MATCH($C1795,'Policy Characteristics'!$C:$C,0)))</f>
        <v>architectural-design.html#rnd</v>
      </c>
      <c r="R1795" s="254" t="str">
        <f>IF(ISBLANK(INDEX('Policy Characteristics'!L:L,MATCH($C1795,'Policy Characteristics'!$C:$C,0))),"",INDEX('Policy Characteristics'!L:L,MATCH($C1795,'Policy Characteristics'!$C:$C,0)))</f>
        <v>research-and-development.html</v>
      </c>
    </row>
    <row r="1796" spans="1:18">
      <c r="A1796" s="254" t="str">
        <f>IF(ISBLANK(INDEX('Policy Characteristics'!A:A,MATCH($C1796,'Policy Characteristics'!$C:$C,0))),"",INDEX('Policy Characteristics'!A:A,MATCH($C1796,'Policy Characteristics'!$C:$C,0)))</f>
        <v>Research and Development</v>
      </c>
      <c r="B1796" s="262" t="str">
        <f>IF(ISBLANK(INDEX('Policy Characteristics'!B:B,MATCH($C1796,'Policy Characteristics'!$C:$C,0))),"",INDEX('Policy Characteristics'!B:B,MATCH($C1796,'Policy Characteristics'!$C:$C,0)))</f>
        <v>Capital Cost Reduction</v>
      </c>
      <c r="C1796" s="254" t="str">
        <f t="shared" si="69"/>
        <v>RnD Electricity Capital Cost Perc Reduction</v>
      </c>
      <c r="D1796" s="6" t="s">
        <v>80</v>
      </c>
      <c r="E1796" s="45"/>
      <c r="F1796" s="6" t="s">
        <v>324</v>
      </c>
      <c r="G1796" s="45"/>
      <c r="H1796" s="43">
        <v>99</v>
      </c>
      <c r="I1796" s="324" t="s">
        <v>43</v>
      </c>
      <c r="J1796" s="255" t="str">
        <f>IF(ISBLANK(INDEX('Policy Characteristics'!D:D,MATCH($C1796,'Policy Characteristics'!$C:$C,0))),"",INDEX('Policy Characteristics'!D:D,MATCH($C1796,'Policy Characteristics'!$C:$C,0)))</f>
        <v>R&amp;D Capital Cost Reductions</v>
      </c>
      <c r="K1796" s="254" t="str">
        <f>IF(ISBLANK(INDEX('Policy Characteristics'!E:E,MATCH($C1796,'Policy Characteristics'!$C:$C,0))),"",INDEX('Policy Characteristics'!E:E,MATCH($C1796,'Policy Characteristics'!$C:$C,0)))</f>
        <v>RnD electricity capital cost reduction</v>
      </c>
      <c r="L1796" s="261">
        <f>IF(ISBLANK(INDEX('Policy Characteristics'!F:F,MATCH($C1796,'Policy Characteristics'!$C:$C,0))),"",INDEX('Policy Characteristics'!F:F,MATCH($C1796,'Policy Characteristics'!$C:$C,0)))</f>
        <v>0</v>
      </c>
      <c r="M1796" s="261">
        <f>IF(ISBLANK(INDEX('Policy Characteristics'!G:G,MATCH($C1796,'Policy Characteristics'!$C:$C,0))),"",INDEX('Policy Characteristics'!G:G,MATCH($C1796,'Policy Characteristics'!$C:$C,0)))</f>
        <v>0.4</v>
      </c>
      <c r="N1796" s="261">
        <f>IF(ISBLANK(INDEX('Policy Characteristics'!H:H,MATCH($C1796,'Policy Characteristics'!$C:$C,0))),"",INDEX('Policy Characteristics'!H:H,MATCH($C1796,'Policy Characteristics'!$C:$C,0)))</f>
        <v>0.01</v>
      </c>
      <c r="O1796" s="254" t="str">
        <f>IF(ISBLANK(INDEX('Policy Characteristics'!I:I,MATCH($C1796,'Policy Characteristics'!$C:$C,0))),"",INDEX('Policy Characteristics'!I:I,MATCH($C1796,'Policy Characteristics'!$C:$C,0)))</f>
        <v>% reduction in cost</v>
      </c>
      <c r="P1796" s="254" t="str">
        <f>IF(ISBLANK(INDEX('Policy Characteristics'!J:J,MATCH($C1796,'Policy Characteristics'!$C:$C,0))),"",INDEX('Policy Characteristics'!J:J,MATCH($C1796,'Policy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6" s="254" t="str">
        <f>IF(ISBLANK(INDEX('Policy Characteristics'!K:K,MATCH($C1796,'Policy Characteristics'!$C:$C,0))),"",INDEX('Policy Characteristics'!K:K,MATCH($C1796,'Policy Characteristics'!$C:$C,0)))</f>
        <v>architectural-design.html#rnd</v>
      </c>
      <c r="R1796" s="254" t="str">
        <f>IF(ISBLANK(INDEX('Policy Characteristics'!L:L,MATCH($C1796,'Policy Characteristics'!$C:$C,0))),"",INDEX('Policy Characteristics'!L:L,MATCH($C1796,'Policy Characteristics'!$C:$C,0)))</f>
        <v>research-and-development.html</v>
      </c>
    </row>
    <row r="1797" spans="1:18">
      <c r="A1797" s="254" t="str">
        <f>IF(ISBLANK(INDEX('Policy Characteristics'!A:A,MATCH($C1797,'Policy Characteristics'!$C:$C,0))),"",INDEX('Policy Characteristics'!A:A,MATCH($C1797,'Policy Characteristics'!$C:$C,0)))</f>
        <v>Research and Development</v>
      </c>
      <c r="B1797" s="262" t="str">
        <f>IF(ISBLANK(INDEX('Policy Characteristics'!B:B,MATCH($C1797,'Policy Characteristics'!$C:$C,0))),"",INDEX('Policy Characteristics'!B:B,MATCH($C1797,'Policy Characteristics'!$C:$C,0)))</f>
        <v>Capital Cost Reduction</v>
      </c>
      <c r="C1797" s="254" t="str">
        <f t="shared" si="69"/>
        <v>RnD Electricity Capital Cost Perc Reduction</v>
      </c>
      <c r="D1797" s="6" t="s">
        <v>2425</v>
      </c>
      <c r="E1797" s="45"/>
      <c r="F1797" s="6" t="s">
        <v>3506</v>
      </c>
      <c r="G1797" s="45"/>
      <c r="H1797" s="43">
        <v>192</v>
      </c>
      <c r="I1797" s="324" t="s">
        <v>43</v>
      </c>
      <c r="J1797" s="255" t="str">
        <f>IF(ISBLANK(INDEX('Policy Characteristics'!D:D,MATCH($C1797,'Policy Characteristics'!$C:$C,0))),"",INDEX('Policy Characteristics'!D:D,MATCH($C1797,'Policy Characteristics'!$C:$C,0)))</f>
        <v>R&amp;D Capital Cost Reductions</v>
      </c>
      <c r="K1797" s="254" t="str">
        <f>IF(ISBLANK(INDEX('Policy Characteristics'!E:E,MATCH($C1797,'Policy Characteristics'!$C:$C,0))),"",INDEX('Policy Characteristics'!E:E,MATCH($C1797,'Policy Characteristics'!$C:$C,0)))</f>
        <v>RnD electricity capital cost reduction</v>
      </c>
      <c r="L1797" s="261">
        <f>IF(ISBLANK(INDEX('Policy Characteristics'!F:F,MATCH($C1797,'Policy Characteristics'!$C:$C,0))),"",INDEX('Policy Characteristics'!F:F,MATCH($C1797,'Policy Characteristics'!$C:$C,0)))</f>
        <v>0</v>
      </c>
      <c r="M1797" s="261">
        <f>IF(ISBLANK(INDEX('Policy Characteristics'!G:G,MATCH($C1797,'Policy Characteristics'!$C:$C,0))),"",INDEX('Policy Characteristics'!G:G,MATCH($C1797,'Policy Characteristics'!$C:$C,0)))</f>
        <v>0.4</v>
      </c>
      <c r="N1797" s="261">
        <f>IF(ISBLANK(INDEX('Policy Characteristics'!H:H,MATCH($C1797,'Policy Characteristics'!$C:$C,0))),"",INDEX('Policy Characteristics'!H:H,MATCH($C1797,'Policy Characteristics'!$C:$C,0)))</f>
        <v>0.01</v>
      </c>
      <c r="O1797" s="254" t="str">
        <f>IF(ISBLANK(INDEX('Policy Characteristics'!I:I,MATCH($C1797,'Policy Characteristics'!$C:$C,0))),"",INDEX('Policy Characteristics'!I:I,MATCH($C1797,'Policy Characteristics'!$C:$C,0)))</f>
        <v>% reduction in cost</v>
      </c>
      <c r="P1797" s="254" t="str">
        <f>IF(ISBLANK(INDEX('Policy Characteristics'!J:J,MATCH($C1797,'Policy Characteristics'!$C:$C,0))),"",INDEX('Policy Characteristics'!J:J,MATCH($C1797,'Policy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7" s="254" t="str">
        <f>IF(ISBLANK(INDEX('Policy Characteristics'!K:K,MATCH($C1797,'Policy Characteristics'!$C:$C,0))),"",INDEX('Policy Characteristics'!K:K,MATCH($C1797,'Policy Characteristics'!$C:$C,0)))</f>
        <v>architectural-design.html#rnd</v>
      </c>
      <c r="R1797" s="254" t="str">
        <f>IF(ISBLANK(INDEX('Policy Characteristics'!L:L,MATCH($C1797,'Policy Characteristics'!$C:$C,0))),"",INDEX('Policy Characteristics'!L:L,MATCH($C1797,'Policy Characteristics'!$C:$C,0)))</f>
        <v>research-and-development.html</v>
      </c>
    </row>
    <row r="1798" spans="1:18">
      <c r="A1798" s="254" t="str">
        <f>IF(ISBLANK(INDEX('Policy Characteristics'!A:A,MATCH($C1798,'Policy Characteristics'!$C:$C,0))),"",INDEX('Policy Characteristics'!A:A,MATCH($C1798,'Policy Characteristics'!$C:$C,0)))</f>
        <v>Research and Development</v>
      </c>
      <c r="B1798" s="262" t="str">
        <f>IF(ISBLANK(INDEX('Policy Characteristics'!B:B,MATCH($C1798,'Policy Characteristics'!$C:$C,0))),"",INDEX('Policy Characteristics'!B:B,MATCH($C1798,'Policy Characteristics'!$C:$C,0)))</f>
        <v>Capital Cost Reduction</v>
      </c>
      <c r="C1798" s="254" t="str">
        <f t="shared" si="69"/>
        <v>RnD Electricity Capital Cost Perc Reduction</v>
      </c>
      <c r="D1798" s="6" t="s">
        <v>308</v>
      </c>
      <c r="E1798" s="45"/>
      <c r="F1798" s="6" t="s">
        <v>3507</v>
      </c>
      <c r="G1798" s="45"/>
      <c r="H1798" s="43">
        <v>180</v>
      </c>
      <c r="I1798" s="324" t="s">
        <v>43</v>
      </c>
      <c r="J1798" s="255" t="str">
        <f>IF(ISBLANK(INDEX('Policy Characteristics'!D:D,MATCH($C1798,'Policy Characteristics'!$C:$C,0))),"",INDEX('Policy Characteristics'!D:D,MATCH($C1798,'Policy Characteristics'!$C:$C,0)))</f>
        <v>R&amp;D Capital Cost Reductions</v>
      </c>
      <c r="K1798" s="254" t="str">
        <f>IF(ISBLANK(INDEX('Policy Characteristics'!E:E,MATCH($C1798,'Policy Characteristics'!$C:$C,0))),"",INDEX('Policy Characteristics'!E:E,MATCH($C1798,'Policy Characteristics'!$C:$C,0)))</f>
        <v>RnD electricity capital cost reduction</v>
      </c>
      <c r="L1798" s="261">
        <f>IF(ISBLANK(INDEX('Policy Characteristics'!F:F,MATCH($C1798,'Policy Characteristics'!$C:$C,0))),"",INDEX('Policy Characteristics'!F:F,MATCH($C1798,'Policy Characteristics'!$C:$C,0)))</f>
        <v>0</v>
      </c>
      <c r="M1798" s="261">
        <f>IF(ISBLANK(INDEX('Policy Characteristics'!G:G,MATCH($C1798,'Policy Characteristics'!$C:$C,0))),"",INDEX('Policy Characteristics'!G:G,MATCH($C1798,'Policy Characteristics'!$C:$C,0)))</f>
        <v>0.4</v>
      </c>
      <c r="N1798" s="261">
        <f>IF(ISBLANK(INDEX('Policy Characteristics'!H:H,MATCH($C1798,'Policy Characteristics'!$C:$C,0))),"",INDEX('Policy Characteristics'!H:H,MATCH($C1798,'Policy Characteristics'!$C:$C,0)))</f>
        <v>0.01</v>
      </c>
      <c r="O1798" s="254" t="str">
        <f>IF(ISBLANK(INDEX('Policy Characteristics'!I:I,MATCH($C1798,'Policy Characteristics'!$C:$C,0))),"",INDEX('Policy Characteristics'!I:I,MATCH($C1798,'Policy Characteristics'!$C:$C,0)))</f>
        <v>% reduction in cost</v>
      </c>
      <c r="P1798" s="254" t="str">
        <f>IF(ISBLANK(INDEX('Policy Characteristics'!J:J,MATCH($C1798,'Policy Characteristics'!$C:$C,0))),"",INDEX('Policy Characteristics'!J:J,MATCH($C1798,'Policy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8" s="254" t="str">
        <f>IF(ISBLANK(INDEX('Policy Characteristics'!K:K,MATCH($C1798,'Policy Characteristics'!$C:$C,0))),"",INDEX('Policy Characteristics'!K:K,MATCH($C1798,'Policy Characteristics'!$C:$C,0)))</f>
        <v>architectural-design.html#rnd</v>
      </c>
      <c r="R1798" s="254" t="str">
        <f>IF(ISBLANK(INDEX('Policy Characteristics'!L:L,MATCH($C1798,'Policy Characteristics'!$C:$C,0))),"",INDEX('Policy Characteristics'!L:L,MATCH($C1798,'Policy Characteristics'!$C:$C,0)))</f>
        <v>research-and-development.html</v>
      </c>
    </row>
    <row r="1799" spans="1:18">
      <c r="A1799" s="254" t="str">
        <f>IF(ISBLANK(INDEX('Policy Characteristics'!A:A,MATCH($C1799,'Policy Characteristics'!$C:$C,0))),"",INDEX('Policy Characteristics'!A:A,MATCH($C1799,'Policy Characteristics'!$C:$C,0)))</f>
        <v>Research and Development</v>
      </c>
      <c r="B1799" s="262" t="str">
        <f>IF(ISBLANK(INDEX('Policy Characteristics'!B:B,MATCH($C1799,'Policy Characteristics'!$C:$C,0))),"",INDEX('Policy Characteristics'!B:B,MATCH($C1799,'Policy Characteristics'!$C:$C,0)))</f>
        <v>Capital Cost Reduction</v>
      </c>
      <c r="C1799" s="254" t="str">
        <f t="shared" si="69"/>
        <v>RnD Electricity Capital Cost Perc Reduction</v>
      </c>
      <c r="D1799" s="6" t="s">
        <v>309</v>
      </c>
      <c r="E1799" s="45"/>
      <c r="F1799" s="6" t="s">
        <v>2257</v>
      </c>
      <c r="G1799" s="45"/>
      <c r="H1799" s="43">
        <v>183</v>
      </c>
      <c r="I1799" s="324" t="s">
        <v>43</v>
      </c>
      <c r="J1799" s="255" t="str">
        <f>IF(ISBLANK(INDEX('Policy Characteristics'!D:D,MATCH($C1799,'Policy Characteristics'!$C:$C,0))),"",INDEX('Policy Characteristics'!D:D,MATCH($C1799,'Policy Characteristics'!$C:$C,0)))</f>
        <v>R&amp;D Capital Cost Reductions</v>
      </c>
      <c r="K1799" s="254" t="str">
        <f>IF(ISBLANK(INDEX('Policy Characteristics'!E:E,MATCH($C1799,'Policy Characteristics'!$C:$C,0))),"",INDEX('Policy Characteristics'!E:E,MATCH($C1799,'Policy Characteristics'!$C:$C,0)))</f>
        <v>RnD electricity capital cost reduction</v>
      </c>
      <c r="L1799" s="261">
        <f>IF(ISBLANK(INDEX('Policy Characteristics'!F:F,MATCH($C1799,'Policy Characteristics'!$C:$C,0))),"",INDEX('Policy Characteristics'!F:F,MATCH($C1799,'Policy Characteristics'!$C:$C,0)))</f>
        <v>0</v>
      </c>
      <c r="M1799" s="261">
        <f>IF(ISBLANK(INDEX('Policy Characteristics'!G:G,MATCH($C1799,'Policy Characteristics'!$C:$C,0))),"",INDEX('Policy Characteristics'!G:G,MATCH($C1799,'Policy Characteristics'!$C:$C,0)))</f>
        <v>0.4</v>
      </c>
      <c r="N1799" s="261">
        <f>IF(ISBLANK(INDEX('Policy Characteristics'!H:H,MATCH($C1799,'Policy Characteristics'!$C:$C,0))),"",INDEX('Policy Characteristics'!H:H,MATCH($C1799,'Policy Characteristics'!$C:$C,0)))</f>
        <v>0.01</v>
      </c>
      <c r="O1799" s="254" t="str">
        <f>IF(ISBLANK(INDEX('Policy Characteristics'!I:I,MATCH($C1799,'Policy Characteristics'!$C:$C,0))),"",INDEX('Policy Characteristics'!I:I,MATCH($C1799,'Policy Characteristics'!$C:$C,0)))</f>
        <v>% reduction in cost</v>
      </c>
      <c r="P1799" s="254" t="str">
        <f>IF(ISBLANK(INDEX('Policy Characteristics'!J:J,MATCH($C1799,'Policy Characteristics'!$C:$C,0))),"",INDEX('Policy Characteristics'!J:J,MATCH($C1799,'Policy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9" s="254" t="str">
        <f>IF(ISBLANK(INDEX('Policy Characteristics'!K:K,MATCH($C1799,'Policy Characteristics'!$C:$C,0))),"",INDEX('Policy Characteristics'!K:K,MATCH($C1799,'Policy Characteristics'!$C:$C,0)))</f>
        <v>architectural-design.html#rnd</v>
      </c>
      <c r="R1799" s="254" t="str">
        <f>IF(ISBLANK(INDEX('Policy Characteristics'!L:L,MATCH($C1799,'Policy Characteristics'!$C:$C,0))),"",INDEX('Policy Characteristics'!L:L,MATCH($C1799,'Policy Characteristics'!$C:$C,0)))</f>
        <v>research-and-development.html</v>
      </c>
    </row>
    <row r="1800" spans="1:18">
      <c r="A1800" s="254" t="str">
        <f>IF(ISBLANK(INDEX('Policy Characteristics'!A:A,MATCH($C1800,'Policy Characteristics'!$C:$C,0))),"",INDEX('Policy Characteristics'!A:A,MATCH($C1800,'Policy Characteristics'!$C:$C,0)))</f>
        <v>Research and Development</v>
      </c>
      <c r="B1800" s="262" t="str">
        <f>IF(ISBLANK(INDEX('Policy Characteristics'!B:B,MATCH($C1800,'Policy Characteristics'!$C:$C,0))),"",INDEX('Policy Characteristics'!B:B,MATCH($C1800,'Policy Characteristics'!$C:$C,0)))</f>
        <v>Capital Cost Reduction</v>
      </c>
      <c r="C1800" s="254" t="str">
        <f t="shared" si="69"/>
        <v>RnD Electricity Capital Cost Perc Reduction</v>
      </c>
      <c r="D1800" s="6" t="s">
        <v>444</v>
      </c>
      <c r="E1800" s="45"/>
      <c r="F1800" s="6" t="s">
        <v>445</v>
      </c>
      <c r="G1800" s="45"/>
      <c r="H1800" s="43">
        <v>1811</v>
      </c>
      <c r="I1800" s="324" t="s">
        <v>43</v>
      </c>
      <c r="J1800" s="255" t="str">
        <f>IF(ISBLANK(INDEX('Policy Characteristics'!D:D,MATCH($C1800,'Policy Characteristics'!$C:$C,0))),"",INDEX('Policy Characteristics'!D:D,MATCH($C1800,'Policy Characteristics'!$C:$C,0)))</f>
        <v>R&amp;D Capital Cost Reductions</v>
      </c>
      <c r="K1800" s="254" t="str">
        <f>IF(ISBLANK(INDEX('Policy Characteristics'!E:E,MATCH($C1800,'Policy Characteristics'!$C:$C,0))),"",INDEX('Policy Characteristics'!E:E,MATCH($C1800,'Policy Characteristics'!$C:$C,0)))</f>
        <v>RnD electricity capital cost reduction</v>
      </c>
      <c r="L1800" s="261">
        <f>IF(ISBLANK(INDEX('Policy Characteristics'!F:F,MATCH($C1800,'Policy Characteristics'!$C:$C,0))),"",INDEX('Policy Characteristics'!F:F,MATCH($C1800,'Policy Characteristics'!$C:$C,0)))</f>
        <v>0</v>
      </c>
      <c r="M1800" s="261">
        <f>IF(ISBLANK(INDEX('Policy Characteristics'!G:G,MATCH($C1800,'Policy Characteristics'!$C:$C,0))),"",INDEX('Policy Characteristics'!G:G,MATCH($C1800,'Policy Characteristics'!$C:$C,0)))</f>
        <v>0.4</v>
      </c>
      <c r="N1800" s="261">
        <f>IF(ISBLANK(INDEX('Policy Characteristics'!H:H,MATCH($C1800,'Policy Characteristics'!$C:$C,0))),"",INDEX('Policy Characteristics'!H:H,MATCH($C1800,'Policy Characteristics'!$C:$C,0)))</f>
        <v>0.01</v>
      </c>
      <c r="O1800" s="254" t="str">
        <f>IF(ISBLANK(INDEX('Policy Characteristics'!I:I,MATCH($C1800,'Policy Characteristics'!$C:$C,0))),"",INDEX('Policy Characteristics'!I:I,MATCH($C1800,'Policy Characteristics'!$C:$C,0)))</f>
        <v>% reduction in cost</v>
      </c>
      <c r="P1800" s="254" t="str">
        <f>IF(ISBLANK(INDEX('Policy Characteristics'!J:J,MATCH($C1800,'Policy Characteristics'!$C:$C,0))),"",INDEX('Policy Characteristics'!J:J,MATCH($C1800,'Policy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0" s="254" t="str">
        <f>IF(ISBLANK(INDEX('Policy Characteristics'!K:K,MATCH($C1800,'Policy Characteristics'!$C:$C,0))),"",INDEX('Policy Characteristics'!K:K,MATCH($C1800,'Policy Characteristics'!$C:$C,0)))</f>
        <v>architectural-design.html#rnd</v>
      </c>
      <c r="R1800" s="254" t="str">
        <f>IF(ISBLANK(INDEX('Policy Characteristics'!L:L,MATCH($C1800,'Policy Characteristics'!$C:$C,0))),"",INDEX('Policy Characteristics'!L:L,MATCH($C1800,'Policy Characteristics'!$C:$C,0)))</f>
        <v>research-and-development.html</v>
      </c>
    </row>
    <row r="1801" spans="1:18">
      <c r="A1801" s="254" t="str">
        <f>IF(ISBLANK(INDEX('Policy Characteristics'!A:A,MATCH($C1801,'Policy Characteristics'!$C:$C,0))),"",INDEX('Policy Characteristics'!A:A,MATCH($C1801,'Policy Characteristics'!$C:$C,0)))</f>
        <v>Research and Development</v>
      </c>
      <c r="B1801" s="262" t="str">
        <f>IF(ISBLANK(INDEX('Policy Characteristics'!B:B,MATCH($C1801,'Policy Characteristics'!$C:$C,0))),"",INDEX('Policy Characteristics'!B:B,MATCH($C1801,'Policy Characteristics'!$C:$C,0)))</f>
        <v>Capital Cost Reduction</v>
      </c>
      <c r="C1801" s="254" t="str">
        <f t="shared" si="69"/>
        <v>RnD Electricity Capital Cost Perc Reduction</v>
      </c>
      <c r="D1801" s="6" t="s">
        <v>453</v>
      </c>
      <c r="E1801" s="45"/>
      <c r="F1801" s="6" t="s">
        <v>455</v>
      </c>
      <c r="G1801" s="45"/>
      <c r="H1801" s="43">
        <v>1812</v>
      </c>
      <c r="I1801" s="324" t="s">
        <v>43</v>
      </c>
      <c r="J1801" s="255" t="str">
        <f>IF(ISBLANK(INDEX('Policy Characteristics'!D:D,MATCH($C1801,'Policy Characteristics'!$C:$C,0))),"",INDEX('Policy Characteristics'!D:D,MATCH($C1801,'Policy Characteristics'!$C:$C,0)))</f>
        <v>R&amp;D Capital Cost Reductions</v>
      </c>
      <c r="K1801" s="254" t="str">
        <f>IF(ISBLANK(INDEX('Policy Characteristics'!E:E,MATCH($C1801,'Policy Characteristics'!$C:$C,0))),"",INDEX('Policy Characteristics'!E:E,MATCH($C1801,'Policy Characteristics'!$C:$C,0)))</f>
        <v>RnD electricity capital cost reduction</v>
      </c>
      <c r="L1801" s="261">
        <f>IF(ISBLANK(INDEX('Policy Characteristics'!F:F,MATCH($C1801,'Policy Characteristics'!$C:$C,0))),"",INDEX('Policy Characteristics'!F:F,MATCH($C1801,'Policy Characteristics'!$C:$C,0)))</f>
        <v>0</v>
      </c>
      <c r="M1801" s="261">
        <f>IF(ISBLANK(INDEX('Policy Characteristics'!G:G,MATCH($C1801,'Policy Characteristics'!$C:$C,0))),"",INDEX('Policy Characteristics'!G:G,MATCH($C1801,'Policy Characteristics'!$C:$C,0)))</f>
        <v>0.4</v>
      </c>
      <c r="N1801" s="261">
        <f>IF(ISBLANK(INDEX('Policy Characteristics'!H:H,MATCH($C1801,'Policy Characteristics'!$C:$C,0))),"",INDEX('Policy Characteristics'!H:H,MATCH($C1801,'Policy Characteristics'!$C:$C,0)))</f>
        <v>0.01</v>
      </c>
      <c r="O1801" s="254" t="str">
        <f>IF(ISBLANK(INDEX('Policy Characteristics'!I:I,MATCH($C1801,'Policy Characteristics'!$C:$C,0))),"",INDEX('Policy Characteristics'!I:I,MATCH($C1801,'Policy Characteristics'!$C:$C,0)))</f>
        <v>% reduction in cost</v>
      </c>
      <c r="P1801" s="254" t="str">
        <f>IF(ISBLANK(INDEX('Policy Characteristics'!J:J,MATCH($C1801,'Policy Characteristics'!$C:$C,0))),"",INDEX('Policy Characteristics'!J:J,MATCH($C1801,'Policy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1" s="254" t="str">
        <f>IF(ISBLANK(INDEX('Policy Characteristics'!K:K,MATCH($C1801,'Policy Characteristics'!$C:$C,0))),"",INDEX('Policy Characteristics'!K:K,MATCH($C1801,'Policy Characteristics'!$C:$C,0)))</f>
        <v>architectural-design.html#rnd</v>
      </c>
      <c r="R1801" s="254" t="str">
        <f>IF(ISBLANK(INDEX('Policy Characteristics'!L:L,MATCH($C1801,'Policy Characteristics'!$C:$C,0))),"",INDEX('Policy Characteristics'!L:L,MATCH($C1801,'Policy Characteristics'!$C:$C,0)))</f>
        <v>research-and-development.html</v>
      </c>
    </row>
    <row r="1802" spans="1:18">
      <c r="A1802" s="254" t="str">
        <f>IF(ISBLANK(INDEX('Policy Characteristics'!A:A,MATCH($C1802,'Policy Characteristics'!$C:$C,0))),"",INDEX('Policy Characteristics'!A:A,MATCH($C1802,'Policy Characteristics'!$C:$C,0)))</f>
        <v>Research and Development</v>
      </c>
      <c r="B1802" s="262" t="str">
        <f>IF(ISBLANK(INDEX('Policy Characteristics'!B:B,MATCH($C1802,'Policy Characteristics'!$C:$C,0))),"",INDEX('Policy Characteristics'!B:B,MATCH($C1802,'Policy Characteristics'!$C:$C,0)))</f>
        <v>Capital Cost Reduction</v>
      </c>
      <c r="C1802" s="254" t="str">
        <f t="shared" si="69"/>
        <v>RnD Electricity Capital Cost Perc Reduction</v>
      </c>
      <c r="D1802" s="6" t="s">
        <v>2748</v>
      </c>
      <c r="E1802" s="45"/>
      <c r="F1802" s="6" t="s">
        <v>3508</v>
      </c>
      <c r="G1802" s="45"/>
      <c r="H1802" s="43">
        <v>1813</v>
      </c>
      <c r="I1802" s="324" t="s">
        <v>44</v>
      </c>
      <c r="J1802" s="255" t="str">
        <f>IF(ISBLANK(INDEX('Policy Characteristics'!D:D,MATCH($C1802,'Policy Characteristics'!$C:$C,0))),"",INDEX('Policy Characteristics'!D:D,MATCH($C1802,'Policy Characteristics'!$C:$C,0)))</f>
        <v>R&amp;D Capital Cost Reductions</v>
      </c>
      <c r="K1802" s="254" t="str">
        <f>IF(ISBLANK(INDEX('Policy Characteristics'!E:E,MATCH($C1802,'Policy Characteristics'!$C:$C,0))),"",INDEX('Policy Characteristics'!E:E,MATCH($C1802,'Policy Characteristics'!$C:$C,0)))</f>
        <v>RnD electricity capital cost reduction</v>
      </c>
      <c r="L1802" s="261">
        <f>IF(ISBLANK(INDEX('Policy Characteristics'!F:F,MATCH($C1802,'Policy Characteristics'!$C:$C,0))),"",INDEX('Policy Characteristics'!F:F,MATCH($C1802,'Policy Characteristics'!$C:$C,0)))</f>
        <v>0</v>
      </c>
      <c r="M1802" s="261">
        <f>IF(ISBLANK(INDEX('Policy Characteristics'!G:G,MATCH($C1802,'Policy Characteristics'!$C:$C,0))),"",INDEX('Policy Characteristics'!G:G,MATCH($C1802,'Policy Characteristics'!$C:$C,0)))</f>
        <v>0.4</v>
      </c>
      <c r="N1802" s="261">
        <f>IF(ISBLANK(INDEX('Policy Characteristics'!H:H,MATCH($C1802,'Policy Characteristics'!$C:$C,0))),"",INDEX('Policy Characteristics'!H:H,MATCH($C1802,'Policy Characteristics'!$C:$C,0)))</f>
        <v>0.01</v>
      </c>
      <c r="O1802" s="254" t="str">
        <f>IF(ISBLANK(INDEX('Policy Characteristics'!I:I,MATCH($C1802,'Policy Characteristics'!$C:$C,0))),"",INDEX('Policy Characteristics'!I:I,MATCH($C1802,'Policy Characteristics'!$C:$C,0)))</f>
        <v>% reduction in cost</v>
      </c>
      <c r="P1802" s="254" t="str">
        <f>IF(ISBLANK(INDEX('Policy Characteristics'!J:J,MATCH($C1802,'Policy Characteristics'!$C:$C,0))),"",INDEX('Policy Characteristics'!J:J,MATCH($C1802,'Policy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2" s="254" t="str">
        <f>IF(ISBLANK(INDEX('Policy Characteristics'!K:K,MATCH($C1802,'Policy Characteristics'!$C:$C,0))),"",INDEX('Policy Characteristics'!K:K,MATCH($C1802,'Policy Characteristics'!$C:$C,0)))</f>
        <v>architectural-design.html#rnd</v>
      </c>
      <c r="R1802" s="254" t="str">
        <f>IF(ISBLANK(INDEX('Policy Characteristics'!L:L,MATCH($C1802,'Policy Characteristics'!$C:$C,0))),"",INDEX('Policy Characteristics'!L:L,MATCH($C1802,'Policy Characteristics'!$C:$C,0)))</f>
        <v>research-and-development.html</v>
      </c>
    </row>
    <row r="1803" spans="1:18">
      <c r="A1803" s="254" t="str">
        <f>IF(ISBLANK(INDEX('Policy Characteristics'!A:A,MATCH($C1803,'Policy Characteristics'!$C:$C,0))),"",INDEX('Policy Characteristics'!A:A,MATCH($C1803,'Policy Characteristics'!$C:$C,0)))</f>
        <v>Research and Development</v>
      </c>
      <c r="B1803" s="262" t="str">
        <f>IF(ISBLANK(INDEX('Policy Characteristics'!B:B,MATCH($C1803,'Policy Characteristics'!$C:$C,0))),"",INDEX('Policy Characteristics'!B:B,MATCH($C1803,'Policy Characteristics'!$C:$C,0)))</f>
        <v>Capital Cost Reduction</v>
      </c>
      <c r="C1803" s="254" t="str">
        <f t="shared" si="69"/>
        <v>RnD Electricity Capital Cost Perc Reduction</v>
      </c>
      <c r="D1803" s="6" t="s">
        <v>2749</v>
      </c>
      <c r="E1803" s="45"/>
      <c r="F1803" s="6" t="s">
        <v>3509</v>
      </c>
      <c r="G1803" s="45"/>
      <c r="H1803" s="43">
        <v>1814</v>
      </c>
      <c r="I1803" s="324" t="s">
        <v>44</v>
      </c>
      <c r="J1803" s="255" t="str">
        <f>IF(ISBLANK(INDEX('Policy Characteristics'!D:D,MATCH($C1803,'Policy Characteristics'!$C:$C,0))),"",INDEX('Policy Characteristics'!D:D,MATCH($C1803,'Policy Characteristics'!$C:$C,0)))</f>
        <v>R&amp;D Capital Cost Reductions</v>
      </c>
      <c r="K1803" s="254" t="str">
        <f>IF(ISBLANK(INDEX('Policy Characteristics'!E:E,MATCH($C1803,'Policy Characteristics'!$C:$C,0))),"",INDEX('Policy Characteristics'!E:E,MATCH($C1803,'Policy Characteristics'!$C:$C,0)))</f>
        <v>RnD electricity capital cost reduction</v>
      </c>
      <c r="L1803" s="261">
        <f>IF(ISBLANK(INDEX('Policy Characteristics'!F:F,MATCH($C1803,'Policy Characteristics'!$C:$C,0))),"",INDEX('Policy Characteristics'!F:F,MATCH($C1803,'Policy Characteristics'!$C:$C,0)))</f>
        <v>0</v>
      </c>
      <c r="M1803" s="261">
        <f>IF(ISBLANK(INDEX('Policy Characteristics'!G:G,MATCH($C1803,'Policy Characteristics'!$C:$C,0))),"",INDEX('Policy Characteristics'!G:G,MATCH($C1803,'Policy Characteristics'!$C:$C,0)))</f>
        <v>0.4</v>
      </c>
      <c r="N1803" s="261">
        <f>IF(ISBLANK(INDEX('Policy Characteristics'!H:H,MATCH($C1803,'Policy Characteristics'!$C:$C,0))),"",INDEX('Policy Characteristics'!H:H,MATCH($C1803,'Policy Characteristics'!$C:$C,0)))</f>
        <v>0.01</v>
      </c>
      <c r="O1803" s="254" t="str">
        <f>IF(ISBLANK(INDEX('Policy Characteristics'!I:I,MATCH($C1803,'Policy Characteristics'!$C:$C,0))),"",INDEX('Policy Characteristics'!I:I,MATCH($C1803,'Policy Characteristics'!$C:$C,0)))</f>
        <v>% reduction in cost</v>
      </c>
      <c r="P1803" s="254" t="str">
        <f>IF(ISBLANK(INDEX('Policy Characteristics'!J:J,MATCH($C1803,'Policy Characteristics'!$C:$C,0))),"",INDEX('Policy Characteristics'!J:J,MATCH($C1803,'Policy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3" s="254" t="str">
        <f>IF(ISBLANK(INDEX('Policy Characteristics'!K:K,MATCH($C1803,'Policy Characteristics'!$C:$C,0))),"",INDEX('Policy Characteristics'!K:K,MATCH($C1803,'Policy Characteristics'!$C:$C,0)))</f>
        <v>architectural-design.html#rnd</v>
      </c>
      <c r="R1803" s="254" t="str">
        <f>IF(ISBLANK(INDEX('Policy Characteristics'!L:L,MATCH($C1803,'Policy Characteristics'!$C:$C,0))),"",INDEX('Policy Characteristics'!L:L,MATCH($C1803,'Policy Characteristics'!$C:$C,0)))</f>
        <v>research-and-development.html</v>
      </c>
    </row>
    <row r="1804" spans="1:18">
      <c r="A1804" s="254" t="str">
        <f>IF(ISBLANK(INDEX('Policy Characteristics'!A:A,MATCH($C1804,'Policy Characteristics'!$C:$C,0))),"",INDEX('Policy Characteristics'!A:A,MATCH($C1804,'Policy Characteristics'!$C:$C,0)))</f>
        <v>Research and Development</v>
      </c>
      <c r="B1804" s="262" t="str">
        <f>IF(ISBLANK(INDEX('Policy Characteristics'!B:B,MATCH($C1804,'Policy Characteristics'!$C:$C,0))),"",INDEX('Policy Characteristics'!B:B,MATCH($C1804,'Policy Characteristics'!$C:$C,0)))</f>
        <v>Capital Cost Reduction</v>
      </c>
      <c r="C1804" s="254" t="str">
        <f t="shared" si="69"/>
        <v>RnD Electricity Capital Cost Perc Reduction</v>
      </c>
      <c r="D1804" s="6" t="s">
        <v>2750</v>
      </c>
      <c r="E1804" s="45"/>
      <c r="F1804" s="6" t="s">
        <v>3510</v>
      </c>
      <c r="G1804" s="45"/>
      <c r="H1804" s="43">
        <v>1815</v>
      </c>
      <c r="I1804" s="324" t="s">
        <v>43</v>
      </c>
      <c r="J1804" s="255" t="str">
        <f>IF(ISBLANK(INDEX('Policy Characteristics'!D:D,MATCH($C1804,'Policy Characteristics'!$C:$C,0))),"",INDEX('Policy Characteristics'!D:D,MATCH($C1804,'Policy Characteristics'!$C:$C,0)))</f>
        <v>R&amp;D Capital Cost Reductions</v>
      </c>
      <c r="K1804" s="254" t="str">
        <f>IF(ISBLANK(INDEX('Policy Characteristics'!E:E,MATCH($C1804,'Policy Characteristics'!$C:$C,0))),"",INDEX('Policy Characteristics'!E:E,MATCH($C1804,'Policy Characteristics'!$C:$C,0)))</f>
        <v>RnD electricity capital cost reduction</v>
      </c>
      <c r="L1804" s="261">
        <f>IF(ISBLANK(INDEX('Policy Characteristics'!F:F,MATCH($C1804,'Policy Characteristics'!$C:$C,0))),"",INDEX('Policy Characteristics'!F:F,MATCH($C1804,'Policy Characteristics'!$C:$C,0)))</f>
        <v>0</v>
      </c>
      <c r="M1804" s="261">
        <f>IF(ISBLANK(INDEX('Policy Characteristics'!G:G,MATCH($C1804,'Policy Characteristics'!$C:$C,0))),"",INDEX('Policy Characteristics'!G:G,MATCH($C1804,'Policy Characteristics'!$C:$C,0)))</f>
        <v>0.4</v>
      </c>
      <c r="N1804" s="261">
        <f>IF(ISBLANK(INDEX('Policy Characteristics'!H:H,MATCH($C1804,'Policy Characteristics'!$C:$C,0))),"",INDEX('Policy Characteristics'!H:H,MATCH($C1804,'Policy Characteristics'!$C:$C,0)))</f>
        <v>0.01</v>
      </c>
      <c r="O1804" s="254" t="str">
        <f>IF(ISBLANK(INDEX('Policy Characteristics'!I:I,MATCH($C1804,'Policy Characteristics'!$C:$C,0))),"",INDEX('Policy Characteristics'!I:I,MATCH($C1804,'Policy Characteristics'!$C:$C,0)))</f>
        <v>% reduction in cost</v>
      </c>
      <c r="P1804" s="254" t="str">
        <f>IF(ISBLANK(INDEX('Policy Characteristics'!J:J,MATCH($C1804,'Policy Characteristics'!$C:$C,0))),"",INDEX('Policy Characteristics'!J:J,MATCH($C1804,'Policy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4" s="254" t="str">
        <f>IF(ISBLANK(INDEX('Policy Characteristics'!K:K,MATCH($C1804,'Policy Characteristics'!$C:$C,0))),"",INDEX('Policy Characteristics'!K:K,MATCH($C1804,'Policy Characteristics'!$C:$C,0)))</f>
        <v>architectural-design.html#rnd</v>
      </c>
      <c r="R1804" s="254" t="str">
        <f>IF(ISBLANK(INDEX('Policy Characteristics'!L:L,MATCH($C1804,'Policy Characteristics'!$C:$C,0))),"",INDEX('Policy Characteristics'!L:L,MATCH($C1804,'Policy Characteristics'!$C:$C,0)))</f>
        <v>research-and-development.html</v>
      </c>
    </row>
    <row r="1805" spans="1:18">
      <c r="A1805" s="254" t="str">
        <f>IF(ISBLANK(INDEX('Policy Characteristics'!A:A,MATCH($C1805,'Policy Characteristics'!$C:$C,0))),"",INDEX('Policy Characteristics'!A:A,MATCH($C1805,'Policy Characteristics'!$C:$C,0)))</f>
        <v>Research and Development</v>
      </c>
      <c r="B1805" s="262" t="str">
        <f>IF(ISBLANK(INDEX('Policy Characteristics'!B:B,MATCH($C1805,'Policy Characteristics'!$C:$C,0))),"",INDEX('Policy Characteristics'!B:B,MATCH($C1805,'Policy Characteristics'!$C:$C,0)))</f>
        <v>Capital Cost Reduction</v>
      </c>
      <c r="C1805" s="254" t="str">
        <f t="shared" si="69"/>
        <v>RnD Electricity Capital Cost Perc Reduction</v>
      </c>
      <c r="D1805" s="6" t="s">
        <v>3489</v>
      </c>
      <c r="E1805" s="45"/>
      <c r="F1805" s="6" t="s">
        <v>3511</v>
      </c>
      <c r="G1805" s="45"/>
      <c r="H1805" s="43">
        <v>1816</v>
      </c>
      <c r="I1805" s="324" t="s">
        <v>43</v>
      </c>
      <c r="J1805" s="255" t="str">
        <f>IF(ISBLANK(INDEX('Policy Characteristics'!D:D,MATCH($C1805,'Policy Characteristics'!$C:$C,0))),"",INDEX('Policy Characteristics'!D:D,MATCH($C1805,'Policy Characteristics'!$C:$C,0)))</f>
        <v>R&amp;D Capital Cost Reductions</v>
      </c>
      <c r="K1805" s="254" t="str">
        <f>IF(ISBLANK(INDEX('Policy Characteristics'!E:E,MATCH($C1805,'Policy Characteristics'!$C:$C,0))),"",INDEX('Policy Characteristics'!E:E,MATCH($C1805,'Policy Characteristics'!$C:$C,0)))</f>
        <v>RnD electricity capital cost reduction</v>
      </c>
      <c r="L1805" s="261">
        <f>IF(ISBLANK(INDEX('Policy Characteristics'!F:F,MATCH($C1805,'Policy Characteristics'!$C:$C,0))),"",INDEX('Policy Characteristics'!F:F,MATCH($C1805,'Policy Characteristics'!$C:$C,0)))</f>
        <v>0</v>
      </c>
      <c r="M1805" s="261">
        <f>IF(ISBLANK(INDEX('Policy Characteristics'!G:G,MATCH($C1805,'Policy Characteristics'!$C:$C,0))),"",INDEX('Policy Characteristics'!G:G,MATCH($C1805,'Policy Characteristics'!$C:$C,0)))</f>
        <v>0.4</v>
      </c>
      <c r="N1805" s="261">
        <f>IF(ISBLANK(INDEX('Policy Characteristics'!H:H,MATCH($C1805,'Policy Characteristics'!$C:$C,0))),"",INDEX('Policy Characteristics'!H:H,MATCH($C1805,'Policy Characteristics'!$C:$C,0)))</f>
        <v>0.01</v>
      </c>
      <c r="O1805" s="254" t="str">
        <f>IF(ISBLANK(INDEX('Policy Characteristics'!I:I,MATCH($C1805,'Policy Characteristics'!$C:$C,0))),"",INDEX('Policy Characteristics'!I:I,MATCH($C1805,'Policy Characteristics'!$C:$C,0)))</f>
        <v>% reduction in cost</v>
      </c>
      <c r="P1805" s="254" t="str">
        <f>IF(ISBLANK(INDEX('Policy Characteristics'!J:J,MATCH($C1805,'Policy Characteristics'!$C:$C,0))),"",INDEX('Policy Characteristics'!J:J,MATCH($C1805,'Policy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5" s="254" t="str">
        <f>IF(ISBLANK(INDEX('Policy Characteristics'!K:K,MATCH($C1805,'Policy Characteristics'!$C:$C,0))),"",INDEX('Policy Characteristics'!K:K,MATCH($C1805,'Policy Characteristics'!$C:$C,0)))</f>
        <v>architectural-design.html#rnd</v>
      </c>
      <c r="R1805" s="254" t="str">
        <f>IF(ISBLANK(INDEX('Policy Characteristics'!L:L,MATCH($C1805,'Policy Characteristics'!$C:$C,0))),"",INDEX('Policy Characteristics'!L:L,MATCH($C1805,'Policy Characteristics'!$C:$C,0)))</f>
        <v>research-and-development.html</v>
      </c>
    </row>
    <row r="1806" spans="1:18">
      <c r="A1806" s="254" t="str">
        <f>IF(ISBLANK(INDEX('Policy Characteristics'!A:A,MATCH($C1806,'Policy Characteristics'!$C:$C,0))),"",INDEX('Policy Characteristics'!A:A,MATCH($C1806,'Policy Characteristics'!$C:$C,0)))</f>
        <v>Research and Development</v>
      </c>
      <c r="B1806" s="262" t="str">
        <f>IF(ISBLANK(INDEX('Policy Characteristics'!B:B,MATCH($C1806,'Policy Characteristics'!$C:$C,0))),"",INDEX('Policy Characteristics'!B:B,MATCH($C1806,'Policy Characteristics'!$C:$C,0)))</f>
        <v>Capital Cost Reduction</v>
      </c>
      <c r="C1806" s="254" t="str">
        <f t="shared" si="69"/>
        <v>RnD Electricity Capital Cost Perc Reduction</v>
      </c>
      <c r="D1806" s="6" t="s">
        <v>3492</v>
      </c>
      <c r="E1806" s="45"/>
      <c r="F1806" s="6" t="s">
        <v>3512</v>
      </c>
      <c r="G1806" s="45"/>
      <c r="H1806" s="43">
        <v>1817</v>
      </c>
      <c r="I1806" s="324" t="s">
        <v>43</v>
      </c>
      <c r="J1806" s="255" t="str">
        <f>IF(ISBLANK(INDEX('Policy Characteristics'!D:D,MATCH($C1806,'Policy Characteristics'!$C:$C,0))),"",INDEX('Policy Characteristics'!D:D,MATCH($C1806,'Policy Characteristics'!$C:$C,0)))</f>
        <v>R&amp;D Capital Cost Reductions</v>
      </c>
      <c r="K1806" s="254" t="str">
        <f>IF(ISBLANK(INDEX('Policy Characteristics'!E:E,MATCH($C1806,'Policy Characteristics'!$C:$C,0))),"",INDEX('Policy Characteristics'!E:E,MATCH($C1806,'Policy Characteristics'!$C:$C,0)))</f>
        <v>RnD electricity capital cost reduction</v>
      </c>
      <c r="L1806" s="261">
        <f>IF(ISBLANK(INDEX('Policy Characteristics'!F:F,MATCH($C1806,'Policy Characteristics'!$C:$C,0))),"",INDEX('Policy Characteristics'!F:F,MATCH($C1806,'Policy Characteristics'!$C:$C,0)))</f>
        <v>0</v>
      </c>
      <c r="M1806" s="261">
        <f>IF(ISBLANK(INDEX('Policy Characteristics'!G:G,MATCH($C1806,'Policy Characteristics'!$C:$C,0))),"",INDEX('Policy Characteristics'!G:G,MATCH($C1806,'Policy Characteristics'!$C:$C,0)))</f>
        <v>0.4</v>
      </c>
      <c r="N1806" s="261">
        <f>IF(ISBLANK(INDEX('Policy Characteristics'!H:H,MATCH($C1806,'Policy Characteristics'!$C:$C,0))),"",INDEX('Policy Characteristics'!H:H,MATCH($C1806,'Policy Characteristics'!$C:$C,0)))</f>
        <v>0.01</v>
      </c>
      <c r="O1806" s="254" t="str">
        <f>IF(ISBLANK(INDEX('Policy Characteristics'!I:I,MATCH($C1806,'Policy Characteristics'!$C:$C,0))),"",INDEX('Policy Characteristics'!I:I,MATCH($C1806,'Policy Characteristics'!$C:$C,0)))</f>
        <v>% reduction in cost</v>
      </c>
      <c r="P1806" s="254" t="str">
        <f>IF(ISBLANK(INDEX('Policy Characteristics'!J:J,MATCH($C1806,'Policy Characteristics'!$C:$C,0))),"",INDEX('Policy Characteristics'!J:J,MATCH($C1806,'Policy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6" s="254" t="str">
        <f>IF(ISBLANK(INDEX('Policy Characteristics'!K:K,MATCH($C1806,'Policy Characteristics'!$C:$C,0))),"",INDEX('Policy Characteristics'!K:K,MATCH($C1806,'Policy Characteristics'!$C:$C,0)))</f>
        <v>architectural-design.html#rnd</v>
      </c>
      <c r="R1806" s="254" t="str">
        <f>IF(ISBLANK(INDEX('Policy Characteristics'!L:L,MATCH($C1806,'Policy Characteristics'!$C:$C,0))),"",INDEX('Policy Characteristics'!L:L,MATCH($C1806,'Policy Characteristics'!$C:$C,0)))</f>
        <v>research-and-development.html</v>
      </c>
    </row>
    <row r="1807" spans="1:18">
      <c r="A1807" s="254" t="str">
        <f>IF(ISBLANK(INDEX('Policy Characteristics'!A:A,MATCH($C1807,'Policy Characteristics'!$C:$C,0))),"",INDEX('Policy Characteristics'!A:A,MATCH($C1807,'Policy Characteristics'!$C:$C,0)))</f>
        <v>Research and Development</v>
      </c>
      <c r="B1807" s="262" t="str">
        <f>IF(ISBLANK(INDEX('Policy Characteristics'!B:B,MATCH($C1807,'Policy Characteristics'!$C:$C,0))),"",INDEX('Policy Characteristics'!B:B,MATCH($C1807,'Policy Characteristics'!$C:$C,0)))</f>
        <v>Capital Cost Reduction</v>
      </c>
      <c r="C1807" s="254" t="str">
        <f t="shared" si="69"/>
        <v>RnD Electricity Capital Cost Perc Reduction</v>
      </c>
      <c r="D1807" s="6" t="s">
        <v>3493</v>
      </c>
      <c r="E1807" s="45"/>
      <c r="F1807" s="6" t="s">
        <v>3513</v>
      </c>
      <c r="G1807" s="45"/>
      <c r="H1807" s="43">
        <v>1818</v>
      </c>
      <c r="I1807" s="324" t="s">
        <v>43</v>
      </c>
      <c r="J1807" s="255" t="str">
        <f>IF(ISBLANK(INDEX('Policy Characteristics'!D:D,MATCH($C1807,'Policy Characteristics'!$C:$C,0))),"",INDEX('Policy Characteristics'!D:D,MATCH($C1807,'Policy Characteristics'!$C:$C,0)))</f>
        <v>R&amp;D Capital Cost Reductions</v>
      </c>
      <c r="K1807" s="254" t="str">
        <f>IF(ISBLANK(INDEX('Policy Characteristics'!E:E,MATCH($C1807,'Policy Characteristics'!$C:$C,0))),"",INDEX('Policy Characteristics'!E:E,MATCH($C1807,'Policy Characteristics'!$C:$C,0)))</f>
        <v>RnD electricity capital cost reduction</v>
      </c>
      <c r="L1807" s="261">
        <f>IF(ISBLANK(INDEX('Policy Characteristics'!F:F,MATCH($C1807,'Policy Characteristics'!$C:$C,0))),"",INDEX('Policy Characteristics'!F:F,MATCH($C1807,'Policy Characteristics'!$C:$C,0)))</f>
        <v>0</v>
      </c>
      <c r="M1807" s="261">
        <f>IF(ISBLANK(INDEX('Policy Characteristics'!G:G,MATCH($C1807,'Policy Characteristics'!$C:$C,0))),"",INDEX('Policy Characteristics'!G:G,MATCH($C1807,'Policy Characteristics'!$C:$C,0)))</f>
        <v>0.4</v>
      </c>
      <c r="N1807" s="261">
        <f>IF(ISBLANK(INDEX('Policy Characteristics'!H:H,MATCH($C1807,'Policy Characteristics'!$C:$C,0))),"",INDEX('Policy Characteristics'!H:H,MATCH($C1807,'Policy Characteristics'!$C:$C,0)))</f>
        <v>0.01</v>
      </c>
      <c r="O1807" s="254" t="str">
        <f>IF(ISBLANK(INDEX('Policy Characteristics'!I:I,MATCH($C1807,'Policy Characteristics'!$C:$C,0))),"",INDEX('Policy Characteristics'!I:I,MATCH($C1807,'Policy Characteristics'!$C:$C,0)))</f>
        <v>% reduction in cost</v>
      </c>
      <c r="P1807" s="254" t="str">
        <f>IF(ISBLANK(INDEX('Policy Characteristics'!J:J,MATCH($C1807,'Policy Characteristics'!$C:$C,0))),"",INDEX('Policy Characteristics'!J:J,MATCH($C1807,'Policy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7" s="254" t="str">
        <f>IF(ISBLANK(INDEX('Policy Characteristics'!K:K,MATCH($C1807,'Policy Characteristics'!$C:$C,0))),"",INDEX('Policy Characteristics'!K:K,MATCH($C1807,'Policy Characteristics'!$C:$C,0)))</f>
        <v>architectural-design.html#rnd</v>
      </c>
      <c r="R1807" s="254" t="str">
        <f>IF(ISBLANK(INDEX('Policy Characteristics'!L:L,MATCH($C1807,'Policy Characteristics'!$C:$C,0))),"",INDEX('Policy Characteristics'!L:L,MATCH($C1807,'Policy Characteristics'!$C:$C,0)))</f>
        <v>research-and-development.html</v>
      </c>
    </row>
    <row r="1808" spans="1:18">
      <c r="A1808" s="254" t="str">
        <f>IF(ISBLANK(INDEX('Policy Characteristics'!A:A,MATCH($C1808,'Policy Characteristics'!$C:$C,0))),"",INDEX('Policy Characteristics'!A:A,MATCH($C1808,'Policy Characteristics'!$C:$C,0)))</f>
        <v>Research and Development</v>
      </c>
      <c r="B1808" s="262" t="str">
        <f>IF(ISBLANK(INDEX('Policy Characteristics'!B:B,MATCH($C1808,'Policy Characteristics'!$C:$C,0))),"",INDEX('Policy Characteristics'!B:B,MATCH($C1808,'Policy Characteristics'!$C:$C,0)))</f>
        <v>Capital Cost Reduction</v>
      </c>
      <c r="C1808" s="254" t="str">
        <f t="shared" si="69"/>
        <v>RnD Electricity Capital Cost Perc Reduction</v>
      </c>
      <c r="D1808" s="6" t="s">
        <v>3494</v>
      </c>
      <c r="E1808" s="45"/>
      <c r="F1808" s="6" t="s">
        <v>3514</v>
      </c>
      <c r="G1808" s="45"/>
      <c r="H1808" s="43">
        <v>1819</v>
      </c>
      <c r="I1808" s="324" t="s">
        <v>43</v>
      </c>
      <c r="J1808" s="255" t="str">
        <f>IF(ISBLANK(INDEX('Policy Characteristics'!D:D,MATCH($C1808,'Policy Characteristics'!$C:$C,0))),"",INDEX('Policy Characteristics'!D:D,MATCH($C1808,'Policy Characteristics'!$C:$C,0)))</f>
        <v>R&amp;D Capital Cost Reductions</v>
      </c>
      <c r="K1808" s="254" t="str">
        <f>IF(ISBLANK(INDEX('Policy Characteristics'!E:E,MATCH($C1808,'Policy Characteristics'!$C:$C,0))),"",INDEX('Policy Characteristics'!E:E,MATCH($C1808,'Policy Characteristics'!$C:$C,0)))</f>
        <v>RnD electricity capital cost reduction</v>
      </c>
      <c r="L1808" s="261">
        <f>IF(ISBLANK(INDEX('Policy Characteristics'!F:F,MATCH($C1808,'Policy Characteristics'!$C:$C,0))),"",INDEX('Policy Characteristics'!F:F,MATCH($C1808,'Policy Characteristics'!$C:$C,0)))</f>
        <v>0</v>
      </c>
      <c r="M1808" s="261">
        <f>IF(ISBLANK(INDEX('Policy Characteristics'!G:G,MATCH($C1808,'Policy Characteristics'!$C:$C,0))),"",INDEX('Policy Characteristics'!G:G,MATCH($C1808,'Policy Characteristics'!$C:$C,0)))</f>
        <v>0.4</v>
      </c>
      <c r="N1808" s="261">
        <f>IF(ISBLANK(INDEX('Policy Characteristics'!H:H,MATCH($C1808,'Policy Characteristics'!$C:$C,0))),"",INDEX('Policy Characteristics'!H:H,MATCH($C1808,'Policy Characteristics'!$C:$C,0)))</f>
        <v>0.01</v>
      </c>
      <c r="O1808" s="254" t="str">
        <f>IF(ISBLANK(INDEX('Policy Characteristics'!I:I,MATCH($C1808,'Policy Characteristics'!$C:$C,0))),"",INDEX('Policy Characteristics'!I:I,MATCH($C1808,'Policy Characteristics'!$C:$C,0)))</f>
        <v>% reduction in cost</v>
      </c>
      <c r="P1808" s="254" t="str">
        <f>IF(ISBLANK(INDEX('Policy Characteristics'!J:J,MATCH($C1808,'Policy Characteristics'!$C:$C,0))),"",INDEX('Policy Characteristics'!J:J,MATCH($C1808,'Policy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8" s="254" t="str">
        <f>IF(ISBLANK(INDEX('Policy Characteristics'!K:K,MATCH($C1808,'Policy Characteristics'!$C:$C,0))),"",INDEX('Policy Characteristics'!K:K,MATCH($C1808,'Policy Characteristics'!$C:$C,0)))</f>
        <v>architectural-design.html#rnd</v>
      </c>
      <c r="R1808" s="254" t="str">
        <f>IF(ISBLANK(INDEX('Policy Characteristics'!L:L,MATCH($C1808,'Policy Characteristics'!$C:$C,0))),"",INDEX('Policy Characteristics'!L:L,MATCH($C1808,'Policy Characteristics'!$C:$C,0)))</f>
        <v>research-and-development.html</v>
      </c>
    </row>
    <row r="1809" spans="1:18">
      <c r="A1809" s="254" t="str">
        <f>IF(ISBLANK(INDEX('Policy Characteristics'!A:A,MATCH($C1809,'Policy Characteristics'!$C:$C,0))),"",INDEX('Policy Characteristics'!A:A,MATCH($C1809,'Policy Characteristics'!$C:$C,0)))</f>
        <v>Research and Development</v>
      </c>
      <c r="B1809" s="262" t="str">
        <f>IF(ISBLANK(INDEX('Policy Characteristics'!B:B,MATCH($C1809,'Policy Characteristics'!$C:$C,0))),"",INDEX('Policy Characteristics'!B:B,MATCH($C1809,'Policy Characteristics'!$C:$C,0)))</f>
        <v>Capital Cost Reduction</v>
      </c>
      <c r="C1809" s="254" t="str">
        <f t="shared" si="69"/>
        <v>RnD Electricity Capital Cost Perc Reduction</v>
      </c>
      <c r="D1809" s="6" t="s">
        <v>3495</v>
      </c>
      <c r="E1809" s="45"/>
      <c r="F1809" s="6" t="s">
        <v>3515</v>
      </c>
      <c r="G1809" s="45"/>
      <c r="H1809" s="43">
        <v>1820</v>
      </c>
      <c r="I1809" s="324" t="s">
        <v>43</v>
      </c>
      <c r="J1809" s="255" t="str">
        <f>IF(ISBLANK(INDEX('Policy Characteristics'!D:D,MATCH($C1809,'Policy Characteristics'!$C:$C,0))),"",INDEX('Policy Characteristics'!D:D,MATCH($C1809,'Policy Characteristics'!$C:$C,0)))</f>
        <v>R&amp;D Capital Cost Reductions</v>
      </c>
      <c r="K1809" s="254" t="str">
        <f>IF(ISBLANK(INDEX('Policy Characteristics'!E:E,MATCH($C1809,'Policy Characteristics'!$C:$C,0))),"",INDEX('Policy Characteristics'!E:E,MATCH($C1809,'Policy Characteristics'!$C:$C,0)))</f>
        <v>RnD electricity capital cost reduction</v>
      </c>
      <c r="L1809" s="261">
        <f>IF(ISBLANK(INDEX('Policy Characteristics'!F:F,MATCH($C1809,'Policy Characteristics'!$C:$C,0))),"",INDEX('Policy Characteristics'!F:F,MATCH($C1809,'Policy Characteristics'!$C:$C,0)))</f>
        <v>0</v>
      </c>
      <c r="M1809" s="261">
        <f>IF(ISBLANK(INDEX('Policy Characteristics'!G:G,MATCH($C1809,'Policy Characteristics'!$C:$C,0))),"",INDEX('Policy Characteristics'!G:G,MATCH($C1809,'Policy Characteristics'!$C:$C,0)))</f>
        <v>0.4</v>
      </c>
      <c r="N1809" s="261">
        <f>IF(ISBLANK(INDEX('Policy Characteristics'!H:H,MATCH($C1809,'Policy Characteristics'!$C:$C,0))),"",INDEX('Policy Characteristics'!H:H,MATCH($C1809,'Policy Characteristics'!$C:$C,0)))</f>
        <v>0.01</v>
      </c>
      <c r="O1809" s="254" t="str">
        <f>IF(ISBLANK(INDEX('Policy Characteristics'!I:I,MATCH($C1809,'Policy Characteristics'!$C:$C,0))),"",INDEX('Policy Characteristics'!I:I,MATCH($C1809,'Policy Characteristics'!$C:$C,0)))</f>
        <v>% reduction in cost</v>
      </c>
      <c r="P1809" s="254" t="str">
        <f>IF(ISBLANK(INDEX('Policy Characteristics'!J:J,MATCH($C1809,'Policy Characteristics'!$C:$C,0))),"",INDEX('Policy Characteristics'!J:J,MATCH($C1809,'Policy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9" s="254" t="str">
        <f>IF(ISBLANK(INDEX('Policy Characteristics'!K:K,MATCH($C1809,'Policy Characteristics'!$C:$C,0))),"",INDEX('Policy Characteristics'!K:K,MATCH($C1809,'Policy Characteristics'!$C:$C,0)))</f>
        <v>architectural-design.html#rnd</v>
      </c>
      <c r="R1809" s="254" t="str">
        <f>IF(ISBLANK(INDEX('Policy Characteristics'!L:L,MATCH($C1809,'Policy Characteristics'!$C:$C,0))),"",INDEX('Policy Characteristics'!L:L,MATCH($C1809,'Policy Characteristics'!$C:$C,0)))</f>
        <v>research-and-development.html</v>
      </c>
    </row>
    <row r="1810" spans="1:18">
      <c r="A1810" s="254" t="str">
        <f>IF(ISBLANK(INDEX('Policy Characteristics'!A:A,MATCH($C1810,'Policy Characteristics'!$C:$C,0))),"",INDEX('Policy Characteristics'!A:A,MATCH($C1810,'Policy Characteristics'!$C:$C,0)))</f>
        <v>Research and Development</v>
      </c>
      <c r="B1810" s="262" t="str">
        <f>IF(ISBLANK(INDEX('Policy Characteristics'!B:B,MATCH($C1810,'Policy Characteristics'!$C:$C,0))),"",INDEX('Policy Characteristics'!B:B,MATCH($C1810,'Policy Characteristics'!$C:$C,0)))</f>
        <v>Capital Cost Reduction</v>
      </c>
      <c r="C1810" s="254" t="str">
        <f t="shared" si="69"/>
        <v>RnD Electricity Capital Cost Perc Reduction</v>
      </c>
      <c r="D1810" s="6" t="s">
        <v>3584</v>
      </c>
      <c r="E1810" s="45"/>
      <c r="F1810" s="6" t="s">
        <v>3586</v>
      </c>
      <c r="G1810" s="45"/>
      <c r="H1810" s="43">
        <v>1821</v>
      </c>
      <c r="I1810" s="324" t="s">
        <v>43</v>
      </c>
      <c r="J1810" s="255" t="str">
        <f>IF(ISBLANK(INDEX('Policy Characteristics'!D:D,MATCH($C1810,'Policy Characteristics'!$C:$C,0))),"",INDEX('Policy Characteristics'!D:D,MATCH($C1810,'Policy Characteristics'!$C:$C,0)))</f>
        <v>R&amp;D Capital Cost Reductions</v>
      </c>
      <c r="K1810" s="254" t="str">
        <f>IF(ISBLANK(INDEX('Policy Characteristics'!E:E,MATCH($C1810,'Policy Characteristics'!$C:$C,0))),"",INDEX('Policy Characteristics'!E:E,MATCH($C1810,'Policy Characteristics'!$C:$C,0)))</f>
        <v>RnD electricity capital cost reduction</v>
      </c>
      <c r="L1810" s="261">
        <f>IF(ISBLANK(INDEX('Policy Characteristics'!F:F,MATCH($C1810,'Policy Characteristics'!$C:$C,0))),"",INDEX('Policy Characteristics'!F:F,MATCH($C1810,'Policy Characteristics'!$C:$C,0)))</f>
        <v>0</v>
      </c>
      <c r="M1810" s="261">
        <f>IF(ISBLANK(INDEX('Policy Characteristics'!G:G,MATCH($C1810,'Policy Characteristics'!$C:$C,0))),"",INDEX('Policy Characteristics'!G:G,MATCH($C1810,'Policy Characteristics'!$C:$C,0)))</f>
        <v>0.4</v>
      </c>
      <c r="N1810" s="261">
        <f>IF(ISBLANK(INDEX('Policy Characteristics'!H:H,MATCH($C1810,'Policy Characteristics'!$C:$C,0))),"",INDEX('Policy Characteristics'!H:H,MATCH($C1810,'Policy Characteristics'!$C:$C,0)))</f>
        <v>0.01</v>
      </c>
      <c r="O1810" s="254" t="str">
        <f>IF(ISBLANK(INDEX('Policy Characteristics'!I:I,MATCH($C1810,'Policy Characteristics'!$C:$C,0))),"",INDEX('Policy Characteristics'!I:I,MATCH($C1810,'Policy Characteristics'!$C:$C,0)))</f>
        <v>% reduction in cost</v>
      </c>
      <c r="P1810" s="254" t="str">
        <f>IF(ISBLANK(INDEX('Policy Characteristics'!J:J,MATCH($C1810,'Policy Characteristics'!$C:$C,0))),"",INDEX('Policy Characteristics'!J:J,MATCH($C1810,'Policy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0" s="254" t="str">
        <f>IF(ISBLANK(INDEX('Policy Characteristics'!K:K,MATCH($C1810,'Policy Characteristics'!$C:$C,0))),"",INDEX('Policy Characteristics'!K:K,MATCH($C1810,'Policy Characteristics'!$C:$C,0)))</f>
        <v>architectural-design.html#rnd</v>
      </c>
      <c r="R1810" s="254" t="str">
        <f>IF(ISBLANK(INDEX('Policy Characteristics'!L:L,MATCH($C1810,'Policy Characteristics'!$C:$C,0))),"",INDEX('Policy Characteristics'!L:L,MATCH($C1810,'Policy Characteristics'!$C:$C,0)))</f>
        <v>research-and-development.html</v>
      </c>
    </row>
    <row r="1811" spans="1:18">
      <c r="A1811" s="254" t="str">
        <f>IF(ISBLANK(INDEX('Policy Characteristics'!A:A,MATCH($C1811,'Policy Characteristics'!$C:$C,0))),"",INDEX('Policy Characteristics'!A:A,MATCH($C1811,'Policy Characteristics'!$C:$C,0)))</f>
        <v>Research and Development</v>
      </c>
      <c r="B1811" s="262" t="str">
        <f>IF(ISBLANK(INDEX('Policy Characteristics'!B:B,MATCH($C1811,'Policy Characteristics'!$C:$C,0))),"",INDEX('Policy Characteristics'!B:B,MATCH($C1811,'Policy Characteristics'!$C:$C,0)))</f>
        <v>Capital Cost Reduction</v>
      </c>
      <c r="C1811" s="254" t="str">
        <f t="shared" si="69"/>
        <v>RnD Electricity Capital Cost Perc Reduction</v>
      </c>
      <c r="D1811" s="6" t="s">
        <v>3585</v>
      </c>
      <c r="E1811" s="45"/>
      <c r="F1811" s="6" t="s">
        <v>3587</v>
      </c>
      <c r="G1811" s="45"/>
      <c r="H1811" s="43">
        <v>2245</v>
      </c>
      <c r="I1811" s="324" t="s">
        <v>43</v>
      </c>
      <c r="J1811" s="255" t="str">
        <f>IF(ISBLANK(INDEX('Policy Characteristics'!D:D,MATCH($C1811,'Policy Characteristics'!$C:$C,0))),"",INDEX('Policy Characteristics'!D:D,MATCH($C1811,'Policy Characteristics'!$C:$C,0)))</f>
        <v>R&amp;D Capital Cost Reductions</v>
      </c>
      <c r="K1811" s="254" t="str">
        <f>IF(ISBLANK(INDEX('Policy Characteristics'!E:E,MATCH($C1811,'Policy Characteristics'!$C:$C,0))),"",INDEX('Policy Characteristics'!E:E,MATCH($C1811,'Policy Characteristics'!$C:$C,0)))</f>
        <v>RnD electricity capital cost reduction</v>
      </c>
      <c r="L1811" s="261">
        <f>IF(ISBLANK(INDEX('Policy Characteristics'!F:F,MATCH($C1811,'Policy Characteristics'!$C:$C,0))),"",INDEX('Policy Characteristics'!F:F,MATCH($C1811,'Policy Characteristics'!$C:$C,0)))</f>
        <v>0</v>
      </c>
      <c r="M1811" s="261">
        <f>IF(ISBLANK(INDEX('Policy Characteristics'!G:G,MATCH($C1811,'Policy Characteristics'!$C:$C,0))),"",INDEX('Policy Characteristics'!G:G,MATCH($C1811,'Policy Characteristics'!$C:$C,0)))</f>
        <v>0.4</v>
      </c>
      <c r="N1811" s="261">
        <f>IF(ISBLANK(INDEX('Policy Characteristics'!H:H,MATCH($C1811,'Policy Characteristics'!$C:$C,0))),"",INDEX('Policy Characteristics'!H:H,MATCH($C1811,'Policy Characteristics'!$C:$C,0)))</f>
        <v>0.01</v>
      </c>
      <c r="O1811" s="254" t="str">
        <f>IF(ISBLANK(INDEX('Policy Characteristics'!I:I,MATCH($C1811,'Policy Characteristics'!$C:$C,0))),"",INDEX('Policy Characteristics'!I:I,MATCH($C1811,'Policy Characteristics'!$C:$C,0)))</f>
        <v>% reduction in cost</v>
      </c>
      <c r="P1811" s="254" t="str">
        <f>IF(ISBLANK(INDEX('Policy Characteristics'!J:J,MATCH($C1811,'Policy Characteristics'!$C:$C,0))),"",INDEX('Policy Characteristics'!J:J,MATCH($C1811,'Policy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1" s="254" t="str">
        <f>IF(ISBLANK(INDEX('Policy Characteristics'!K:K,MATCH($C1811,'Policy Characteristics'!$C:$C,0))),"",INDEX('Policy Characteristics'!K:K,MATCH($C1811,'Policy Characteristics'!$C:$C,0)))</f>
        <v>architectural-design.html#rnd</v>
      </c>
      <c r="R1811" s="254" t="str">
        <f>IF(ISBLANK(INDEX('Policy Characteristics'!L:L,MATCH($C1811,'Policy Characteristics'!$C:$C,0))),"",INDEX('Policy Characteristics'!L:L,MATCH($C1811,'Policy Characteristics'!$C:$C,0)))</f>
        <v>research-and-development.html</v>
      </c>
    </row>
    <row r="1812" spans="1:18">
      <c r="A1812" s="254" t="str">
        <f>IF(ISBLANK(INDEX('Policy Characteristics'!A:A,MATCH($C1812,'Policy Characteristics'!$C:$C,0))),"",INDEX('Policy Characteristics'!A:A,MATCH($C1812,'Policy Characteristics'!$C:$C,0)))</f>
        <v>Research and Development</v>
      </c>
      <c r="B1812" s="262" t="str">
        <f>IF(ISBLANK(INDEX('Policy Characteristics'!B:B,MATCH($C1812,'Policy Characteristics'!$C:$C,0))),"",INDEX('Policy Characteristics'!B:B,MATCH($C1812,'Policy Characteristics'!$C:$C,0)))</f>
        <v>Capital Cost Reduction</v>
      </c>
      <c r="C1812" t="s">
        <v>291</v>
      </c>
      <c r="D1812" t="s">
        <v>3061</v>
      </c>
      <c r="E1812" s="45"/>
      <c r="F1812" s="6" t="s">
        <v>3088</v>
      </c>
      <c r="G1812" s="45"/>
      <c r="H1812" s="43">
        <v>1462</v>
      </c>
      <c r="I1812" s="324" t="s">
        <v>43</v>
      </c>
      <c r="J1812" s="255" t="str">
        <f>IF(ISBLANK(INDEX('Policy Characteristics'!D:D,MATCH($C1812,'Policy Characteristics'!$C:$C,0))),"",INDEX('Policy Characteristics'!D:D,MATCH($C1812,'Policy Characteristics'!$C:$C,0)))</f>
        <v>R&amp;D Capital Cost Reductions</v>
      </c>
      <c r="K1812" s="254" t="str">
        <f>IF(ISBLANK(INDEX('Policy Characteristics'!E:E,MATCH($C1812,'Policy Characteristics'!$C:$C,0))),"",INDEX('Policy Characteristics'!E:E,MATCH($C1812,'Policy Characteristics'!$C:$C,0)))</f>
        <v>RnD industry capital cost reduction</v>
      </c>
      <c r="L1812" s="261">
        <f>IF(ISBLANK(INDEX('Policy Characteristics'!F:F,MATCH($C1812,'Policy Characteristics'!$C:$C,0))),"",INDEX('Policy Characteristics'!F:F,MATCH($C1812,'Policy Characteristics'!$C:$C,0)))</f>
        <v>0</v>
      </c>
      <c r="M1812" s="261">
        <f>IF(ISBLANK(INDEX('Policy Characteristics'!G:G,MATCH($C1812,'Policy Characteristics'!$C:$C,0))),"",INDEX('Policy Characteristics'!G:G,MATCH($C1812,'Policy Characteristics'!$C:$C,0)))</f>
        <v>0.4</v>
      </c>
      <c r="N1812" s="261">
        <f>IF(ISBLANK(INDEX('Policy Characteristics'!H:H,MATCH($C1812,'Policy Characteristics'!$C:$C,0))),"",INDEX('Policy Characteristics'!H:H,MATCH($C1812,'Policy Characteristics'!$C:$C,0)))</f>
        <v>0.01</v>
      </c>
      <c r="O1812" s="254" t="str">
        <f>IF(ISBLANK(INDEX('Policy Characteristics'!I:I,MATCH($C1812,'Policy Characteristics'!$C:$C,0))),"",INDEX('Policy Characteristics'!I:I,MATCH($C1812,'Policy Characteristics'!$C:$C,0)))</f>
        <v>% reduction in cost</v>
      </c>
      <c r="P1812" s="254" t="str">
        <f>IF(ISBLANK(INDEX('Policy Characteristics'!J:J,MATCH($C1812,'Policy Characteristics'!$C:$C,0))),"",INDEX('Policy Characteristics'!J:J,MATCH($C1812,'Policy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2" s="254" t="str">
        <f>IF(ISBLANK(INDEX('Policy Characteristics'!K:K,MATCH($C1812,'Policy Characteristics'!$C:$C,0))),"",INDEX('Policy Characteristics'!K:K,MATCH($C1812,'Policy Characteristics'!$C:$C,0)))</f>
        <v>architectural-design.html#rnd</v>
      </c>
      <c r="R1812" s="254" t="str">
        <f>IF(ISBLANK(INDEX('Policy Characteristics'!L:L,MATCH($C1812,'Policy Characteristics'!$C:$C,0))),"",INDEX('Policy Characteristics'!L:L,MATCH($C1812,'Policy Characteristics'!$C:$C,0)))</f>
        <v>research-and-development.html</v>
      </c>
    </row>
    <row r="1813" spans="1:18">
      <c r="A1813" s="254" t="str">
        <f>IF(ISBLANK(INDEX('Policy Characteristics'!A:A,MATCH($C1813,'Policy Characteristics'!$C:$C,0))),"",INDEX('Policy Characteristics'!A:A,MATCH($C1813,'Policy Characteristics'!$C:$C,0)))</f>
        <v>Research and Development</v>
      </c>
      <c r="B1813" s="262" t="str">
        <f>IF(ISBLANK(INDEX('Policy Characteristics'!B:B,MATCH($C1813,'Policy Characteristics'!$C:$C,0))),"",INDEX('Policy Characteristics'!B:B,MATCH($C1813,'Policy Characteristics'!$C:$C,0)))</f>
        <v>Capital Cost Reduction</v>
      </c>
      <c r="C1813" s="254" t="str">
        <f t="shared" ref="C1813:C1836" si="70">C$1812</f>
        <v>RnD Industry Capital Cost Perc Reduction</v>
      </c>
      <c r="D1813" t="s">
        <v>3062</v>
      </c>
      <c r="E1813" s="45"/>
      <c r="F1813" s="6" t="s">
        <v>3089</v>
      </c>
      <c r="G1813" s="45"/>
      <c r="H1813" s="43">
        <v>1463</v>
      </c>
      <c r="I1813" s="324" t="s">
        <v>43</v>
      </c>
      <c r="J1813" s="255" t="str">
        <f>IF(ISBLANK(INDEX('Policy Characteristics'!D:D,MATCH($C1813,'Policy Characteristics'!$C:$C,0))),"",INDEX('Policy Characteristics'!D:D,MATCH($C1813,'Policy Characteristics'!$C:$C,0)))</f>
        <v>R&amp;D Capital Cost Reductions</v>
      </c>
      <c r="K1813" s="254" t="str">
        <f>IF(ISBLANK(INDEX('Policy Characteristics'!E:E,MATCH($C1813,'Policy Characteristics'!$C:$C,0))),"",INDEX('Policy Characteristics'!E:E,MATCH($C1813,'Policy Characteristics'!$C:$C,0)))</f>
        <v>RnD industry capital cost reduction</v>
      </c>
      <c r="L1813" s="261">
        <f>IF(ISBLANK(INDEX('Policy Characteristics'!F:F,MATCH($C1813,'Policy Characteristics'!$C:$C,0))),"",INDEX('Policy Characteristics'!F:F,MATCH($C1813,'Policy Characteristics'!$C:$C,0)))</f>
        <v>0</v>
      </c>
      <c r="M1813" s="261">
        <f>IF(ISBLANK(INDEX('Policy Characteristics'!G:G,MATCH($C1813,'Policy Characteristics'!$C:$C,0))),"",INDEX('Policy Characteristics'!G:G,MATCH($C1813,'Policy Characteristics'!$C:$C,0)))</f>
        <v>0.4</v>
      </c>
      <c r="N1813" s="261">
        <f>IF(ISBLANK(INDEX('Policy Characteristics'!H:H,MATCH($C1813,'Policy Characteristics'!$C:$C,0))),"",INDEX('Policy Characteristics'!H:H,MATCH($C1813,'Policy Characteristics'!$C:$C,0)))</f>
        <v>0.01</v>
      </c>
      <c r="O1813" s="254" t="str">
        <f>IF(ISBLANK(INDEX('Policy Characteristics'!I:I,MATCH($C1813,'Policy Characteristics'!$C:$C,0))),"",INDEX('Policy Characteristics'!I:I,MATCH($C1813,'Policy Characteristics'!$C:$C,0)))</f>
        <v>% reduction in cost</v>
      </c>
      <c r="P1813" s="254" t="str">
        <f>IF(ISBLANK(INDEX('Policy Characteristics'!J:J,MATCH($C1813,'Policy Characteristics'!$C:$C,0))),"",INDEX('Policy Characteristics'!J:J,MATCH($C1813,'Policy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3" s="254" t="str">
        <f>IF(ISBLANK(INDEX('Policy Characteristics'!K:K,MATCH($C1813,'Policy Characteristics'!$C:$C,0))),"",INDEX('Policy Characteristics'!K:K,MATCH($C1813,'Policy Characteristics'!$C:$C,0)))</f>
        <v>architectural-design.html#rnd</v>
      </c>
      <c r="R1813" s="254" t="str">
        <f>IF(ISBLANK(INDEX('Policy Characteristics'!L:L,MATCH($C1813,'Policy Characteristics'!$C:$C,0))),"",INDEX('Policy Characteristics'!L:L,MATCH($C1813,'Policy Characteristics'!$C:$C,0)))</f>
        <v>research-and-development.html</v>
      </c>
    </row>
    <row r="1814" spans="1:18">
      <c r="A1814" s="254" t="str">
        <f>IF(ISBLANK(INDEX('Policy Characteristics'!A:A,MATCH($C1814,'Policy Characteristics'!$C:$C,0))),"",INDEX('Policy Characteristics'!A:A,MATCH($C1814,'Policy Characteristics'!$C:$C,0)))</f>
        <v>Research and Development</v>
      </c>
      <c r="B1814" s="262" t="str">
        <f>IF(ISBLANK(INDEX('Policy Characteristics'!B:B,MATCH($C1814,'Policy Characteristics'!$C:$C,0))),"",INDEX('Policy Characteristics'!B:B,MATCH($C1814,'Policy Characteristics'!$C:$C,0)))</f>
        <v>Capital Cost Reduction</v>
      </c>
      <c r="C1814" s="254" t="str">
        <f t="shared" si="70"/>
        <v>RnD Industry Capital Cost Perc Reduction</v>
      </c>
      <c r="D1814" t="s">
        <v>3063</v>
      </c>
      <c r="E1814" s="45"/>
      <c r="F1814" s="6" t="s">
        <v>3090</v>
      </c>
      <c r="G1814" s="45"/>
      <c r="H1814" s="43">
        <v>1464</v>
      </c>
      <c r="I1814" s="324" t="s">
        <v>43</v>
      </c>
      <c r="J1814" s="255" t="str">
        <f>IF(ISBLANK(INDEX('Policy Characteristics'!D:D,MATCH($C1814,'Policy Characteristics'!$C:$C,0))),"",INDEX('Policy Characteristics'!D:D,MATCH($C1814,'Policy Characteristics'!$C:$C,0)))</f>
        <v>R&amp;D Capital Cost Reductions</v>
      </c>
      <c r="K1814" s="254" t="str">
        <f>IF(ISBLANK(INDEX('Policy Characteristics'!E:E,MATCH($C1814,'Policy Characteristics'!$C:$C,0))),"",INDEX('Policy Characteristics'!E:E,MATCH($C1814,'Policy Characteristics'!$C:$C,0)))</f>
        <v>RnD industry capital cost reduction</v>
      </c>
      <c r="L1814" s="261">
        <f>IF(ISBLANK(INDEX('Policy Characteristics'!F:F,MATCH($C1814,'Policy Characteristics'!$C:$C,0))),"",INDEX('Policy Characteristics'!F:F,MATCH($C1814,'Policy Characteristics'!$C:$C,0)))</f>
        <v>0</v>
      </c>
      <c r="M1814" s="261">
        <f>IF(ISBLANK(INDEX('Policy Characteristics'!G:G,MATCH($C1814,'Policy Characteristics'!$C:$C,0))),"",INDEX('Policy Characteristics'!G:G,MATCH($C1814,'Policy Characteristics'!$C:$C,0)))</f>
        <v>0.4</v>
      </c>
      <c r="N1814" s="261">
        <f>IF(ISBLANK(INDEX('Policy Characteristics'!H:H,MATCH($C1814,'Policy Characteristics'!$C:$C,0))),"",INDEX('Policy Characteristics'!H:H,MATCH($C1814,'Policy Characteristics'!$C:$C,0)))</f>
        <v>0.01</v>
      </c>
      <c r="O1814" s="254" t="str">
        <f>IF(ISBLANK(INDEX('Policy Characteristics'!I:I,MATCH($C1814,'Policy Characteristics'!$C:$C,0))),"",INDEX('Policy Characteristics'!I:I,MATCH($C1814,'Policy Characteristics'!$C:$C,0)))</f>
        <v>% reduction in cost</v>
      </c>
      <c r="P1814" s="254" t="str">
        <f>IF(ISBLANK(INDEX('Policy Characteristics'!J:J,MATCH($C1814,'Policy Characteristics'!$C:$C,0))),"",INDEX('Policy Characteristics'!J:J,MATCH($C1814,'Policy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4" s="254" t="str">
        <f>IF(ISBLANK(INDEX('Policy Characteristics'!K:K,MATCH($C1814,'Policy Characteristics'!$C:$C,0))),"",INDEX('Policy Characteristics'!K:K,MATCH($C1814,'Policy Characteristics'!$C:$C,0)))</f>
        <v>architectural-design.html#rnd</v>
      </c>
      <c r="R1814" s="254" t="str">
        <f>IF(ISBLANK(INDEX('Policy Characteristics'!L:L,MATCH($C1814,'Policy Characteristics'!$C:$C,0))),"",INDEX('Policy Characteristics'!L:L,MATCH($C1814,'Policy Characteristics'!$C:$C,0)))</f>
        <v>research-and-development.html</v>
      </c>
    </row>
    <row r="1815" spans="1:18">
      <c r="A1815" s="254" t="str">
        <f>IF(ISBLANK(INDEX('Policy Characteristics'!A:A,MATCH($C1815,'Policy Characteristics'!$C:$C,0))),"",INDEX('Policy Characteristics'!A:A,MATCH($C1815,'Policy Characteristics'!$C:$C,0)))</f>
        <v>Research and Development</v>
      </c>
      <c r="B1815" s="262" t="str">
        <f>IF(ISBLANK(INDEX('Policy Characteristics'!B:B,MATCH($C1815,'Policy Characteristics'!$C:$C,0))),"",INDEX('Policy Characteristics'!B:B,MATCH($C1815,'Policy Characteristics'!$C:$C,0)))</f>
        <v>Capital Cost Reduction</v>
      </c>
      <c r="C1815" s="254" t="str">
        <f t="shared" si="70"/>
        <v>RnD Industry Capital Cost Perc Reduction</v>
      </c>
      <c r="D1815" t="s">
        <v>3064</v>
      </c>
      <c r="E1815" s="45"/>
      <c r="F1815" s="6" t="s">
        <v>3091</v>
      </c>
      <c r="G1815" s="45"/>
      <c r="H1815" s="43">
        <v>1465</v>
      </c>
      <c r="I1815" s="324" t="s">
        <v>43</v>
      </c>
      <c r="J1815" s="255" t="str">
        <f>IF(ISBLANK(INDEX('Policy Characteristics'!D:D,MATCH($C1815,'Policy Characteristics'!$C:$C,0))),"",INDEX('Policy Characteristics'!D:D,MATCH($C1815,'Policy Characteristics'!$C:$C,0)))</f>
        <v>R&amp;D Capital Cost Reductions</v>
      </c>
      <c r="K1815" s="254" t="str">
        <f>IF(ISBLANK(INDEX('Policy Characteristics'!E:E,MATCH($C1815,'Policy Characteristics'!$C:$C,0))),"",INDEX('Policy Characteristics'!E:E,MATCH($C1815,'Policy Characteristics'!$C:$C,0)))</f>
        <v>RnD industry capital cost reduction</v>
      </c>
      <c r="L1815" s="261">
        <f>IF(ISBLANK(INDEX('Policy Characteristics'!F:F,MATCH($C1815,'Policy Characteristics'!$C:$C,0))),"",INDEX('Policy Characteristics'!F:F,MATCH($C1815,'Policy Characteristics'!$C:$C,0)))</f>
        <v>0</v>
      </c>
      <c r="M1815" s="261">
        <f>IF(ISBLANK(INDEX('Policy Characteristics'!G:G,MATCH($C1815,'Policy Characteristics'!$C:$C,0))),"",INDEX('Policy Characteristics'!G:G,MATCH($C1815,'Policy Characteristics'!$C:$C,0)))</f>
        <v>0.4</v>
      </c>
      <c r="N1815" s="261">
        <f>IF(ISBLANK(INDEX('Policy Characteristics'!H:H,MATCH($C1815,'Policy Characteristics'!$C:$C,0))),"",INDEX('Policy Characteristics'!H:H,MATCH($C1815,'Policy Characteristics'!$C:$C,0)))</f>
        <v>0.01</v>
      </c>
      <c r="O1815" s="254" t="str">
        <f>IF(ISBLANK(INDEX('Policy Characteristics'!I:I,MATCH($C1815,'Policy Characteristics'!$C:$C,0))),"",INDEX('Policy Characteristics'!I:I,MATCH($C1815,'Policy Characteristics'!$C:$C,0)))</f>
        <v>% reduction in cost</v>
      </c>
      <c r="P1815" s="254" t="str">
        <f>IF(ISBLANK(INDEX('Policy Characteristics'!J:J,MATCH($C1815,'Policy Characteristics'!$C:$C,0))),"",INDEX('Policy Characteristics'!J:J,MATCH($C1815,'Policy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5" s="254" t="str">
        <f>IF(ISBLANK(INDEX('Policy Characteristics'!K:K,MATCH($C1815,'Policy Characteristics'!$C:$C,0))),"",INDEX('Policy Characteristics'!K:K,MATCH($C1815,'Policy Characteristics'!$C:$C,0)))</f>
        <v>architectural-design.html#rnd</v>
      </c>
      <c r="R1815" s="254" t="str">
        <f>IF(ISBLANK(INDEX('Policy Characteristics'!L:L,MATCH($C1815,'Policy Characteristics'!$C:$C,0))),"",INDEX('Policy Characteristics'!L:L,MATCH($C1815,'Policy Characteristics'!$C:$C,0)))</f>
        <v>research-and-development.html</v>
      </c>
    </row>
    <row r="1816" spans="1:18">
      <c r="A1816" s="254" t="str">
        <f>IF(ISBLANK(INDEX('Policy Characteristics'!A:A,MATCH($C1816,'Policy Characteristics'!$C:$C,0))),"",INDEX('Policy Characteristics'!A:A,MATCH($C1816,'Policy Characteristics'!$C:$C,0)))</f>
        <v>Research and Development</v>
      </c>
      <c r="B1816" s="262" t="str">
        <f>IF(ISBLANK(INDEX('Policy Characteristics'!B:B,MATCH($C1816,'Policy Characteristics'!$C:$C,0))),"",INDEX('Policy Characteristics'!B:B,MATCH($C1816,'Policy Characteristics'!$C:$C,0)))</f>
        <v>Capital Cost Reduction</v>
      </c>
      <c r="C1816" s="254" t="str">
        <f t="shared" si="70"/>
        <v>RnD Industry Capital Cost Perc Reduction</v>
      </c>
      <c r="D1816" t="s">
        <v>3065</v>
      </c>
      <c r="E1816" s="45"/>
      <c r="F1816" s="6" t="s">
        <v>3092</v>
      </c>
      <c r="G1816" s="45"/>
      <c r="H1816" s="43">
        <v>1466</v>
      </c>
      <c r="I1816" s="324" t="s">
        <v>43</v>
      </c>
      <c r="J1816" s="255" t="str">
        <f>IF(ISBLANK(INDEX('Policy Characteristics'!D:D,MATCH($C1816,'Policy Characteristics'!$C:$C,0))),"",INDEX('Policy Characteristics'!D:D,MATCH($C1816,'Policy Characteristics'!$C:$C,0)))</f>
        <v>R&amp;D Capital Cost Reductions</v>
      </c>
      <c r="K1816" s="254" t="str">
        <f>IF(ISBLANK(INDEX('Policy Characteristics'!E:E,MATCH($C1816,'Policy Characteristics'!$C:$C,0))),"",INDEX('Policy Characteristics'!E:E,MATCH($C1816,'Policy Characteristics'!$C:$C,0)))</f>
        <v>RnD industry capital cost reduction</v>
      </c>
      <c r="L1816" s="261">
        <f>IF(ISBLANK(INDEX('Policy Characteristics'!F:F,MATCH($C1816,'Policy Characteristics'!$C:$C,0))),"",INDEX('Policy Characteristics'!F:F,MATCH($C1816,'Policy Characteristics'!$C:$C,0)))</f>
        <v>0</v>
      </c>
      <c r="M1816" s="261">
        <f>IF(ISBLANK(INDEX('Policy Characteristics'!G:G,MATCH($C1816,'Policy Characteristics'!$C:$C,0))),"",INDEX('Policy Characteristics'!G:G,MATCH($C1816,'Policy Characteristics'!$C:$C,0)))</f>
        <v>0.4</v>
      </c>
      <c r="N1816" s="261">
        <f>IF(ISBLANK(INDEX('Policy Characteristics'!H:H,MATCH($C1816,'Policy Characteristics'!$C:$C,0))),"",INDEX('Policy Characteristics'!H:H,MATCH($C1816,'Policy Characteristics'!$C:$C,0)))</f>
        <v>0.01</v>
      </c>
      <c r="O1816" s="254" t="str">
        <f>IF(ISBLANK(INDEX('Policy Characteristics'!I:I,MATCH($C1816,'Policy Characteristics'!$C:$C,0))),"",INDEX('Policy Characteristics'!I:I,MATCH($C1816,'Policy Characteristics'!$C:$C,0)))</f>
        <v>% reduction in cost</v>
      </c>
      <c r="P1816" s="254" t="str">
        <f>IF(ISBLANK(INDEX('Policy Characteristics'!J:J,MATCH($C1816,'Policy Characteristics'!$C:$C,0))),"",INDEX('Policy Characteristics'!J:J,MATCH($C1816,'Policy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6" s="254" t="str">
        <f>IF(ISBLANK(INDEX('Policy Characteristics'!K:K,MATCH($C1816,'Policy Characteristics'!$C:$C,0))),"",INDEX('Policy Characteristics'!K:K,MATCH($C1816,'Policy Characteristics'!$C:$C,0)))</f>
        <v>architectural-design.html#rnd</v>
      </c>
      <c r="R1816" s="254" t="str">
        <f>IF(ISBLANK(INDEX('Policy Characteristics'!L:L,MATCH($C1816,'Policy Characteristics'!$C:$C,0))),"",INDEX('Policy Characteristics'!L:L,MATCH($C1816,'Policy Characteristics'!$C:$C,0)))</f>
        <v>research-and-development.html</v>
      </c>
    </row>
    <row r="1817" spans="1:18">
      <c r="A1817" s="254" t="str">
        <f>IF(ISBLANK(INDEX('Policy Characteristics'!A:A,MATCH($C1817,'Policy Characteristics'!$C:$C,0))),"",INDEX('Policy Characteristics'!A:A,MATCH($C1817,'Policy Characteristics'!$C:$C,0)))</f>
        <v>Research and Development</v>
      </c>
      <c r="B1817" s="262" t="str">
        <f>IF(ISBLANK(INDEX('Policy Characteristics'!B:B,MATCH($C1817,'Policy Characteristics'!$C:$C,0))),"",INDEX('Policy Characteristics'!B:B,MATCH($C1817,'Policy Characteristics'!$C:$C,0)))</f>
        <v>Capital Cost Reduction</v>
      </c>
      <c r="C1817" s="254" t="str">
        <f t="shared" si="70"/>
        <v>RnD Industry Capital Cost Perc Reduction</v>
      </c>
      <c r="D1817" t="s">
        <v>3066</v>
      </c>
      <c r="E1817" s="45"/>
      <c r="F1817" s="6" t="s">
        <v>3093</v>
      </c>
      <c r="G1817" s="45"/>
      <c r="H1817" s="43">
        <v>1467</v>
      </c>
      <c r="I1817" s="324" t="s">
        <v>43</v>
      </c>
      <c r="J1817" s="255" t="str">
        <f>IF(ISBLANK(INDEX('Policy Characteristics'!D:D,MATCH($C1817,'Policy Characteristics'!$C:$C,0))),"",INDEX('Policy Characteristics'!D:D,MATCH($C1817,'Policy Characteristics'!$C:$C,0)))</f>
        <v>R&amp;D Capital Cost Reductions</v>
      </c>
      <c r="K1817" s="254" t="str">
        <f>IF(ISBLANK(INDEX('Policy Characteristics'!E:E,MATCH($C1817,'Policy Characteristics'!$C:$C,0))),"",INDEX('Policy Characteristics'!E:E,MATCH($C1817,'Policy Characteristics'!$C:$C,0)))</f>
        <v>RnD industry capital cost reduction</v>
      </c>
      <c r="L1817" s="261">
        <f>IF(ISBLANK(INDEX('Policy Characteristics'!F:F,MATCH($C1817,'Policy Characteristics'!$C:$C,0))),"",INDEX('Policy Characteristics'!F:F,MATCH($C1817,'Policy Characteristics'!$C:$C,0)))</f>
        <v>0</v>
      </c>
      <c r="M1817" s="261">
        <f>IF(ISBLANK(INDEX('Policy Characteristics'!G:G,MATCH($C1817,'Policy Characteristics'!$C:$C,0))),"",INDEX('Policy Characteristics'!G:G,MATCH($C1817,'Policy Characteristics'!$C:$C,0)))</f>
        <v>0.4</v>
      </c>
      <c r="N1817" s="261">
        <f>IF(ISBLANK(INDEX('Policy Characteristics'!H:H,MATCH($C1817,'Policy Characteristics'!$C:$C,0))),"",INDEX('Policy Characteristics'!H:H,MATCH($C1817,'Policy Characteristics'!$C:$C,0)))</f>
        <v>0.01</v>
      </c>
      <c r="O1817" s="254" t="str">
        <f>IF(ISBLANK(INDEX('Policy Characteristics'!I:I,MATCH($C1817,'Policy Characteristics'!$C:$C,0))),"",INDEX('Policy Characteristics'!I:I,MATCH($C1817,'Policy Characteristics'!$C:$C,0)))</f>
        <v>% reduction in cost</v>
      </c>
      <c r="P1817" s="254" t="str">
        <f>IF(ISBLANK(INDEX('Policy Characteristics'!J:J,MATCH($C1817,'Policy Characteristics'!$C:$C,0))),"",INDEX('Policy Characteristics'!J:J,MATCH($C1817,'Policy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7" s="254" t="str">
        <f>IF(ISBLANK(INDEX('Policy Characteristics'!K:K,MATCH($C1817,'Policy Characteristics'!$C:$C,0))),"",INDEX('Policy Characteristics'!K:K,MATCH($C1817,'Policy Characteristics'!$C:$C,0)))</f>
        <v>architectural-design.html#rnd</v>
      </c>
      <c r="R1817" s="254" t="str">
        <f>IF(ISBLANK(INDEX('Policy Characteristics'!L:L,MATCH($C1817,'Policy Characteristics'!$C:$C,0))),"",INDEX('Policy Characteristics'!L:L,MATCH($C1817,'Policy Characteristics'!$C:$C,0)))</f>
        <v>research-and-development.html</v>
      </c>
    </row>
    <row r="1818" spans="1:18">
      <c r="A1818" s="254" t="str">
        <f>IF(ISBLANK(INDEX('Policy Characteristics'!A:A,MATCH($C1818,'Policy Characteristics'!$C:$C,0))),"",INDEX('Policy Characteristics'!A:A,MATCH($C1818,'Policy Characteristics'!$C:$C,0)))</f>
        <v>Research and Development</v>
      </c>
      <c r="B1818" s="262" t="str">
        <f>IF(ISBLANK(INDEX('Policy Characteristics'!B:B,MATCH($C1818,'Policy Characteristics'!$C:$C,0))),"",INDEX('Policy Characteristics'!B:B,MATCH($C1818,'Policy Characteristics'!$C:$C,0)))</f>
        <v>Capital Cost Reduction</v>
      </c>
      <c r="C1818" s="254" t="str">
        <f t="shared" si="70"/>
        <v>RnD Industry Capital Cost Perc Reduction</v>
      </c>
      <c r="D1818" t="s">
        <v>3067</v>
      </c>
      <c r="E1818" s="45"/>
      <c r="F1818" s="6" t="s">
        <v>3094</v>
      </c>
      <c r="G1818" s="45"/>
      <c r="H1818" s="43">
        <v>1468</v>
      </c>
      <c r="I1818" s="324" t="s">
        <v>43</v>
      </c>
      <c r="J1818" s="255" t="str">
        <f>IF(ISBLANK(INDEX('Policy Characteristics'!D:D,MATCH($C1818,'Policy Characteristics'!$C:$C,0))),"",INDEX('Policy Characteristics'!D:D,MATCH($C1818,'Policy Characteristics'!$C:$C,0)))</f>
        <v>R&amp;D Capital Cost Reductions</v>
      </c>
      <c r="K1818" s="254" t="str">
        <f>IF(ISBLANK(INDEX('Policy Characteristics'!E:E,MATCH($C1818,'Policy Characteristics'!$C:$C,0))),"",INDEX('Policy Characteristics'!E:E,MATCH($C1818,'Policy Characteristics'!$C:$C,0)))</f>
        <v>RnD industry capital cost reduction</v>
      </c>
      <c r="L1818" s="261">
        <f>IF(ISBLANK(INDEX('Policy Characteristics'!F:F,MATCH($C1818,'Policy Characteristics'!$C:$C,0))),"",INDEX('Policy Characteristics'!F:F,MATCH($C1818,'Policy Characteristics'!$C:$C,0)))</f>
        <v>0</v>
      </c>
      <c r="M1818" s="261">
        <f>IF(ISBLANK(INDEX('Policy Characteristics'!G:G,MATCH($C1818,'Policy Characteristics'!$C:$C,0))),"",INDEX('Policy Characteristics'!G:G,MATCH($C1818,'Policy Characteristics'!$C:$C,0)))</f>
        <v>0.4</v>
      </c>
      <c r="N1818" s="261">
        <f>IF(ISBLANK(INDEX('Policy Characteristics'!H:H,MATCH($C1818,'Policy Characteristics'!$C:$C,0))),"",INDEX('Policy Characteristics'!H:H,MATCH($C1818,'Policy Characteristics'!$C:$C,0)))</f>
        <v>0.01</v>
      </c>
      <c r="O1818" s="254" t="str">
        <f>IF(ISBLANK(INDEX('Policy Characteristics'!I:I,MATCH($C1818,'Policy Characteristics'!$C:$C,0))),"",INDEX('Policy Characteristics'!I:I,MATCH($C1818,'Policy Characteristics'!$C:$C,0)))</f>
        <v>% reduction in cost</v>
      </c>
      <c r="P1818" s="254" t="str">
        <f>IF(ISBLANK(INDEX('Policy Characteristics'!J:J,MATCH($C1818,'Policy Characteristics'!$C:$C,0))),"",INDEX('Policy Characteristics'!J:J,MATCH($C1818,'Policy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8" s="254" t="str">
        <f>IF(ISBLANK(INDEX('Policy Characteristics'!K:K,MATCH($C1818,'Policy Characteristics'!$C:$C,0))),"",INDEX('Policy Characteristics'!K:K,MATCH($C1818,'Policy Characteristics'!$C:$C,0)))</f>
        <v>architectural-design.html#rnd</v>
      </c>
      <c r="R1818" s="254" t="str">
        <f>IF(ISBLANK(INDEX('Policy Characteristics'!L:L,MATCH($C1818,'Policy Characteristics'!$C:$C,0))),"",INDEX('Policy Characteristics'!L:L,MATCH($C1818,'Policy Characteristics'!$C:$C,0)))</f>
        <v>research-and-development.html</v>
      </c>
    </row>
    <row r="1819" spans="1:18">
      <c r="A1819" s="254" t="str">
        <f>IF(ISBLANK(INDEX('Policy Characteristics'!A:A,MATCH($C1819,'Policy Characteristics'!$C:$C,0))),"",INDEX('Policy Characteristics'!A:A,MATCH($C1819,'Policy Characteristics'!$C:$C,0)))</f>
        <v>Research and Development</v>
      </c>
      <c r="B1819" s="262" t="str">
        <f>IF(ISBLANK(INDEX('Policy Characteristics'!B:B,MATCH($C1819,'Policy Characteristics'!$C:$C,0))),"",INDEX('Policy Characteristics'!B:B,MATCH($C1819,'Policy Characteristics'!$C:$C,0)))</f>
        <v>Capital Cost Reduction</v>
      </c>
      <c r="C1819" s="254" t="str">
        <f t="shared" si="70"/>
        <v>RnD Industry Capital Cost Perc Reduction</v>
      </c>
      <c r="D1819" t="s">
        <v>3068</v>
      </c>
      <c r="E1819" s="45"/>
      <c r="F1819" s="6" t="s">
        <v>3095</v>
      </c>
      <c r="G1819" s="45"/>
      <c r="H1819" s="43">
        <v>1469</v>
      </c>
      <c r="I1819" s="324" t="s">
        <v>43</v>
      </c>
      <c r="J1819" s="255" t="str">
        <f>IF(ISBLANK(INDEX('Policy Characteristics'!D:D,MATCH($C1819,'Policy Characteristics'!$C:$C,0))),"",INDEX('Policy Characteristics'!D:D,MATCH($C1819,'Policy Characteristics'!$C:$C,0)))</f>
        <v>R&amp;D Capital Cost Reductions</v>
      </c>
      <c r="K1819" s="254" t="str">
        <f>IF(ISBLANK(INDEX('Policy Characteristics'!E:E,MATCH($C1819,'Policy Characteristics'!$C:$C,0))),"",INDEX('Policy Characteristics'!E:E,MATCH($C1819,'Policy Characteristics'!$C:$C,0)))</f>
        <v>RnD industry capital cost reduction</v>
      </c>
      <c r="L1819" s="261">
        <f>IF(ISBLANK(INDEX('Policy Characteristics'!F:F,MATCH($C1819,'Policy Characteristics'!$C:$C,0))),"",INDEX('Policy Characteristics'!F:F,MATCH($C1819,'Policy Characteristics'!$C:$C,0)))</f>
        <v>0</v>
      </c>
      <c r="M1819" s="261">
        <f>IF(ISBLANK(INDEX('Policy Characteristics'!G:G,MATCH($C1819,'Policy Characteristics'!$C:$C,0))),"",INDEX('Policy Characteristics'!G:G,MATCH($C1819,'Policy Characteristics'!$C:$C,0)))</f>
        <v>0.4</v>
      </c>
      <c r="N1819" s="261">
        <f>IF(ISBLANK(INDEX('Policy Characteristics'!H:H,MATCH($C1819,'Policy Characteristics'!$C:$C,0))),"",INDEX('Policy Characteristics'!H:H,MATCH($C1819,'Policy Characteristics'!$C:$C,0)))</f>
        <v>0.01</v>
      </c>
      <c r="O1819" s="254" t="str">
        <f>IF(ISBLANK(INDEX('Policy Characteristics'!I:I,MATCH($C1819,'Policy Characteristics'!$C:$C,0))),"",INDEX('Policy Characteristics'!I:I,MATCH($C1819,'Policy Characteristics'!$C:$C,0)))</f>
        <v>% reduction in cost</v>
      </c>
      <c r="P1819" s="254" t="str">
        <f>IF(ISBLANK(INDEX('Policy Characteristics'!J:J,MATCH($C1819,'Policy Characteristics'!$C:$C,0))),"",INDEX('Policy Characteristics'!J:J,MATCH($C1819,'Policy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9" s="254" t="str">
        <f>IF(ISBLANK(INDEX('Policy Characteristics'!K:K,MATCH($C1819,'Policy Characteristics'!$C:$C,0))),"",INDEX('Policy Characteristics'!K:K,MATCH($C1819,'Policy Characteristics'!$C:$C,0)))</f>
        <v>architectural-design.html#rnd</v>
      </c>
      <c r="R1819" s="254" t="str">
        <f>IF(ISBLANK(INDEX('Policy Characteristics'!L:L,MATCH($C1819,'Policy Characteristics'!$C:$C,0))),"",INDEX('Policy Characteristics'!L:L,MATCH($C1819,'Policy Characteristics'!$C:$C,0)))</f>
        <v>research-and-development.html</v>
      </c>
    </row>
    <row r="1820" spans="1:18">
      <c r="A1820" s="254" t="str">
        <f>IF(ISBLANK(INDEX('Policy Characteristics'!A:A,MATCH($C1820,'Policy Characteristics'!$C:$C,0))),"",INDEX('Policy Characteristics'!A:A,MATCH($C1820,'Policy Characteristics'!$C:$C,0)))</f>
        <v>Research and Development</v>
      </c>
      <c r="B1820" s="262" t="str">
        <f>IF(ISBLANK(INDEX('Policy Characteristics'!B:B,MATCH($C1820,'Policy Characteristics'!$C:$C,0))),"",INDEX('Policy Characteristics'!B:B,MATCH($C1820,'Policy Characteristics'!$C:$C,0)))</f>
        <v>Capital Cost Reduction</v>
      </c>
      <c r="C1820" s="254" t="str">
        <f t="shared" si="70"/>
        <v>RnD Industry Capital Cost Perc Reduction</v>
      </c>
      <c r="D1820" t="s">
        <v>3069</v>
      </c>
      <c r="E1820" s="45"/>
      <c r="F1820" s="6" t="s">
        <v>3096</v>
      </c>
      <c r="G1820" s="45"/>
      <c r="H1820" s="43">
        <v>1470</v>
      </c>
      <c r="I1820" s="324" t="s">
        <v>43</v>
      </c>
      <c r="J1820" s="255" t="str">
        <f>IF(ISBLANK(INDEX('Policy Characteristics'!D:D,MATCH($C1820,'Policy Characteristics'!$C:$C,0))),"",INDEX('Policy Characteristics'!D:D,MATCH($C1820,'Policy Characteristics'!$C:$C,0)))</f>
        <v>R&amp;D Capital Cost Reductions</v>
      </c>
      <c r="K1820" s="254" t="str">
        <f>IF(ISBLANK(INDEX('Policy Characteristics'!E:E,MATCH($C1820,'Policy Characteristics'!$C:$C,0))),"",INDEX('Policy Characteristics'!E:E,MATCH($C1820,'Policy Characteristics'!$C:$C,0)))</f>
        <v>RnD industry capital cost reduction</v>
      </c>
      <c r="L1820" s="261">
        <f>IF(ISBLANK(INDEX('Policy Characteristics'!F:F,MATCH($C1820,'Policy Characteristics'!$C:$C,0))),"",INDEX('Policy Characteristics'!F:F,MATCH($C1820,'Policy Characteristics'!$C:$C,0)))</f>
        <v>0</v>
      </c>
      <c r="M1820" s="261">
        <f>IF(ISBLANK(INDEX('Policy Characteristics'!G:G,MATCH($C1820,'Policy Characteristics'!$C:$C,0))),"",INDEX('Policy Characteristics'!G:G,MATCH($C1820,'Policy Characteristics'!$C:$C,0)))</f>
        <v>0.4</v>
      </c>
      <c r="N1820" s="261">
        <f>IF(ISBLANK(INDEX('Policy Characteristics'!H:H,MATCH($C1820,'Policy Characteristics'!$C:$C,0))),"",INDEX('Policy Characteristics'!H:H,MATCH($C1820,'Policy Characteristics'!$C:$C,0)))</f>
        <v>0.01</v>
      </c>
      <c r="O1820" s="254" t="str">
        <f>IF(ISBLANK(INDEX('Policy Characteristics'!I:I,MATCH($C1820,'Policy Characteristics'!$C:$C,0))),"",INDEX('Policy Characteristics'!I:I,MATCH($C1820,'Policy Characteristics'!$C:$C,0)))</f>
        <v>% reduction in cost</v>
      </c>
      <c r="P1820" s="254" t="str">
        <f>IF(ISBLANK(INDEX('Policy Characteristics'!J:J,MATCH($C1820,'Policy Characteristics'!$C:$C,0))),"",INDEX('Policy Characteristics'!J:J,MATCH($C1820,'Policy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0" s="254" t="str">
        <f>IF(ISBLANK(INDEX('Policy Characteristics'!K:K,MATCH($C1820,'Policy Characteristics'!$C:$C,0))),"",INDEX('Policy Characteristics'!K:K,MATCH($C1820,'Policy Characteristics'!$C:$C,0)))</f>
        <v>architectural-design.html#rnd</v>
      </c>
      <c r="R1820" s="254" t="str">
        <f>IF(ISBLANK(INDEX('Policy Characteristics'!L:L,MATCH($C1820,'Policy Characteristics'!$C:$C,0))),"",INDEX('Policy Characteristics'!L:L,MATCH($C1820,'Policy Characteristics'!$C:$C,0)))</f>
        <v>research-and-development.html</v>
      </c>
    </row>
    <row r="1821" spans="1:18">
      <c r="A1821" s="254" t="str">
        <f>IF(ISBLANK(INDEX('Policy Characteristics'!A:A,MATCH($C1821,'Policy Characteristics'!$C:$C,0))),"",INDEX('Policy Characteristics'!A:A,MATCH($C1821,'Policy Characteristics'!$C:$C,0)))</f>
        <v>Research and Development</v>
      </c>
      <c r="B1821" s="262" t="str">
        <f>IF(ISBLANK(INDEX('Policy Characteristics'!B:B,MATCH($C1821,'Policy Characteristics'!$C:$C,0))),"",INDEX('Policy Characteristics'!B:B,MATCH($C1821,'Policy Characteristics'!$C:$C,0)))</f>
        <v>Capital Cost Reduction</v>
      </c>
      <c r="C1821" s="254" t="str">
        <f t="shared" si="70"/>
        <v>RnD Industry Capital Cost Perc Reduction</v>
      </c>
      <c r="D1821" t="s">
        <v>3070</v>
      </c>
      <c r="E1821" s="45"/>
      <c r="F1821" s="6" t="s">
        <v>326</v>
      </c>
      <c r="G1821" s="45"/>
      <c r="H1821" s="43">
        <v>1471</v>
      </c>
      <c r="I1821" s="324" t="s">
        <v>43</v>
      </c>
      <c r="J1821" s="255" t="str">
        <f>IF(ISBLANK(INDEX('Policy Characteristics'!D:D,MATCH($C1821,'Policy Characteristics'!$C:$C,0))),"",INDEX('Policy Characteristics'!D:D,MATCH($C1821,'Policy Characteristics'!$C:$C,0)))</f>
        <v>R&amp;D Capital Cost Reductions</v>
      </c>
      <c r="K1821" s="254" t="str">
        <f>IF(ISBLANK(INDEX('Policy Characteristics'!E:E,MATCH($C1821,'Policy Characteristics'!$C:$C,0))),"",INDEX('Policy Characteristics'!E:E,MATCH($C1821,'Policy Characteristics'!$C:$C,0)))</f>
        <v>RnD industry capital cost reduction</v>
      </c>
      <c r="L1821" s="261">
        <f>IF(ISBLANK(INDEX('Policy Characteristics'!F:F,MATCH($C1821,'Policy Characteristics'!$C:$C,0))),"",INDEX('Policy Characteristics'!F:F,MATCH($C1821,'Policy Characteristics'!$C:$C,0)))</f>
        <v>0</v>
      </c>
      <c r="M1821" s="261">
        <f>IF(ISBLANK(INDEX('Policy Characteristics'!G:G,MATCH($C1821,'Policy Characteristics'!$C:$C,0))),"",INDEX('Policy Characteristics'!G:G,MATCH($C1821,'Policy Characteristics'!$C:$C,0)))</f>
        <v>0.4</v>
      </c>
      <c r="N1821" s="261">
        <f>IF(ISBLANK(INDEX('Policy Characteristics'!H:H,MATCH($C1821,'Policy Characteristics'!$C:$C,0))),"",INDEX('Policy Characteristics'!H:H,MATCH($C1821,'Policy Characteristics'!$C:$C,0)))</f>
        <v>0.01</v>
      </c>
      <c r="O1821" s="254" t="str">
        <f>IF(ISBLANK(INDEX('Policy Characteristics'!I:I,MATCH($C1821,'Policy Characteristics'!$C:$C,0))),"",INDEX('Policy Characteristics'!I:I,MATCH($C1821,'Policy Characteristics'!$C:$C,0)))</f>
        <v>% reduction in cost</v>
      </c>
      <c r="P1821" s="254" t="str">
        <f>IF(ISBLANK(INDEX('Policy Characteristics'!J:J,MATCH($C1821,'Policy Characteristics'!$C:$C,0))),"",INDEX('Policy Characteristics'!J:J,MATCH($C1821,'Policy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1" s="254" t="str">
        <f>IF(ISBLANK(INDEX('Policy Characteristics'!K:K,MATCH($C1821,'Policy Characteristics'!$C:$C,0))),"",INDEX('Policy Characteristics'!K:K,MATCH($C1821,'Policy Characteristics'!$C:$C,0)))</f>
        <v>architectural-design.html#rnd</v>
      </c>
      <c r="R1821" s="254" t="str">
        <f>IF(ISBLANK(INDEX('Policy Characteristics'!L:L,MATCH($C1821,'Policy Characteristics'!$C:$C,0))),"",INDEX('Policy Characteristics'!L:L,MATCH($C1821,'Policy Characteristics'!$C:$C,0)))</f>
        <v>research-and-development.html</v>
      </c>
    </row>
    <row r="1822" spans="1:18">
      <c r="A1822" s="254" t="str">
        <f>IF(ISBLANK(INDEX('Policy Characteristics'!A:A,MATCH($C1822,'Policy Characteristics'!$C:$C,0))),"",INDEX('Policy Characteristics'!A:A,MATCH($C1822,'Policy Characteristics'!$C:$C,0)))</f>
        <v>Research and Development</v>
      </c>
      <c r="B1822" s="262" t="str">
        <f>IF(ISBLANK(INDEX('Policy Characteristics'!B:B,MATCH($C1822,'Policy Characteristics'!$C:$C,0))),"",INDEX('Policy Characteristics'!B:B,MATCH($C1822,'Policy Characteristics'!$C:$C,0)))</f>
        <v>Capital Cost Reduction</v>
      </c>
      <c r="C1822" s="254" t="str">
        <f t="shared" si="70"/>
        <v>RnD Industry Capital Cost Perc Reduction</v>
      </c>
      <c r="D1822" t="s">
        <v>3071</v>
      </c>
      <c r="E1822" s="45"/>
      <c r="F1822" s="6" t="s">
        <v>3097</v>
      </c>
      <c r="G1822" s="45"/>
      <c r="H1822" s="43">
        <v>1472</v>
      </c>
      <c r="I1822" s="324" t="s">
        <v>43</v>
      </c>
      <c r="J1822" s="255" t="str">
        <f>IF(ISBLANK(INDEX('Policy Characteristics'!D:D,MATCH($C1822,'Policy Characteristics'!$C:$C,0))),"",INDEX('Policy Characteristics'!D:D,MATCH($C1822,'Policy Characteristics'!$C:$C,0)))</f>
        <v>R&amp;D Capital Cost Reductions</v>
      </c>
      <c r="K1822" s="254" t="str">
        <f>IF(ISBLANK(INDEX('Policy Characteristics'!E:E,MATCH($C1822,'Policy Characteristics'!$C:$C,0))),"",INDEX('Policy Characteristics'!E:E,MATCH($C1822,'Policy Characteristics'!$C:$C,0)))</f>
        <v>RnD industry capital cost reduction</v>
      </c>
      <c r="L1822" s="261">
        <f>IF(ISBLANK(INDEX('Policy Characteristics'!F:F,MATCH($C1822,'Policy Characteristics'!$C:$C,0))),"",INDEX('Policy Characteristics'!F:F,MATCH($C1822,'Policy Characteristics'!$C:$C,0)))</f>
        <v>0</v>
      </c>
      <c r="M1822" s="261">
        <f>IF(ISBLANK(INDEX('Policy Characteristics'!G:G,MATCH($C1822,'Policy Characteristics'!$C:$C,0))),"",INDEX('Policy Characteristics'!G:G,MATCH($C1822,'Policy Characteristics'!$C:$C,0)))</f>
        <v>0.4</v>
      </c>
      <c r="N1822" s="261">
        <f>IF(ISBLANK(INDEX('Policy Characteristics'!H:H,MATCH($C1822,'Policy Characteristics'!$C:$C,0))),"",INDEX('Policy Characteristics'!H:H,MATCH($C1822,'Policy Characteristics'!$C:$C,0)))</f>
        <v>0.01</v>
      </c>
      <c r="O1822" s="254" t="str">
        <f>IF(ISBLANK(INDEX('Policy Characteristics'!I:I,MATCH($C1822,'Policy Characteristics'!$C:$C,0))),"",INDEX('Policy Characteristics'!I:I,MATCH($C1822,'Policy Characteristics'!$C:$C,0)))</f>
        <v>% reduction in cost</v>
      </c>
      <c r="P1822" s="254" t="str">
        <f>IF(ISBLANK(INDEX('Policy Characteristics'!J:J,MATCH($C1822,'Policy Characteristics'!$C:$C,0))),"",INDEX('Policy Characteristics'!J:J,MATCH($C1822,'Policy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2" s="254" t="str">
        <f>IF(ISBLANK(INDEX('Policy Characteristics'!K:K,MATCH($C1822,'Policy Characteristics'!$C:$C,0))),"",INDEX('Policy Characteristics'!K:K,MATCH($C1822,'Policy Characteristics'!$C:$C,0)))</f>
        <v>architectural-design.html#rnd</v>
      </c>
      <c r="R1822" s="254" t="str">
        <f>IF(ISBLANK(INDEX('Policy Characteristics'!L:L,MATCH($C1822,'Policy Characteristics'!$C:$C,0))),"",INDEX('Policy Characteristics'!L:L,MATCH($C1822,'Policy Characteristics'!$C:$C,0)))</f>
        <v>research-and-development.html</v>
      </c>
    </row>
    <row r="1823" spans="1:18">
      <c r="A1823" s="254" t="str">
        <f>IF(ISBLANK(INDEX('Policy Characteristics'!A:A,MATCH($C1823,'Policy Characteristics'!$C:$C,0))),"",INDEX('Policy Characteristics'!A:A,MATCH($C1823,'Policy Characteristics'!$C:$C,0)))</f>
        <v>Research and Development</v>
      </c>
      <c r="B1823" s="262" t="str">
        <f>IF(ISBLANK(INDEX('Policy Characteristics'!B:B,MATCH($C1823,'Policy Characteristics'!$C:$C,0))),"",INDEX('Policy Characteristics'!B:B,MATCH($C1823,'Policy Characteristics'!$C:$C,0)))</f>
        <v>Capital Cost Reduction</v>
      </c>
      <c r="C1823" s="254" t="str">
        <f t="shared" si="70"/>
        <v>RnD Industry Capital Cost Perc Reduction</v>
      </c>
      <c r="D1823" t="s">
        <v>3072</v>
      </c>
      <c r="E1823" s="45"/>
      <c r="F1823" s="6" t="s">
        <v>3098</v>
      </c>
      <c r="G1823" s="45"/>
      <c r="H1823" s="43">
        <v>1473</v>
      </c>
      <c r="I1823" s="324" t="s">
        <v>43</v>
      </c>
      <c r="J1823" s="255" t="str">
        <f>IF(ISBLANK(INDEX('Policy Characteristics'!D:D,MATCH($C1823,'Policy Characteristics'!$C:$C,0))),"",INDEX('Policy Characteristics'!D:D,MATCH($C1823,'Policy Characteristics'!$C:$C,0)))</f>
        <v>R&amp;D Capital Cost Reductions</v>
      </c>
      <c r="K1823" s="254" t="str">
        <f>IF(ISBLANK(INDEX('Policy Characteristics'!E:E,MATCH($C1823,'Policy Characteristics'!$C:$C,0))),"",INDEX('Policy Characteristics'!E:E,MATCH($C1823,'Policy Characteristics'!$C:$C,0)))</f>
        <v>RnD industry capital cost reduction</v>
      </c>
      <c r="L1823" s="261">
        <f>IF(ISBLANK(INDEX('Policy Characteristics'!F:F,MATCH($C1823,'Policy Characteristics'!$C:$C,0))),"",INDEX('Policy Characteristics'!F:F,MATCH($C1823,'Policy Characteristics'!$C:$C,0)))</f>
        <v>0</v>
      </c>
      <c r="M1823" s="261">
        <f>IF(ISBLANK(INDEX('Policy Characteristics'!G:G,MATCH($C1823,'Policy Characteristics'!$C:$C,0))),"",INDEX('Policy Characteristics'!G:G,MATCH($C1823,'Policy Characteristics'!$C:$C,0)))</f>
        <v>0.4</v>
      </c>
      <c r="N1823" s="261">
        <f>IF(ISBLANK(INDEX('Policy Characteristics'!H:H,MATCH($C1823,'Policy Characteristics'!$C:$C,0))),"",INDEX('Policy Characteristics'!H:H,MATCH($C1823,'Policy Characteristics'!$C:$C,0)))</f>
        <v>0.01</v>
      </c>
      <c r="O1823" s="254" t="str">
        <f>IF(ISBLANK(INDEX('Policy Characteristics'!I:I,MATCH($C1823,'Policy Characteristics'!$C:$C,0))),"",INDEX('Policy Characteristics'!I:I,MATCH($C1823,'Policy Characteristics'!$C:$C,0)))</f>
        <v>% reduction in cost</v>
      </c>
      <c r="P1823" s="254" t="str">
        <f>IF(ISBLANK(INDEX('Policy Characteristics'!J:J,MATCH($C1823,'Policy Characteristics'!$C:$C,0))),"",INDEX('Policy Characteristics'!J:J,MATCH($C1823,'Policy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3" s="254" t="str">
        <f>IF(ISBLANK(INDEX('Policy Characteristics'!K:K,MATCH($C1823,'Policy Characteristics'!$C:$C,0))),"",INDEX('Policy Characteristics'!K:K,MATCH($C1823,'Policy Characteristics'!$C:$C,0)))</f>
        <v>architectural-design.html#rnd</v>
      </c>
      <c r="R1823" s="254" t="str">
        <f>IF(ISBLANK(INDEX('Policy Characteristics'!L:L,MATCH($C1823,'Policy Characteristics'!$C:$C,0))),"",INDEX('Policy Characteristics'!L:L,MATCH($C1823,'Policy Characteristics'!$C:$C,0)))</f>
        <v>research-and-development.html</v>
      </c>
    </row>
    <row r="1824" spans="1:18">
      <c r="A1824" s="254" t="str">
        <f>IF(ISBLANK(INDEX('Policy Characteristics'!A:A,MATCH($C1824,'Policy Characteristics'!$C:$C,0))),"",INDEX('Policy Characteristics'!A:A,MATCH($C1824,'Policy Characteristics'!$C:$C,0)))</f>
        <v>Research and Development</v>
      </c>
      <c r="B1824" s="262" t="str">
        <f>IF(ISBLANK(INDEX('Policy Characteristics'!B:B,MATCH($C1824,'Policy Characteristics'!$C:$C,0))),"",INDEX('Policy Characteristics'!B:B,MATCH($C1824,'Policy Characteristics'!$C:$C,0)))</f>
        <v>Capital Cost Reduction</v>
      </c>
      <c r="C1824" s="254" t="str">
        <f t="shared" si="70"/>
        <v>RnD Industry Capital Cost Perc Reduction</v>
      </c>
      <c r="D1824" t="s">
        <v>3073</v>
      </c>
      <c r="E1824" s="45"/>
      <c r="F1824" s="6" t="s">
        <v>3099</v>
      </c>
      <c r="G1824" s="45"/>
      <c r="H1824" s="43">
        <v>1474</v>
      </c>
      <c r="I1824" s="324" t="s">
        <v>43</v>
      </c>
      <c r="J1824" s="255" t="str">
        <f>IF(ISBLANK(INDEX('Policy Characteristics'!D:D,MATCH($C1824,'Policy Characteristics'!$C:$C,0))),"",INDEX('Policy Characteristics'!D:D,MATCH($C1824,'Policy Characteristics'!$C:$C,0)))</f>
        <v>R&amp;D Capital Cost Reductions</v>
      </c>
      <c r="K1824" s="254" t="str">
        <f>IF(ISBLANK(INDEX('Policy Characteristics'!E:E,MATCH($C1824,'Policy Characteristics'!$C:$C,0))),"",INDEX('Policy Characteristics'!E:E,MATCH($C1824,'Policy Characteristics'!$C:$C,0)))</f>
        <v>RnD industry capital cost reduction</v>
      </c>
      <c r="L1824" s="261">
        <f>IF(ISBLANK(INDEX('Policy Characteristics'!F:F,MATCH($C1824,'Policy Characteristics'!$C:$C,0))),"",INDEX('Policy Characteristics'!F:F,MATCH($C1824,'Policy Characteristics'!$C:$C,0)))</f>
        <v>0</v>
      </c>
      <c r="M1824" s="261">
        <f>IF(ISBLANK(INDEX('Policy Characteristics'!G:G,MATCH($C1824,'Policy Characteristics'!$C:$C,0))),"",INDEX('Policy Characteristics'!G:G,MATCH($C1824,'Policy Characteristics'!$C:$C,0)))</f>
        <v>0.4</v>
      </c>
      <c r="N1824" s="261">
        <f>IF(ISBLANK(INDEX('Policy Characteristics'!H:H,MATCH($C1824,'Policy Characteristics'!$C:$C,0))),"",INDEX('Policy Characteristics'!H:H,MATCH($C1824,'Policy Characteristics'!$C:$C,0)))</f>
        <v>0.01</v>
      </c>
      <c r="O1824" s="254" t="str">
        <f>IF(ISBLANK(INDEX('Policy Characteristics'!I:I,MATCH($C1824,'Policy Characteristics'!$C:$C,0))),"",INDEX('Policy Characteristics'!I:I,MATCH($C1824,'Policy Characteristics'!$C:$C,0)))</f>
        <v>% reduction in cost</v>
      </c>
      <c r="P1824" s="254" t="str">
        <f>IF(ISBLANK(INDEX('Policy Characteristics'!J:J,MATCH($C1824,'Policy Characteristics'!$C:$C,0))),"",INDEX('Policy Characteristics'!J:J,MATCH($C1824,'Policy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4" s="254" t="str">
        <f>IF(ISBLANK(INDEX('Policy Characteristics'!K:K,MATCH($C1824,'Policy Characteristics'!$C:$C,0))),"",INDEX('Policy Characteristics'!K:K,MATCH($C1824,'Policy Characteristics'!$C:$C,0)))</f>
        <v>architectural-design.html#rnd</v>
      </c>
      <c r="R1824" s="254" t="str">
        <f>IF(ISBLANK(INDEX('Policy Characteristics'!L:L,MATCH($C1824,'Policy Characteristics'!$C:$C,0))),"",INDEX('Policy Characteristics'!L:L,MATCH($C1824,'Policy Characteristics'!$C:$C,0)))</f>
        <v>research-and-development.html</v>
      </c>
    </row>
    <row r="1825" spans="1:18">
      <c r="A1825" s="254" t="str">
        <f>IF(ISBLANK(INDEX('Policy Characteristics'!A:A,MATCH($C1825,'Policy Characteristics'!$C:$C,0))),"",INDEX('Policy Characteristics'!A:A,MATCH($C1825,'Policy Characteristics'!$C:$C,0)))</f>
        <v>Research and Development</v>
      </c>
      <c r="B1825" s="262" t="str">
        <f>IF(ISBLANK(INDEX('Policy Characteristics'!B:B,MATCH($C1825,'Policy Characteristics'!$C:$C,0))),"",INDEX('Policy Characteristics'!B:B,MATCH($C1825,'Policy Characteristics'!$C:$C,0)))</f>
        <v>Capital Cost Reduction</v>
      </c>
      <c r="C1825" s="254" t="str">
        <f t="shared" si="70"/>
        <v>RnD Industry Capital Cost Perc Reduction</v>
      </c>
      <c r="D1825" t="s">
        <v>3074</v>
      </c>
      <c r="E1825" s="45"/>
      <c r="F1825" s="6" t="s">
        <v>325</v>
      </c>
      <c r="G1825" s="45"/>
      <c r="H1825" s="43">
        <v>1475</v>
      </c>
      <c r="I1825" s="324" t="s">
        <v>43</v>
      </c>
      <c r="J1825" s="255" t="str">
        <f>IF(ISBLANK(INDEX('Policy Characteristics'!D:D,MATCH($C1825,'Policy Characteristics'!$C:$C,0))),"",INDEX('Policy Characteristics'!D:D,MATCH($C1825,'Policy Characteristics'!$C:$C,0)))</f>
        <v>R&amp;D Capital Cost Reductions</v>
      </c>
      <c r="K1825" s="254" t="str">
        <f>IF(ISBLANK(INDEX('Policy Characteristics'!E:E,MATCH($C1825,'Policy Characteristics'!$C:$C,0))),"",INDEX('Policy Characteristics'!E:E,MATCH($C1825,'Policy Characteristics'!$C:$C,0)))</f>
        <v>RnD industry capital cost reduction</v>
      </c>
      <c r="L1825" s="261">
        <f>IF(ISBLANK(INDEX('Policy Characteristics'!F:F,MATCH($C1825,'Policy Characteristics'!$C:$C,0))),"",INDEX('Policy Characteristics'!F:F,MATCH($C1825,'Policy Characteristics'!$C:$C,0)))</f>
        <v>0</v>
      </c>
      <c r="M1825" s="261">
        <f>IF(ISBLANK(INDEX('Policy Characteristics'!G:G,MATCH($C1825,'Policy Characteristics'!$C:$C,0))),"",INDEX('Policy Characteristics'!G:G,MATCH($C1825,'Policy Characteristics'!$C:$C,0)))</f>
        <v>0.4</v>
      </c>
      <c r="N1825" s="261">
        <f>IF(ISBLANK(INDEX('Policy Characteristics'!H:H,MATCH($C1825,'Policy Characteristics'!$C:$C,0))),"",INDEX('Policy Characteristics'!H:H,MATCH($C1825,'Policy Characteristics'!$C:$C,0)))</f>
        <v>0.01</v>
      </c>
      <c r="O1825" s="254" t="str">
        <f>IF(ISBLANK(INDEX('Policy Characteristics'!I:I,MATCH($C1825,'Policy Characteristics'!$C:$C,0))),"",INDEX('Policy Characteristics'!I:I,MATCH($C1825,'Policy Characteristics'!$C:$C,0)))</f>
        <v>% reduction in cost</v>
      </c>
      <c r="P1825" s="254" t="str">
        <f>IF(ISBLANK(INDEX('Policy Characteristics'!J:J,MATCH($C1825,'Policy Characteristics'!$C:$C,0))),"",INDEX('Policy Characteristics'!J:J,MATCH($C1825,'Policy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5" s="254" t="str">
        <f>IF(ISBLANK(INDEX('Policy Characteristics'!K:K,MATCH($C1825,'Policy Characteristics'!$C:$C,0))),"",INDEX('Policy Characteristics'!K:K,MATCH($C1825,'Policy Characteristics'!$C:$C,0)))</f>
        <v>architectural-design.html#rnd</v>
      </c>
      <c r="R1825" s="254" t="str">
        <f>IF(ISBLANK(INDEX('Policy Characteristics'!L:L,MATCH($C1825,'Policy Characteristics'!$C:$C,0))),"",INDEX('Policy Characteristics'!L:L,MATCH($C1825,'Policy Characteristics'!$C:$C,0)))</f>
        <v>research-and-development.html</v>
      </c>
    </row>
    <row r="1826" spans="1:18">
      <c r="A1826" s="254" t="str">
        <f>IF(ISBLANK(INDEX('Policy Characteristics'!A:A,MATCH($C1826,'Policy Characteristics'!$C:$C,0))),"",INDEX('Policy Characteristics'!A:A,MATCH($C1826,'Policy Characteristics'!$C:$C,0)))</f>
        <v>Research and Development</v>
      </c>
      <c r="B1826" s="262" t="str">
        <f>IF(ISBLANK(INDEX('Policy Characteristics'!B:B,MATCH($C1826,'Policy Characteristics'!$C:$C,0))),"",INDEX('Policy Characteristics'!B:B,MATCH($C1826,'Policy Characteristics'!$C:$C,0)))</f>
        <v>Capital Cost Reduction</v>
      </c>
      <c r="C1826" s="254" t="str">
        <f t="shared" si="70"/>
        <v>RnD Industry Capital Cost Perc Reduction</v>
      </c>
      <c r="D1826" t="s">
        <v>3075</v>
      </c>
      <c r="E1826" s="45"/>
      <c r="F1826" s="6" t="s">
        <v>3100</v>
      </c>
      <c r="G1826" s="45"/>
      <c r="H1826" s="43">
        <v>1476</v>
      </c>
      <c r="I1826" s="324" t="s">
        <v>43</v>
      </c>
      <c r="J1826" s="255" t="str">
        <f>IF(ISBLANK(INDEX('Policy Characteristics'!D:D,MATCH($C1826,'Policy Characteristics'!$C:$C,0))),"",INDEX('Policy Characteristics'!D:D,MATCH($C1826,'Policy Characteristics'!$C:$C,0)))</f>
        <v>R&amp;D Capital Cost Reductions</v>
      </c>
      <c r="K1826" s="254" t="str">
        <f>IF(ISBLANK(INDEX('Policy Characteristics'!E:E,MATCH($C1826,'Policy Characteristics'!$C:$C,0))),"",INDEX('Policy Characteristics'!E:E,MATCH($C1826,'Policy Characteristics'!$C:$C,0)))</f>
        <v>RnD industry capital cost reduction</v>
      </c>
      <c r="L1826" s="261">
        <f>IF(ISBLANK(INDEX('Policy Characteristics'!F:F,MATCH($C1826,'Policy Characteristics'!$C:$C,0))),"",INDEX('Policy Characteristics'!F:F,MATCH($C1826,'Policy Characteristics'!$C:$C,0)))</f>
        <v>0</v>
      </c>
      <c r="M1826" s="261">
        <f>IF(ISBLANK(INDEX('Policy Characteristics'!G:G,MATCH($C1826,'Policy Characteristics'!$C:$C,0))),"",INDEX('Policy Characteristics'!G:G,MATCH($C1826,'Policy Characteristics'!$C:$C,0)))</f>
        <v>0.4</v>
      </c>
      <c r="N1826" s="261">
        <f>IF(ISBLANK(INDEX('Policy Characteristics'!H:H,MATCH($C1826,'Policy Characteristics'!$C:$C,0))),"",INDEX('Policy Characteristics'!H:H,MATCH($C1826,'Policy Characteristics'!$C:$C,0)))</f>
        <v>0.01</v>
      </c>
      <c r="O1826" s="254" t="str">
        <f>IF(ISBLANK(INDEX('Policy Characteristics'!I:I,MATCH($C1826,'Policy Characteristics'!$C:$C,0))),"",INDEX('Policy Characteristics'!I:I,MATCH($C1826,'Policy Characteristics'!$C:$C,0)))</f>
        <v>% reduction in cost</v>
      </c>
      <c r="P1826" s="254" t="str">
        <f>IF(ISBLANK(INDEX('Policy Characteristics'!J:J,MATCH($C1826,'Policy Characteristics'!$C:$C,0))),"",INDEX('Policy Characteristics'!J:J,MATCH($C1826,'Policy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6" s="254" t="str">
        <f>IF(ISBLANK(INDEX('Policy Characteristics'!K:K,MATCH($C1826,'Policy Characteristics'!$C:$C,0))),"",INDEX('Policy Characteristics'!K:K,MATCH($C1826,'Policy Characteristics'!$C:$C,0)))</f>
        <v>architectural-design.html#rnd</v>
      </c>
      <c r="R1826" s="254" t="str">
        <f>IF(ISBLANK(INDEX('Policy Characteristics'!L:L,MATCH($C1826,'Policy Characteristics'!$C:$C,0))),"",INDEX('Policy Characteristics'!L:L,MATCH($C1826,'Policy Characteristics'!$C:$C,0)))</f>
        <v>research-and-development.html</v>
      </c>
    </row>
    <row r="1827" spans="1:18" ht="30">
      <c r="A1827" s="254" t="str">
        <f>IF(ISBLANK(INDEX('Policy Characteristics'!A:A,MATCH($C1827,'Policy Characteristics'!$C:$C,0))),"",INDEX('Policy Characteristics'!A:A,MATCH($C1827,'Policy Characteristics'!$C:$C,0)))</f>
        <v>Research and Development</v>
      </c>
      <c r="B1827" s="262" t="str">
        <f>IF(ISBLANK(INDEX('Policy Characteristics'!B:B,MATCH($C1827,'Policy Characteristics'!$C:$C,0))),"",INDEX('Policy Characteristics'!B:B,MATCH($C1827,'Policy Characteristics'!$C:$C,0)))</f>
        <v>Capital Cost Reduction</v>
      </c>
      <c r="C1827" s="254" t="str">
        <f t="shared" si="70"/>
        <v>RnD Industry Capital Cost Perc Reduction</v>
      </c>
      <c r="D1827" t="s">
        <v>3076</v>
      </c>
      <c r="E1827" s="45"/>
      <c r="F1827" s="6" t="s">
        <v>3101</v>
      </c>
      <c r="G1827" s="45"/>
      <c r="H1827" s="43">
        <v>1477</v>
      </c>
      <c r="I1827" s="324" t="s">
        <v>43</v>
      </c>
      <c r="J1827" s="255" t="str">
        <f>IF(ISBLANK(INDEX('Policy Characteristics'!D:D,MATCH($C1827,'Policy Characteristics'!$C:$C,0))),"",INDEX('Policy Characteristics'!D:D,MATCH($C1827,'Policy Characteristics'!$C:$C,0)))</f>
        <v>R&amp;D Capital Cost Reductions</v>
      </c>
      <c r="K1827" s="254" t="str">
        <f>IF(ISBLANK(INDEX('Policy Characteristics'!E:E,MATCH($C1827,'Policy Characteristics'!$C:$C,0))),"",INDEX('Policy Characteristics'!E:E,MATCH($C1827,'Policy Characteristics'!$C:$C,0)))</f>
        <v>RnD industry capital cost reduction</v>
      </c>
      <c r="L1827" s="261">
        <f>IF(ISBLANK(INDEX('Policy Characteristics'!F:F,MATCH($C1827,'Policy Characteristics'!$C:$C,0))),"",INDEX('Policy Characteristics'!F:F,MATCH($C1827,'Policy Characteristics'!$C:$C,0)))</f>
        <v>0</v>
      </c>
      <c r="M1827" s="261">
        <f>IF(ISBLANK(INDEX('Policy Characteristics'!G:G,MATCH($C1827,'Policy Characteristics'!$C:$C,0))),"",INDEX('Policy Characteristics'!G:G,MATCH($C1827,'Policy Characteristics'!$C:$C,0)))</f>
        <v>0.4</v>
      </c>
      <c r="N1827" s="261">
        <f>IF(ISBLANK(INDEX('Policy Characteristics'!H:H,MATCH($C1827,'Policy Characteristics'!$C:$C,0))),"",INDEX('Policy Characteristics'!H:H,MATCH($C1827,'Policy Characteristics'!$C:$C,0)))</f>
        <v>0.01</v>
      </c>
      <c r="O1827" s="254" t="str">
        <f>IF(ISBLANK(INDEX('Policy Characteristics'!I:I,MATCH($C1827,'Policy Characteristics'!$C:$C,0))),"",INDEX('Policy Characteristics'!I:I,MATCH($C1827,'Policy Characteristics'!$C:$C,0)))</f>
        <v>% reduction in cost</v>
      </c>
      <c r="P1827" s="254" t="str">
        <f>IF(ISBLANK(INDEX('Policy Characteristics'!J:J,MATCH($C1827,'Policy Characteristics'!$C:$C,0))),"",INDEX('Policy Characteristics'!J:J,MATCH($C1827,'Policy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7" s="254" t="str">
        <f>IF(ISBLANK(INDEX('Policy Characteristics'!K:K,MATCH($C1827,'Policy Characteristics'!$C:$C,0))),"",INDEX('Policy Characteristics'!K:K,MATCH($C1827,'Policy Characteristics'!$C:$C,0)))</f>
        <v>architectural-design.html#rnd</v>
      </c>
      <c r="R1827" s="254" t="str">
        <f>IF(ISBLANK(INDEX('Policy Characteristics'!L:L,MATCH($C1827,'Policy Characteristics'!$C:$C,0))),"",INDEX('Policy Characteristics'!L:L,MATCH($C1827,'Policy Characteristics'!$C:$C,0)))</f>
        <v>research-and-development.html</v>
      </c>
    </row>
    <row r="1828" spans="1:18">
      <c r="A1828" s="254" t="str">
        <f>IF(ISBLANK(INDEX('Policy Characteristics'!A:A,MATCH($C1828,'Policy Characteristics'!$C:$C,0))),"",INDEX('Policy Characteristics'!A:A,MATCH($C1828,'Policy Characteristics'!$C:$C,0)))</f>
        <v>Research and Development</v>
      </c>
      <c r="B1828" s="262" t="str">
        <f>IF(ISBLANK(INDEX('Policy Characteristics'!B:B,MATCH($C1828,'Policy Characteristics'!$C:$C,0))),"",INDEX('Policy Characteristics'!B:B,MATCH($C1828,'Policy Characteristics'!$C:$C,0)))</f>
        <v>Capital Cost Reduction</v>
      </c>
      <c r="C1828" s="254" t="str">
        <f t="shared" si="70"/>
        <v>RnD Industry Capital Cost Perc Reduction</v>
      </c>
      <c r="D1828" t="s">
        <v>3077</v>
      </c>
      <c r="E1828" s="45"/>
      <c r="F1828" s="6" t="s">
        <v>3102</v>
      </c>
      <c r="G1828" s="45"/>
      <c r="H1828" s="43">
        <v>1478</v>
      </c>
      <c r="I1828" s="324" t="s">
        <v>43</v>
      </c>
      <c r="J1828" s="255" t="str">
        <f>IF(ISBLANK(INDEX('Policy Characteristics'!D:D,MATCH($C1828,'Policy Characteristics'!$C:$C,0))),"",INDEX('Policy Characteristics'!D:D,MATCH($C1828,'Policy Characteristics'!$C:$C,0)))</f>
        <v>R&amp;D Capital Cost Reductions</v>
      </c>
      <c r="K1828" s="254" t="str">
        <f>IF(ISBLANK(INDEX('Policy Characteristics'!E:E,MATCH($C1828,'Policy Characteristics'!$C:$C,0))),"",INDEX('Policy Characteristics'!E:E,MATCH($C1828,'Policy Characteristics'!$C:$C,0)))</f>
        <v>RnD industry capital cost reduction</v>
      </c>
      <c r="L1828" s="261">
        <f>IF(ISBLANK(INDEX('Policy Characteristics'!F:F,MATCH($C1828,'Policy Characteristics'!$C:$C,0))),"",INDEX('Policy Characteristics'!F:F,MATCH($C1828,'Policy Characteristics'!$C:$C,0)))</f>
        <v>0</v>
      </c>
      <c r="M1828" s="261">
        <f>IF(ISBLANK(INDEX('Policy Characteristics'!G:G,MATCH($C1828,'Policy Characteristics'!$C:$C,0))),"",INDEX('Policy Characteristics'!G:G,MATCH($C1828,'Policy Characteristics'!$C:$C,0)))</f>
        <v>0.4</v>
      </c>
      <c r="N1828" s="261">
        <f>IF(ISBLANK(INDEX('Policy Characteristics'!H:H,MATCH($C1828,'Policy Characteristics'!$C:$C,0))),"",INDEX('Policy Characteristics'!H:H,MATCH($C1828,'Policy Characteristics'!$C:$C,0)))</f>
        <v>0.01</v>
      </c>
      <c r="O1828" s="254" t="str">
        <f>IF(ISBLANK(INDEX('Policy Characteristics'!I:I,MATCH($C1828,'Policy Characteristics'!$C:$C,0))),"",INDEX('Policy Characteristics'!I:I,MATCH($C1828,'Policy Characteristics'!$C:$C,0)))</f>
        <v>% reduction in cost</v>
      </c>
      <c r="P1828" s="254" t="str">
        <f>IF(ISBLANK(INDEX('Policy Characteristics'!J:J,MATCH($C1828,'Policy Characteristics'!$C:$C,0))),"",INDEX('Policy Characteristics'!J:J,MATCH($C1828,'Policy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8" s="254" t="str">
        <f>IF(ISBLANK(INDEX('Policy Characteristics'!K:K,MATCH($C1828,'Policy Characteristics'!$C:$C,0))),"",INDEX('Policy Characteristics'!K:K,MATCH($C1828,'Policy Characteristics'!$C:$C,0)))</f>
        <v>architectural-design.html#rnd</v>
      </c>
      <c r="R1828" s="254" t="str">
        <f>IF(ISBLANK(INDEX('Policy Characteristics'!L:L,MATCH($C1828,'Policy Characteristics'!$C:$C,0))),"",INDEX('Policy Characteristics'!L:L,MATCH($C1828,'Policy Characteristics'!$C:$C,0)))</f>
        <v>research-and-development.html</v>
      </c>
    </row>
    <row r="1829" spans="1:18">
      <c r="A1829" s="254" t="str">
        <f>IF(ISBLANK(INDEX('Policy Characteristics'!A:A,MATCH($C1829,'Policy Characteristics'!$C:$C,0))),"",INDEX('Policy Characteristics'!A:A,MATCH($C1829,'Policy Characteristics'!$C:$C,0)))</f>
        <v>Research and Development</v>
      </c>
      <c r="B1829" s="262" t="str">
        <f>IF(ISBLANK(INDEX('Policy Characteristics'!B:B,MATCH($C1829,'Policy Characteristics'!$C:$C,0))),"",INDEX('Policy Characteristics'!B:B,MATCH($C1829,'Policy Characteristics'!$C:$C,0)))</f>
        <v>Capital Cost Reduction</v>
      </c>
      <c r="C1829" s="254" t="str">
        <f t="shared" si="70"/>
        <v>RnD Industry Capital Cost Perc Reduction</v>
      </c>
      <c r="D1829" t="s">
        <v>3078</v>
      </c>
      <c r="E1829" s="45"/>
      <c r="F1829" s="6" t="s">
        <v>3103</v>
      </c>
      <c r="G1829" s="45"/>
      <c r="H1829" s="43">
        <v>1479</v>
      </c>
      <c r="I1829" s="324" t="s">
        <v>43</v>
      </c>
      <c r="J1829" s="255" t="str">
        <f>IF(ISBLANK(INDEX('Policy Characteristics'!D:D,MATCH($C1829,'Policy Characteristics'!$C:$C,0))),"",INDEX('Policy Characteristics'!D:D,MATCH($C1829,'Policy Characteristics'!$C:$C,0)))</f>
        <v>R&amp;D Capital Cost Reductions</v>
      </c>
      <c r="K1829" s="254" t="str">
        <f>IF(ISBLANK(INDEX('Policy Characteristics'!E:E,MATCH($C1829,'Policy Characteristics'!$C:$C,0))),"",INDEX('Policy Characteristics'!E:E,MATCH($C1829,'Policy Characteristics'!$C:$C,0)))</f>
        <v>RnD industry capital cost reduction</v>
      </c>
      <c r="L1829" s="261">
        <f>IF(ISBLANK(INDEX('Policy Characteristics'!F:F,MATCH($C1829,'Policy Characteristics'!$C:$C,0))),"",INDEX('Policy Characteristics'!F:F,MATCH($C1829,'Policy Characteristics'!$C:$C,0)))</f>
        <v>0</v>
      </c>
      <c r="M1829" s="261">
        <f>IF(ISBLANK(INDEX('Policy Characteristics'!G:G,MATCH($C1829,'Policy Characteristics'!$C:$C,0))),"",INDEX('Policy Characteristics'!G:G,MATCH($C1829,'Policy Characteristics'!$C:$C,0)))</f>
        <v>0.4</v>
      </c>
      <c r="N1829" s="261">
        <f>IF(ISBLANK(INDEX('Policy Characteristics'!H:H,MATCH($C1829,'Policy Characteristics'!$C:$C,0))),"",INDEX('Policy Characteristics'!H:H,MATCH($C1829,'Policy Characteristics'!$C:$C,0)))</f>
        <v>0.01</v>
      </c>
      <c r="O1829" s="254" t="str">
        <f>IF(ISBLANK(INDEX('Policy Characteristics'!I:I,MATCH($C1829,'Policy Characteristics'!$C:$C,0))),"",INDEX('Policy Characteristics'!I:I,MATCH($C1829,'Policy Characteristics'!$C:$C,0)))</f>
        <v>% reduction in cost</v>
      </c>
      <c r="P1829" s="254" t="str">
        <f>IF(ISBLANK(INDEX('Policy Characteristics'!J:J,MATCH($C1829,'Policy Characteristics'!$C:$C,0))),"",INDEX('Policy Characteristics'!J:J,MATCH($C1829,'Policy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9" s="254" t="str">
        <f>IF(ISBLANK(INDEX('Policy Characteristics'!K:K,MATCH($C1829,'Policy Characteristics'!$C:$C,0))),"",INDEX('Policy Characteristics'!K:K,MATCH($C1829,'Policy Characteristics'!$C:$C,0)))</f>
        <v>architectural-design.html#rnd</v>
      </c>
      <c r="R1829" s="254" t="str">
        <f>IF(ISBLANK(INDEX('Policy Characteristics'!L:L,MATCH($C1829,'Policy Characteristics'!$C:$C,0))),"",INDEX('Policy Characteristics'!L:L,MATCH($C1829,'Policy Characteristics'!$C:$C,0)))</f>
        <v>research-and-development.html</v>
      </c>
    </row>
    <row r="1830" spans="1:18">
      <c r="A1830" s="254" t="str">
        <f>IF(ISBLANK(INDEX('Policy Characteristics'!A:A,MATCH($C1830,'Policy Characteristics'!$C:$C,0))),"",INDEX('Policy Characteristics'!A:A,MATCH($C1830,'Policy Characteristics'!$C:$C,0)))</f>
        <v>Research and Development</v>
      </c>
      <c r="B1830" s="262" t="str">
        <f>IF(ISBLANK(INDEX('Policy Characteristics'!B:B,MATCH($C1830,'Policy Characteristics'!$C:$C,0))),"",INDEX('Policy Characteristics'!B:B,MATCH($C1830,'Policy Characteristics'!$C:$C,0)))</f>
        <v>Capital Cost Reduction</v>
      </c>
      <c r="C1830" s="254" t="str">
        <f t="shared" si="70"/>
        <v>RnD Industry Capital Cost Perc Reduction</v>
      </c>
      <c r="D1830" t="s">
        <v>3079</v>
      </c>
      <c r="E1830" s="45"/>
      <c r="F1830" s="6" t="s">
        <v>3104</v>
      </c>
      <c r="G1830" s="45"/>
      <c r="H1830" s="43">
        <v>1480</v>
      </c>
      <c r="I1830" s="324" t="s">
        <v>43</v>
      </c>
      <c r="J1830" s="255" t="str">
        <f>IF(ISBLANK(INDEX('Policy Characteristics'!D:D,MATCH($C1830,'Policy Characteristics'!$C:$C,0))),"",INDEX('Policy Characteristics'!D:D,MATCH($C1830,'Policy Characteristics'!$C:$C,0)))</f>
        <v>R&amp;D Capital Cost Reductions</v>
      </c>
      <c r="K1830" s="254" t="str">
        <f>IF(ISBLANK(INDEX('Policy Characteristics'!E:E,MATCH($C1830,'Policy Characteristics'!$C:$C,0))),"",INDEX('Policy Characteristics'!E:E,MATCH($C1830,'Policy Characteristics'!$C:$C,0)))</f>
        <v>RnD industry capital cost reduction</v>
      </c>
      <c r="L1830" s="261">
        <f>IF(ISBLANK(INDEX('Policy Characteristics'!F:F,MATCH($C1830,'Policy Characteristics'!$C:$C,0))),"",INDEX('Policy Characteristics'!F:F,MATCH($C1830,'Policy Characteristics'!$C:$C,0)))</f>
        <v>0</v>
      </c>
      <c r="M1830" s="261">
        <f>IF(ISBLANK(INDEX('Policy Characteristics'!G:G,MATCH($C1830,'Policy Characteristics'!$C:$C,0))),"",INDEX('Policy Characteristics'!G:G,MATCH($C1830,'Policy Characteristics'!$C:$C,0)))</f>
        <v>0.4</v>
      </c>
      <c r="N1830" s="261">
        <f>IF(ISBLANK(INDEX('Policy Characteristics'!H:H,MATCH($C1830,'Policy Characteristics'!$C:$C,0))),"",INDEX('Policy Characteristics'!H:H,MATCH($C1830,'Policy Characteristics'!$C:$C,0)))</f>
        <v>0.01</v>
      </c>
      <c r="O1830" s="254" t="str">
        <f>IF(ISBLANK(INDEX('Policy Characteristics'!I:I,MATCH($C1830,'Policy Characteristics'!$C:$C,0))),"",INDEX('Policy Characteristics'!I:I,MATCH($C1830,'Policy Characteristics'!$C:$C,0)))</f>
        <v>% reduction in cost</v>
      </c>
      <c r="P1830" s="254" t="str">
        <f>IF(ISBLANK(INDEX('Policy Characteristics'!J:J,MATCH($C1830,'Policy Characteristics'!$C:$C,0))),"",INDEX('Policy Characteristics'!J:J,MATCH($C1830,'Policy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0" s="254" t="str">
        <f>IF(ISBLANK(INDEX('Policy Characteristics'!K:K,MATCH($C1830,'Policy Characteristics'!$C:$C,0))),"",INDEX('Policy Characteristics'!K:K,MATCH($C1830,'Policy Characteristics'!$C:$C,0)))</f>
        <v>architectural-design.html#rnd</v>
      </c>
      <c r="R1830" s="254" t="str">
        <f>IF(ISBLANK(INDEX('Policy Characteristics'!L:L,MATCH($C1830,'Policy Characteristics'!$C:$C,0))),"",INDEX('Policy Characteristics'!L:L,MATCH($C1830,'Policy Characteristics'!$C:$C,0)))</f>
        <v>research-and-development.html</v>
      </c>
    </row>
    <row r="1831" spans="1:18">
      <c r="A1831" s="254" t="str">
        <f>IF(ISBLANK(INDEX('Policy Characteristics'!A:A,MATCH($C1831,'Policy Characteristics'!$C:$C,0))),"",INDEX('Policy Characteristics'!A:A,MATCH($C1831,'Policy Characteristics'!$C:$C,0)))</f>
        <v>Research and Development</v>
      </c>
      <c r="B1831" s="262" t="str">
        <f>IF(ISBLANK(INDEX('Policy Characteristics'!B:B,MATCH($C1831,'Policy Characteristics'!$C:$C,0))),"",INDEX('Policy Characteristics'!B:B,MATCH($C1831,'Policy Characteristics'!$C:$C,0)))</f>
        <v>Capital Cost Reduction</v>
      </c>
      <c r="C1831" s="254" t="str">
        <f t="shared" si="70"/>
        <v>RnD Industry Capital Cost Perc Reduction</v>
      </c>
      <c r="D1831" t="s">
        <v>3080</v>
      </c>
      <c r="E1831" s="45"/>
      <c r="F1831" s="6" t="s">
        <v>3105</v>
      </c>
      <c r="G1831" s="45"/>
      <c r="H1831" s="43">
        <v>1481</v>
      </c>
      <c r="I1831" s="324" t="s">
        <v>43</v>
      </c>
      <c r="J1831" s="255" t="str">
        <f>IF(ISBLANK(INDEX('Policy Characteristics'!D:D,MATCH($C1831,'Policy Characteristics'!$C:$C,0))),"",INDEX('Policy Characteristics'!D:D,MATCH($C1831,'Policy Characteristics'!$C:$C,0)))</f>
        <v>R&amp;D Capital Cost Reductions</v>
      </c>
      <c r="K1831" s="254" t="str">
        <f>IF(ISBLANK(INDEX('Policy Characteristics'!E:E,MATCH($C1831,'Policy Characteristics'!$C:$C,0))),"",INDEX('Policy Characteristics'!E:E,MATCH($C1831,'Policy Characteristics'!$C:$C,0)))</f>
        <v>RnD industry capital cost reduction</v>
      </c>
      <c r="L1831" s="261">
        <f>IF(ISBLANK(INDEX('Policy Characteristics'!F:F,MATCH($C1831,'Policy Characteristics'!$C:$C,0))),"",INDEX('Policy Characteristics'!F:F,MATCH($C1831,'Policy Characteristics'!$C:$C,0)))</f>
        <v>0</v>
      </c>
      <c r="M1831" s="261">
        <f>IF(ISBLANK(INDEX('Policy Characteristics'!G:G,MATCH($C1831,'Policy Characteristics'!$C:$C,0))),"",INDEX('Policy Characteristics'!G:G,MATCH($C1831,'Policy Characteristics'!$C:$C,0)))</f>
        <v>0.4</v>
      </c>
      <c r="N1831" s="261">
        <f>IF(ISBLANK(INDEX('Policy Characteristics'!H:H,MATCH($C1831,'Policy Characteristics'!$C:$C,0))),"",INDEX('Policy Characteristics'!H:H,MATCH($C1831,'Policy Characteristics'!$C:$C,0)))</f>
        <v>0.01</v>
      </c>
      <c r="O1831" s="254" t="str">
        <f>IF(ISBLANK(INDEX('Policy Characteristics'!I:I,MATCH($C1831,'Policy Characteristics'!$C:$C,0))),"",INDEX('Policy Characteristics'!I:I,MATCH($C1831,'Policy Characteristics'!$C:$C,0)))</f>
        <v>% reduction in cost</v>
      </c>
      <c r="P1831" s="254" t="str">
        <f>IF(ISBLANK(INDEX('Policy Characteristics'!J:J,MATCH($C1831,'Policy Characteristics'!$C:$C,0))),"",INDEX('Policy Characteristics'!J:J,MATCH($C1831,'Policy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1" s="254" t="str">
        <f>IF(ISBLANK(INDEX('Policy Characteristics'!K:K,MATCH($C1831,'Policy Characteristics'!$C:$C,0))),"",INDEX('Policy Characteristics'!K:K,MATCH($C1831,'Policy Characteristics'!$C:$C,0)))</f>
        <v>architectural-design.html#rnd</v>
      </c>
      <c r="R1831" s="254" t="str">
        <f>IF(ISBLANK(INDEX('Policy Characteristics'!L:L,MATCH($C1831,'Policy Characteristics'!$C:$C,0))),"",INDEX('Policy Characteristics'!L:L,MATCH($C1831,'Policy Characteristics'!$C:$C,0)))</f>
        <v>research-and-development.html</v>
      </c>
    </row>
    <row r="1832" spans="1:18">
      <c r="A1832" s="254" t="str">
        <f>IF(ISBLANK(INDEX('Policy Characteristics'!A:A,MATCH($C1832,'Policy Characteristics'!$C:$C,0))),"",INDEX('Policy Characteristics'!A:A,MATCH($C1832,'Policy Characteristics'!$C:$C,0)))</f>
        <v>Research and Development</v>
      </c>
      <c r="B1832" s="262" t="str">
        <f>IF(ISBLANK(INDEX('Policy Characteristics'!B:B,MATCH($C1832,'Policy Characteristics'!$C:$C,0))),"",INDEX('Policy Characteristics'!B:B,MATCH($C1832,'Policy Characteristics'!$C:$C,0)))</f>
        <v>Capital Cost Reduction</v>
      </c>
      <c r="C1832" s="254" t="str">
        <f t="shared" si="70"/>
        <v>RnD Industry Capital Cost Perc Reduction</v>
      </c>
      <c r="D1832" t="s">
        <v>3081</v>
      </c>
      <c r="E1832" s="45"/>
      <c r="F1832" s="6" t="s">
        <v>3106</v>
      </c>
      <c r="G1832" s="45"/>
      <c r="H1832" s="43">
        <v>1482</v>
      </c>
      <c r="I1832" s="324" t="s">
        <v>43</v>
      </c>
      <c r="J1832" s="255" t="str">
        <f>IF(ISBLANK(INDEX('Policy Characteristics'!D:D,MATCH($C1832,'Policy Characteristics'!$C:$C,0))),"",INDEX('Policy Characteristics'!D:D,MATCH($C1832,'Policy Characteristics'!$C:$C,0)))</f>
        <v>R&amp;D Capital Cost Reductions</v>
      </c>
      <c r="K1832" s="254" t="str">
        <f>IF(ISBLANK(INDEX('Policy Characteristics'!E:E,MATCH($C1832,'Policy Characteristics'!$C:$C,0))),"",INDEX('Policy Characteristics'!E:E,MATCH($C1832,'Policy Characteristics'!$C:$C,0)))</f>
        <v>RnD industry capital cost reduction</v>
      </c>
      <c r="L1832" s="261">
        <f>IF(ISBLANK(INDEX('Policy Characteristics'!F:F,MATCH($C1832,'Policy Characteristics'!$C:$C,0))),"",INDEX('Policy Characteristics'!F:F,MATCH($C1832,'Policy Characteristics'!$C:$C,0)))</f>
        <v>0</v>
      </c>
      <c r="M1832" s="261">
        <f>IF(ISBLANK(INDEX('Policy Characteristics'!G:G,MATCH($C1832,'Policy Characteristics'!$C:$C,0))),"",INDEX('Policy Characteristics'!G:G,MATCH($C1832,'Policy Characteristics'!$C:$C,0)))</f>
        <v>0.4</v>
      </c>
      <c r="N1832" s="261">
        <f>IF(ISBLANK(INDEX('Policy Characteristics'!H:H,MATCH($C1832,'Policy Characteristics'!$C:$C,0))),"",INDEX('Policy Characteristics'!H:H,MATCH($C1832,'Policy Characteristics'!$C:$C,0)))</f>
        <v>0.01</v>
      </c>
      <c r="O1832" s="254" t="str">
        <f>IF(ISBLANK(INDEX('Policy Characteristics'!I:I,MATCH($C1832,'Policy Characteristics'!$C:$C,0))),"",INDEX('Policy Characteristics'!I:I,MATCH($C1832,'Policy Characteristics'!$C:$C,0)))</f>
        <v>% reduction in cost</v>
      </c>
      <c r="P1832" s="254" t="str">
        <f>IF(ISBLANK(INDEX('Policy Characteristics'!J:J,MATCH($C1832,'Policy Characteristics'!$C:$C,0))),"",INDEX('Policy Characteristics'!J:J,MATCH($C1832,'Policy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2" s="254" t="str">
        <f>IF(ISBLANK(INDEX('Policy Characteristics'!K:K,MATCH($C1832,'Policy Characteristics'!$C:$C,0))),"",INDEX('Policy Characteristics'!K:K,MATCH($C1832,'Policy Characteristics'!$C:$C,0)))</f>
        <v>architectural-design.html#rnd</v>
      </c>
      <c r="R1832" s="254" t="str">
        <f>IF(ISBLANK(INDEX('Policy Characteristics'!L:L,MATCH($C1832,'Policy Characteristics'!$C:$C,0))),"",INDEX('Policy Characteristics'!L:L,MATCH($C1832,'Policy Characteristics'!$C:$C,0)))</f>
        <v>research-and-development.html</v>
      </c>
    </row>
    <row r="1833" spans="1:18">
      <c r="A1833" s="254" t="str">
        <f>IF(ISBLANK(INDEX('Policy Characteristics'!A:A,MATCH($C1833,'Policy Characteristics'!$C:$C,0))),"",INDEX('Policy Characteristics'!A:A,MATCH($C1833,'Policy Characteristics'!$C:$C,0)))</f>
        <v>Research and Development</v>
      </c>
      <c r="B1833" s="262" t="str">
        <f>IF(ISBLANK(INDEX('Policy Characteristics'!B:B,MATCH($C1833,'Policy Characteristics'!$C:$C,0))),"",INDEX('Policy Characteristics'!B:B,MATCH($C1833,'Policy Characteristics'!$C:$C,0)))</f>
        <v>Capital Cost Reduction</v>
      </c>
      <c r="C1833" s="254" t="str">
        <f t="shared" si="70"/>
        <v>RnD Industry Capital Cost Perc Reduction</v>
      </c>
      <c r="D1833" t="s">
        <v>3082</v>
      </c>
      <c r="E1833" s="45"/>
      <c r="F1833" s="6" t="s">
        <v>3107</v>
      </c>
      <c r="G1833" s="45"/>
      <c r="H1833" s="43">
        <v>1483</v>
      </c>
      <c r="I1833" s="324" t="s">
        <v>43</v>
      </c>
      <c r="J1833" s="255" t="str">
        <f>IF(ISBLANK(INDEX('Policy Characteristics'!D:D,MATCH($C1833,'Policy Characteristics'!$C:$C,0))),"",INDEX('Policy Characteristics'!D:D,MATCH($C1833,'Policy Characteristics'!$C:$C,0)))</f>
        <v>R&amp;D Capital Cost Reductions</v>
      </c>
      <c r="K1833" s="254" t="str">
        <f>IF(ISBLANK(INDEX('Policy Characteristics'!E:E,MATCH($C1833,'Policy Characteristics'!$C:$C,0))),"",INDEX('Policy Characteristics'!E:E,MATCH($C1833,'Policy Characteristics'!$C:$C,0)))</f>
        <v>RnD industry capital cost reduction</v>
      </c>
      <c r="L1833" s="261">
        <f>IF(ISBLANK(INDEX('Policy Characteristics'!F:F,MATCH($C1833,'Policy Characteristics'!$C:$C,0))),"",INDEX('Policy Characteristics'!F:F,MATCH($C1833,'Policy Characteristics'!$C:$C,0)))</f>
        <v>0</v>
      </c>
      <c r="M1833" s="261">
        <f>IF(ISBLANK(INDEX('Policy Characteristics'!G:G,MATCH($C1833,'Policy Characteristics'!$C:$C,0))),"",INDEX('Policy Characteristics'!G:G,MATCH($C1833,'Policy Characteristics'!$C:$C,0)))</f>
        <v>0.4</v>
      </c>
      <c r="N1833" s="261">
        <f>IF(ISBLANK(INDEX('Policy Characteristics'!H:H,MATCH($C1833,'Policy Characteristics'!$C:$C,0))),"",INDEX('Policy Characteristics'!H:H,MATCH($C1833,'Policy Characteristics'!$C:$C,0)))</f>
        <v>0.01</v>
      </c>
      <c r="O1833" s="254" t="str">
        <f>IF(ISBLANK(INDEX('Policy Characteristics'!I:I,MATCH($C1833,'Policy Characteristics'!$C:$C,0))),"",INDEX('Policy Characteristics'!I:I,MATCH($C1833,'Policy Characteristics'!$C:$C,0)))</f>
        <v>% reduction in cost</v>
      </c>
      <c r="P1833" s="254" t="str">
        <f>IF(ISBLANK(INDEX('Policy Characteristics'!J:J,MATCH($C1833,'Policy Characteristics'!$C:$C,0))),"",INDEX('Policy Characteristics'!J:J,MATCH($C1833,'Policy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3" s="254" t="str">
        <f>IF(ISBLANK(INDEX('Policy Characteristics'!K:K,MATCH($C1833,'Policy Characteristics'!$C:$C,0))),"",INDEX('Policy Characteristics'!K:K,MATCH($C1833,'Policy Characteristics'!$C:$C,0)))</f>
        <v>architectural-design.html#rnd</v>
      </c>
      <c r="R1833" s="254" t="str">
        <f>IF(ISBLANK(INDEX('Policy Characteristics'!L:L,MATCH($C1833,'Policy Characteristics'!$C:$C,0))),"",INDEX('Policy Characteristics'!L:L,MATCH($C1833,'Policy Characteristics'!$C:$C,0)))</f>
        <v>research-and-development.html</v>
      </c>
    </row>
    <row r="1834" spans="1:18">
      <c r="A1834" s="254" t="str">
        <f>IF(ISBLANK(INDEX('Policy Characteristics'!A:A,MATCH($C1834,'Policy Characteristics'!$C:$C,0))),"",INDEX('Policy Characteristics'!A:A,MATCH($C1834,'Policy Characteristics'!$C:$C,0)))</f>
        <v>Research and Development</v>
      </c>
      <c r="B1834" s="262" t="str">
        <f>IF(ISBLANK(INDEX('Policy Characteristics'!B:B,MATCH($C1834,'Policy Characteristics'!$C:$C,0))),"",INDEX('Policy Characteristics'!B:B,MATCH($C1834,'Policy Characteristics'!$C:$C,0)))</f>
        <v>Capital Cost Reduction</v>
      </c>
      <c r="C1834" s="254" t="str">
        <f t="shared" si="70"/>
        <v>RnD Industry Capital Cost Perc Reduction</v>
      </c>
      <c r="D1834" t="s">
        <v>3083</v>
      </c>
      <c r="E1834" s="45"/>
      <c r="F1834" s="6" t="s">
        <v>3108</v>
      </c>
      <c r="G1834" s="45"/>
      <c r="H1834" s="43">
        <v>1484</v>
      </c>
      <c r="I1834" s="324" t="s">
        <v>43</v>
      </c>
      <c r="J1834" s="255" t="str">
        <f>IF(ISBLANK(INDEX('Policy Characteristics'!D:D,MATCH($C1834,'Policy Characteristics'!$C:$C,0))),"",INDEX('Policy Characteristics'!D:D,MATCH($C1834,'Policy Characteristics'!$C:$C,0)))</f>
        <v>R&amp;D Capital Cost Reductions</v>
      </c>
      <c r="K1834" s="254" t="str">
        <f>IF(ISBLANK(INDEX('Policy Characteristics'!E:E,MATCH($C1834,'Policy Characteristics'!$C:$C,0))),"",INDEX('Policy Characteristics'!E:E,MATCH($C1834,'Policy Characteristics'!$C:$C,0)))</f>
        <v>RnD industry capital cost reduction</v>
      </c>
      <c r="L1834" s="261">
        <f>IF(ISBLANK(INDEX('Policy Characteristics'!F:F,MATCH($C1834,'Policy Characteristics'!$C:$C,0))),"",INDEX('Policy Characteristics'!F:F,MATCH($C1834,'Policy Characteristics'!$C:$C,0)))</f>
        <v>0</v>
      </c>
      <c r="M1834" s="261">
        <f>IF(ISBLANK(INDEX('Policy Characteristics'!G:G,MATCH($C1834,'Policy Characteristics'!$C:$C,0))),"",INDEX('Policy Characteristics'!G:G,MATCH($C1834,'Policy Characteristics'!$C:$C,0)))</f>
        <v>0.4</v>
      </c>
      <c r="N1834" s="261">
        <f>IF(ISBLANK(INDEX('Policy Characteristics'!H:H,MATCH($C1834,'Policy Characteristics'!$C:$C,0))),"",INDEX('Policy Characteristics'!H:H,MATCH($C1834,'Policy Characteristics'!$C:$C,0)))</f>
        <v>0.01</v>
      </c>
      <c r="O1834" s="254" t="str">
        <f>IF(ISBLANK(INDEX('Policy Characteristics'!I:I,MATCH($C1834,'Policy Characteristics'!$C:$C,0))),"",INDEX('Policy Characteristics'!I:I,MATCH($C1834,'Policy Characteristics'!$C:$C,0)))</f>
        <v>% reduction in cost</v>
      </c>
      <c r="P1834" s="254" t="str">
        <f>IF(ISBLANK(INDEX('Policy Characteristics'!J:J,MATCH($C1834,'Policy Characteristics'!$C:$C,0))),"",INDEX('Policy Characteristics'!J:J,MATCH($C1834,'Policy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4" s="254" t="str">
        <f>IF(ISBLANK(INDEX('Policy Characteristics'!K:K,MATCH($C1834,'Policy Characteristics'!$C:$C,0))),"",INDEX('Policy Characteristics'!K:K,MATCH($C1834,'Policy Characteristics'!$C:$C,0)))</f>
        <v>architectural-design.html#rnd</v>
      </c>
      <c r="R1834" s="254" t="str">
        <f>IF(ISBLANK(INDEX('Policy Characteristics'!L:L,MATCH($C1834,'Policy Characteristics'!$C:$C,0))),"",INDEX('Policy Characteristics'!L:L,MATCH($C1834,'Policy Characteristics'!$C:$C,0)))</f>
        <v>research-and-development.html</v>
      </c>
    </row>
    <row r="1835" spans="1:18">
      <c r="A1835" s="254" t="str">
        <f>IF(ISBLANK(INDEX('Policy Characteristics'!A:A,MATCH($C1835,'Policy Characteristics'!$C:$C,0))),"",INDEX('Policy Characteristics'!A:A,MATCH($C1835,'Policy Characteristics'!$C:$C,0)))</f>
        <v>Research and Development</v>
      </c>
      <c r="B1835" s="262" t="str">
        <f>IF(ISBLANK(INDEX('Policy Characteristics'!B:B,MATCH($C1835,'Policy Characteristics'!$C:$C,0))),"",INDEX('Policy Characteristics'!B:B,MATCH($C1835,'Policy Characteristics'!$C:$C,0)))</f>
        <v>Capital Cost Reduction</v>
      </c>
      <c r="C1835" s="254" t="str">
        <f t="shared" si="70"/>
        <v>RnD Industry Capital Cost Perc Reduction</v>
      </c>
      <c r="D1835" t="s">
        <v>3084</v>
      </c>
      <c r="E1835" s="45"/>
      <c r="F1835" s="6" t="s">
        <v>3109</v>
      </c>
      <c r="G1835" s="45"/>
      <c r="H1835" s="43">
        <v>1485</v>
      </c>
      <c r="I1835" s="324" t="s">
        <v>43</v>
      </c>
      <c r="J1835" s="255" t="str">
        <f>IF(ISBLANK(INDEX('Policy Characteristics'!D:D,MATCH($C1835,'Policy Characteristics'!$C:$C,0))),"",INDEX('Policy Characteristics'!D:D,MATCH($C1835,'Policy Characteristics'!$C:$C,0)))</f>
        <v>R&amp;D Capital Cost Reductions</v>
      </c>
      <c r="K1835" s="254" t="str">
        <f>IF(ISBLANK(INDEX('Policy Characteristics'!E:E,MATCH($C1835,'Policy Characteristics'!$C:$C,0))),"",INDEX('Policy Characteristics'!E:E,MATCH($C1835,'Policy Characteristics'!$C:$C,0)))</f>
        <v>RnD industry capital cost reduction</v>
      </c>
      <c r="L1835" s="261">
        <f>IF(ISBLANK(INDEX('Policy Characteristics'!F:F,MATCH($C1835,'Policy Characteristics'!$C:$C,0))),"",INDEX('Policy Characteristics'!F:F,MATCH($C1835,'Policy Characteristics'!$C:$C,0)))</f>
        <v>0</v>
      </c>
      <c r="M1835" s="261">
        <f>IF(ISBLANK(INDEX('Policy Characteristics'!G:G,MATCH($C1835,'Policy Characteristics'!$C:$C,0))),"",INDEX('Policy Characteristics'!G:G,MATCH($C1835,'Policy Characteristics'!$C:$C,0)))</f>
        <v>0.4</v>
      </c>
      <c r="N1835" s="261">
        <f>IF(ISBLANK(INDEX('Policy Characteristics'!H:H,MATCH($C1835,'Policy Characteristics'!$C:$C,0))),"",INDEX('Policy Characteristics'!H:H,MATCH($C1835,'Policy Characteristics'!$C:$C,0)))</f>
        <v>0.01</v>
      </c>
      <c r="O1835" s="254" t="str">
        <f>IF(ISBLANK(INDEX('Policy Characteristics'!I:I,MATCH($C1835,'Policy Characteristics'!$C:$C,0))),"",INDEX('Policy Characteristics'!I:I,MATCH($C1835,'Policy Characteristics'!$C:$C,0)))</f>
        <v>% reduction in cost</v>
      </c>
      <c r="P1835" s="254" t="str">
        <f>IF(ISBLANK(INDEX('Policy Characteristics'!J:J,MATCH($C1835,'Policy Characteristics'!$C:$C,0))),"",INDEX('Policy Characteristics'!J:J,MATCH($C1835,'Policy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5" s="254" t="str">
        <f>IF(ISBLANK(INDEX('Policy Characteristics'!K:K,MATCH($C1835,'Policy Characteristics'!$C:$C,0))),"",INDEX('Policy Characteristics'!K:K,MATCH($C1835,'Policy Characteristics'!$C:$C,0)))</f>
        <v>architectural-design.html#rnd</v>
      </c>
      <c r="R1835" s="254" t="str">
        <f>IF(ISBLANK(INDEX('Policy Characteristics'!L:L,MATCH($C1835,'Policy Characteristics'!$C:$C,0))),"",INDEX('Policy Characteristics'!L:L,MATCH($C1835,'Policy Characteristics'!$C:$C,0)))</f>
        <v>research-and-development.html</v>
      </c>
    </row>
    <row r="1836" spans="1:18">
      <c r="A1836" s="254" t="str">
        <f>IF(ISBLANK(INDEX('Policy Characteristics'!A:A,MATCH($C1836,'Policy Characteristics'!$C:$C,0))),"",INDEX('Policy Characteristics'!A:A,MATCH($C1836,'Policy Characteristics'!$C:$C,0)))</f>
        <v>Research and Development</v>
      </c>
      <c r="B1836" s="262" t="str">
        <f>IF(ISBLANK(INDEX('Policy Characteristics'!B:B,MATCH($C1836,'Policy Characteristics'!$C:$C,0))),"",INDEX('Policy Characteristics'!B:B,MATCH($C1836,'Policy Characteristics'!$C:$C,0)))</f>
        <v>Capital Cost Reduction</v>
      </c>
      <c r="C1836" s="254" t="str">
        <f t="shared" si="70"/>
        <v>RnD Industry Capital Cost Perc Reduction</v>
      </c>
      <c r="D1836" t="s">
        <v>3085</v>
      </c>
      <c r="E1836" s="45"/>
      <c r="F1836" s="6" t="s">
        <v>3110</v>
      </c>
      <c r="G1836" s="45"/>
      <c r="H1836" s="43">
        <v>1486</v>
      </c>
      <c r="I1836" s="324" t="s">
        <v>43</v>
      </c>
      <c r="J1836" s="255" t="str">
        <f>IF(ISBLANK(INDEX('Policy Characteristics'!D:D,MATCH($C1836,'Policy Characteristics'!$C:$C,0))),"",INDEX('Policy Characteristics'!D:D,MATCH($C1836,'Policy Characteristics'!$C:$C,0)))</f>
        <v>R&amp;D Capital Cost Reductions</v>
      </c>
      <c r="K1836" s="254" t="str">
        <f>IF(ISBLANK(INDEX('Policy Characteristics'!E:E,MATCH($C1836,'Policy Characteristics'!$C:$C,0))),"",INDEX('Policy Characteristics'!E:E,MATCH($C1836,'Policy Characteristics'!$C:$C,0)))</f>
        <v>RnD industry capital cost reduction</v>
      </c>
      <c r="L1836" s="261">
        <f>IF(ISBLANK(INDEX('Policy Characteristics'!F:F,MATCH($C1836,'Policy Characteristics'!$C:$C,0))),"",INDEX('Policy Characteristics'!F:F,MATCH($C1836,'Policy Characteristics'!$C:$C,0)))</f>
        <v>0</v>
      </c>
      <c r="M1836" s="261">
        <f>IF(ISBLANK(INDEX('Policy Characteristics'!G:G,MATCH($C1836,'Policy Characteristics'!$C:$C,0))),"",INDEX('Policy Characteristics'!G:G,MATCH($C1836,'Policy Characteristics'!$C:$C,0)))</f>
        <v>0.4</v>
      </c>
      <c r="N1836" s="261">
        <f>IF(ISBLANK(INDEX('Policy Characteristics'!H:H,MATCH($C1836,'Policy Characteristics'!$C:$C,0))),"",INDEX('Policy Characteristics'!H:H,MATCH($C1836,'Policy Characteristics'!$C:$C,0)))</f>
        <v>0.01</v>
      </c>
      <c r="O1836" s="254" t="str">
        <f>IF(ISBLANK(INDEX('Policy Characteristics'!I:I,MATCH($C1836,'Policy Characteristics'!$C:$C,0))),"",INDEX('Policy Characteristics'!I:I,MATCH($C1836,'Policy Characteristics'!$C:$C,0)))</f>
        <v>% reduction in cost</v>
      </c>
      <c r="P1836" s="254" t="str">
        <f>IF(ISBLANK(INDEX('Policy Characteristics'!J:J,MATCH($C1836,'Policy Characteristics'!$C:$C,0))),"",INDEX('Policy Characteristics'!J:J,MATCH($C1836,'Policy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6" s="254" t="str">
        <f>IF(ISBLANK(INDEX('Policy Characteristics'!K:K,MATCH($C1836,'Policy Characteristics'!$C:$C,0))),"",INDEX('Policy Characteristics'!K:K,MATCH($C1836,'Policy Characteristics'!$C:$C,0)))</f>
        <v>architectural-design.html#rnd</v>
      </c>
      <c r="R1836" s="254" t="str">
        <f>IF(ISBLANK(INDEX('Policy Characteristics'!L:L,MATCH($C1836,'Policy Characteristics'!$C:$C,0))),"",INDEX('Policy Characteristics'!L:L,MATCH($C1836,'Policy Characteristics'!$C:$C,0)))</f>
        <v>research-and-development.html</v>
      </c>
    </row>
    <row r="1837" spans="1:18">
      <c r="A1837" s="254" t="str">
        <f>IF(ISBLANK(INDEX('Policy Characteristics'!A:A,MATCH($C1837,'Policy Characteristics'!$C:$C,0))),"",INDEX('Policy Characteristics'!A:A,MATCH($C1837,'Policy Characteristics'!$C:$C,0)))</f>
        <v>Research and Development</v>
      </c>
      <c r="B1837" s="262" t="str">
        <f>IF(ISBLANK(INDEX('Policy Characteristics'!B:B,MATCH($C1837,'Policy Characteristics'!$C:$C,0))),"",INDEX('Policy Characteristics'!B:B,MATCH($C1837,'Policy Characteristics'!$C:$C,0)))</f>
        <v>Capital Cost Reduction</v>
      </c>
      <c r="C1837" s="317" t="s">
        <v>292</v>
      </c>
      <c r="D1837" s="45" t="s">
        <v>2245</v>
      </c>
      <c r="E1837" s="45"/>
      <c r="F1837" s="45" t="s">
        <v>470</v>
      </c>
      <c r="G1837" s="45"/>
      <c r="H1837" s="43">
        <v>108</v>
      </c>
      <c r="I1837" s="324" t="s">
        <v>43</v>
      </c>
      <c r="J1837" s="255" t="str">
        <f>IF(ISBLANK(INDEX('Policy Characteristics'!D:D,MATCH($C1837,'Policy Characteristics'!$C:$C,0))),"",INDEX('Policy Characteristics'!D:D,MATCH($C1837,'Policy Characteristics'!$C:$C,0)))</f>
        <v>R&amp;D Capital Cost Reductions</v>
      </c>
      <c r="K1837" s="254" t="str">
        <f>IF(ISBLANK(INDEX('Policy Characteristics'!E:E,MATCH($C1837,'Policy Characteristics'!$C:$C,0))),"",INDEX('Policy Characteristics'!E:E,MATCH($C1837,'Policy Characteristics'!$C:$C,0)))</f>
        <v>RnD transportation capital cost reduction</v>
      </c>
      <c r="L1837" s="261">
        <f>IF(ISBLANK(INDEX('Policy Characteristics'!F:F,MATCH($C1837,'Policy Characteristics'!$C:$C,0))),"",INDEX('Policy Characteristics'!F:F,MATCH($C1837,'Policy Characteristics'!$C:$C,0)))</f>
        <v>0</v>
      </c>
      <c r="M1837" s="261">
        <f>IF(ISBLANK(INDEX('Policy Characteristics'!G:G,MATCH($C1837,'Policy Characteristics'!$C:$C,0))),"",INDEX('Policy Characteristics'!G:G,MATCH($C1837,'Policy Characteristics'!$C:$C,0)))</f>
        <v>0.4</v>
      </c>
      <c r="N1837" s="261">
        <f>IF(ISBLANK(INDEX('Policy Characteristics'!H:H,MATCH($C1837,'Policy Characteristics'!$C:$C,0))),"",INDEX('Policy Characteristics'!H:H,MATCH($C1837,'Policy Characteristics'!$C:$C,0)))</f>
        <v>0.01</v>
      </c>
      <c r="O1837" s="254" t="str">
        <f>IF(ISBLANK(INDEX('Policy Characteristics'!I:I,MATCH($C1837,'Policy Characteristics'!$C:$C,0))),"",INDEX('Policy Characteristics'!I:I,MATCH($C1837,'Policy Characteristics'!$C:$C,0)))</f>
        <v>% reduction in cost</v>
      </c>
      <c r="P1837" s="254" t="str">
        <f>IF(ISBLANK(INDEX('Policy Characteristics'!J:J,MATCH($C1837,'Policy Characteristics'!$C:$C,0))),"",INDEX('Policy Characteristics'!J:J,MATCH($C1837,'Policy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7" s="254" t="str">
        <f>IF(ISBLANK(INDEX('Policy Characteristics'!K:K,MATCH($C1837,'Policy Characteristics'!$C:$C,0))),"",INDEX('Policy Characteristics'!K:K,MATCH($C1837,'Policy Characteristics'!$C:$C,0)))</f>
        <v>architectural-design.html#rnd</v>
      </c>
      <c r="R1837" s="254" t="str">
        <f>IF(ISBLANK(INDEX('Policy Characteristics'!L:L,MATCH($C1837,'Policy Characteristics'!$C:$C,0))),"",INDEX('Policy Characteristics'!L:L,MATCH($C1837,'Policy Characteristics'!$C:$C,0)))</f>
        <v>research-and-development.html</v>
      </c>
    </row>
    <row r="1838" spans="1:18">
      <c r="A1838" s="254" t="str">
        <f>IF(ISBLANK(INDEX('Policy Characteristics'!A:A,MATCH($C1838,'Policy Characteristics'!$C:$C,0))),"",INDEX('Policy Characteristics'!A:A,MATCH($C1838,'Policy Characteristics'!$C:$C,0)))</f>
        <v>Research and Development</v>
      </c>
      <c r="B1838" s="262" t="str">
        <f>IF(ISBLANK(INDEX('Policy Characteristics'!B:B,MATCH($C1838,'Policy Characteristics'!$C:$C,0))),"",INDEX('Policy Characteristics'!B:B,MATCH($C1838,'Policy Characteristics'!$C:$C,0)))</f>
        <v>Capital Cost Reduction</v>
      </c>
      <c r="C1838" s="254" t="str">
        <f t="shared" ref="C1838:C1843" si="71">C$1837</f>
        <v>RnD Transportation Capital Cost Perc Reduction</v>
      </c>
      <c r="D1838" s="45" t="s">
        <v>2246</v>
      </c>
      <c r="E1838" s="45"/>
      <c r="F1838" s="45" t="s">
        <v>471</v>
      </c>
      <c r="G1838" s="45"/>
      <c r="H1838" s="43">
        <v>109</v>
      </c>
      <c r="I1838" s="324" t="s">
        <v>43</v>
      </c>
      <c r="J1838" s="255" t="str">
        <f>IF(ISBLANK(INDEX('Policy Characteristics'!D:D,MATCH($C1838,'Policy Characteristics'!$C:$C,0))),"",INDEX('Policy Characteristics'!D:D,MATCH($C1838,'Policy Characteristics'!$C:$C,0)))</f>
        <v>R&amp;D Capital Cost Reductions</v>
      </c>
      <c r="K1838" s="254" t="str">
        <f>IF(ISBLANK(INDEX('Policy Characteristics'!E:E,MATCH($C1838,'Policy Characteristics'!$C:$C,0))),"",INDEX('Policy Characteristics'!E:E,MATCH($C1838,'Policy Characteristics'!$C:$C,0)))</f>
        <v>RnD transportation capital cost reduction</v>
      </c>
      <c r="L1838" s="261">
        <f>IF(ISBLANK(INDEX('Policy Characteristics'!F:F,MATCH($C1838,'Policy Characteristics'!$C:$C,0))),"",INDEX('Policy Characteristics'!F:F,MATCH($C1838,'Policy Characteristics'!$C:$C,0)))</f>
        <v>0</v>
      </c>
      <c r="M1838" s="261">
        <f>IF(ISBLANK(INDEX('Policy Characteristics'!G:G,MATCH($C1838,'Policy Characteristics'!$C:$C,0))),"",INDEX('Policy Characteristics'!G:G,MATCH($C1838,'Policy Characteristics'!$C:$C,0)))</f>
        <v>0.4</v>
      </c>
      <c r="N1838" s="261">
        <f>IF(ISBLANK(INDEX('Policy Characteristics'!H:H,MATCH($C1838,'Policy Characteristics'!$C:$C,0))),"",INDEX('Policy Characteristics'!H:H,MATCH($C1838,'Policy Characteristics'!$C:$C,0)))</f>
        <v>0.01</v>
      </c>
      <c r="O1838" s="254" t="str">
        <f>IF(ISBLANK(INDEX('Policy Characteristics'!I:I,MATCH($C1838,'Policy Characteristics'!$C:$C,0))),"",INDEX('Policy Characteristics'!I:I,MATCH($C1838,'Policy Characteristics'!$C:$C,0)))</f>
        <v>% reduction in cost</v>
      </c>
      <c r="P1838" s="254" t="str">
        <f>IF(ISBLANK(INDEX('Policy Characteristics'!J:J,MATCH($C1838,'Policy Characteristics'!$C:$C,0))),"",INDEX('Policy Characteristics'!J:J,MATCH($C1838,'Policy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8" s="254" t="str">
        <f>IF(ISBLANK(INDEX('Policy Characteristics'!K:K,MATCH($C1838,'Policy Characteristics'!$C:$C,0))),"",INDEX('Policy Characteristics'!K:K,MATCH($C1838,'Policy Characteristics'!$C:$C,0)))</f>
        <v>architectural-design.html#rnd</v>
      </c>
      <c r="R1838" s="254" t="str">
        <f>IF(ISBLANK(INDEX('Policy Characteristics'!L:L,MATCH($C1838,'Policy Characteristics'!$C:$C,0))),"",INDEX('Policy Characteristics'!L:L,MATCH($C1838,'Policy Characteristics'!$C:$C,0)))</f>
        <v>research-and-development.html</v>
      </c>
    </row>
    <row r="1839" spans="1:18">
      <c r="A1839" s="254" t="str">
        <f>IF(ISBLANK(INDEX('Policy Characteristics'!A:A,MATCH($C1839,'Policy Characteristics'!$C:$C,0))),"",INDEX('Policy Characteristics'!A:A,MATCH($C1839,'Policy Characteristics'!$C:$C,0)))</f>
        <v>Research and Development</v>
      </c>
      <c r="B1839" s="262" t="str">
        <f>IF(ISBLANK(INDEX('Policy Characteristics'!B:B,MATCH($C1839,'Policy Characteristics'!$C:$C,0))),"",INDEX('Policy Characteristics'!B:B,MATCH($C1839,'Policy Characteristics'!$C:$C,0)))</f>
        <v>Capital Cost Reduction</v>
      </c>
      <c r="C1839" s="254" t="str">
        <f t="shared" si="71"/>
        <v>RnD Transportation Capital Cost Perc Reduction</v>
      </c>
      <c r="D1839" s="45" t="s">
        <v>2247</v>
      </c>
      <c r="E1839" s="45"/>
      <c r="F1839" s="45" t="s">
        <v>472</v>
      </c>
      <c r="G1839" s="45"/>
      <c r="H1839" s="43">
        <v>110</v>
      </c>
      <c r="I1839" s="324" t="s">
        <v>43</v>
      </c>
      <c r="J1839" s="255" t="str">
        <f>IF(ISBLANK(INDEX('Policy Characteristics'!D:D,MATCH($C1839,'Policy Characteristics'!$C:$C,0))),"",INDEX('Policy Characteristics'!D:D,MATCH($C1839,'Policy Characteristics'!$C:$C,0)))</f>
        <v>R&amp;D Capital Cost Reductions</v>
      </c>
      <c r="K1839" s="254" t="str">
        <f>IF(ISBLANK(INDEX('Policy Characteristics'!E:E,MATCH($C1839,'Policy Characteristics'!$C:$C,0))),"",INDEX('Policy Characteristics'!E:E,MATCH($C1839,'Policy Characteristics'!$C:$C,0)))</f>
        <v>RnD transportation capital cost reduction</v>
      </c>
      <c r="L1839" s="261">
        <f>IF(ISBLANK(INDEX('Policy Characteristics'!F:F,MATCH($C1839,'Policy Characteristics'!$C:$C,0))),"",INDEX('Policy Characteristics'!F:F,MATCH($C1839,'Policy Characteristics'!$C:$C,0)))</f>
        <v>0</v>
      </c>
      <c r="M1839" s="261">
        <f>IF(ISBLANK(INDEX('Policy Characteristics'!G:G,MATCH($C1839,'Policy Characteristics'!$C:$C,0))),"",INDEX('Policy Characteristics'!G:G,MATCH($C1839,'Policy Characteristics'!$C:$C,0)))</f>
        <v>0.4</v>
      </c>
      <c r="N1839" s="261">
        <f>IF(ISBLANK(INDEX('Policy Characteristics'!H:H,MATCH($C1839,'Policy Characteristics'!$C:$C,0))),"",INDEX('Policy Characteristics'!H:H,MATCH($C1839,'Policy Characteristics'!$C:$C,0)))</f>
        <v>0.01</v>
      </c>
      <c r="O1839" s="254" t="str">
        <f>IF(ISBLANK(INDEX('Policy Characteristics'!I:I,MATCH($C1839,'Policy Characteristics'!$C:$C,0))),"",INDEX('Policy Characteristics'!I:I,MATCH($C1839,'Policy Characteristics'!$C:$C,0)))</f>
        <v>% reduction in cost</v>
      </c>
      <c r="P1839" s="254" t="str">
        <f>IF(ISBLANK(INDEX('Policy Characteristics'!J:J,MATCH($C1839,'Policy Characteristics'!$C:$C,0))),"",INDEX('Policy Characteristics'!J:J,MATCH($C1839,'Policy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9" s="254" t="str">
        <f>IF(ISBLANK(INDEX('Policy Characteristics'!K:K,MATCH($C1839,'Policy Characteristics'!$C:$C,0))),"",INDEX('Policy Characteristics'!K:K,MATCH($C1839,'Policy Characteristics'!$C:$C,0)))</f>
        <v>architectural-design.html#rnd</v>
      </c>
      <c r="R1839" s="254" t="str">
        <f>IF(ISBLANK(INDEX('Policy Characteristics'!L:L,MATCH($C1839,'Policy Characteristics'!$C:$C,0))),"",INDEX('Policy Characteristics'!L:L,MATCH($C1839,'Policy Characteristics'!$C:$C,0)))</f>
        <v>research-and-development.html</v>
      </c>
    </row>
    <row r="1840" spans="1:18">
      <c r="A1840" s="254" t="str">
        <f>IF(ISBLANK(INDEX('Policy Characteristics'!A:A,MATCH($C1840,'Policy Characteristics'!$C:$C,0))),"",INDEX('Policy Characteristics'!A:A,MATCH($C1840,'Policy Characteristics'!$C:$C,0)))</f>
        <v>Research and Development</v>
      </c>
      <c r="B1840" s="262" t="str">
        <f>IF(ISBLANK(INDEX('Policy Characteristics'!B:B,MATCH($C1840,'Policy Characteristics'!$C:$C,0))),"",INDEX('Policy Characteristics'!B:B,MATCH($C1840,'Policy Characteristics'!$C:$C,0)))</f>
        <v>Capital Cost Reduction</v>
      </c>
      <c r="C1840" s="254" t="str">
        <f t="shared" si="71"/>
        <v>RnD Transportation Capital Cost Perc Reduction</v>
      </c>
      <c r="D1840" s="45" t="s">
        <v>2248</v>
      </c>
      <c r="E1840" s="45"/>
      <c r="F1840" s="45" t="s">
        <v>473</v>
      </c>
      <c r="G1840" s="45"/>
      <c r="H1840" s="43">
        <v>111</v>
      </c>
      <c r="I1840" s="324" t="s">
        <v>43</v>
      </c>
      <c r="J1840" s="255" t="str">
        <f>IF(ISBLANK(INDEX('Policy Characteristics'!D:D,MATCH($C1840,'Policy Characteristics'!$C:$C,0))),"",INDEX('Policy Characteristics'!D:D,MATCH($C1840,'Policy Characteristics'!$C:$C,0)))</f>
        <v>R&amp;D Capital Cost Reductions</v>
      </c>
      <c r="K1840" s="254" t="str">
        <f>IF(ISBLANK(INDEX('Policy Characteristics'!E:E,MATCH($C1840,'Policy Characteristics'!$C:$C,0))),"",INDEX('Policy Characteristics'!E:E,MATCH($C1840,'Policy Characteristics'!$C:$C,0)))</f>
        <v>RnD transportation capital cost reduction</v>
      </c>
      <c r="L1840" s="261">
        <f>IF(ISBLANK(INDEX('Policy Characteristics'!F:F,MATCH($C1840,'Policy Characteristics'!$C:$C,0))),"",INDEX('Policy Characteristics'!F:F,MATCH($C1840,'Policy Characteristics'!$C:$C,0)))</f>
        <v>0</v>
      </c>
      <c r="M1840" s="261">
        <f>IF(ISBLANK(INDEX('Policy Characteristics'!G:G,MATCH($C1840,'Policy Characteristics'!$C:$C,0))),"",INDEX('Policy Characteristics'!G:G,MATCH($C1840,'Policy Characteristics'!$C:$C,0)))</f>
        <v>0.4</v>
      </c>
      <c r="N1840" s="261">
        <f>IF(ISBLANK(INDEX('Policy Characteristics'!H:H,MATCH($C1840,'Policy Characteristics'!$C:$C,0))),"",INDEX('Policy Characteristics'!H:H,MATCH($C1840,'Policy Characteristics'!$C:$C,0)))</f>
        <v>0.01</v>
      </c>
      <c r="O1840" s="254" t="str">
        <f>IF(ISBLANK(INDEX('Policy Characteristics'!I:I,MATCH($C1840,'Policy Characteristics'!$C:$C,0))),"",INDEX('Policy Characteristics'!I:I,MATCH($C1840,'Policy Characteristics'!$C:$C,0)))</f>
        <v>% reduction in cost</v>
      </c>
      <c r="P1840" s="254" t="str">
        <f>IF(ISBLANK(INDEX('Policy Characteristics'!J:J,MATCH($C1840,'Policy Characteristics'!$C:$C,0))),"",INDEX('Policy Characteristics'!J:J,MATCH($C1840,'Policy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0" s="254" t="str">
        <f>IF(ISBLANK(INDEX('Policy Characteristics'!K:K,MATCH($C1840,'Policy Characteristics'!$C:$C,0))),"",INDEX('Policy Characteristics'!K:K,MATCH($C1840,'Policy Characteristics'!$C:$C,0)))</f>
        <v>architectural-design.html#rnd</v>
      </c>
      <c r="R1840" s="254" t="str">
        <f>IF(ISBLANK(INDEX('Policy Characteristics'!L:L,MATCH($C1840,'Policy Characteristics'!$C:$C,0))),"",INDEX('Policy Characteristics'!L:L,MATCH($C1840,'Policy Characteristics'!$C:$C,0)))</f>
        <v>research-and-development.html</v>
      </c>
    </row>
    <row r="1841" spans="1:18">
      <c r="A1841" s="254" t="str">
        <f>IF(ISBLANK(INDEX('Policy Characteristics'!A:A,MATCH($C1841,'Policy Characteristics'!$C:$C,0))),"",INDEX('Policy Characteristics'!A:A,MATCH($C1841,'Policy Characteristics'!$C:$C,0)))</f>
        <v>Research and Development</v>
      </c>
      <c r="B1841" s="262" t="str">
        <f>IF(ISBLANK(INDEX('Policy Characteristics'!B:B,MATCH($C1841,'Policy Characteristics'!$C:$C,0))),"",INDEX('Policy Characteristics'!B:B,MATCH($C1841,'Policy Characteristics'!$C:$C,0)))</f>
        <v>Capital Cost Reduction</v>
      </c>
      <c r="C1841" s="254" t="str">
        <f t="shared" si="71"/>
        <v>RnD Transportation Capital Cost Perc Reduction</v>
      </c>
      <c r="D1841" s="45" t="s">
        <v>2249</v>
      </c>
      <c r="E1841" s="45"/>
      <c r="F1841" s="45" t="s">
        <v>474</v>
      </c>
      <c r="G1841" s="45"/>
      <c r="H1841" s="43">
        <v>112</v>
      </c>
      <c r="I1841" s="324" t="s">
        <v>43</v>
      </c>
      <c r="J1841" s="255" t="str">
        <f>IF(ISBLANK(INDEX('Policy Characteristics'!D:D,MATCH($C1841,'Policy Characteristics'!$C:$C,0))),"",INDEX('Policy Characteristics'!D:D,MATCH($C1841,'Policy Characteristics'!$C:$C,0)))</f>
        <v>R&amp;D Capital Cost Reductions</v>
      </c>
      <c r="K1841" s="254" t="str">
        <f>IF(ISBLANK(INDEX('Policy Characteristics'!E:E,MATCH($C1841,'Policy Characteristics'!$C:$C,0))),"",INDEX('Policy Characteristics'!E:E,MATCH($C1841,'Policy Characteristics'!$C:$C,0)))</f>
        <v>RnD transportation capital cost reduction</v>
      </c>
      <c r="L1841" s="261">
        <f>IF(ISBLANK(INDEX('Policy Characteristics'!F:F,MATCH($C1841,'Policy Characteristics'!$C:$C,0))),"",INDEX('Policy Characteristics'!F:F,MATCH($C1841,'Policy Characteristics'!$C:$C,0)))</f>
        <v>0</v>
      </c>
      <c r="M1841" s="261">
        <f>IF(ISBLANK(INDEX('Policy Characteristics'!G:G,MATCH($C1841,'Policy Characteristics'!$C:$C,0))),"",INDEX('Policy Characteristics'!G:G,MATCH($C1841,'Policy Characteristics'!$C:$C,0)))</f>
        <v>0.4</v>
      </c>
      <c r="N1841" s="261">
        <f>IF(ISBLANK(INDEX('Policy Characteristics'!H:H,MATCH($C1841,'Policy Characteristics'!$C:$C,0))),"",INDEX('Policy Characteristics'!H:H,MATCH($C1841,'Policy Characteristics'!$C:$C,0)))</f>
        <v>0.01</v>
      </c>
      <c r="O1841" s="254" t="str">
        <f>IF(ISBLANK(INDEX('Policy Characteristics'!I:I,MATCH($C1841,'Policy Characteristics'!$C:$C,0))),"",INDEX('Policy Characteristics'!I:I,MATCH($C1841,'Policy Characteristics'!$C:$C,0)))</f>
        <v>% reduction in cost</v>
      </c>
      <c r="P1841" s="254" t="str">
        <f>IF(ISBLANK(INDEX('Policy Characteristics'!J:J,MATCH($C1841,'Policy Characteristics'!$C:$C,0))),"",INDEX('Policy Characteristics'!J:J,MATCH($C1841,'Policy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1" s="254" t="str">
        <f>IF(ISBLANK(INDEX('Policy Characteristics'!K:K,MATCH($C1841,'Policy Characteristics'!$C:$C,0))),"",INDEX('Policy Characteristics'!K:K,MATCH($C1841,'Policy Characteristics'!$C:$C,0)))</f>
        <v>architectural-design.html#rnd</v>
      </c>
      <c r="R1841" s="254" t="str">
        <f>IF(ISBLANK(INDEX('Policy Characteristics'!L:L,MATCH($C1841,'Policy Characteristics'!$C:$C,0))),"",INDEX('Policy Characteristics'!L:L,MATCH($C1841,'Policy Characteristics'!$C:$C,0)))</f>
        <v>research-and-development.html</v>
      </c>
    </row>
    <row r="1842" spans="1:18">
      <c r="A1842" s="254" t="str">
        <f>IF(ISBLANK(INDEX('Policy Characteristics'!A:A,MATCH($C1842,'Policy Characteristics'!$C:$C,0))),"",INDEX('Policy Characteristics'!A:A,MATCH($C1842,'Policy Characteristics'!$C:$C,0)))</f>
        <v>Research and Development</v>
      </c>
      <c r="B1842" s="262" t="str">
        <f>IF(ISBLANK(INDEX('Policy Characteristics'!B:B,MATCH($C1842,'Policy Characteristics'!$C:$C,0))),"",INDEX('Policy Characteristics'!B:B,MATCH($C1842,'Policy Characteristics'!$C:$C,0)))</f>
        <v>Capital Cost Reduction</v>
      </c>
      <c r="C1842" s="254" t="str">
        <f t="shared" si="71"/>
        <v>RnD Transportation Capital Cost Perc Reduction</v>
      </c>
      <c r="D1842" s="45" t="s">
        <v>2509</v>
      </c>
      <c r="E1842" s="45"/>
      <c r="F1842" s="45" t="s">
        <v>2791</v>
      </c>
      <c r="G1842" s="45"/>
      <c r="H1842" s="43">
        <v>113</v>
      </c>
      <c r="I1842" s="324" t="s">
        <v>43</v>
      </c>
      <c r="J1842" s="255" t="str">
        <f>IF(ISBLANK(INDEX('Policy Characteristics'!D:D,MATCH($C1842,'Policy Characteristics'!$C:$C,0))),"",INDEX('Policy Characteristics'!D:D,MATCH($C1842,'Policy Characteristics'!$C:$C,0)))</f>
        <v>R&amp;D Capital Cost Reductions</v>
      </c>
      <c r="K1842" s="254" t="str">
        <f>IF(ISBLANK(INDEX('Policy Characteristics'!E:E,MATCH($C1842,'Policy Characteristics'!$C:$C,0))),"",INDEX('Policy Characteristics'!E:E,MATCH($C1842,'Policy Characteristics'!$C:$C,0)))</f>
        <v>RnD transportation capital cost reduction</v>
      </c>
      <c r="L1842" s="261">
        <f>IF(ISBLANK(INDEX('Policy Characteristics'!F:F,MATCH($C1842,'Policy Characteristics'!$C:$C,0))),"",INDEX('Policy Characteristics'!F:F,MATCH($C1842,'Policy Characteristics'!$C:$C,0)))</f>
        <v>0</v>
      </c>
      <c r="M1842" s="261">
        <f>IF(ISBLANK(INDEX('Policy Characteristics'!G:G,MATCH($C1842,'Policy Characteristics'!$C:$C,0))),"",INDEX('Policy Characteristics'!G:G,MATCH($C1842,'Policy Characteristics'!$C:$C,0)))</f>
        <v>0.4</v>
      </c>
      <c r="N1842" s="261">
        <f>IF(ISBLANK(INDEX('Policy Characteristics'!H:H,MATCH($C1842,'Policy Characteristics'!$C:$C,0))),"",INDEX('Policy Characteristics'!H:H,MATCH($C1842,'Policy Characteristics'!$C:$C,0)))</f>
        <v>0.01</v>
      </c>
      <c r="O1842" s="254" t="str">
        <f>IF(ISBLANK(INDEX('Policy Characteristics'!I:I,MATCH($C1842,'Policy Characteristics'!$C:$C,0))),"",INDEX('Policy Characteristics'!I:I,MATCH($C1842,'Policy Characteristics'!$C:$C,0)))</f>
        <v>% reduction in cost</v>
      </c>
      <c r="P1842" s="254" t="str">
        <f>IF(ISBLANK(INDEX('Policy Characteristics'!J:J,MATCH($C1842,'Policy Characteristics'!$C:$C,0))),"",INDEX('Policy Characteristics'!J:J,MATCH($C1842,'Policy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2" s="254" t="str">
        <f>IF(ISBLANK(INDEX('Policy Characteristics'!K:K,MATCH($C1842,'Policy Characteristics'!$C:$C,0))),"",INDEX('Policy Characteristics'!K:K,MATCH($C1842,'Policy Characteristics'!$C:$C,0)))</f>
        <v>architectural-design.html#rnd</v>
      </c>
      <c r="R1842" s="254" t="str">
        <f>IF(ISBLANK(INDEX('Policy Characteristics'!L:L,MATCH($C1842,'Policy Characteristics'!$C:$C,0))),"",INDEX('Policy Characteristics'!L:L,MATCH($C1842,'Policy Characteristics'!$C:$C,0)))</f>
        <v>research-and-development.html</v>
      </c>
    </row>
    <row r="1843" spans="1:18">
      <c r="A1843" s="254" t="str">
        <f>IF(ISBLANK(INDEX('Policy Characteristics'!A:A,MATCH($C1843,'Policy Characteristics'!$C:$C,0))),"",INDEX('Policy Characteristics'!A:A,MATCH($C1843,'Policy Characteristics'!$C:$C,0)))</f>
        <v>Research and Development</v>
      </c>
      <c r="B1843" s="262" t="str">
        <f>IF(ISBLANK(INDEX('Policy Characteristics'!B:B,MATCH($C1843,'Policy Characteristics'!$C:$C,0))),"",INDEX('Policy Characteristics'!B:B,MATCH($C1843,'Policy Characteristics'!$C:$C,0)))</f>
        <v>Capital Cost Reduction</v>
      </c>
      <c r="C1843" s="254" t="str">
        <f t="shared" si="71"/>
        <v>RnD Transportation Capital Cost Perc Reduction</v>
      </c>
      <c r="D1843" s="45" t="s">
        <v>2508</v>
      </c>
      <c r="E1843" s="45"/>
      <c r="F1843" s="45" t="s">
        <v>2792</v>
      </c>
      <c r="G1843" s="45"/>
      <c r="H1843" s="43">
        <v>523</v>
      </c>
      <c r="I1843" s="324" t="s">
        <v>43</v>
      </c>
      <c r="J1843" s="255" t="str">
        <f>IF(ISBLANK(INDEX('Policy Characteristics'!D:D,MATCH($C1843,'Policy Characteristics'!$C:$C,0))),"",INDEX('Policy Characteristics'!D:D,MATCH($C1843,'Policy Characteristics'!$C:$C,0)))</f>
        <v>R&amp;D Capital Cost Reductions</v>
      </c>
      <c r="K1843" s="254" t="str">
        <f>IF(ISBLANK(INDEX('Policy Characteristics'!E:E,MATCH($C1843,'Policy Characteristics'!$C:$C,0))),"",INDEX('Policy Characteristics'!E:E,MATCH($C1843,'Policy Characteristics'!$C:$C,0)))</f>
        <v>RnD transportation capital cost reduction</v>
      </c>
      <c r="L1843" s="261">
        <f>IF(ISBLANK(INDEX('Policy Characteristics'!F:F,MATCH($C1843,'Policy Characteristics'!$C:$C,0))),"",INDEX('Policy Characteristics'!F:F,MATCH($C1843,'Policy Characteristics'!$C:$C,0)))</f>
        <v>0</v>
      </c>
      <c r="M1843" s="261">
        <f>IF(ISBLANK(INDEX('Policy Characteristics'!G:G,MATCH($C1843,'Policy Characteristics'!$C:$C,0))),"",INDEX('Policy Characteristics'!G:G,MATCH($C1843,'Policy Characteristics'!$C:$C,0)))</f>
        <v>0.4</v>
      </c>
      <c r="N1843" s="261">
        <f>IF(ISBLANK(INDEX('Policy Characteristics'!H:H,MATCH($C1843,'Policy Characteristics'!$C:$C,0))),"",INDEX('Policy Characteristics'!H:H,MATCH($C1843,'Policy Characteristics'!$C:$C,0)))</f>
        <v>0.01</v>
      </c>
      <c r="O1843" s="254" t="str">
        <f>IF(ISBLANK(INDEX('Policy Characteristics'!I:I,MATCH($C1843,'Policy Characteristics'!$C:$C,0))),"",INDEX('Policy Characteristics'!I:I,MATCH($C1843,'Policy Characteristics'!$C:$C,0)))</f>
        <v>% reduction in cost</v>
      </c>
      <c r="P1843" s="254" t="str">
        <f>IF(ISBLANK(INDEX('Policy Characteristics'!J:J,MATCH($C1843,'Policy Characteristics'!$C:$C,0))),"",INDEX('Policy Characteristics'!J:J,MATCH($C1843,'Policy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3" s="254" t="str">
        <f>IF(ISBLANK(INDEX('Policy Characteristics'!K:K,MATCH($C1843,'Policy Characteristics'!$C:$C,0))),"",INDEX('Policy Characteristics'!K:K,MATCH($C1843,'Policy Characteristics'!$C:$C,0)))</f>
        <v>architectural-design.html#rnd</v>
      </c>
      <c r="R1843" s="254" t="str">
        <f>IF(ISBLANK(INDEX('Policy Characteristics'!L:L,MATCH($C1843,'Policy Characteristics'!$C:$C,0))),"",INDEX('Policy Characteristics'!L:L,MATCH($C1843,'Policy Characteristics'!$C:$C,0)))</f>
        <v>research-and-development.html</v>
      </c>
    </row>
    <row r="1844" spans="1:18" s="2" customFormat="1">
      <c r="A1844" s="254" t="str">
        <f>IF(ISBLANK(INDEX('Policy Characteristics'!A:A,MATCH($C1844,'Policy Characteristics'!$C:$C,0))),"",INDEX('Policy Characteristics'!A:A,MATCH($C1844,'Policy Characteristics'!$C:$C,0)))</f>
        <v>Research and Development</v>
      </c>
      <c r="B1844" s="262" t="str">
        <f>IF(ISBLANK(INDEX('Policy Characteristics'!B:B,MATCH($C1844,'Policy Characteristics'!$C:$C,0))),"",INDEX('Policy Characteristics'!B:B,MATCH($C1844,'Policy Characteristics'!$C:$C,0)))</f>
        <v>Direct Air Capture</v>
      </c>
      <c r="C1844" s="317" t="s">
        <v>2802</v>
      </c>
      <c r="D1844" s="6"/>
      <c r="E1844" s="6"/>
      <c r="F1844" s="6"/>
      <c r="G1844" s="6"/>
      <c r="H1844" s="47">
        <v>525</v>
      </c>
      <c r="I1844" s="325" t="s">
        <v>43</v>
      </c>
      <c r="J1844" s="255" t="str">
        <f>IF(ISBLANK(INDEX('Policy Characteristics'!D:D,MATCH($C1844,'Policy Characteristics'!$C:$C,0))),"",INDEX('Policy Characteristics'!D:D,MATCH($C1844,'Policy Characteristics'!$C:$C,0)))</f>
        <v>Carbon Dioxide Removal</v>
      </c>
      <c r="K1844" s="254" t="str">
        <f>IF(ISBLANK(INDEX('Policy Characteristics'!E:E,MATCH($C1844,'Policy Characteristics'!$C:$C,0))),"",INDEX('Policy Characteristics'!E:E,MATCH($C1844,'Policy Characteristics'!$C:$C,0)))</f>
        <v>geoeng direct air capture</v>
      </c>
      <c r="L1844" s="261">
        <f>IF(ISBLANK(INDEX('Policy Characteristics'!F:F,MATCH($C1844,'Policy Characteristics'!$C:$C,0))),"",INDEX('Policy Characteristics'!F:F,MATCH($C1844,'Policy Characteristics'!$C:$C,0)))</f>
        <v>0</v>
      </c>
      <c r="M1844" s="261">
        <f>IF(ISBLANK(INDEX('Policy Characteristics'!G:G,MATCH($C1844,'Policy Characteristics'!$C:$C,0))),"",INDEX('Policy Characteristics'!G:G,MATCH($C1844,'Policy Characteristics'!$C:$C,0)))</f>
        <v>1</v>
      </c>
      <c r="N1844" s="261">
        <f>IF(ISBLANK(INDEX('Policy Characteristics'!H:H,MATCH($C1844,'Policy Characteristics'!$C:$C,0))),"",INDEX('Policy Characteristics'!H:H,MATCH($C1844,'Policy Characteristics'!$C:$C,0)))</f>
        <v>0.01</v>
      </c>
      <c r="O1844" s="254" t="str">
        <f>IF(ISBLANK(INDEX('Policy Characteristics'!I:I,MATCH($C1844,'Policy Characteristics'!$C:$C,0))),"",INDEX('Policy Characteristics'!I:I,MATCH($C1844,'Policy Characteristics'!$C:$C,0)))</f>
        <v>% of potential achieved</v>
      </c>
      <c r="P1844" s="254" t="str">
        <f>IF(ISBLANK(INDEX('Policy Characteristics'!J:J,MATCH($C1844,'Policy Characteristics'!$C:$C,0))),"",INDEX('Policy Characteristics'!J:J,MATCH($C1844,'Policy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844" s="254" t="str">
        <f>IF(ISBLANK(INDEX('Policy Characteristics'!K:K,MATCH($C1844,'Policy Characteristics'!$C:$C,0))),"",INDEX('Policy Characteristics'!K:K,MATCH($C1844,'Policy Characteristics'!$C:$C,0)))</f>
        <v>direct-air-capture.html#dac</v>
      </c>
      <c r="R1844" s="254" t="str">
        <f>IF(ISBLANK(INDEX('Policy Characteristics'!L:L,MATCH($C1844,'Policy Characteristics'!$C:$C,0))),"",INDEX('Policy Characteristics'!L:L,MATCH($C1844,'Policy Characteristics'!$C:$C,0)))</f>
        <v>direct-air-capture.html</v>
      </c>
    </row>
    <row r="1845" spans="1:18" s="2" customFormat="1">
      <c r="A1845" s="254" t="str">
        <f>IF(ISBLANK(INDEX('Policy Characteristics'!A:A,MATCH($C1845,'Policy Characteristics'!$C:$C,0))),"",INDEX('Policy Characteristics'!A:A,MATCH($C1845,'Policy Characteristics'!$C:$C,0)))</f>
        <v>Research and Development</v>
      </c>
      <c r="B1845" s="262" t="str">
        <f>IF(ISBLANK(INDEX('Policy Characteristics'!B:B,MATCH($C1845,'Policy Characteristics'!$C:$C,0))),"",INDEX('Policy Characteristics'!B:B,MATCH($C1845,'Policy Characteristics'!$C:$C,0)))</f>
        <v>Enhanced Rock Weathering</v>
      </c>
      <c r="C1845" s="317" t="s">
        <v>3768</v>
      </c>
      <c r="D1845" s="6"/>
      <c r="E1845" s="6"/>
      <c r="F1845" s="6"/>
      <c r="G1845" s="6"/>
      <c r="H1845" s="47">
        <v>2313</v>
      </c>
      <c r="I1845" s="325" t="s">
        <v>43</v>
      </c>
      <c r="J1845" s="255" t="str">
        <f>IF(ISBLANK(INDEX('Policy Characteristics'!D:D,MATCH($C1845,'Policy Characteristics'!$C:$C,0))),"",INDEX('Policy Characteristics'!D:D,MATCH($C1845,'Policy Characteristics'!$C:$C,0)))</f>
        <v>Carbon Dioxide Removal</v>
      </c>
      <c r="K1845" s="254" t="str">
        <f>IF(ISBLANK(INDEX('Policy Characteristics'!E:E,MATCH($C1845,'Policy Characteristics'!$C:$C,0))),"",INDEX('Policy Characteristics'!E:E,MATCH($C1845,'Policy Characteristics'!$C:$C,0)))</f>
        <v>geoeng enhanced rock weathering</v>
      </c>
      <c r="L1845" s="261">
        <f>IF(ISBLANK(INDEX('Policy Characteristics'!F:F,MATCH($C1845,'Policy Characteristics'!$C:$C,0))),"",INDEX('Policy Characteristics'!F:F,MATCH($C1845,'Policy Characteristics'!$C:$C,0)))</f>
        <v>0</v>
      </c>
      <c r="M1845" s="261">
        <f>IF(ISBLANK(INDEX('Policy Characteristics'!G:G,MATCH($C1845,'Policy Characteristics'!$C:$C,0))),"",INDEX('Policy Characteristics'!G:G,MATCH($C1845,'Policy Characteristics'!$C:$C,0)))</f>
        <v>1</v>
      </c>
      <c r="N1845" s="261">
        <f>IF(ISBLANK(INDEX('Policy Characteristics'!H:H,MATCH($C1845,'Policy Characteristics'!$C:$C,0))),"",INDEX('Policy Characteristics'!H:H,MATCH($C1845,'Policy Characteristics'!$C:$C,0)))</f>
        <v>0.01</v>
      </c>
      <c r="O1845" s="254" t="str">
        <f>IF(ISBLANK(INDEX('Policy Characteristics'!I:I,MATCH($C1845,'Policy Characteristics'!$C:$C,0))),"",INDEX('Policy Characteristics'!I:I,MATCH($C1845,'Policy Characteristics'!$C:$C,0)))</f>
        <v>% of potential achieved</v>
      </c>
      <c r="P1845" s="254" t="str">
        <f>IF(ISBLANK(INDEX('Policy Characteristics'!J:J,MATCH($C1845,'Policy Characteristics'!$C:$C,0))),"",INDEX('Policy Characteristics'!J:J,MATCH($C1845,'Policy Characteristics'!$C:$C,0)))</f>
        <v>**Description:** This policy causes deployment of enhanced rock weathering practices to absorb CO2 from the atmosphere. We use data from Fuhrman et al., which assumes application of crushed basalt to croplands. // **Guidance for setting values:** A 100% setting implies rock application to roughly 45 million acres.</v>
      </c>
      <c r="Q1845" s="254" t="str">
        <f>IF(ISBLANK(INDEX('Policy Characteristics'!K:K,MATCH($C1845,'Policy Characteristics'!$C:$C,0))),"",INDEX('Policy Characteristics'!K:K,MATCH($C1845,'Policy Characteristics'!$C:$C,0)))</f>
        <v/>
      </c>
      <c r="R1845" s="254" t="str">
        <f>IF(ISBLANK(INDEX('Policy Characteristics'!L:L,MATCH($C1845,'Policy Characteristics'!$C:$C,0))),"",INDEX('Policy Characteristics'!L:L,MATCH($C1845,'Policy Characteristics'!$C:$C,0)))</f>
        <v/>
      </c>
    </row>
    <row r="1846" spans="1:18">
      <c r="A1846" s="254" t="str">
        <f>IF(ISBLANK(INDEX('Policy Characteristics'!A:A,MATCH($C1846,'Policy Characteristics'!$C:$C,0))),"",INDEX('Policy Characteristics'!A:A,MATCH($C1846,'Policy Characteristics'!$C:$C,0)))</f>
        <v>Research and Development</v>
      </c>
      <c r="B1846" s="262" t="str">
        <f>IF(ISBLANK(INDEX('Policy Characteristics'!B:B,MATCH($C1846,'Policy Characteristics'!$C:$C,0))),"",INDEX('Policy Characteristics'!B:B,MATCH($C1846,'Policy Characteristics'!$C:$C,0)))</f>
        <v>Fuel Use Reduction</v>
      </c>
      <c r="C1846" t="s">
        <v>293</v>
      </c>
      <c r="D1846" s="45" t="s">
        <v>115</v>
      </c>
      <c r="E1846" s="45"/>
      <c r="F1846" s="45" t="s">
        <v>315</v>
      </c>
      <c r="G1846" s="45"/>
      <c r="H1846" s="43">
        <v>114</v>
      </c>
      <c r="I1846" s="324" t="s">
        <v>43</v>
      </c>
      <c r="J1846" s="255" t="str">
        <f>IF(ISBLANK(INDEX('Policy Characteristics'!D:D,MATCH($C1846,'Policy Characteristics'!$C:$C,0))),"",INDEX('Policy Characteristics'!D:D,MATCH($C1846,'Policy Characteristics'!$C:$C,0)))</f>
        <v>R&amp;D Fuel Use Reductions</v>
      </c>
      <c r="K1846" s="254" t="str">
        <f>IF(ISBLANK(INDEX('Policy Characteristics'!E:E,MATCH($C1846,'Policy Characteristics'!$C:$C,0))),"",INDEX('Policy Characteristics'!E:E,MATCH($C1846,'Policy Characteristics'!$C:$C,0)))</f>
        <v>RnD building fuel use reduction</v>
      </c>
      <c r="L1846" s="261">
        <f>IF(ISBLANK(INDEX('Policy Characteristics'!F:F,MATCH($C1846,'Policy Characteristics'!$C:$C,0))),"",INDEX('Policy Characteristics'!F:F,MATCH($C1846,'Policy Characteristics'!$C:$C,0)))</f>
        <v>0</v>
      </c>
      <c r="M1846" s="261">
        <f>IF(ISBLANK(INDEX('Policy Characteristics'!G:G,MATCH($C1846,'Policy Characteristics'!$C:$C,0))),"",INDEX('Policy Characteristics'!G:G,MATCH($C1846,'Policy Characteristics'!$C:$C,0)))</f>
        <v>0.4</v>
      </c>
      <c r="N1846" s="261">
        <f>IF(ISBLANK(INDEX('Policy Characteristics'!H:H,MATCH($C1846,'Policy Characteristics'!$C:$C,0))),"",INDEX('Policy Characteristics'!H:H,MATCH($C1846,'Policy Characteristics'!$C:$C,0)))</f>
        <v>0.01</v>
      </c>
      <c r="O1846" s="254" t="str">
        <f>IF(ISBLANK(INDEX('Policy Characteristics'!I:I,MATCH($C1846,'Policy Characteristics'!$C:$C,0))),"",INDEX('Policy Characteristics'!I:I,MATCH($C1846,'Policy Characteristics'!$C:$C,0)))</f>
        <v>% reduction in fuel use</v>
      </c>
      <c r="P1846" s="254" t="str">
        <f>IF(ISBLANK(INDEX('Policy Characteristics'!J:J,MATCH($C1846,'Policy Characteristics'!$C:$C,0))),"",INDEX('Policy Characteristics'!J:J,MATCH($C1846,'Policy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6" s="254" t="str">
        <f>IF(ISBLANK(INDEX('Policy Characteristics'!K:K,MATCH($C1846,'Policy Characteristics'!$C:$C,0))),"",INDEX('Policy Characteristics'!K:K,MATCH($C1846,'Policy Characteristics'!$C:$C,0)))</f>
        <v>architectural-design.html#rnd</v>
      </c>
      <c r="R1846" s="254" t="str">
        <f>IF(ISBLANK(INDEX('Policy Characteristics'!L:L,MATCH($C1846,'Policy Characteristics'!$C:$C,0))),"",INDEX('Policy Characteristics'!L:L,MATCH($C1846,'Policy Characteristics'!$C:$C,0)))</f>
        <v>research-and-development.html</v>
      </c>
    </row>
    <row r="1847" spans="1:18">
      <c r="A1847" s="254" t="str">
        <f>IF(ISBLANK(INDEX('Policy Characteristics'!A:A,MATCH($C1847,'Policy Characteristics'!$C:$C,0))),"",INDEX('Policy Characteristics'!A:A,MATCH($C1847,'Policy Characteristics'!$C:$C,0)))</f>
        <v>Research and Development</v>
      </c>
      <c r="B1847" s="262" t="str">
        <f>IF(ISBLANK(INDEX('Policy Characteristics'!B:B,MATCH($C1847,'Policy Characteristics'!$C:$C,0))),"",INDEX('Policy Characteristics'!B:B,MATCH($C1847,'Policy Characteristics'!$C:$C,0)))</f>
        <v>Fuel Use Reduction</v>
      </c>
      <c r="C1847" s="254" t="str">
        <f t="shared" ref="C1847:C1851" si="72">C$1846</f>
        <v>RnD Building Fuel Use Perc Reduction</v>
      </c>
      <c r="D1847" s="45" t="s">
        <v>116</v>
      </c>
      <c r="E1847" s="45"/>
      <c r="F1847" s="45" t="s">
        <v>316</v>
      </c>
      <c r="G1847" s="45"/>
      <c r="H1847" s="43">
        <v>115</v>
      </c>
      <c r="I1847" s="324" t="s">
        <v>43</v>
      </c>
      <c r="J1847" s="255" t="str">
        <f>IF(ISBLANK(INDEX('Policy Characteristics'!D:D,MATCH($C1847,'Policy Characteristics'!$C:$C,0))),"",INDEX('Policy Characteristics'!D:D,MATCH($C1847,'Policy Characteristics'!$C:$C,0)))</f>
        <v>R&amp;D Fuel Use Reductions</v>
      </c>
      <c r="K1847" s="254" t="str">
        <f>IF(ISBLANK(INDEX('Policy Characteristics'!E:E,MATCH($C1847,'Policy Characteristics'!$C:$C,0))),"",INDEX('Policy Characteristics'!E:E,MATCH($C1847,'Policy Characteristics'!$C:$C,0)))</f>
        <v>RnD building fuel use reduction</v>
      </c>
      <c r="L1847" s="261">
        <f>IF(ISBLANK(INDEX('Policy Characteristics'!F:F,MATCH($C1847,'Policy Characteristics'!$C:$C,0))),"",INDEX('Policy Characteristics'!F:F,MATCH($C1847,'Policy Characteristics'!$C:$C,0)))</f>
        <v>0</v>
      </c>
      <c r="M1847" s="261">
        <f>IF(ISBLANK(INDEX('Policy Characteristics'!G:G,MATCH($C1847,'Policy Characteristics'!$C:$C,0))),"",INDEX('Policy Characteristics'!G:G,MATCH($C1847,'Policy Characteristics'!$C:$C,0)))</f>
        <v>0.4</v>
      </c>
      <c r="N1847" s="261">
        <f>IF(ISBLANK(INDEX('Policy Characteristics'!H:H,MATCH($C1847,'Policy Characteristics'!$C:$C,0))),"",INDEX('Policy Characteristics'!H:H,MATCH($C1847,'Policy Characteristics'!$C:$C,0)))</f>
        <v>0.01</v>
      </c>
      <c r="O1847" s="254" t="str">
        <f>IF(ISBLANK(INDEX('Policy Characteristics'!I:I,MATCH($C1847,'Policy Characteristics'!$C:$C,0))),"",INDEX('Policy Characteristics'!I:I,MATCH($C1847,'Policy Characteristics'!$C:$C,0)))</f>
        <v>% reduction in fuel use</v>
      </c>
      <c r="P1847" s="254" t="str">
        <f>IF(ISBLANK(INDEX('Policy Characteristics'!J:J,MATCH($C1847,'Policy Characteristics'!$C:$C,0))),"",INDEX('Policy Characteristics'!J:J,MATCH($C1847,'Policy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7" s="254" t="str">
        <f>IF(ISBLANK(INDEX('Policy Characteristics'!K:K,MATCH($C1847,'Policy Characteristics'!$C:$C,0))),"",INDEX('Policy Characteristics'!K:K,MATCH($C1847,'Policy Characteristics'!$C:$C,0)))</f>
        <v>architectural-design.html#rnd</v>
      </c>
      <c r="R1847" s="254" t="str">
        <f>IF(ISBLANK(INDEX('Policy Characteristics'!L:L,MATCH($C1847,'Policy Characteristics'!$C:$C,0))),"",INDEX('Policy Characteristics'!L:L,MATCH($C1847,'Policy Characteristics'!$C:$C,0)))</f>
        <v>research-and-development.html</v>
      </c>
    </row>
    <row r="1848" spans="1:18">
      <c r="A1848" s="254" t="str">
        <f>IF(ISBLANK(INDEX('Policy Characteristics'!A:A,MATCH($C1848,'Policy Characteristics'!$C:$C,0))),"",INDEX('Policy Characteristics'!A:A,MATCH($C1848,'Policy Characteristics'!$C:$C,0)))</f>
        <v>Research and Development</v>
      </c>
      <c r="B1848" s="262" t="str">
        <f>IF(ISBLANK(INDEX('Policy Characteristics'!B:B,MATCH($C1848,'Policy Characteristics'!$C:$C,0))),"",INDEX('Policy Characteristics'!B:B,MATCH($C1848,'Policy Characteristics'!$C:$C,0)))</f>
        <v>Fuel Use Reduction</v>
      </c>
      <c r="C1848" s="254" t="str">
        <f t="shared" si="72"/>
        <v>RnD Building Fuel Use Perc Reduction</v>
      </c>
      <c r="D1848" s="45" t="s">
        <v>117</v>
      </c>
      <c r="E1848" s="45"/>
      <c r="F1848" s="45" t="s">
        <v>317</v>
      </c>
      <c r="G1848" s="45"/>
      <c r="H1848" s="43">
        <v>750</v>
      </c>
      <c r="I1848" s="324" t="s">
        <v>44</v>
      </c>
      <c r="J1848" s="255" t="str">
        <f>IF(ISBLANK(INDEX('Policy Characteristics'!D:D,MATCH($C1848,'Policy Characteristics'!$C:$C,0))),"",INDEX('Policy Characteristics'!D:D,MATCH($C1848,'Policy Characteristics'!$C:$C,0)))</f>
        <v>R&amp;D Fuel Use Reductions</v>
      </c>
      <c r="K1848" s="254" t="str">
        <f>IF(ISBLANK(INDEX('Policy Characteristics'!E:E,MATCH($C1848,'Policy Characteristics'!$C:$C,0))),"",INDEX('Policy Characteristics'!E:E,MATCH($C1848,'Policy Characteristics'!$C:$C,0)))</f>
        <v>RnD building fuel use reduction</v>
      </c>
      <c r="L1848" s="261">
        <f>IF(ISBLANK(INDEX('Policy Characteristics'!F:F,MATCH($C1848,'Policy Characteristics'!$C:$C,0))),"",INDEX('Policy Characteristics'!F:F,MATCH($C1848,'Policy Characteristics'!$C:$C,0)))</f>
        <v>0</v>
      </c>
      <c r="M1848" s="261">
        <f>IF(ISBLANK(INDEX('Policy Characteristics'!G:G,MATCH($C1848,'Policy Characteristics'!$C:$C,0))),"",INDEX('Policy Characteristics'!G:G,MATCH($C1848,'Policy Characteristics'!$C:$C,0)))</f>
        <v>0.4</v>
      </c>
      <c r="N1848" s="261">
        <f>IF(ISBLANK(INDEX('Policy Characteristics'!H:H,MATCH($C1848,'Policy Characteristics'!$C:$C,0))),"",INDEX('Policy Characteristics'!H:H,MATCH($C1848,'Policy Characteristics'!$C:$C,0)))</f>
        <v>0.01</v>
      </c>
      <c r="O1848" s="254" t="str">
        <f>IF(ISBLANK(INDEX('Policy Characteristics'!I:I,MATCH($C1848,'Policy Characteristics'!$C:$C,0))),"",INDEX('Policy Characteristics'!I:I,MATCH($C1848,'Policy Characteristics'!$C:$C,0)))</f>
        <v>% reduction in fuel use</v>
      </c>
      <c r="P1848" s="254" t="str">
        <f>IF(ISBLANK(INDEX('Policy Characteristics'!J:J,MATCH($C1848,'Policy Characteristics'!$C:$C,0))),"",INDEX('Policy Characteristics'!J:J,MATCH($C1848,'Policy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8" s="254" t="str">
        <f>IF(ISBLANK(INDEX('Policy Characteristics'!K:K,MATCH($C1848,'Policy Characteristics'!$C:$C,0))),"",INDEX('Policy Characteristics'!K:K,MATCH($C1848,'Policy Characteristics'!$C:$C,0)))</f>
        <v>architectural-design.html#rnd</v>
      </c>
      <c r="R1848" s="254" t="str">
        <f>IF(ISBLANK(INDEX('Policy Characteristics'!L:L,MATCH($C1848,'Policy Characteristics'!$C:$C,0))),"",INDEX('Policy Characteristics'!L:L,MATCH($C1848,'Policy Characteristics'!$C:$C,0)))</f>
        <v>research-and-development.html</v>
      </c>
    </row>
    <row r="1849" spans="1:18">
      <c r="A1849" s="254" t="str">
        <f>IF(ISBLANK(INDEX('Policy Characteristics'!A:A,MATCH($C1849,'Policy Characteristics'!$C:$C,0))),"",INDEX('Policy Characteristics'!A:A,MATCH($C1849,'Policy Characteristics'!$C:$C,0)))</f>
        <v>Research and Development</v>
      </c>
      <c r="B1849" s="262" t="str">
        <f>IF(ISBLANK(INDEX('Policy Characteristics'!B:B,MATCH($C1849,'Policy Characteristics'!$C:$C,0))),"",INDEX('Policy Characteristics'!B:B,MATCH($C1849,'Policy Characteristics'!$C:$C,0)))</f>
        <v>Fuel Use Reduction</v>
      </c>
      <c r="C1849" s="254" t="str">
        <f t="shared" si="72"/>
        <v>RnD Building Fuel Use Perc Reduction</v>
      </c>
      <c r="D1849" s="45" t="s">
        <v>118</v>
      </c>
      <c r="E1849" s="45"/>
      <c r="F1849" s="45" t="s">
        <v>318</v>
      </c>
      <c r="G1849" s="45"/>
      <c r="H1849" s="43">
        <v>117</v>
      </c>
      <c r="I1849" s="324" t="s">
        <v>43</v>
      </c>
      <c r="J1849" s="255" t="str">
        <f>IF(ISBLANK(INDEX('Policy Characteristics'!D:D,MATCH($C1849,'Policy Characteristics'!$C:$C,0))),"",INDEX('Policy Characteristics'!D:D,MATCH($C1849,'Policy Characteristics'!$C:$C,0)))</f>
        <v>R&amp;D Fuel Use Reductions</v>
      </c>
      <c r="K1849" s="254" t="str">
        <f>IF(ISBLANK(INDEX('Policy Characteristics'!E:E,MATCH($C1849,'Policy Characteristics'!$C:$C,0))),"",INDEX('Policy Characteristics'!E:E,MATCH($C1849,'Policy Characteristics'!$C:$C,0)))</f>
        <v>RnD building fuel use reduction</v>
      </c>
      <c r="L1849" s="261">
        <f>IF(ISBLANK(INDEX('Policy Characteristics'!F:F,MATCH($C1849,'Policy Characteristics'!$C:$C,0))),"",INDEX('Policy Characteristics'!F:F,MATCH($C1849,'Policy Characteristics'!$C:$C,0)))</f>
        <v>0</v>
      </c>
      <c r="M1849" s="261">
        <f>IF(ISBLANK(INDEX('Policy Characteristics'!G:G,MATCH($C1849,'Policy Characteristics'!$C:$C,0))),"",INDEX('Policy Characteristics'!G:G,MATCH($C1849,'Policy Characteristics'!$C:$C,0)))</f>
        <v>0.4</v>
      </c>
      <c r="N1849" s="261">
        <f>IF(ISBLANK(INDEX('Policy Characteristics'!H:H,MATCH($C1849,'Policy Characteristics'!$C:$C,0))),"",INDEX('Policy Characteristics'!H:H,MATCH($C1849,'Policy Characteristics'!$C:$C,0)))</f>
        <v>0.01</v>
      </c>
      <c r="O1849" s="254" t="str">
        <f>IF(ISBLANK(INDEX('Policy Characteristics'!I:I,MATCH($C1849,'Policy Characteristics'!$C:$C,0))),"",INDEX('Policy Characteristics'!I:I,MATCH($C1849,'Policy Characteristics'!$C:$C,0)))</f>
        <v>% reduction in fuel use</v>
      </c>
      <c r="P1849" s="254" t="str">
        <f>IF(ISBLANK(INDEX('Policy Characteristics'!J:J,MATCH($C1849,'Policy Characteristics'!$C:$C,0))),"",INDEX('Policy Characteristics'!J:J,MATCH($C1849,'Policy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9" s="254" t="str">
        <f>IF(ISBLANK(INDEX('Policy Characteristics'!K:K,MATCH($C1849,'Policy Characteristics'!$C:$C,0))),"",INDEX('Policy Characteristics'!K:K,MATCH($C1849,'Policy Characteristics'!$C:$C,0)))</f>
        <v>architectural-design.html#rnd</v>
      </c>
      <c r="R1849" s="254" t="str">
        <f>IF(ISBLANK(INDEX('Policy Characteristics'!L:L,MATCH($C1849,'Policy Characteristics'!$C:$C,0))),"",INDEX('Policy Characteristics'!L:L,MATCH($C1849,'Policy Characteristics'!$C:$C,0)))</f>
        <v>research-and-development.html</v>
      </c>
    </row>
    <row r="1850" spans="1:18">
      <c r="A1850" s="254" t="str">
        <f>IF(ISBLANK(INDEX('Policy Characteristics'!A:A,MATCH($C1850,'Policy Characteristics'!$C:$C,0))),"",INDEX('Policy Characteristics'!A:A,MATCH($C1850,'Policy Characteristics'!$C:$C,0)))</f>
        <v>Research and Development</v>
      </c>
      <c r="B1850" s="262" t="str">
        <f>IF(ISBLANK(INDEX('Policy Characteristics'!B:B,MATCH($C1850,'Policy Characteristics'!$C:$C,0))),"",INDEX('Policy Characteristics'!B:B,MATCH($C1850,'Policy Characteristics'!$C:$C,0)))</f>
        <v>Fuel Use Reduction</v>
      </c>
      <c r="C1850" s="254" t="str">
        <f t="shared" si="72"/>
        <v>RnD Building Fuel Use Perc Reduction</v>
      </c>
      <c r="D1850" s="45" t="s">
        <v>119</v>
      </c>
      <c r="E1850" s="45"/>
      <c r="F1850" s="45" t="s">
        <v>319</v>
      </c>
      <c r="G1850" s="45"/>
      <c r="H1850" s="43">
        <v>118</v>
      </c>
      <c r="I1850" s="324" t="s">
        <v>43</v>
      </c>
      <c r="J1850" s="255" t="str">
        <f>IF(ISBLANK(INDEX('Policy Characteristics'!D:D,MATCH($C1850,'Policy Characteristics'!$C:$C,0))),"",INDEX('Policy Characteristics'!D:D,MATCH($C1850,'Policy Characteristics'!$C:$C,0)))</f>
        <v>R&amp;D Fuel Use Reductions</v>
      </c>
      <c r="K1850" s="254" t="str">
        <f>IF(ISBLANK(INDEX('Policy Characteristics'!E:E,MATCH($C1850,'Policy Characteristics'!$C:$C,0))),"",INDEX('Policy Characteristics'!E:E,MATCH($C1850,'Policy Characteristics'!$C:$C,0)))</f>
        <v>RnD building fuel use reduction</v>
      </c>
      <c r="L1850" s="261">
        <f>IF(ISBLANK(INDEX('Policy Characteristics'!F:F,MATCH($C1850,'Policy Characteristics'!$C:$C,0))),"",INDEX('Policy Characteristics'!F:F,MATCH($C1850,'Policy Characteristics'!$C:$C,0)))</f>
        <v>0</v>
      </c>
      <c r="M1850" s="261">
        <f>IF(ISBLANK(INDEX('Policy Characteristics'!G:G,MATCH($C1850,'Policy Characteristics'!$C:$C,0))),"",INDEX('Policy Characteristics'!G:G,MATCH($C1850,'Policy Characteristics'!$C:$C,0)))</f>
        <v>0.4</v>
      </c>
      <c r="N1850" s="261">
        <f>IF(ISBLANK(INDEX('Policy Characteristics'!H:H,MATCH($C1850,'Policy Characteristics'!$C:$C,0))),"",INDEX('Policy Characteristics'!H:H,MATCH($C1850,'Policy Characteristics'!$C:$C,0)))</f>
        <v>0.01</v>
      </c>
      <c r="O1850" s="254" t="str">
        <f>IF(ISBLANK(INDEX('Policy Characteristics'!I:I,MATCH($C1850,'Policy Characteristics'!$C:$C,0))),"",INDEX('Policy Characteristics'!I:I,MATCH($C1850,'Policy Characteristics'!$C:$C,0)))</f>
        <v>% reduction in fuel use</v>
      </c>
      <c r="P1850" s="254" t="str">
        <f>IF(ISBLANK(INDEX('Policy Characteristics'!J:J,MATCH($C1850,'Policy Characteristics'!$C:$C,0))),"",INDEX('Policy Characteristics'!J:J,MATCH($C1850,'Policy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0" s="254" t="str">
        <f>IF(ISBLANK(INDEX('Policy Characteristics'!K:K,MATCH($C1850,'Policy Characteristics'!$C:$C,0))),"",INDEX('Policy Characteristics'!K:K,MATCH($C1850,'Policy Characteristics'!$C:$C,0)))</f>
        <v>architectural-design.html#rnd</v>
      </c>
      <c r="R1850" s="254" t="str">
        <f>IF(ISBLANK(INDEX('Policy Characteristics'!L:L,MATCH($C1850,'Policy Characteristics'!$C:$C,0))),"",INDEX('Policy Characteristics'!L:L,MATCH($C1850,'Policy Characteristics'!$C:$C,0)))</f>
        <v>research-and-development.html</v>
      </c>
    </row>
    <row r="1851" spans="1:18">
      <c r="A1851" s="254" t="str">
        <f>IF(ISBLANK(INDEX('Policy Characteristics'!A:A,MATCH($C1851,'Policy Characteristics'!$C:$C,0))),"",INDEX('Policy Characteristics'!A:A,MATCH($C1851,'Policy Characteristics'!$C:$C,0)))</f>
        <v>Research and Development</v>
      </c>
      <c r="B1851" s="262" t="str">
        <f>IF(ISBLANK(INDEX('Policy Characteristics'!B:B,MATCH($C1851,'Policy Characteristics'!$C:$C,0))),"",INDEX('Policy Characteristics'!B:B,MATCH($C1851,'Policy Characteristics'!$C:$C,0)))</f>
        <v>Fuel Use Reduction</v>
      </c>
      <c r="C1851" s="254" t="str">
        <f t="shared" si="72"/>
        <v>RnD Building Fuel Use Perc Reduction</v>
      </c>
      <c r="D1851" s="45" t="s">
        <v>120</v>
      </c>
      <c r="E1851" s="45"/>
      <c r="F1851" s="45" t="s">
        <v>320</v>
      </c>
      <c r="G1851" s="45"/>
      <c r="H1851" s="43">
        <v>119</v>
      </c>
      <c r="I1851" s="324" t="s">
        <v>43</v>
      </c>
      <c r="J1851" s="255" t="str">
        <f>IF(ISBLANK(INDEX('Policy Characteristics'!D:D,MATCH($C1851,'Policy Characteristics'!$C:$C,0))),"",INDEX('Policy Characteristics'!D:D,MATCH($C1851,'Policy Characteristics'!$C:$C,0)))</f>
        <v>R&amp;D Fuel Use Reductions</v>
      </c>
      <c r="K1851" s="254" t="str">
        <f>IF(ISBLANK(INDEX('Policy Characteristics'!E:E,MATCH($C1851,'Policy Characteristics'!$C:$C,0))),"",INDEX('Policy Characteristics'!E:E,MATCH($C1851,'Policy Characteristics'!$C:$C,0)))</f>
        <v>RnD building fuel use reduction</v>
      </c>
      <c r="L1851" s="261">
        <f>IF(ISBLANK(INDEX('Policy Characteristics'!F:F,MATCH($C1851,'Policy Characteristics'!$C:$C,0))),"",INDEX('Policy Characteristics'!F:F,MATCH($C1851,'Policy Characteristics'!$C:$C,0)))</f>
        <v>0</v>
      </c>
      <c r="M1851" s="261">
        <f>IF(ISBLANK(INDEX('Policy Characteristics'!G:G,MATCH($C1851,'Policy Characteristics'!$C:$C,0))),"",INDEX('Policy Characteristics'!G:G,MATCH($C1851,'Policy Characteristics'!$C:$C,0)))</f>
        <v>0.4</v>
      </c>
      <c r="N1851" s="261">
        <f>IF(ISBLANK(INDEX('Policy Characteristics'!H:H,MATCH($C1851,'Policy Characteristics'!$C:$C,0))),"",INDEX('Policy Characteristics'!H:H,MATCH($C1851,'Policy Characteristics'!$C:$C,0)))</f>
        <v>0.01</v>
      </c>
      <c r="O1851" s="254" t="str">
        <f>IF(ISBLANK(INDEX('Policy Characteristics'!I:I,MATCH($C1851,'Policy Characteristics'!$C:$C,0))),"",INDEX('Policy Characteristics'!I:I,MATCH($C1851,'Policy Characteristics'!$C:$C,0)))</f>
        <v>% reduction in fuel use</v>
      </c>
      <c r="P1851" s="254" t="str">
        <f>IF(ISBLANK(INDEX('Policy Characteristics'!J:J,MATCH($C1851,'Policy Characteristics'!$C:$C,0))),"",INDEX('Policy Characteristics'!J:J,MATCH($C1851,'Policy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1" s="254" t="str">
        <f>IF(ISBLANK(INDEX('Policy Characteristics'!K:K,MATCH($C1851,'Policy Characteristics'!$C:$C,0))),"",INDEX('Policy Characteristics'!K:K,MATCH($C1851,'Policy Characteristics'!$C:$C,0)))</f>
        <v>architectural-design.html#rnd</v>
      </c>
      <c r="R1851" s="254" t="str">
        <f>IF(ISBLANK(INDEX('Policy Characteristics'!L:L,MATCH($C1851,'Policy Characteristics'!$C:$C,0))),"",INDEX('Policy Characteristics'!L:L,MATCH($C1851,'Policy Characteristics'!$C:$C,0)))</f>
        <v>research-and-development.html</v>
      </c>
    </row>
    <row r="1852" spans="1:18">
      <c r="A1852" s="254" t="str">
        <f>IF(ISBLANK(INDEX('Policy Characteristics'!A:A,MATCH($C1852,'Policy Characteristics'!$C:$C,0))),"",INDEX('Policy Characteristics'!A:A,MATCH($C1852,'Policy Characteristics'!$C:$C,0)))</f>
        <v>Research and Development</v>
      </c>
      <c r="B1852" s="262" t="str">
        <f>IF(ISBLANK(INDEX('Policy Characteristics'!B:B,MATCH($C1852,'Policy Characteristics'!$C:$C,0))),"",INDEX('Policy Characteristics'!B:B,MATCH($C1852,'Policy Characteristics'!$C:$C,0)))</f>
        <v>Fuel Use Reduction</v>
      </c>
      <c r="C1852" t="s">
        <v>294</v>
      </c>
      <c r="D1852" s="45"/>
      <c r="E1852" s="45"/>
      <c r="F1852" s="45" t="s">
        <v>26</v>
      </c>
      <c r="G1852" s="45"/>
      <c r="H1852" s="43">
        <v>120</v>
      </c>
      <c r="I1852" s="324" t="s">
        <v>43</v>
      </c>
      <c r="J1852" s="255" t="str">
        <f>IF(ISBLANK(INDEX('Policy Characteristics'!D:D,MATCH($C1852,'Policy Characteristics'!$C:$C,0))),"",INDEX('Policy Characteristics'!D:D,MATCH($C1852,'Policy Characteristics'!$C:$C,0)))</f>
        <v>R&amp;D Fuel Use Reductions</v>
      </c>
      <c r="K1852" s="254" t="str">
        <f>IF(ISBLANK(INDEX('Policy Characteristics'!E:E,MATCH($C1852,'Policy Characteristics'!$C:$C,0))),"",INDEX('Policy Characteristics'!E:E,MATCH($C1852,'Policy Characteristics'!$C:$C,0)))</f>
        <v>RnD CCS fuel use reduction</v>
      </c>
      <c r="L1852" s="261">
        <f>IF(ISBLANK(INDEX('Policy Characteristics'!F:F,MATCH($C1852,'Policy Characteristics'!$C:$C,0))),"",INDEX('Policy Characteristics'!F:F,MATCH($C1852,'Policy Characteristics'!$C:$C,0)))</f>
        <v>0</v>
      </c>
      <c r="M1852" s="261">
        <f>IF(ISBLANK(INDEX('Policy Characteristics'!G:G,MATCH($C1852,'Policy Characteristics'!$C:$C,0))),"",INDEX('Policy Characteristics'!G:G,MATCH($C1852,'Policy Characteristics'!$C:$C,0)))</f>
        <v>0.4</v>
      </c>
      <c r="N1852" s="261">
        <f>IF(ISBLANK(INDEX('Policy Characteristics'!H:H,MATCH($C1852,'Policy Characteristics'!$C:$C,0))),"",INDEX('Policy Characteristics'!H:H,MATCH($C1852,'Policy Characteristics'!$C:$C,0)))</f>
        <v>0.01</v>
      </c>
      <c r="O1852" s="254" t="str">
        <f>IF(ISBLANK(INDEX('Policy Characteristics'!I:I,MATCH($C1852,'Policy Characteristics'!$C:$C,0))),"",INDEX('Policy Characteristics'!I:I,MATCH($C1852,'Policy Characteristics'!$C:$C,0)))</f>
        <v>% reduction in fuel use</v>
      </c>
      <c r="P1852" s="254" t="str">
        <f>IF(ISBLANK(INDEX('Policy Characteristics'!J:J,MATCH($C1852,'Policy Characteristics'!$C:$C,0))),"",INDEX('Policy Characteristics'!J:J,MATCH($C1852,'Policy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2" s="254" t="str">
        <f>IF(ISBLANK(INDEX('Policy Characteristics'!K:K,MATCH($C1852,'Policy Characteristics'!$C:$C,0))),"",INDEX('Policy Characteristics'!K:K,MATCH($C1852,'Policy Characteristics'!$C:$C,0)))</f>
        <v>architectural-design.html#rnd</v>
      </c>
      <c r="R1852" s="254" t="str">
        <f>IF(ISBLANK(INDEX('Policy Characteristics'!L:L,MATCH($C1852,'Policy Characteristics'!$C:$C,0))),"",INDEX('Policy Characteristics'!L:L,MATCH($C1852,'Policy Characteristics'!$C:$C,0)))</f>
        <v>research-and-development.html</v>
      </c>
    </row>
    <row r="1853" spans="1:18">
      <c r="A1853" s="254" t="str">
        <f>IF(ISBLANK(INDEX('Policy Characteristics'!A:A,MATCH($C1853,'Policy Characteristics'!$C:$C,0))),"",INDEX('Policy Characteristics'!A:A,MATCH($C1853,'Policy Characteristics'!$C:$C,0)))</f>
        <v>Research and Development</v>
      </c>
      <c r="B1853" s="262" t="str">
        <f>IF(ISBLANK(INDEX('Policy Characteristics'!B:B,MATCH($C1853,'Policy Characteristics'!$C:$C,0))),"",INDEX('Policy Characteristics'!B:B,MATCH($C1853,'Policy Characteristics'!$C:$C,0)))</f>
        <v>Fuel Use Reduction</v>
      </c>
      <c r="C1853" t="s">
        <v>295</v>
      </c>
      <c r="D1853" s="45" t="s">
        <v>447</v>
      </c>
      <c r="E1853" s="45"/>
      <c r="F1853" s="45" t="s">
        <v>450</v>
      </c>
      <c r="G1853" s="45"/>
      <c r="H1853" s="43">
        <v>121</v>
      </c>
      <c r="I1853" s="324" t="s">
        <v>43</v>
      </c>
      <c r="J1853" s="255" t="str">
        <f>IF(ISBLANK(INDEX('Policy Characteristics'!D:D,MATCH($C1853,'Policy Characteristics'!$C:$C,0))),"",INDEX('Policy Characteristics'!D:D,MATCH($C1853,'Policy Characteristics'!$C:$C,0)))</f>
        <v>R&amp;D Fuel Use Reductions</v>
      </c>
      <c r="K1853" s="254" t="str">
        <f>IF(ISBLANK(INDEX('Policy Characteristics'!E:E,MATCH($C1853,'Policy Characteristics'!$C:$C,0))),"",INDEX('Policy Characteristics'!E:E,MATCH($C1853,'Policy Characteristics'!$C:$C,0)))</f>
        <v>RnD electricity fuel use reduction</v>
      </c>
      <c r="L1853" s="261">
        <f>IF(ISBLANK(INDEX('Policy Characteristics'!F:F,MATCH($C1853,'Policy Characteristics'!$C:$C,0))),"",INDEX('Policy Characteristics'!F:F,MATCH($C1853,'Policy Characteristics'!$C:$C,0)))</f>
        <v>0</v>
      </c>
      <c r="M1853" s="261">
        <f>IF(ISBLANK(INDEX('Policy Characteristics'!G:G,MATCH($C1853,'Policy Characteristics'!$C:$C,0))),"",INDEX('Policy Characteristics'!G:G,MATCH($C1853,'Policy Characteristics'!$C:$C,0)))</f>
        <v>0.4</v>
      </c>
      <c r="N1853" s="261">
        <f>IF(ISBLANK(INDEX('Policy Characteristics'!H:H,MATCH($C1853,'Policy Characteristics'!$C:$C,0))),"",INDEX('Policy Characteristics'!H:H,MATCH($C1853,'Policy Characteristics'!$C:$C,0)))</f>
        <v>0.01</v>
      </c>
      <c r="O1853" s="254" t="str">
        <f>IF(ISBLANK(INDEX('Policy Characteristics'!I:I,MATCH($C1853,'Policy Characteristics'!$C:$C,0))),"",INDEX('Policy Characteristics'!I:I,MATCH($C1853,'Policy Characteristics'!$C:$C,0)))</f>
        <v>% reduction in fuel use</v>
      </c>
      <c r="P1853" s="254" t="str">
        <f>IF(ISBLANK(INDEX('Policy Characteristics'!J:J,MATCH($C1853,'Policy Characteristics'!$C:$C,0))),"",INDEX('Policy Characteristics'!J:J,MATCH($C1853,'Policy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3" s="254" t="str">
        <f>IF(ISBLANK(INDEX('Policy Characteristics'!K:K,MATCH($C1853,'Policy Characteristics'!$C:$C,0))),"",INDEX('Policy Characteristics'!K:K,MATCH($C1853,'Policy Characteristics'!$C:$C,0)))</f>
        <v>architectural-design.html#rnd</v>
      </c>
      <c r="R1853" s="254" t="str">
        <f>IF(ISBLANK(INDEX('Policy Characteristics'!L:L,MATCH($C1853,'Policy Characteristics'!$C:$C,0))),"",INDEX('Policy Characteristics'!L:L,MATCH($C1853,'Policy Characteristics'!$C:$C,0)))</f>
        <v>research-and-development.html</v>
      </c>
    </row>
    <row r="1854" spans="1:18">
      <c r="A1854" s="254" t="str">
        <f>IF(ISBLANK(INDEX('Policy Characteristics'!A:A,MATCH($C1854,'Policy Characteristics'!$C:$C,0))),"",INDEX('Policy Characteristics'!A:A,MATCH($C1854,'Policy Characteristics'!$C:$C,0)))</f>
        <v>Research and Development</v>
      </c>
      <c r="B1854" s="262" t="str">
        <f>IF(ISBLANK(INDEX('Policy Characteristics'!B:B,MATCH($C1854,'Policy Characteristics'!$C:$C,0))),"",INDEX('Policy Characteristics'!B:B,MATCH($C1854,'Policy Characteristics'!$C:$C,0)))</f>
        <v>Fuel Use Reduction</v>
      </c>
      <c r="C1854" s="254" t="str">
        <f t="shared" ref="C1854:C1861" si="73">C$1853</f>
        <v>RnD Electricity Fuel Use Perc Reduction</v>
      </c>
      <c r="D1854" s="6" t="s">
        <v>3490</v>
      </c>
      <c r="E1854" s="45"/>
      <c r="F1854" s="6" t="s">
        <v>3503</v>
      </c>
      <c r="G1854" s="45"/>
      <c r="H1854" s="43">
        <v>122</v>
      </c>
      <c r="I1854" s="324" t="s">
        <v>43</v>
      </c>
      <c r="J1854" s="255" t="str">
        <f>IF(ISBLANK(INDEX('Policy Characteristics'!D:D,MATCH($C1854,'Policy Characteristics'!$C:$C,0))),"",INDEX('Policy Characteristics'!D:D,MATCH($C1854,'Policy Characteristics'!$C:$C,0)))</f>
        <v>R&amp;D Fuel Use Reductions</v>
      </c>
      <c r="K1854" s="254" t="str">
        <f>IF(ISBLANK(INDEX('Policy Characteristics'!E:E,MATCH($C1854,'Policy Characteristics'!$C:$C,0))),"",INDEX('Policy Characteristics'!E:E,MATCH($C1854,'Policy Characteristics'!$C:$C,0)))</f>
        <v>RnD electricity fuel use reduction</v>
      </c>
      <c r="L1854" s="261">
        <f>IF(ISBLANK(INDEX('Policy Characteristics'!F:F,MATCH($C1854,'Policy Characteristics'!$C:$C,0))),"",INDEX('Policy Characteristics'!F:F,MATCH($C1854,'Policy Characteristics'!$C:$C,0)))</f>
        <v>0</v>
      </c>
      <c r="M1854" s="261">
        <f>IF(ISBLANK(INDEX('Policy Characteristics'!G:G,MATCH($C1854,'Policy Characteristics'!$C:$C,0))),"",INDEX('Policy Characteristics'!G:G,MATCH($C1854,'Policy Characteristics'!$C:$C,0)))</f>
        <v>0.4</v>
      </c>
      <c r="N1854" s="261">
        <f>IF(ISBLANK(INDEX('Policy Characteristics'!H:H,MATCH($C1854,'Policy Characteristics'!$C:$C,0))),"",INDEX('Policy Characteristics'!H:H,MATCH($C1854,'Policy Characteristics'!$C:$C,0)))</f>
        <v>0.01</v>
      </c>
      <c r="O1854" s="254" t="str">
        <f>IF(ISBLANK(INDEX('Policy Characteristics'!I:I,MATCH($C1854,'Policy Characteristics'!$C:$C,0))),"",INDEX('Policy Characteristics'!I:I,MATCH($C1854,'Policy Characteristics'!$C:$C,0)))</f>
        <v>% reduction in fuel use</v>
      </c>
      <c r="P1854" s="254" t="str">
        <f>IF(ISBLANK(INDEX('Policy Characteristics'!J:J,MATCH($C1854,'Policy Characteristics'!$C:$C,0))),"",INDEX('Policy Characteristics'!J:J,MATCH($C1854,'Policy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4" s="254" t="str">
        <f>IF(ISBLANK(INDEX('Policy Characteristics'!K:K,MATCH($C1854,'Policy Characteristics'!$C:$C,0))),"",INDEX('Policy Characteristics'!K:K,MATCH($C1854,'Policy Characteristics'!$C:$C,0)))</f>
        <v>architectural-design.html#rnd</v>
      </c>
      <c r="R1854" s="254" t="str">
        <f>IF(ISBLANK(INDEX('Policy Characteristics'!L:L,MATCH($C1854,'Policy Characteristics'!$C:$C,0))),"",INDEX('Policy Characteristics'!L:L,MATCH($C1854,'Policy Characteristics'!$C:$C,0)))</f>
        <v>research-and-development.html</v>
      </c>
    </row>
    <row r="1855" spans="1:18">
      <c r="A1855" s="254" t="str">
        <f>IF(ISBLANK(INDEX('Policy Characteristics'!A:A,MATCH($C1855,'Policy Characteristics'!$C:$C,0))),"",INDEX('Policy Characteristics'!A:A,MATCH($C1855,'Policy Characteristics'!$C:$C,0)))</f>
        <v>Research and Development</v>
      </c>
      <c r="B1855" s="262" t="str">
        <f>IF(ISBLANK(INDEX('Policy Characteristics'!B:B,MATCH($C1855,'Policy Characteristics'!$C:$C,0))),"",INDEX('Policy Characteristics'!B:B,MATCH($C1855,'Policy Characteristics'!$C:$C,0)))</f>
        <v>Fuel Use Reduction</v>
      </c>
      <c r="C1855" s="254" t="str">
        <f t="shared" si="73"/>
        <v>RnD Electricity Fuel Use Perc Reduction</v>
      </c>
      <c r="D1855" s="6" t="s">
        <v>3491</v>
      </c>
      <c r="E1855" s="45"/>
      <c r="F1855" s="6" t="s">
        <v>3504</v>
      </c>
      <c r="G1855" s="45"/>
      <c r="H1855" s="43">
        <v>123</v>
      </c>
      <c r="I1855" s="324" t="s">
        <v>43</v>
      </c>
      <c r="J1855" s="255" t="str">
        <f>IF(ISBLANK(INDEX('Policy Characteristics'!D:D,MATCH($C1855,'Policy Characteristics'!$C:$C,0))),"",INDEX('Policy Characteristics'!D:D,MATCH($C1855,'Policy Characteristics'!$C:$C,0)))</f>
        <v>R&amp;D Fuel Use Reductions</v>
      </c>
      <c r="K1855" s="254" t="str">
        <f>IF(ISBLANK(INDEX('Policy Characteristics'!E:E,MATCH($C1855,'Policy Characteristics'!$C:$C,0))),"",INDEX('Policy Characteristics'!E:E,MATCH($C1855,'Policy Characteristics'!$C:$C,0)))</f>
        <v>RnD electricity fuel use reduction</v>
      </c>
      <c r="L1855" s="261">
        <f>IF(ISBLANK(INDEX('Policy Characteristics'!F:F,MATCH($C1855,'Policy Characteristics'!$C:$C,0))),"",INDEX('Policy Characteristics'!F:F,MATCH($C1855,'Policy Characteristics'!$C:$C,0)))</f>
        <v>0</v>
      </c>
      <c r="M1855" s="261">
        <f>IF(ISBLANK(INDEX('Policy Characteristics'!G:G,MATCH($C1855,'Policy Characteristics'!$C:$C,0))),"",INDEX('Policy Characteristics'!G:G,MATCH($C1855,'Policy Characteristics'!$C:$C,0)))</f>
        <v>0.4</v>
      </c>
      <c r="N1855" s="261">
        <f>IF(ISBLANK(INDEX('Policy Characteristics'!H:H,MATCH($C1855,'Policy Characteristics'!$C:$C,0))),"",INDEX('Policy Characteristics'!H:H,MATCH($C1855,'Policy Characteristics'!$C:$C,0)))</f>
        <v>0.01</v>
      </c>
      <c r="O1855" s="254" t="str">
        <f>IF(ISBLANK(INDEX('Policy Characteristics'!I:I,MATCH($C1855,'Policy Characteristics'!$C:$C,0))),"",INDEX('Policy Characteristics'!I:I,MATCH($C1855,'Policy Characteristics'!$C:$C,0)))</f>
        <v>% reduction in fuel use</v>
      </c>
      <c r="P1855" s="254" t="str">
        <f>IF(ISBLANK(INDEX('Policy Characteristics'!J:J,MATCH($C1855,'Policy Characteristics'!$C:$C,0))),"",INDEX('Policy Characteristics'!J:J,MATCH($C1855,'Policy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5" s="254" t="str">
        <f>IF(ISBLANK(INDEX('Policy Characteristics'!K:K,MATCH($C1855,'Policy Characteristics'!$C:$C,0))),"",INDEX('Policy Characteristics'!K:K,MATCH($C1855,'Policy Characteristics'!$C:$C,0)))</f>
        <v>architectural-design.html#rnd</v>
      </c>
      <c r="R1855" s="254" t="str">
        <f>IF(ISBLANK(INDEX('Policy Characteristics'!L:L,MATCH($C1855,'Policy Characteristics'!$C:$C,0))),"",INDEX('Policy Characteristics'!L:L,MATCH($C1855,'Policy Characteristics'!$C:$C,0)))</f>
        <v>research-and-development.html</v>
      </c>
    </row>
    <row r="1856" spans="1:18">
      <c r="A1856" s="254" t="str">
        <f>IF(ISBLANK(INDEX('Policy Characteristics'!A:A,MATCH($C1856,'Policy Characteristics'!$C:$C,0))),"",INDEX('Policy Characteristics'!A:A,MATCH($C1856,'Policy Characteristics'!$C:$C,0)))</f>
        <v>Research and Development</v>
      </c>
      <c r="B1856" s="262" t="str">
        <f>IF(ISBLANK(INDEX('Policy Characteristics'!B:B,MATCH($C1856,'Policy Characteristics'!$C:$C,0))),"",INDEX('Policy Characteristics'!B:B,MATCH($C1856,'Policy Characteristics'!$C:$C,0)))</f>
        <v>Fuel Use Reduction</v>
      </c>
      <c r="C1856" s="254" t="str">
        <f t="shared" si="73"/>
        <v>RnD Electricity Fuel Use Perc Reduction</v>
      </c>
      <c r="D1856" s="6" t="s">
        <v>76</v>
      </c>
      <c r="E1856" s="45"/>
      <c r="F1856" s="6" t="s">
        <v>3505</v>
      </c>
      <c r="G1856" s="45"/>
      <c r="H1856" s="43">
        <v>751</v>
      </c>
      <c r="I1856" s="324" t="s">
        <v>44</v>
      </c>
      <c r="J1856" s="255" t="str">
        <f>IF(ISBLANK(INDEX('Policy Characteristics'!D:D,MATCH($C1856,'Policy Characteristics'!$C:$C,0))),"",INDEX('Policy Characteristics'!D:D,MATCH($C1856,'Policy Characteristics'!$C:$C,0)))</f>
        <v>R&amp;D Fuel Use Reductions</v>
      </c>
      <c r="K1856" s="254" t="str">
        <f>IF(ISBLANK(INDEX('Policy Characteristics'!E:E,MATCH($C1856,'Policy Characteristics'!$C:$C,0))),"",INDEX('Policy Characteristics'!E:E,MATCH($C1856,'Policy Characteristics'!$C:$C,0)))</f>
        <v>RnD electricity fuel use reduction</v>
      </c>
      <c r="L1856" s="261">
        <f>IF(ISBLANK(INDEX('Policy Characteristics'!F:F,MATCH($C1856,'Policy Characteristics'!$C:$C,0))),"",INDEX('Policy Characteristics'!F:F,MATCH($C1856,'Policy Characteristics'!$C:$C,0)))</f>
        <v>0</v>
      </c>
      <c r="M1856" s="261">
        <f>IF(ISBLANK(INDEX('Policy Characteristics'!G:G,MATCH($C1856,'Policy Characteristics'!$C:$C,0))),"",INDEX('Policy Characteristics'!G:G,MATCH($C1856,'Policy Characteristics'!$C:$C,0)))</f>
        <v>0.4</v>
      </c>
      <c r="N1856" s="261">
        <f>IF(ISBLANK(INDEX('Policy Characteristics'!H:H,MATCH($C1856,'Policy Characteristics'!$C:$C,0))),"",INDEX('Policy Characteristics'!H:H,MATCH($C1856,'Policy Characteristics'!$C:$C,0)))</f>
        <v>0.01</v>
      </c>
      <c r="O1856" s="254" t="str">
        <f>IF(ISBLANK(INDEX('Policy Characteristics'!I:I,MATCH($C1856,'Policy Characteristics'!$C:$C,0))),"",INDEX('Policy Characteristics'!I:I,MATCH($C1856,'Policy Characteristics'!$C:$C,0)))</f>
        <v>% reduction in fuel use</v>
      </c>
      <c r="P1856" s="254" t="str">
        <f>IF(ISBLANK(INDEX('Policy Characteristics'!J:J,MATCH($C1856,'Policy Characteristics'!$C:$C,0))),"",INDEX('Policy Characteristics'!J:J,MATCH($C1856,'Policy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6" s="254" t="str">
        <f>IF(ISBLANK(INDEX('Policy Characteristics'!K:K,MATCH($C1856,'Policy Characteristics'!$C:$C,0))),"",INDEX('Policy Characteristics'!K:K,MATCH($C1856,'Policy Characteristics'!$C:$C,0)))</f>
        <v>architectural-design.html#rnd</v>
      </c>
      <c r="R1856" s="254" t="str">
        <f>IF(ISBLANK(INDEX('Policy Characteristics'!L:L,MATCH($C1856,'Policy Characteristics'!$C:$C,0))),"",INDEX('Policy Characteristics'!L:L,MATCH($C1856,'Policy Characteristics'!$C:$C,0)))</f>
        <v>research-and-development.html</v>
      </c>
    </row>
    <row r="1857" spans="1:18">
      <c r="A1857" s="254" t="str">
        <f>IF(ISBLANK(INDEX('Policy Characteristics'!A:A,MATCH($C1857,'Policy Characteristics'!$C:$C,0))),"",INDEX('Policy Characteristics'!A:A,MATCH($C1857,'Policy Characteristics'!$C:$C,0)))</f>
        <v>Research and Development</v>
      </c>
      <c r="B1857" s="262" t="str">
        <f>IF(ISBLANK(INDEX('Policy Characteristics'!B:B,MATCH($C1857,'Policy Characteristics'!$C:$C,0))),"",INDEX('Policy Characteristics'!B:B,MATCH($C1857,'Policy Characteristics'!$C:$C,0)))</f>
        <v>Fuel Use Reduction</v>
      </c>
      <c r="C1857" s="254" t="str">
        <f t="shared" si="73"/>
        <v>RnD Electricity Fuel Use Perc Reduction</v>
      </c>
      <c r="D1857" s="6" t="s">
        <v>77</v>
      </c>
      <c r="E1857" s="45"/>
      <c r="F1857" s="6" t="s">
        <v>321</v>
      </c>
      <c r="G1857" s="45"/>
      <c r="H1857" s="43">
        <v>752</v>
      </c>
      <c r="I1857" s="324" t="s">
        <v>44</v>
      </c>
      <c r="J1857" s="255" t="str">
        <f>IF(ISBLANK(INDEX('Policy Characteristics'!D:D,MATCH($C1857,'Policy Characteristics'!$C:$C,0))),"",INDEX('Policy Characteristics'!D:D,MATCH($C1857,'Policy Characteristics'!$C:$C,0)))</f>
        <v>R&amp;D Fuel Use Reductions</v>
      </c>
      <c r="K1857" s="254" t="str">
        <f>IF(ISBLANK(INDEX('Policy Characteristics'!E:E,MATCH($C1857,'Policy Characteristics'!$C:$C,0))),"",INDEX('Policy Characteristics'!E:E,MATCH($C1857,'Policy Characteristics'!$C:$C,0)))</f>
        <v>RnD electricity fuel use reduction</v>
      </c>
      <c r="L1857" s="261">
        <f>IF(ISBLANK(INDEX('Policy Characteristics'!F:F,MATCH($C1857,'Policy Characteristics'!$C:$C,0))),"",INDEX('Policy Characteristics'!F:F,MATCH($C1857,'Policy Characteristics'!$C:$C,0)))</f>
        <v>0</v>
      </c>
      <c r="M1857" s="261">
        <f>IF(ISBLANK(INDEX('Policy Characteristics'!G:G,MATCH($C1857,'Policy Characteristics'!$C:$C,0))),"",INDEX('Policy Characteristics'!G:G,MATCH($C1857,'Policy Characteristics'!$C:$C,0)))</f>
        <v>0.4</v>
      </c>
      <c r="N1857" s="261">
        <f>IF(ISBLANK(INDEX('Policy Characteristics'!H:H,MATCH($C1857,'Policy Characteristics'!$C:$C,0))),"",INDEX('Policy Characteristics'!H:H,MATCH($C1857,'Policy Characteristics'!$C:$C,0)))</f>
        <v>0.01</v>
      </c>
      <c r="O1857" s="254" t="str">
        <f>IF(ISBLANK(INDEX('Policy Characteristics'!I:I,MATCH($C1857,'Policy Characteristics'!$C:$C,0))),"",INDEX('Policy Characteristics'!I:I,MATCH($C1857,'Policy Characteristics'!$C:$C,0)))</f>
        <v>% reduction in fuel use</v>
      </c>
      <c r="P1857" s="254" t="str">
        <f>IF(ISBLANK(INDEX('Policy Characteristics'!J:J,MATCH($C1857,'Policy Characteristics'!$C:$C,0))),"",INDEX('Policy Characteristics'!J:J,MATCH($C1857,'Policy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7" s="254" t="str">
        <f>IF(ISBLANK(INDEX('Policy Characteristics'!K:K,MATCH($C1857,'Policy Characteristics'!$C:$C,0))),"",INDEX('Policy Characteristics'!K:K,MATCH($C1857,'Policy Characteristics'!$C:$C,0)))</f>
        <v>architectural-design.html#rnd</v>
      </c>
      <c r="R1857" s="254" t="str">
        <f>IF(ISBLANK(INDEX('Policy Characteristics'!L:L,MATCH($C1857,'Policy Characteristics'!$C:$C,0))),"",INDEX('Policy Characteristics'!L:L,MATCH($C1857,'Policy Characteristics'!$C:$C,0)))</f>
        <v>research-and-development.html</v>
      </c>
    </row>
    <row r="1858" spans="1:18">
      <c r="A1858" s="254" t="str">
        <f>IF(ISBLANK(INDEX('Policy Characteristics'!A:A,MATCH($C1858,'Policy Characteristics'!$C:$C,0))),"",INDEX('Policy Characteristics'!A:A,MATCH($C1858,'Policy Characteristics'!$C:$C,0)))</f>
        <v>Research and Development</v>
      </c>
      <c r="B1858" s="262" t="str">
        <f>IF(ISBLANK(INDEX('Policy Characteristics'!B:B,MATCH($C1858,'Policy Characteristics'!$C:$C,0))),"",INDEX('Policy Characteristics'!B:B,MATCH($C1858,'Policy Characteristics'!$C:$C,0)))</f>
        <v>Fuel Use Reduction</v>
      </c>
      <c r="C1858" s="254" t="str">
        <f t="shared" si="73"/>
        <v>RnD Electricity Fuel Use Perc Reduction</v>
      </c>
      <c r="D1858" s="6" t="s">
        <v>448</v>
      </c>
      <c r="E1858" s="45"/>
      <c r="F1858" s="6" t="s">
        <v>452</v>
      </c>
      <c r="G1858" s="45"/>
      <c r="H1858" s="43">
        <v>753</v>
      </c>
      <c r="I1858" s="324" t="s">
        <v>44</v>
      </c>
      <c r="J1858" s="255" t="str">
        <f>IF(ISBLANK(INDEX('Policy Characteristics'!D:D,MATCH($C1858,'Policy Characteristics'!$C:$C,0))),"",INDEX('Policy Characteristics'!D:D,MATCH($C1858,'Policy Characteristics'!$C:$C,0)))</f>
        <v>R&amp;D Fuel Use Reductions</v>
      </c>
      <c r="K1858" s="254" t="str">
        <f>IF(ISBLANK(INDEX('Policy Characteristics'!E:E,MATCH($C1858,'Policy Characteristics'!$C:$C,0))),"",INDEX('Policy Characteristics'!E:E,MATCH($C1858,'Policy Characteristics'!$C:$C,0)))</f>
        <v>RnD electricity fuel use reduction</v>
      </c>
      <c r="L1858" s="261">
        <f>IF(ISBLANK(INDEX('Policy Characteristics'!F:F,MATCH($C1858,'Policy Characteristics'!$C:$C,0))),"",INDEX('Policy Characteristics'!F:F,MATCH($C1858,'Policy Characteristics'!$C:$C,0)))</f>
        <v>0</v>
      </c>
      <c r="M1858" s="261">
        <f>IF(ISBLANK(INDEX('Policy Characteristics'!G:G,MATCH($C1858,'Policy Characteristics'!$C:$C,0))),"",INDEX('Policy Characteristics'!G:G,MATCH($C1858,'Policy Characteristics'!$C:$C,0)))</f>
        <v>0.4</v>
      </c>
      <c r="N1858" s="261">
        <f>IF(ISBLANK(INDEX('Policy Characteristics'!H:H,MATCH($C1858,'Policy Characteristics'!$C:$C,0))),"",INDEX('Policy Characteristics'!H:H,MATCH($C1858,'Policy Characteristics'!$C:$C,0)))</f>
        <v>0.01</v>
      </c>
      <c r="O1858" s="254" t="str">
        <f>IF(ISBLANK(INDEX('Policy Characteristics'!I:I,MATCH($C1858,'Policy Characteristics'!$C:$C,0))),"",INDEX('Policy Characteristics'!I:I,MATCH($C1858,'Policy Characteristics'!$C:$C,0)))</f>
        <v>% reduction in fuel use</v>
      </c>
      <c r="P1858" s="254" t="str">
        <f>IF(ISBLANK(INDEX('Policy Characteristics'!J:J,MATCH($C1858,'Policy Characteristics'!$C:$C,0))),"",INDEX('Policy Characteristics'!J:J,MATCH($C1858,'Policy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8" s="254" t="str">
        <f>IF(ISBLANK(INDEX('Policy Characteristics'!K:K,MATCH($C1858,'Policy Characteristics'!$C:$C,0))),"",INDEX('Policy Characteristics'!K:K,MATCH($C1858,'Policy Characteristics'!$C:$C,0)))</f>
        <v>architectural-design.html#rnd</v>
      </c>
      <c r="R1858" s="254" t="str">
        <f>IF(ISBLANK(INDEX('Policy Characteristics'!L:L,MATCH($C1858,'Policy Characteristics'!$C:$C,0))),"",INDEX('Policy Characteristics'!L:L,MATCH($C1858,'Policy Characteristics'!$C:$C,0)))</f>
        <v>research-and-development.html</v>
      </c>
    </row>
    <row r="1859" spans="1:18">
      <c r="A1859" s="254" t="str">
        <f>IF(ISBLANK(INDEX('Policy Characteristics'!A:A,MATCH($C1859,'Policy Characteristics'!$C:$C,0))),"",INDEX('Policy Characteristics'!A:A,MATCH($C1859,'Policy Characteristics'!$C:$C,0)))</f>
        <v>Research and Development</v>
      </c>
      <c r="B1859" s="262" t="str">
        <f>IF(ISBLANK(INDEX('Policy Characteristics'!B:B,MATCH($C1859,'Policy Characteristics'!$C:$C,0))),"",INDEX('Policy Characteristics'!B:B,MATCH($C1859,'Policy Characteristics'!$C:$C,0)))</f>
        <v>Fuel Use Reduction</v>
      </c>
      <c r="C1859" s="254" t="str">
        <f t="shared" si="73"/>
        <v>RnD Electricity Fuel Use Perc Reduction</v>
      </c>
      <c r="D1859" s="6" t="s">
        <v>78</v>
      </c>
      <c r="E1859" s="45"/>
      <c r="F1859" s="6" t="s">
        <v>322</v>
      </c>
      <c r="G1859" s="45"/>
      <c r="H1859" s="43">
        <v>754</v>
      </c>
      <c r="I1859" s="324" t="s">
        <v>44</v>
      </c>
      <c r="J1859" s="255" t="str">
        <f>IF(ISBLANK(INDEX('Policy Characteristics'!D:D,MATCH($C1859,'Policy Characteristics'!$C:$C,0))),"",INDEX('Policy Characteristics'!D:D,MATCH($C1859,'Policy Characteristics'!$C:$C,0)))</f>
        <v>R&amp;D Fuel Use Reductions</v>
      </c>
      <c r="K1859" s="254" t="str">
        <f>IF(ISBLANK(INDEX('Policy Characteristics'!E:E,MATCH($C1859,'Policy Characteristics'!$C:$C,0))),"",INDEX('Policy Characteristics'!E:E,MATCH($C1859,'Policy Characteristics'!$C:$C,0)))</f>
        <v>RnD electricity fuel use reduction</v>
      </c>
      <c r="L1859" s="261">
        <f>IF(ISBLANK(INDEX('Policy Characteristics'!F:F,MATCH($C1859,'Policy Characteristics'!$C:$C,0))),"",INDEX('Policy Characteristics'!F:F,MATCH($C1859,'Policy Characteristics'!$C:$C,0)))</f>
        <v>0</v>
      </c>
      <c r="M1859" s="261">
        <f>IF(ISBLANK(INDEX('Policy Characteristics'!G:G,MATCH($C1859,'Policy Characteristics'!$C:$C,0))),"",INDEX('Policy Characteristics'!G:G,MATCH($C1859,'Policy Characteristics'!$C:$C,0)))</f>
        <v>0.4</v>
      </c>
      <c r="N1859" s="261">
        <f>IF(ISBLANK(INDEX('Policy Characteristics'!H:H,MATCH($C1859,'Policy Characteristics'!$C:$C,0))),"",INDEX('Policy Characteristics'!H:H,MATCH($C1859,'Policy Characteristics'!$C:$C,0)))</f>
        <v>0.01</v>
      </c>
      <c r="O1859" s="254" t="str">
        <f>IF(ISBLANK(INDEX('Policy Characteristics'!I:I,MATCH($C1859,'Policy Characteristics'!$C:$C,0))),"",INDEX('Policy Characteristics'!I:I,MATCH($C1859,'Policy Characteristics'!$C:$C,0)))</f>
        <v>% reduction in fuel use</v>
      </c>
      <c r="P1859" s="254" t="str">
        <f>IF(ISBLANK(INDEX('Policy Characteristics'!J:J,MATCH($C1859,'Policy Characteristics'!$C:$C,0))),"",INDEX('Policy Characteristics'!J:J,MATCH($C1859,'Policy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9" s="254" t="str">
        <f>IF(ISBLANK(INDEX('Policy Characteristics'!K:K,MATCH($C1859,'Policy Characteristics'!$C:$C,0))),"",INDEX('Policy Characteristics'!K:K,MATCH($C1859,'Policy Characteristics'!$C:$C,0)))</f>
        <v>architectural-design.html#rnd</v>
      </c>
      <c r="R1859" s="254" t="str">
        <f>IF(ISBLANK(INDEX('Policy Characteristics'!L:L,MATCH($C1859,'Policy Characteristics'!$C:$C,0))),"",INDEX('Policy Characteristics'!L:L,MATCH($C1859,'Policy Characteristics'!$C:$C,0)))</f>
        <v>research-and-development.html</v>
      </c>
    </row>
    <row r="1860" spans="1:18">
      <c r="A1860" s="254" t="str">
        <f>IF(ISBLANK(INDEX('Policy Characteristics'!A:A,MATCH($C1860,'Policy Characteristics'!$C:$C,0))),"",INDEX('Policy Characteristics'!A:A,MATCH($C1860,'Policy Characteristics'!$C:$C,0)))</f>
        <v>Research and Development</v>
      </c>
      <c r="B1860" s="262" t="str">
        <f>IF(ISBLANK(INDEX('Policy Characteristics'!B:B,MATCH($C1860,'Policy Characteristics'!$C:$C,0))),"",INDEX('Policy Characteristics'!B:B,MATCH($C1860,'Policy Characteristics'!$C:$C,0)))</f>
        <v>Fuel Use Reduction</v>
      </c>
      <c r="C1860" s="254" t="str">
        <f t="shared" si="73"/>
        <v>RnD Electricity Fuel Use Perc Reduction</v>
      </c>
      <c r="D1860" s="6" t="s">
        <v>79</v>
      </c>
      <c r="E1860" s="45"/>
      <c r="F1860" s="6" t="s">
        <v>323</v>
      </c>
      <c r="G1860" s="45"/>
      <c r="H1860" s="43">
        <v>124</v>
      </c>
      <c r="I1860" s="324" t="s">
        <v>44</v>
      </c>
      <c r="J1860" s="255" t="str">
        <f>IF(ISBLANK(INDEX('Policy Characteristics'!D:D,MATCH($C1860,'Policy Characteristics'!$C:$C,0))),"",INDEX('Policy Characteristics'!D:D,MATCH($C1860,'Policy Characteristics'!$C:$C,0)))</f>
        <v>R&amp;D Fuel Use Reductions</v>
      </c>
      <c r="K1860" s="254" t="str">
        <f>IF(ISBLANK(INDEX('Policy Characteristics'!E:E,MATCH($C1860,'Policy Characteristics'!$C:$C,0))),"",INDEX('Policy Characteristics'!E:E,MATCH($C1860,'Policy Characteristics'!$C:$C,0)))</f>
        <v>RnD electricity fuel use reduction</v>
      </c>
      <c r="L1860" s="261">
        <f>IF(ISBLANK(INDEX('Policy Characteristics'!F:F,MATCH($C1860,'Policy Characteristics'!$C:$C,0))),"",INDEX('Policy Characteristics'!F:F,MATCH($C1860,'Policy Characteristics'!$C:$C,0)))</f>
        <v>0</v>
      </c>
      <c r="M1860" s="261">
        <f>IF(ISBLANK(INDEX('Policy Characteristics'!G:G,MATCH($C1860,'Policy Characteristics'!$C:$C,0))),"",INDEX('Policy Characteristics'!G:G,MATCH($C1860,'Policy Characteristics'!$C:$C,0)))</f>
        <v>0.4</v>
      </c>
      <c r="N1860" s="261">
        <f>IF(ISBLANK(INDEX('Policy Characteristics'!H:H,MATCH($C1860,'Policy Characteristics'!$C:$C,0))),"",INDEX('Policy Characteristics'!H:H,MATCH($C1860,'Policy Characteristics'!$C:$C,0)))</f>
        <v>0.01</v>
      </c>
      <c r="O1860" s="254" t="str">
        <f>IF(ISBLANK(INDEX('Policy Characteristics'!I:I,MATCH($C1860,'Policy Characteristics'!$C:$C,0))),"",INDEX('Policy Characteristics'!I:I,MATCH($C1860,'Policy Characteristics'!$C:$C,0)))</f>
        <v>% reduction in fuel use</v>
      </c>
      <c r="P1860" s="254" t="str">
        <f>IF(ISBLANK(INDEX('Policy Characteristics'!J:J,MATCH($C1860,'Policy Characteristics'!$C:$C,0))),"",INDEX('Policy Characteristics'!J:J,MATCH($C1860,'Policy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0" s="254" t="str">
        <f>IF(ISBLANK(INDEX('Policy Characteristics'!K:K,MATCH($C1860,'Policy Characteristics'!$C:$C,0))),"",INDEX('Policy Characteristics'!K:K,MATCH($C1860,'Policy Characteristics'!$C:$C,0)))</f>
        <v>architectural-design.html#rnd</v>
      </c>
      <c r="R1860" s="254" t="str">
        <f>IF(ISBLANK(INDEX('Policy Characteristics'!L:L,MATCH($C1860,'Policy Characteristics'!$C:$C,0))),"",INDEX('Policy Characteristics'!L:L,MATCH($C1860,'Policy Characteristics'!$C:$C,0)))</f>
        <v>research-and-development.html</v>
      </c>
    </row>
    <row r="1861" spans="1:18">
      <c r="A1861" s="254" t="str">
        <f>IF(ISBLANK(INDEX('Policy Characteristics'!A:A,MATCH($C1861,'Policy Characteristics'!$C:$C,0))),"",INDEX('Policy Characteristics'!A:A,MATCH($C1861,'Policy Characteristics'!$C:$C,0)))</f>
        <v>Research and Development</v>
      </c>
      <c r="B1861" s="262" t="str">
        <f>IF(ISBLANK(INDEX('Policy Characteristics'!B:B,MATCH($C1861,'Policy Characteristics'!$C:$C,0))),"",INDEX('Policy Characteristics'!B:B,MATCH($C1861,'Policy Characteristics'!$C:$C,0)))</f>
        <v>Fuel Use Reduction</v>
      </c>
      <c r="C1861" s="254" t="str">
        <f t="shared" si="73"/>
        <v>RnD Electricity Fuel Use Perc Reduction</v>
      </c>
      <c r="D1861" s="6" t="s">
        <v>80</v>
      </c>
      <c r="E1861" s="45"/>
      <c r="F1861" s="6" t="s">
        <v>324</v>
      </c>
      <c r="G1861" s="45"/>
      <c r="H1861" s="43">
        <v>193</v>
      </c>
      <c r="I1861" s="324" t="s">
        <v>43</v>
      </c>
      <c r="J1861" s="255" t="str">
        <f>IF(ISBLANK(INDEX('Policy Characteristics'!D:D,MATCH($C1861,'Policy Characteristics'!$C:$C,0))),"",INDEX('Policy Characteristics'!D:D,MATCH($C1861,'Policy Characteristics'!$C:$C,0)))</f>
        <v>R&amp;D Fuel Use Reductions</v>
      </c>
      <c r="K1861" s="254" t="str">
        <f>IF(ISBLANK(INDEX('Policy Characteristics'!E:E,MATCH($C1861,'Policy Characteristics'!$C:$C,0))),"",INDEX('Policy Characteristics'!E:E,MATCH($C1861,'Policy Characteristics'!$C:$C,0)))</f>
        <v>RnD electricity fuel use reduction</v>
      </c>
      <c r="L1861" s="261">
        <f>IF(ISBLANK(INDEX('Policy Characteristics'!F:F,MATCH($C1861,'Policy Characteristics'!$C:$C,0))),"",INDEX('Policy Characteristics'!F:F,MATCH($C1861,'Policy Characteristics'!$C:$C,0)))</f>
        <v>0</v>
      </c>
      <c r="M1861" s="261">
        <f>IF(ISBLANK(INDEX('Policy Characteristics'!G:G,MATCH($C1861,'Policy Characteristics'!$C:$C,0))),"",INDEX('Policy Characteristics'!G:G,MATCH($C1861,'Policy Characteristics'!$C:$C,0)))</f>
        <v>0.4</v>
      </c>
      <c r="N1861" s="261">
        <f>IF(ISBLANK(INDEX('Policy Characteristics'!H:H,MATCH($C1861,'Policy Characteristics'!$C:$C,0))),"",INDEX('Policy Characteristics'!H:H,MATCH($C1861,'Policy Characteristics'!$C:$C,0)))</f>
        <v>0.01</v>
      </c>
      <c r="O1861" s="254" t="str">
        <f>IF(ISBLANK(INDEX('Policy Characteristics'!I:I,MATCH($C1861,'Policy Characteristics'!$C:$C,0))),"",INDEX('Policy Characteristics'!I:I,MATCH($C1861,'Policy Characteristics'!$C:$C,0)))</f>
        <v>% reduction in fuel use</v>
      </c>
      <c r="P1861" s="254" t="str">
        <f>IF(ISBLANK(INDEX('Policy Characteristics'!J:J,MATCH($C1861,'Policy Characteristics'!$C:$C,0))),"",INDEX('Policy Characteristics'!J:J,MATCH($C1861,'Policy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1" s="254" t="str">
        <f>IF(ISBLANK(INDEX('Policy Characteristics'!K:K,MATCH($C1861,'Policy Characteristics'!$C:$C,0))),"",INDEX('Policy Characteristics'!K:K,MATCH($C1861,'Policy Characteristics'!$C:$C,0)))</f>
        <v>architectural-design.html#rnd</v>
      </c>
      <c r="R1861" s="254" t="str">
        <f>IF(ISBLANK(INDEX('Policy Characteristics'!L:L,MATCH($C1861,'Policy Characteristics'!$C:$C,0))),"",INDEX('Policy Characteristics'!L:L,MATCH($C1861,'Policy Characteristics'!$C:$C,0)))</f>
        <v>research-and-development.html</v>
      </c>
    </row>
    <row r="1862" spans="1:18">
      <c r="A1862" s="254" t="str">
        <f>IF(ISBLANK(INDEX('Policy Characteristics'!A:A,MATCH($C1862,'Policy Characteristics'!$C:$C,0))),"",INDEX('Policy Characteristics'!A:A,MATCH($C1862,'Policy Characteristics'!$C:$C,0)))</f>
        <v>Research and Development</v>
      </c>
      <c r="B1862" s="262" t="str">
        <f>IF(ISBLANK(INDEX('Policy Characteristics'!B:B,MATCH($C1862,'Policy Characteristics'!$C:$C,0))),"",INDEX('Policy Characteristics'!B:B,MATCH($C1862,'Policy Characteristics'!$C:$C,0)))</f>
        <v>Fuel Use Reduction</v>
      </c>
      <c r="C1862" s="254" t="str">
        <f t="shared" ref="C1862:C1876" si="74">C$1853</f>
        <v>RnD Electricity Fuel Use Perc Reduction</v>
      </c>
      <c r="D1862" s="6" t="s">
        <v>2425</v>
      </c>
      <c r="E1862" s="45"/>
      <c r="F1862" s="6" t="s">
        <v>3506</v>
      </c>
      <c r="G1862" s="45"/>
      <c r="H1862" s="43">
        <v>181</v>
      </c>
      <c r="I1862" s="324" t="s">
        <v>44</v>
      </c>
      <c r="J1862" s="255" t="str">
        <f>IF(ISBLANK(INDEX('Policy Characteristics'!D:D,MATCH($C1862,'Policy Characteristics'!$C:$C,0))),"",INDEX('Policy Characteristics'!D:D,MATCH($C1862,'Policy Characteristics'!$C:$C,0)))</f>
        <v>R&amp;D Fuel Use Reductions</v>
      </c>
      <c r="K1862" s="254" t="str">
        <f>IF(ISBLANK(INDEX('Policy Characteristics'!E:E,MATCH($C1862,'Policy Characteristics'!$C:$C,0))),"",INDEX('Policy Characteristics'!E:E,MATCH($C1862,'Policy Characteristics'!$C:$C,0)))</f>
        <v>RnD electricity fuel use reduction</v>
      </c>
      <c r="L1862" s="261">
        <f>IF(ISBLANK(INDEX('Policy Characteristics'!F:F,MATCH($C1862,'Policy Characteristics'!$C:$C,0))),"",INDEX('Policy Characteristics'!F:F,MATCH($C1862,'Policy Characteristics'!$C:$C,0)))</f>
        <v>0</v>
      </c>
      <c r="M1862" s="261">
        <f>IF(ISBLANK(INDEX('Policy Characteristics'!G:G,MATCH($C1862,'Policy Characteristics'!$C:$C,0))),"",INDEX('Policy Characteristics'!G:G,MATCH($C1862,'Policy Characteristics'!$C:$C,0)))</f>
        <v>0.4</v>
      </c>
      <c r="N1862" s="261">
        <f>IF(ISBLANK(INDEX('Policy Characteristics'!H:H,MATCH($C1862,'Policy Characteristics'!$C:$C,0))),"",INDEX('Policy Characteristics'!H:H,MATCH($C1862,'Policy Characteristics'!$C:$C,0)))</f>
        <v>0.01</v>
      </c>
      <c r="O1862" s="254" t="str">
        <f>IF(ISBLANK(INDEX('Policy Characteristics'!I:I,MATCH($C1862,'Policy Characteristics'!$C:$C,0))),"",INDEX('Policy Characteristics'!I:I,MATCH($C1862,'Policy Characteristics'!$C:$C,0)))</f>
        <v>% reduction in fuel use</v>
      </c>
      <c r="P1862" s="254" t="str">
        <f>IF(ISBLANK(INDEX('Policy Characteristics'!J:J,MATCH($C1862,'Policy Characteristics'!$C:$C,0))),"",INDEX('Policy Characteristics'!J:J,MATCH($C1862,'Policy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2" s="254" t="str">
        <f>IF(ISBLANK(INDEX('Policy Characteristics'!K:K,MATCH($C1862,'Policy Characteristics'!$C:$C,0))),"",INDEX('Policy Characteristics'!K:K,MATCH($C1862,'Policy Characteristics'!$C:$C,0)))</f>
        <v>architectural-design.html#rnd</v>
      </c>
      <c r="R1862" s="254" t="str">
        <f>IF(ISBLANK(INDEX('Policy Characteristics'!L:L,MATCH($C1862,'Policy Characteristics'!$C:$C,0))),"",INDEX('Policy Characteristics'!L:L,MATCH($C1862,'Policy Characteristics'!$C:$C,0)))</f>
        <v>research-and-development.html</v>
      </c>
    </row>
    <row r="1863" spans="1:18">
      <c r="A1863" s="254" t="str">
        <f>IF(ISBLANK(INDEX('Policy Characteristics'!A:A,MATCH($C1863,'Policy Characteristics'!$C:$C,0))),"",INDEX('Policy Characteristics'!A:A,MATCH($C1863,'Policy Characteristics'!$C:$C,0)))</f>
        <v>Research and Development</v>
      </c>
      <c r="B1863" s="262" t="str">
        <f>IF(ISBLANK(INDEX('Policy Characteristics'!B:B,MATCH($C1863,'Policy Characteristics'!$C:$C,0))),"",INDEX('Policy Characteristics'!B:B,MATCH($C1863,'Policy Characteristics'!$C:$C,0)))</f>
        <v>Fuel Use Reduction</v>
      </c>
      <c r="C1863" s="254" t="str">
        <f t="shared" si="74"/>
        <v>RnD Electricity Fuel Use Perc Reduction</v>
      </c>
      <c r="D1863" s="6" t="s">
        <v>308</v>
      </c>
      <c r="E1863" s="45"/>
      <c r="F1863" s="6" t="s">
        <v>3507</v>
      </c>
      <c r="G1863" s="45"/>
      <c r="H1863" s="43">
        <v>755</v>
      </c>
      <c r="I1863" s="324" t="s">
        <v>43</v>
      </c>
      <c r="J1863" s="255" t="str">
        <f>IF(ISBLANK(INDEX('Policy Characteristics'!D:D,MATCH($C1863,'Policy Characteristics'!$C:$C,0))),"",INDEX('Policy Characteristics'!D:D,MATCH($C1863,'Policy Characteristics'!$C:$C,0)))</f>
        <v>R&amp;D Fuel Use Reductions</v>
      </c>
      <c r="K1863" s="254" t="str">
        <f>IF(ISBLANK(INDEX('Policy Characteristics'!E:E,MATCH($C1863,'Policy Characteristics'!$C:$C,0))),"",INDEX('Policy Characteristics'!E:E,MATCH($C1863,'Policy Characteristics'!$C:$C,0)))</f>
        <v>RnD electricity fuel use reduction</v>
      </c>
      <c r="L1863" s="261">
        <f>IF(ISBLANK(INDEX('Policy Characteristics'!F:F,MATCH($C1863,'Policy Characteristics'!$C:$C,0))),"",INDEX('Policy Characteristics'!F:F,MATCH($C1863,'Policy Characteristics'!$C:$C,0)))</f>
        <v>0</v>
      </c>
      <c r="M1863" s="261">
        <f>IF(ISBLANK(INDEX('Policy Characteristics'!G:G,MATCH($C1863,'Policy Characteristics'!$C:$C,0))),"",INDEX('Policy Characteristics'!G:G,MATCH($C1863,'Policy Characteristics'!$C:$C,0)))</f>
        <v>0.4</v>
      </c>
      <c r="N1863" s="261">
        <f>IF(ISBLANK(INDEX('Policy Characteristics'!H:H,MATCH($C1863,'Policy Characteristics'!$C:$C,0))),"",INDEX('Policy Characteristics'!H:H,MATCH($C1863,'Policy Characteristics'!$C:$C,0)))</f>
        <v>0.01</v>
      </c>
      <c r="O1863" s="254" t="str">
        <f>IF(ISBLANK(INDEX('Policy Characteristics'!I:I,MATCH($C1863,'Policy Characteristics'!$C:$C,0))),"",INDEX('Policy Characteristics'!I:I,MATCH($C1863,'Policy Characteristics'!$C:$C,0)))</f>
        <v>% reduction in fuel use</v>
      </c>
      <c r="P1863" s="254" t="str">
        <f>IF(ISBLANK(INDEX('Policy Characteristics'!J:J,MATCH($C1863,'Policy Characteristics'!$C:$C,0))),"",INDEX('Policy Characteristics'!J:J,MATCH($C1863,'Policy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3" s="254" t="str">
        <f>IF(ISBLANK(INDEX('Policy Characteristics'!K:K,MATCH($C1863,'Policy Characteristics'!$C:$C,0))),"",INDEX('Policy Characteristics'!K:K,MATCH($C1863,'Policy Characteristics'!$C:$C,0)))</f>
        <v>architectural-design.html#rnd</v>
      </c>
      <c r="R1863" s="254" t="str">
        <f>IF(ISBLANK(INDEX('Policy Characteristics'!L:L,MATCH($C1863,'Policy Characteristics'!$C:$C,0))),"",INDEX('Policy Characteristics'!L:L,MATCH($C1863,'Policy Characteristics'!$C:$C,0)))</f>
        <v>research-and-development.html</v>
      </c>
    </row>
    <row r="1864" spans="1:18">
      <c r="A1864" s="254" t="str">
        <f>IF(ISBLANK(INDEX('Policy Characteristics'!A:A,MATCH($C1864,'Policy Characteristics'!$C:$C,0))),"",INDEX('Policy Characteristics'!A:A,MATCH($C1864,'Policy Characteristics'!$C:$C,0)))</f>
        <v>Research and Development</v>
      </c>
      <c r="B1864" s="262" t="str">
        <f>IF(ISBLANK(INDEX('Policy Characteristics'!B:B,MATCH($C1864,'Policy Characteristics'!$C:$C,0))),"",INDEX('Policy Characteristics'!B:B,MATCH($C1864,'Policy Characteristics'!$C:$C,0)))</f>
        <v>Fuel Use Reduction</v>
      </c>
      <c r="C1864" s="254" t="str">
        <f t="shared" si="74"/>
        <v>RnD Electricity Fuel Use Perc Reduction</v>
      </c>
      <c r="D1864" s="6" t="s">
        <v>309</v>
      </c>
      <c r="E1864" s="45"/>
      <c r="F1864" s="6" t="s">
        <v>2257</v>
      </c>
      <c r="G1864" s="45"/>
      <c r="H1864" s="43">
        <v>1822</v>
      </c>
      <c r="I1864" s="324" t="s">
        <v>43</v>
      </c>
      <c r="J1864" s="255" t="str">
        <f>IF(ISBLANK(INDEX('Policy Characteristics'!D:D,MATCH($C1864,'Policy Characteristics'!$C:$C,0))),"",INDEX('Policy Characteristics'!D:D,MATCH($C1864,'Policy Characteristics'!$C:$C,0)))</f>
        <v>R&amp;D Fuel Use Reductions</v>
      </c>
      <c r="K1864" s="254" t="str">
        <f>IF(ISBLANK(INDEX('Policy Characteristics'!E:E,MATCH($C1864,'Policy Characteristics'!$C:$C,0))),"",INDEX('Policy Characteristics'!E:E,MATCH($C1864,'Policy Characteristics'!$C:$C,0)))</f>
        <v>RnD electricity fuel use reduction</v>
      </c>
      <c r="L1864" s="261">
        <f>IF(ISBLANK(INDEX('Policy Characteristics'!F:F,MATCH($C1864,'Policy Characteristics'!$C:$C,0))),"",INDEX('Policy Characteristics'!F:F,MATCH($C1864,'Policy Characteristics'!$C:$C,0)))</f>
        <v>0</v>
      </c>
      <c r="M1864" s="261">
        <f>IF(ISBLANK(INDEX('Policy Characteristics'!G:G,MATCH($C1864,'Policy Characteristics'!$C:$C,0))),"",INDEX('Policy Characteristics'!G:G,MATCH($C1864,'Policy Characteristics'!$C:$C,0)))</f>
        <v>0.4</v>
      </c>
      <c r="N1864" s="261">
        <f>IF(ISBLANK(INDEX('Policy Characteristics'!H:H,MATCH($C1864,'Policy Characteristics'!$C:$C,0))),"",INDEX('Policy Characteristics'!H:H,MATCH($C1864,'Policy Characteristics'!$C:$C,0)))</f>
        <v>0.01</v>
      </c>
      <c r="O1864" s="254" t="str">
        <f>IF(ISBLANK(INDEX('Policy Characteristics'!I:I,MATCH($C1864,'Policy Characteristics'!$C:$C,0))),"",INDEX('Policy Characteristics'!I:I,MATCH($C1864,'Policy Characteristics'!$C:$C,0)))</f>
        <v>% reduction in fuel use</v>
      </c>
      <c r="P1864" s="254" t="str">
        <f>IF(ISBLANK(INDEX('Policy Characteristics'!J:J,MATCH($C1864,'Policy Characteristics'!$C:$C,0))),"",INDEX('Policy Characteristics'!J:J,MATCH($C1864,'Policy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4" s="254" t="str">
        <f>IF(ISBLANK(INDEX('Policy Characteristics'!K:K,MATCH($C1864,'Policy Characteristics'!$C:$C,0))),"",INDEX('Policy Characteristics'!K:K,MATCH($C1864,'Policy Characteristics'!$C:$C,0)))</f>
        <v>architectural-design.html#rnd</v>
      </c>
      <c r="R1864" s="254" t="str">
        <f>IF(ISBLANK(INDEX('Policy Characteristics'!L:L,MATCH($C1864,'Policy Characteristics'!$C:$C,0))),"",INDEX('Policy Characteristics'!L:L,MATCH($C1864,'Policy Characteristics'!$C:$C,0)))</f>
        <v>research-and-development.html</v>
      </c>
    </row>
    <row r="1865" spans="1:18">
      <c r="A1865" s="254" t="str">
        <f>IF(ISBLANK(INDEX('Policy Characteristics'!A:A,MATCH($C1865,'Policy Characteristics'!$C:$C,0))),"",INDEX('Policy Characteristics'!A:A,MATCH($C1865,'Policy Characteristics'!$C:$C,0)))</f>
        <v>Research and Development</v>
      </c>
      <c r="B1865" s="262" t="str">
        <f>IF(ISBLANK(INDEX('Policy Characteristics'!B:B,MATCH($C1865,'Policy Characteristics'!$C:$C,0))),"",INDEX('Policy Characteristics'!B:B,MATCH($C1865,'Policy Characteristics'!$C:$C,0)))</f>
        <v>Fuel Use Reduction</v>
      </c>
      <c r="C1865" s="254" t="str">
        <f t="shared" si="74"/>
        <v>RnD Electricity Fuel Use Perc Reduction</v>
      </c>
      <c r="D1865" s="6" t="s">
        <v>444</v>
      </c>
      <c r="E1865" s="45"/>
      <c r="F1865" s="6" t="s">
        <v>445</v>
      </c>
      <c r="G1865" s="45"/>
      <c r="H1865" s="43">
        <v>1823</v>
      </c>
      <c r="I1865" s="324" t="s">
        <v>43</v>
      </c>
      <c r="J1865" s="255" t="str">
        <f>IF(ISBLANK(INDEX('Policy Characteristics'!D:D,MATCH($C1865,'Policy Characteristics'!$C:$C,0))),"",INDEX('Policy Characteristics'!D:D,MATCH($C1865,'Policy Characteristics'!$C:$C,0)))</f>
        <v>R&amp;D Fuel Use Reductions</v>
      </c>
      <c r="K1865" s="254" t="str">
        <f>IF(ISBLANK(INDEX('Policy Characteristics'!E:E,MATCH($C1865,'Policy Characteristics'!$C:$C,0))),"",INDEX('Policy Characteristics'!E:E,MATCH($C1865,'Policy Characteristics'!$C:$C,0)))</f>
        <v>RnD electricity fuel use reduction</v>
      </c>
      <c r="L1865" s="261">
        <f>IF(ISBLANK(INDEX('Policy Characteristics'!F:F,MATCH($C1865,'Policy Characteristics'!$C:$C,0))),"",INDEX('Policy Characteristics'!F:F,MATCH($C1865,'Policy Characteristics'!$C:$C,0)))</f>
        <v>0</v>
      </c>
      <c r="M1865" s="261">
        <f>IF(ISBLANK(INDEX('Policy Characteristics'!G:G,MATCH($C1865,'Policy Characteristics'!$C:$C,0))),"",INDEX('Policy Characteristics'!G:G,MATCH($C1865,'Policy Characteristics'!$C:$C,0)))</f>
        <v>0.4</v>
      </c>
      <c r="N1865" s="261">
        <f>IF(ISBLANK(INDEX('Policy Characteristics'!H:H,MATCH($C1865,'Policy Characteristics'!$C:$C,0))),"",INDEX('Policy Characteristics'!H:H,MATCH($C1865,'Policy Characteristics'!$C:$C,0)))</f>
        <v>0.01</v>
      </c>
      <c r="O1865" s="254" t="str">
        <f>IF(ISBLANK(INDEX('Policy Characteristics'!I:I,MATCH($C1865,'Policy Characteristics'!$C:$C,0))),"",INDEX('Policy Characteristics'!I:I,MATCH($C1865,'Policy Characteristics'!$C:$C,0)))</f>
        <v>% reduction in fuel use</v>
      </c>
      <c r="P1865" s="254" t="str">
        <f>IF(ISBLANK(INDEX('Policy Characteristics'!J:J,MATCH($C1865,'Policy Characteristics'!$C:$C,0))),"",INDEX('Policy Characteristics'!J:J,MATCH($C1865,'Policy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5" s="254" t="str">
        <f>IF(ISBLANK(INDEX('Policy Characteristics'!K:K,MATCH($C1865,'Policy Characteristics'!$C:$C,0))),"",INDEX('Policy Characteristics'!K:K,MATCH($C1865,'Policy Characteristics'!$C:$C,0)))</f>
        <v>architectural-design.html#rnd</v>
      </c>
      <c r="R1865" s="254" t="str">
        <f>IF(ISBLANK(INDEX('Policy Characteristics'!L:L,MATCH($C1865,'Policy Characteristics'!$C:$C,0))),"",INDEX('Policy Characteristics'!L:L,MATCH($C1865,'Policy Characteristics'!$C:$C,0)))</f>
        <v>research-and-development.html</v>
      </c>
    </row>
    <row r="1866" spans="1:18">
      <c r="A1866" s="254" t="str">
        <f>IF(ISBLANK(INDEX('Policy Characteristics'!A:A,MATCH($C1866,'Policy Characteristics'!$C:$C,0))),"",INDEX('Policy Characteristics'!A:A,MATCH($C1866,'Policy Characteristics'!$C:$C,0)))</f>
        <v>Research and Development</v>
      </c>
      <c r="B1866" s="262" t="str">
        <f>IF(ISBLANK(INDEX('Policy Characteristics'!B:B,MATCH($C1866,'Policy Characteristics'!$C:$C,0))),"",INDEX('Policy Characteristics'!B:B,MATCH($C1866,'Policy Characteristics'!$C:$C,0)))</f>
        <v>Fuel Use Reduction</v>
      </c>
      <c r="C1866" s="254" t="str">
        <f t="shared" si="74"/>
        <v>RnD Electricity Fuel Use Perc Reduction</v>
      </c>
      <c r="D1866" s="6" t="s">
        <v>453</v>
      </c>
      <c r="E1866" s="45"/>
      <c r="F1866" s="6" t="s">
        <v>455</v>
      </c>
      <c r="G1866" s="45"/>
      <c r="H1866" s="43">
        <v>1824</v>
      </c>
      <c r="I1866" s="324" t="s">
        <v>44</v>
      </c>
      <c r="J1866" s="255" t="str">
        <f>IF(ISBLANK(INDEX('Policy Characteristics'!D:D,MATCH($C1866,'Policy Characteristics'!$C:$C,0))),"",INDEX('Policy Characteristics'!D:D,MATCH($C1866,'Policy Characteristics'!$C:$C,0)))</f>
        <v>R&amp;D Fuel Use Reductions</v>
      </c>
      <c r="K1866" s="254" t="str">
        <f>IF(ISBLANK(INDEX('Policy Characteristics'!E:E,MATCH($C1866,'Policy Characteristics'!$C:$C,0))),"",INDEX('Policy Characteristics'!E:E,MATCH($C1866,'Policy Characteristics'!$C:$C,0)))</f>
        <v>RnD electricity fuel use reduction</v>
      </c>
      <c r="L1866" s="261">
        <f>IF(ISBLANK(INDEX('Policy Characteristics'!F:F,MATCH($C1866,'Policy Characteristics'!$C:$C,0))),"",INDEX('Policy Characteristics'!F:F,MATCH($C1866,'Policy Characteristics'!$C:$C,0)))</f>
        <v>0</v>
      </c>
      <c r="M1866" s="261">
        <f>IF(ISBLANK(INDEX('Policy Characteristics'!G:G,MATCH($C1866,'Policy Characteristics'!$C:$C,0))),"",INDEX('Policy Characteristics'!G:G,MATCH($C1866,'Policy Characteristics'!$C:$C,0)))</f>
        <v>0.4</v>
      </c>
      <c r="N1866" s="261">
        <f>IF(ISBLANK(INDEX('Policy Characteristics'!H:H,MATCH($C1866,'Policy Characteristics'!$C:$C,0))),"",INDEX('Policy Characteristics'!H:H,MATCH($C1866,'Policy Characteristics'!$C:$C,0)))</f>
        <v>0.01</v>
      </c>
      <c r="O1866" s="254" t="str">
        <f>IF(ISBLANK(INDEX('Policy Characteristics'!I:I,MATCH($C1866,'Policy Characteristics'!$C:$C,0))),"",INDEX('Policy Characteristics'!I:I,MATCH($C1866,'Policy Characteristics'!$C:$C,0)))</f>
        <v>% reduction in fuel use</v>
      </c>
      <c r="P1866" s="254" t="str">
        <f>IF(ISBLANK(INDEX('Policy Characteristics'!J:J,MATCH($C1866,'Policy Characteristics'!$C:$C,0))),"",INDEX('Policy Characteristics'!J:J,MATCH($C1866,'Policy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6" s="254" t="str">
        <f>IF(ISBLANK(INDEX('Policy Characteristics'!K:K,MATCH($C1866,'Policy Characteristics'!$C:$C,0))),"",INDEX('Policy Characteristics'!K:K,MATCH($C1866,'Policy Characteristics'!$C:$C,0)))</f>
        <v>architectural-design.html#rnd</v>
      </c>
      <c r="R1866" s="254" t="str">
        <f>IF(ISBLANK(INDEX('Policy Characteristics'!L:L,MATCH($C1866,'Policy Characteristics'!$C:$C,0))),"",INDEX('Policy Characteristics'!L:L,MATCH($C1866,'Policy Characteristics'!$C:$C,0)))</f>
        <v>research-and-development.html</v>
      </c>
    </row>
    <row r="1867" spans="1:18">
      <c r="A1867" s="254" t="str">
        <f>IF(ISBLANK(INDEX('Policy Characteristics'!A:A,MATCH($C1867,'Policy Characteristics'!$C:$C,0))),"",INDEX('Policy Characteristics'!A:A,MATCH($C1867,'Policy Characteristics'!$C:$C,0)))</f>
        <v>Research and Development</v>
      </c>
      <c r="B1867" s="262" t="str">
        <f>IF(ISBLANK(INDEX('Policy Characteristics'!B:B,MATCH($C1867,'Policy Characteristics'!$C:$C,0))),"",INDEX('Policy Characteristics'!B:B,MATCH($C1867,'Policy Characteristics'!$C:$C,0)))</f>
        <v>Fuel Use Reduction</v>
      </c>
      <c r="C1867" s="254" t="str">
        <f t="shared" si="74"/>
        <v>RnD Electricity Fuel Use Perc Reduction</v>
      </c>
      <c r="D1867" s="6" t="s">
        <v>2748</v>
      </c>
      <c r="E1867" s="45"/>
      <c r="F1867" s="6" t="s">
        <v>3508</v>
      </c>
      <c r="G1867" s="45"/>
      <c r="H1867" s="43">
        <v>1825</v>
      </c>
      <c r="I1867" s="324" t="s">
        <v>44</v>
      </c>
      <c r="J1867" s="255" t="str">
        <f>IF(ISBLANK(INDEX('Policy Characteristics'!D:D,MATCH($C1867,'Policy Characteristics'!$C:$C,0))),"",INDEX('Policy Characteristics'!D:D,MATCH($C1867,'Policy Characteristics'!$C:$C,0)))</f>
        <v>R&amp;D Fuel Use Reductions</v>
      </c>
      <c r="K1867" s="254" t="str">
        <f>IF(ISBLANK(INDEX('Policy Characteristics'!E:E,MATCH($C1867,'Policy Characteristics'!$C:$C,0))),"",INDEX('Policy Characteristics'!E:E,MATCH($C1867,'Policy Characteristics'!$C:$C,0)))</f>
        <v>RnD electricity fuel use reduction</v>
      </c>
      <c r="L1867" s="261">
        <f>IF(ISBLANK(INDEX('Policy Characteristics'!F:F,MATCH($C1867,'Policy Characteristics'!$C:$C,0))),"",INDEX('Policy Characteristics'!F:F,MATCH($C1867,'Policy Characteristics'!$C:$C,0)))</f>
        <v>0</v>
      </c>
      <c r="M1867" s="261">
        <f>IF(ISBLANK(INDEX('Policy Characteristics'!G:G,MATCH($C1867,'Policy Characteristics'!$C:$C,0))),"",INDEX('Policy Characteristics'!G:G,MATCH($C1867,'Policy Characteristics'!$C:$C,0)))</f>
        <v>0.4</v>
      </c>
      <c r="N1867" s="261">
        <f>IF(ISBLANK(INDEX('Policy Characteristics'!H:H,MATCH($C1867,'Policy Characteristics'!$C:$C,0))),"",INDEX('Policy Characteristics'!H:H,MATCH($C1867,'Policy Characteristics'!$C:$C,0)))</f>
        <v>0.01</v>
      </c>
      <c r="O1867" s="254" t="str">
        <f>IF(ISBLANK(INDEX('Policy Characteristics'!I:I,MATCH($C1867,'Policy Characteristics'!$C:$C,0))),"",INDEX('Policy Characteristics'!I:I,MATCH($C1867,'Policy Characteristics'!$C:$C,0)))</f>
        <v>% reduction in fuel use</v>
      </c>
      <c r="P1867" s="254" t="str">
        <f>IF(ISBLANK(INDEX('Policy Characteristics'!J:J,MATCH($C1867,'Policy Characteristics'!$C:$C,0))),"",INDEX('Policy Characteristics'!J:J,MATCH($C1867,'Policy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7" s="254" t="str">
        <f>IF(ISBLANK(INDEX('Policy Characteristics'!K:K,MATCH($C1867,'Policy Characteristics'!$C:$C,0))),"",INDEX('Policy Characteristics'!K:K,MATCH($C1867,'Policy Characteristics'!$C:$C,0)))</f>
        <v>architectural-design.html#rnd</v>
      </c>
      <c r="R1867" s="254" t="str">
        <f>IF(ISBLANK(INDEX('Policy Characteristics'!L:L,MATCH($C1867,'Policy Characteristics'!$C:$C,0))),"",INDEX('Policy Characteristics'!L:L,MATCH($C1867,'Policy Characteristics'!$C:$C,0)))</f>
        <v>research-and-development.html</v>
      </c>
    </row>
    <row r="1868" spans="1:18">
      <c r="A1868" s="254" t="str">
        <f>IF(ISBLANK(INDEX('Policy Characteristics'!A:A,MATCH($C1868,'Policy Characteristics'!$C:$C,0))),"",INDEX('Policy Characteristics'!A:A,MATCH($C1868,'Policy Characteristics'!$C:$C,0)))</f>
        <v>Research and Development</v>
      </c>
      <c r="B1868" s="262" t="str">
        <f>IF(ISBLANK(INDEX('Policy Characteristics'!B:B,MATCH($C1868,'Policy Characteristics'!$C:$C,0))),"",INDEX('Policy Characteristics'!B:B,MATCH($C1868,'Policy Characteristics'!$C:$C,0)))</f>
        <v>Fuel Use Reduction</v>
      </c>
      <c r="C1868" s="254" t="str">
        <f t="shared" si="74"/>
        <v>RnD Electricity Fuel Use Perc Reduction</v>
      </c>
      <c r="D1868" s="6" t="s">
        <v>2749</v>
      </c>
      <c r="E1868" s="45"/>
      <c r="F1868" s="6" t="s">
        <v>3509</v>
      </c>
      <c r="G1868" s="45"/>
      <c r="H1868" s="43">
        <v>1826</v>
      </c>
      <c r="I1868" s="324" t="s">
        <v>44</v>
      </c>
      <c r="J1868" s="255" t="str">
        <f>IF(ISBLANK(INDEX('Policy Characteristics'!D:D,MATCH($C1868,'Policy Characteristics'!$C:$C,0))),"",INDEX('Policy Characteristics'!D:D,MATCH($C1868,'Policy Characteristics'!$C:$C,0)))</f>
        <v>R&amp;D Fuel Use Reductions</v>
      </c>
      <c r="K1868" s="254" t="str">
        <f>IF(ISBLANK(INDEX('Policy Characteristics'!E:E,MATCH($C1868,'Policy Characteristics'!$C:$C,0))),"",INDEX('Policy Characteristics'!E:E,MATCH($C1868,'Policy Characteristics'!$C:$C,0)))</f>
        <v>RnD electricity fuel use reduction</v>
      </c>
      <c r="L1868" s="261">
        <f>IF(ISBLANK(INDEX('Policy Characteristics'!F:F,MATCH($C1868,'Policy Characteristics'!$C:$C,0))),"",INDEX('Policy Characteristics'!F:F,MATCH($C1868,'Policy Characteristics'!$C:$C,0)))</f>
        <v>0</v>
      </c>
      <c r="M1868" s="261">
        <f>IF(ISBLANK(INDEX('Policy Characteristics'!G:G,MATCH($C1868,'Policy Characteristics'!$C:$C,0))),"",INDEX('Policy Characteristics'!G:G,MATCH($C1868,'Policy Characteristics'!$C:$C,0)))</f>
        <v>0.4</v>
      </c>
      <c r="N1868" s="261">
        <f>IF(ISBLANK(INDEX('Policy Characteristics'!H:H,MATCH($C1868,'Policy Characteristics'!$C:$C,0))),"",INDEX('Policy Characteristics'!H:H,MATCH($C1868,'Policy Characteristics'!$C:$C,0)))</f>
        <v>0.01</v>
      </c>
      <c r="O1868" s="254" t="str">
        <f>IF(ISBLANK(INDEX('Policy Characteristics'!I:I,MATCH($C1868,'Policy Characteristics'!$C:$C,0))),"",INDEX('Policy Characteristics'!I:I,MATCH($C1868,'Policy Characteristics'!$C:$C,0)))</f>
        <v>% reduction in fuel use</v>
      </c>
      <c r="P1868" s="254" t="str">
        <f>IF(ISBLANK(INDEX('Policy Characteristics'!J:J,MATCH($C1868,'Policy Characteristics'!$C:$C,0))),"",INDEX('Policy Characteristics'!J:J,MATCH($C1868,'Policy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8" s="254" t="str">
        <f>IF(ISBLANK(INDEX('Policy Characteristics'!K:K,MATCH($C1868,'Policy Characteristics'!$C:$C,0))),"",INDEX('Policy Characteristics'!K:K,MATCH($C1868,'Policy Characteristics'!$C:$C,0)))</f>
        <v>architectural-design.html#rnd</v>
      </c>
      <c r="R1868" s="254" t="str">
        <f>IF(ISBLANK(INDEX('Policy Characteristics'!L:L,MATCH($C1868,'Policy Characteristics'!$C:$C,0))),"",INDEX('Policy Characteristics'!L:L,MATCH($C1868,'Policy Characteristics'!$C:$C,0)))</f>
        <v>research-and-development.html</v>
      </c>
    </row>
    <row r="1869" spans="1:18">
      <c r="A1869" s="254" t="str">
        <f>IF(ISBLANK(INDEX('Policy Characteristics'!A:A,MATCH($C1869,'Policy Characteristics'!$C:$C,0))),"",INDEX('Policy Characteristics'!A:A,MATCH($C1869,'Policy Characteristics'!$C:$C,0)))</f>
        <v>Research and Development</v>
      </c>
      <c r="B1869" s="262" t="str">
        <f>IF(ISBLANK(INDEX('Policy Characteristics'!B:B,MATCH($C1869,'Policy Characteristics'!$C:$C,0))),"",INDEX('Policy Characteristics'!B:B,MATCH($C1869,'Policy Characteristics'!$C:$C,0)))</f>
        <v>Fuel Use Reduction</v>
      </c>
      <c r="C1869" s="254" t="str">
        <f t="shared" si="74"/>
        <v>RnD Electricity Fuel Use Perc Reduction</v>
      </c>
      <c r="D1869" s="6" t="s">
        <v>2750</v>
      </c>
      <c r="E1869" s="45"/>
      <c r="F1869" s="6" t="s">
        <v>3510</v>
      </c>
      <c r="G1869" s="45"/>
      <c r="H1869" s="43">
        <v>1827</v>
      </c>
      <c r="I1869" s="324" t="s">
        <v>43</v>
      </c>
      <c r="J1869" s="255" t="str">
        <f>IF(ISBLANK(INDEX('Policy Characteristics'!D:D,MATCH($C1869,'Policy Characteristics'!$C:$C,0))),"",INDEX('Policy Characteristics'!D:D,MATCH($C1869,'Policy Characteristics'!$C:$C,0)))</f>
        <v>R&amp;D Fuel Use Reductions</v>
      </c>
      <c r="K1869" s="254" t="str">
        <f>IF(ISBLANK(INDEX('Policy Characteristics'!E:E,MATCH($C1869,'Policy Characteristics'!$C:$C,0))),"",INDEX('Policy Characteristics'!E:E,MATCH($C1869,'Policy Characteristics'!$C:$C,0)))</f>
        <v>RnD electricity fuel use reduction</v>
      </c>
      <c r="L1869" s="261">
        <f>IF(ISBLANK(INDEX('Policy Characteristics'!F:F,MATCH($C1869,'Policy Characteristics'!$C:$C,0))),"",INDEX('Policy Characteristics'!F:F,MATCH($C1869,'Policy Characteristics'!$C:$C,0)))</f>
        <v>0</v>
      </c>
      <c r="M1869" s="261">
        <f>IF(ISBLANK(INDEX('Policy Characteristics'!G:G,MATCH($C1869,'Policy Characteristics'!$C:$C,0))),"",INDEX('Policy Characteristics'!G:G,MATCH($C1869,'Policy Characteristics'!$C:$C,0)))</f>
        <v>0.4</v>
      </c>
      <c r="N1869" s="261">
        <f>IF(ISBLANK(INDEX('Policy Characteristics'!H:H,MATCH($C1869,'Policy Characteristics'!$C:$C,0))),"",INDEX('Policy Characteristics'!H:H,MATCH($C1869,'Policy Characteristics'!$C:$C,0)))</f>
        <v>0.01</v>
      </c>
      <c r="O1869" s="254" t="str">
        <f>IF(ISBLANK(INDEX('Policy Characteristics'!I:I,MATCH($C1869,'Policy Characteristics'!$C:$C,0))),"",INDEX('Policy Characteristics'!I:I,MATCH($C1869,'Policy Characteristics'!$C:$C,0)))</f>
        <v>% reduction in fuel use</v>
      </c>
      <c r="P1869" s="254" t="str">
        <f>IF(ISBLANK(INDEX('Policy Characteristics'!J:J,MATCH($C1869,'Policy Characteristics'!$C:$C,0))),"",INDEX('Policy Characteristics'!J:J,MATCH($C1869,'Policy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9" s="254" t="str">
        <f>IF(ISBLANK(INDEX('Policy Characteristics'!K:K,MATCH($C1869,'Policy Characteristics'!$C:$C,0))),"",INDEX('Policy Characteristics'!K:K,MATCH($C1869,'Policy Characteristics'!$C:$C,0)))</f>
        <v>architectural-design.html#rnd</v>
      </c>
      <c r="R1869" s="254" t="str">
        <f>IF(ISBLANK(INDEX('Policy Characteristics'!L:L,MATCH($C1869,'Policy Characteristics'!$C:$C,0))),"",INDEX('Policy Characteristics'!L:L,MATCH($C1869,'Policy Characteristics'!$C:$C,0)))</f>
        <v>research-and-development.html</v>
      </c>
    </row>
    <row r="1870" spans="1:18">
      <c r="A1870" s="254" t="str">
        <f>IF(ISBLANK(INDEX('Policy Characteristics'!A:A,MATCH($C1870,'Policy Characteristics'!$C:$C,0))),"",INDEX('Policy Characteristics'!A:A,MATCH($C1870,'Policy Characteristics'!$C:$C,0)))</f>
        <v>Research and Development</v>
      </c>
      <c r="B1870" s="262" t="str">
        <f>IF(ISBLANK(INDEX('Policy Characteristics'!B:B,MATCH($C1870,'Policy Characteristics'!$C:$C,0))),"",INDEX('Policy Characteristics'!B:B,MATCH($C1870,'Policy Characteristics'!$C:$C,0)))</f>
        <v>Fuel Use Reduction</v>
      </c>
      <c r="C1870" s="254" t="str">
        <f t="shared" si="74"/>
        <v>RnD Electricity Fuel Use Perc Reduction</v>
      </c>
      <c r="D1870" s="6" t="s">
        <v>3489</v>
      </c>
      <c r="E1870" s="45"/>
      <c r="F1870" s="6" t="s">
        <v>3511</v>
      </c>
      <c r="G1870" s="45"/>
      <c r="H1870" s="43">
        <v>1828</v>
      </c>
      <c r="I1870" s="324" t="s">
        <v>43</v>
      </c>
      <c r="J1870" s="255" t="str">
        <f>IF(ISBLANK(INDEX('Policy Characteristics'!D:D,MATCH($C1870,'Policy Characteristics'!$C:$C,0))),"",INDEX('Policy Characteristics'!D:D,MATCH($C1870,'Policy Characteristics'!$C:$C,0)))</f>
        <v>R&amp;D Fuel Use Reductions</v>
      </c>
      <c r="K1870" s="254" t="str">
        <f>IF(ISBLANK(INDEX('Policy Characteristics'!E:E,MATCH($C1870,'Policy Characteristics'!$C:$C,0))),"",INDEX('Policy Characteristics'!E:E,MATCH($C1870,'Policy Characteristics'!$C:$C,0)))</f>
        <v>RnD electricity fuel use reduction</v>
      </c>
      <c r="L1870" s="261">
        <f>IF(ISBLANK(INDEX('Policy Characteristics'!F:F,MATCH($C1870,'Policy Characteristics'!$C:$C,0))),"",INDEX('Policy Characteristics'!F:F,MATCH($C1870,'Policy Characteristics'!$C:$C,0)))</f>
        <v>0</v>
      </c>
      <c r="M1870" s="261">
        <f>IF(ISBLANK(INDEX('Policy Characteristics'!G:G,MATCH($C1870,'Policy Characteristics'!$C:$C,0))),"",INDEX('Policy Characteristics'!G:G,MATCH($C1870,'Policy Characteristics'!$C:$C,0)))</f>
        <v>0.4</v>
      </c>
      <c r="N1870" s="261">
        <f>IF(ISBLANK(INDEX('Policy Characteristics'!H:H,MATCH($C1870,'Policy Characteristics'!$C:$C,0))),"",INDEX('Policy Characteristics'!H:H,MATCH($C1870,'Policy Characteristics'!$C:$C,0)))</f>
        <v>0.01</v>
      </c>
      <c r="O1870" s="254" t="str">
        <f>IF(ISBLANK(INDEX('Policy Characteristics'!I:I,MATCH($C1870,'Policy Characteristics'!$C:$C,0))),"",INDEX('Policy Characteristics'!I:I,MATCH($C1870,'Policy Characteristics'!$C:$C,0)))</f>
        <v>% reduction in fuel use</v>
      </c>
      <c r="P1870" s="254" t="str">
        <f>IF(ISBLANK(INDEX('Policy Characteristics'!J:J,MATCH($C1870,'Policy Characteristics'!$C:$C,0))),"",INDEX('Policy Characteristics'!J:J,MATCH($C1870,'Policy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0" s="254" t="str">
        <f>IF(ISBLANK(INDEX('Policy Characteristics'!K:K,MATCH($C1870,'Policy Characteristics'!$C:$C,0))),"",INDEX('Policy Characteristics'!K:K,MATCH($C1870,'Policy Characteristics'!$C:$C,0)))</f>
        <v>architectural-design.html#rnd</v>
      </c>
      <c r="R1870" s="254" t="str">
        <f>IF(ISBLANK(INDEX('Policy Characteristics'!L:L,MATCH($C1870,'Policy Characteristics'!$C:$C,0))),"",INDEX('Policy Characteristics'!L:L,MATCH($C1870,'Policy Characteristics'!$C:$C,0)))</f>
        <v>research-and-development.html</v>
      </c>
    </row>
    <row r="1871" spans="1:18">
      <c r="A1871" s="254" t="str">
        <f>IF(ISBLANK(INDEX('Policy Characteristics'!A:A,MATCH($C1871,'Policy Characteristics'!$C:$C,0))),"",INDEX('Policy Characteristics'!A:A,MATCH($C1871,'Policy Characteristics'!$C:$C,0)))</f>
        <v>Research and Development</v>
      </c>
      <c r="B1871" s="262" t="str">
        <f>IF(ISBLANK(INDEX('Policy Characteristics'!B:B,MATCH($C1871,'Policy Characteristics'!$C:$C,0))),"",INDEX('Policy Characteristics'!B:B,MATCH($C1871,'Policy Characteristics'!$C:$C,0)))</f>
        <v>Fuel Use Reduction</v>
      </c>
      <c r="C1871" s="254" t="str">
        <f t="shared" si="74"/>
        <v>RnD Electricity Fuel Use Perc Reduction</v>
      </c>
      <c r="D1871" s="6" t="s">
        <v>3492</v>
      </c>
      <c r="E1871" s="45"/>
      <c r="F1871" s="6" t="s">
        <v>3512</v>
      </c>
      <c r="G1871" s="45"/>
      <c r="H1871" s="43">
        <v>1829</v>
      </c>
      <c r="I1871" s="324" t="s">
        <v>43</v>
      </c>
      <c r="J1871" s="255" t="str">
        <f>IF(ISBLANK(INDEX('Policy Characteristics'!D:D,MATCH($C1871,'Policy Characteristics'!$C:$C,0))),"",INDEX('Policy Characteristics'!D:D,MATCH($C1871,'Policy Characteristics'!$C:$C,0)))</f>
        <v>R&amp;D Fuel Use Reductions</v>
      </c>
      <c r="K1871" s="254" t="str">
        <f>IF(ISBLANK(INDEX('Policy Characteristics'!E:E,MATCH($C1871,'Policy Characteristics'!$C:$C,0))),"",INDEX('Policy Characteristics'!E:E,MATCH($C1871,'Policy Characteristics'!$C:$C,0)))</f>
        <v>RnD electricity fuel use reduction</v>
      </c>
      <c r="L1871" s="261">
        <f>IF(ISBLANK(INDEX('Policy Characteristics'!F:F,MATCH($C1871,'Policy Characteristics'!$C:$C,0))),"",INDEX('Policy Characteristics'!F:F,MATCH($C1871,'Policy Characteristics'!$C:$C,0)))</f>
        <v>0</v>
      </c>
      <c r="M1871" s="261">
        <f>IF(ISBLANK(INDEX('Policy Characteristics'!G:G,MATCH($C1871,'Policy Characteristics'!$C:$C,0))),"",INDEX('Policy Characteristics'!G:G,MATCH($C1871,'Policy Characteristics'!$C:$C,0)))</f>
        <v>0.4</v>
      </c>
      <c r="N1871" s="261">
        <f>IF(ISBLANK(INDEX('Policy Characteristics'!H:H,MATCH($C1871,'Policy Characteristics'!$C:$C,0))),"",INDEX('Policy Characteristics'!H:H,MATCH($C1871,'Policy Characteristics'!$C:$C,0)))</f>
        <v>0.01</v>
      </c>
      <c r="O1871" s="254" t="str">
        <f>IF(ISBLANK(INDEX('Policy Characteristics'!I:I,MATCH($C1871,'Policy Characteristics'!$C:$C,0))),"",INDEX('Policy Characteristics'!I:I,MATCH($C1871,'Policy Characteristics'!$C:$C,0)))</f>
        <v>% reduction in fuel use</v>
      </c>
      <c r="P1871" s="254" t="str">
        <f>IF(ISBLANK(INDEX('Policy Characteristics'!J:J,MATCH($C1871,'Policy Characteristics'!$C:$C,0))),"",INDEX('Policy Characteristics'!J:J,MATCH($C1871,'Policy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1" s="254" t="str">
        <f>IF(ISBLANK(INDEX('Policy Characteristics'!K:K,MATCH($C1871,'Policy Characteristics'!$C:$C,0))),"",INDEX('Policy Characteristics'!K:K,MATCH($C1871,'Policy Characteristics'!$C:$C,0)))</f>
        <v>architectural-design.html#rnd</v>
      </c>
      <c r="R1871" s="254" t="str">
        <f>IF(ISBLANK(INDEX('Policy Characteristics'!L:L,MATCH($C1871,'Policy Characteristics'!$C:$C,0))),"",INDEX('Policy Characteristics'!L:L,MATCH($C1871,'Policy Characteristics'!$C:$C,0)))</f>
        <v>research-and-development.html</v>
      </c>
    </row>
    <row r="1872" spans="1:18">
      <c r="A1872" s="254" t="str">
        <f>IF(ISBLANK(INDEX('Policy Characteristics'!A:A,MATCH($C1872,'Policy Characteristics'!$C:$C,0))),"",INDEX('Policy Characteristics'!A:A,MATCH($C1872,'Policy Characteristics'!$C:$C,0)))</f>
        <v>Research and Development</v>
      </c>
      <c r="B1872" s="262" t="str">
        <f>IF(ISBLANK(INDEX('Policy Characteristics'!B:B,MATCH($C1872,'Policy Characteristics'!$C:$C,0))),"",INDEX('Policy Characteristics'!B:B,MATCH($C1872,'Policy Characteristics'!$C:$C,0)))</f>
        <v>Fuel Use Reduction</v>
      </c>
      <c r="C1872" s="254" t="str">
        <f t="shared" si="74"/>
        <v>RnD Electricity Fuel Use Perc Reduction</v>
      </c>
      <c r="D1872" s="6" t="s">
        <v>3493</v>
      </c>
      <c r="E1872" s="45"/>
      <c r="F1872" s="6" t="s">
        <v>3513</v>
      </c>
      <c r="G1872" s="45"/>
      <c r="H1872" s="43">
        <v>1830</v>
      </c>
      <c r="I1872" s="324" t="s">
        <v>43</v>
      </c>
      <c r="J1872" s="255" t="str">
        <f>IF(ISBLANK(INDEX('Policy Characteristics'!D:D,MATCH($C1872,'Policy Characteristics'!$C:$C,0))),"",INDEX('Policy Characteristics'!D:D,MATCH($C1872,'Policy Characteristics'!$C:$C,0)))</f>
        <v>R&amp;D Fuel Use Reductions</v>
      </c>
      <c r="K1872" s="254" t="str">
        <f>IF(ISBLANK(INDEX('Policy Characteristics'!E:E,MATCH($C1872,'Policy Characteristics'!$C:$C,0))),"",INDEX('Policy Characteristics'!E:E,MATCH($C1872,'Policy Characteristics'!$C:$C,0)))</f>
        <v>RnD electricity fuel use reduction</v>
      </c>
      <c r="L1872" s="261">
        <f>IF(ISBLANK(INDEX('Policy Characteristics'!F:F,MATCH($C1872,'Policy Characteristics'!$C:$C,0))),"",INDEX('Policy Characteristics'!F:F,MATCH($C1872,'Policy Characteristics'!$C:$C,0)))</f>
        <v>0</v>
      </c>
      <c r="M1872" s="261">
        <f>IF(ISBLANK(INDEX('Policy Characteristics'!G:G,MATCH($C1872,'Policy Characteristics'!$C:$C,0))),"",INDEX('Policy Characteristics'!G:G,MATCH($C1872,'Policy Characteristics'!$C:$C,0)))</f>
        <v>0.4</v>
      </c>
      <c r="N1872" s="261">
        <f>IF(ISBLANK(INDEX('Policy Characteristics'!H:H,MATCH($C1872,'Policy Characteristics'!$C:$C,0))),"",INDEX('Policy Characteristics'!H:H,MATCH($C1872,'Policy Characteristics'!$C:$C,0)))</f>
        <v>0.01</v>
      </c>
      <c r="O1872" s="254" t="str">
        <f>IF(ISBLANK(INDEX('Policy Characteristics'!I:I,MATCH($C1872,'Policy Characteristics'!$C:$C,0))),"",INDEX('Policy Characteristics'!I:I,MATCH($C1872,'Policy Characteristics'!$C:$C,0)))</f>
        <v>% reduction in fuel use</v>
      </c>
      <c r="P1872" s="254" t="str">
        <f>IF(ISBLANK(INDEX('Policy Characteristics'!J:J,MATCH($C1872,'Policy Characteristics'!$C:$C,0))),"",INDEX('Policy Characteristics'!J:J,MATCH($C1872,'Policy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2" s="254" t="str">
        <f>IF(ISBLANK(INDEX('Policy Characteristics'!K:K,MATCH($C1872,'Policy Characteristics'!$C:$C,0))),"",INDEX('Policy Characteristics'!K:K,MATCH($C1872,'Policy Characteristics'!$C:$C,0)))</f>
        <v>architectural-design.html#rnd</v>
      </c>
      <c r="R1872" s="254" t="str">
        <f>IF(ISBLANK(INDEX('Policy Characteristics'!L:L,MATCH($C1872,'Policy Characteristics'!$C:$C,0))),"",INDEX('Policy Characteristics'!L:L,MATCH($C1872,'Policy Characteristics'!$C:$C,0)))</f>
        <v>research-and-development.html</v>
      </c>
    </row>
    <row r="1873" spans="1:18">
      <c r="A1873" s="254" t="str">
        <f>IF(ISBLANK(INDEX('Policy Characteristics'!A:A,MATCH($C1873,'Policy Characteristics'!$C:$C,0))),"",INDEX('Policy Characteristics'!A:A,MATCH($C1873,'Policy Characteristics'!$C:$C,0)))</f>
        <v>Research and Development</v>
      </c>
      <c r="B1873" s="262" t="str">
        <f>IF(ISBLANK(INDEX('Policy Characteristics'!B:B,MATCH($C1873,'Policy Characteristics'!$C:$C,0))),"",INDEX('Policy Characteristics'!B:B,MATCH($C1873,'Policy Characteristics'!$C:$C,0)))</f>
        <v>Fuel Use Reduction</v>
      </c>
      <c r="C1873" s="254" t="str">
        <f t="shared" si="74"/>
        <v>RnD Electricity Fuel Use Perc Reduction</v>
      </c>
      <c r="D1873" s="6" t="s">
        <v>3494</v>
      </c>
      <c r="E1873" s="45"/>
      <c r="F1873" s="6" t="s">
        <v>3514</v>
      </c>
      <c r="G1873" s="45"/>
      <c r="H1873" s="43">
        <v>1831</v>
      </c>
      <c r="I1873" s="324" t="s">
        <v>43</v>
      </c>
      <c r="J1873" s="255" t="str">
        <f>IF(ISBLANK(INDEX('Policy Characteristics'!D:D,MATCH($C1873,'Policy Characteristics'!$C:$C,0))),"",INDEX('Policy Characteristics'!D:D,MATCH($C1873,'Policy Characteristics'!$C:$C,0)))</f>
        <v>R&amp;D Fuel Use Reductions</v>
      </c>
      <c r="K1873" s="254" t="str">
        <f>IF(ISBLANK(INDEX('Policy Characteristics'!E:E,MATCH($C1873,'Policy Characteristics'!$C:$C,0))),"",INDEX('Policy Characteristics'!E:E,MATCH($C1873,'Policy Characteristics'!$C:$C,0)))</f>
        <v>RnD electricity fuel use reduction</v>
      </c>
      <c r="L1873" s="261">
        <f>IF(ISBLANK(INDEX('Policy Characteristics'!F:F,MATCH($C1873,'Policy Characteristics'!$C:$C,0))),"",INDEX('Policy Characteristics'!F:F,MATCH($C1873,'Policy Characteristics'!$C:$C,0)))</f>
        <v>0</v>
      </c>
      <c r="M1873" s="261">
        <f>IF(ISBLANK(INDEX('Policy Characteristics'!G:G,MATCH($C1873,'Policy Characteristics'!$C:$C,0))),"",INDEX('Policy Characteristics'!G:G,MATCH($C1873,'Policy Characteristics'!$C:$C,0)))</f>
        <v>0.4</v>
      </c>
      <c r="N1873" s="261">
        <f>IF(ISBLANK(INDEX('Policy Characteristics'!H:H,MATCH($C1873,'Policy Characteristics'!$C:$C,0))),"",INDEX('Policy Characteristics'!H:H,MATCH($C1873,'Policy Characteristics'!$C:$C,0)))</f>
        <v>0.01</v>
      </c>
      <c r="O1873" s="254" t="str">
        <f>IF(ISBLANK(INDEX('Policy Characteristics'!I:I,MATCH($C1873,'Policy Characteristics'!$C:$C,0))),"",INDEX('Policy Characteristics'!I:I,MATCH($C1873,'Policy Characteristics'!$C:$C,0)))</f>
        <v>% reduction in fuel use</v>
      </c>
      <c r="P1873" s="254" t="str">
        <f>IF(ISBLANK(INDEX('Policy Characteristics'!J:J,MATCH($C1873,'Policy Characteristics'!$C:$C,0))),"",INDEX('Policy Characteristics'!J:J,MATCH($C1873,'Policy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3" s="254" t="str">
        <f>IF(ISBLANK(INDEX('Policy Characteristics'!K:K,MATCH($C1873,'Policy Characteristics'!$C:$C,0))),"",INDEX('Policy Characteristics'!K:K,MATCH($C1873,'Policy Characteristics'!$C:$C,0)))</f>
        <v>architectural-design.html#rnd</v>
      </c>
      <c r="R1873" s="254" t="str">
        <f>IF(ISBLANK(INDEX('Policy Characteristics'!L:L,MATCH($C1873,'Policy Characteristics'!$C:$C,0))),"",INDEX('Policy Characteristics'!L:L,MATCH($C1873,'Policy Characteristics'!$C:$C,0)))</f>
        <v>research-and-development.html</v>
      </c>
    </row>
    <row r="1874" spans="1:18">
      <c r="A1874" s="254" t="str">
        <f>IF(ISBLANK(INDEX('Policy Characteristics'!A:A,MATCH($C1874,'Policy Characteristics'!$C:$C,0))),"",INDEX('Policy Characteristics'!A:A,MATCH($C1874,'Policy Characteristics'!$C:$C,0)))</f>
        <v>Research and Development</v>
      </c>
      <c r="B1874" s="262" t="str">
        <f>IF(ISBLANK(INDEX('Policy Characteristics'!B:B,MATCH($C1874,'Policy Characteristics'!$C:$C,0))),"",INDEX('Policy Characteristics'!B:B,MATCH($C1874,'Policy Characteristics'!$C:$C,0)))</f>
        <v>Fuel Use Reduction</v>
      </c>
      <c r="C1874" s="254" t="str">
        <f t="shared" si="74"/>
        <v>RnD Electricity Fuel Use Perc Reduction</v>
      </c>
      <c r="D1874" s="6" t="s">
        <v>3495</v>
      </c>
      <c r="E1874" s="45"/>
      <c r="F1874" s="6" t="s">
        <v>3515</v>
      </c>
      <c r="G1874" s="45"/>
      <c r="H1874" s="43">
        <v>1832</v>
      </c>
      <c r="I1874" s="324" t="s">
        <v>43</v>
      </c>
      <c r="J1874" s="255" t="str">
        <f>IF(ISBLANK(INDEX('Policy Characteristics'!D:D,MATCH($C1874,'Policy Characteristics'!$C:$C,0))),"",INDEX('Policy Characteristics'!D:D,MATCH($C1874,'Policy Characteristics'!$C:$C,0)))</f>
        <v>R&amp;D Fuel Use Reductions</v>
      </c>
      <c r="K1874" s="254" t="str">
        <f>IF(ISBLANK(INDEX('Policy Characteristics'!E:E,MATCH($C1874,'Policy Characteristics'!$C:$C,0))),"",INDEX('Policy Characteristics'!E:E,MATCH($C1874,'Policy Characteristics'!$C:$C,0)))</f>
        <v>RnD electricity fuel use reduction</v>
      </c>
      <c r="L1874" s="261">
        <f>IF(ISBLANK(INDEX('Policy Characteristics'!F:F,MATCH($C1874,'Policy Characteristics'!$C:$C,0))),"",INDEX('Policy Characteristics'!F:F,MATCH($C1874,'Policy Characteristics'!$C:$C,0)))</f>
        <v>0</v>
      </c>
      <c r="M1874" s="261">
        <f>IF(ISBLANK(INDEX('Policy Characteristics'!G:G,MATCH($C1874,'Policy Characteristics'!$C:$C,0))),"",INDEX('Policy Characteristics'!G:G,MATCH($C1874,'Policy Characteristics'!$C:$C,0)))</f>
        <v>0.4</v>
      </c>
      <c r="N1874" s="261">
        <f>IF(ISBLANK(INDEX('Policy Characteristics'!H:H,MATCH($C1874,'Policy Characteristics'!$C:$C,0))),"",INDEX('Policy Characteristics'!H:H,MATCH($C1874,'Policy Characteristics'!$C:$C,0)))</f>
        <v>0.01</v>
      </c>
      <c r="O1874" s="254" t="str">
        <f>IF(ISBLANK(INDEX('Policy Characteristics'!I:I,MATCH($C1874,'Policy Characteristics'!$C:$C,0))),"",INDEX('Policy Characteristics'!I:I,MATCH($C1874,'Policy Characteristics'!$C:$C,0)))</f>
        <v>% reduction in fuel use</v>
      </c>
      <c r="P1874" s="254" t="str">
        <f>IF(ISBLANK(INDEX('Policy Characteristics'!J:J,MATCH($C1874,'Policy Characteristics'!$C:$C,0))),"",INDEX('Policy Characteristics'!J:J,MATCH($C1874,'Policy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4" s="254" t="str">
        <f>IF(ISBLANK(INDEX('Policy Characteristics'!K:K,MATCH($C1874,'Policy Characteristics'!$C:$C,0))),"",INDEX('Policy Characteristics'!K:K,MATCH($C1874,'Policy Characteristics'!$C:$C,0)))</f>
        <v>architectural-design.html#rnd</v>
      </c>
      <c r="R1874" s="254" t="str">
        <f>IF(ISBLANK(INDEX('Policy Characteristics'!L:L,MATCH($C1874,'Policy Characteristics'!$C:$C,0))),"",INDEX('Policy Characteristics'!L:L,MATCH($C1874,'Policy Characteristics'!$C:$C,0)))</f>
        <v>research-and-development.html</v>
      </c>
    </row>
    <row r="1875" spans="1:18">
      <c r="A1875" s="254" t="str">
        <f>IF(ISBLANK(INDEX('Policy Characteristics'!A:A,MATCH($C1875,'Policy Characteristics'!$C:$C,0))),"",INDEX('Policy Characteristics'!A:A,MATCH($C1875,'Policy Characteristics'!$C:$C,0)))</f>
        <v>Research and Development</v>
      </c>
      <c r="B1875" s="262" t="str">
        <f>IF(ISBLANK(INDEX('Policy Characteristics'!B:B,MATCH($C1875,'Policy Characteristics'!$C:$C,0))),"",INDEX('Policy Characteristics'!B:B,MATCH($C1875,'Policy Characteristics'!$C:$C,0)))</f>
        <v>Fuel Use Reduction</v>
      </c>
      <c r="C1875" s="254" t="str">
        <f t="shared" si="74"/>
        <v>RnD Electricity Fuel Use Perc Reduction</v>
      </c>
      <c r="D1875" s="6" t="s">
        <v>3584</v>
      </c>
      <c r="E1875" s="45"/>
      <c r="F1875" s="6" t="s">
        <v>3586</v>
      </c>
      <c r="G1875" s="45"/>
      <c r="H1875" s="43">
        <v>1833</v>
      </c>
      <c r="I1875" s="324" t="s">
        <v>43</v>
      </c>
      <c r="J1875" s="255" t="str">
        <f>IF(ISBLANK(INDEX('Policy Characteristics'!D:D,MATCH($C1875,'Policy Characteristics'!$C:$C,0))),"",INDEX('Policy Characteristics'!D:D,MATCH($C1875,'Policy Characteristics'!$C:$C,0)))</f>
        <v>R&amp;D Fuel Use Reductions</v>
      </c>
      <c r="K1875" s="254" t="str">
        <f>IF(ISBLANK(INDEX('Policy Characteristics'!E:E,MATCH($C1875,'Policy Characteristics'!$C:$C,0))),"",INDEX('Policy Characteristics'!E:E,MATCH($C1875,'Policy Characteristics'!$C:$C,0)))</f>
        <v>RnD electricity fuel use reduction</v>
      </c>
      <c r="L1875" s="261">
        <f>IF(ISBLANK(INDEX('Policy Characteristics'!F:F,MATCH($C1875,'Policy Characteristics'!$C:$C,0))),"",INDEX('Policy Characteristics'!F:F,MATCH($C1875,'Policy Characteristics'!$C:$C,0)))</f>
        <v>0</v>
      </c>
      <c r="M1875" s="261">
        <f>IF(ISBLANK(INDEX('Policy Characteristics'!G:G,MATCH($C1875,'Policy Characteristics'!$C:$C,0))),"",INDEX('Policy Characteristics'!G:G,MATCH($C1875,'Policy Characteristics'!$C:$C,0)))</f>
        <v>0.4</v>
      </c>
      <c r="N1875" s="261">
        <f>IF(ISBLANK(INDEX('Policy Characteristics'!H:H,MATCH($C1875,'Policy Characteristics'!$C:$C,0))),"",INDEX('Policy Characteristics'!H:H,MATCH($C1875,'Policy Characteristics'!$C:$C,0)))</f>
        <v>0.01</v>
      </c>
      <c r="O1875" s="254" t="str">
        <f>IF(ISBLANK(INDEX('Policy Characteristics'!I:I,MATCH($C1875,'Policy Characteristics'!$C:$C,0))),"",INDEX('Policy Characteristics'!I:I,MATCH($C1875,'Policy Characteristics'!$C:$C,0)))</f>
        <v>% reduction in fuel use</v>
      </c>
      <c r="P1875" s="254" t="str">
        <f>IF(ISBLANK(INDEX('Policy Characteristics'!J:J,MATCH($C1875,'Policy Characteristics'!$C:$C,0))),"",INDEX('Policy Characteristics'!J:J,MATCH($C1875,'Policy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5" s="254" t="str">
        <f>IF(ISBLANK(INDEX('Policy Characteristics'!K:K,MATCH($C1875,'Policy Characteristics'!$C:$C,0))),"",INDEX('Policy Characteristics'!K:K,MATCH($C1875,'Policy Characteristics'!$C:$C,0)))</f>
        <v>architectural-design.html#rnd</v>
      </c>
      <c r="R1875" s="254" t="str">
        <f>IF(ISBLANK(INDEX('Policy Characteristics'!L:L,MATCH($C1875,'Policy Characteristics'!$C:$C,0))),"",INDEX('Policy Characteristics'!L:L,MATCH($C1875,'Policy Characteristics'!$C:$C,0)))</f>
        <v>research-and-development.html</v>
      </c>
    </row>
    <row r="1876" spans="1:18">
      <c r="A1876" s="254" t="str">
        <f>IF(ISBLANK(INDEX('Policy Characteristics'!A:A,MATCH($C1876,'Policy Characteristics'!$C:$C,0))),"",INDEX('Policy Characteristics'!A:A,MATCH($C1876,'Policy Characteristics'!$C:$C,0)))</f>
        <v>Research and Development</v>
      </c>
      <c r="B1876" s="262" t="str">
        <f>IF(ISBLANK(INDEX('Policy Characteristics'!B:B,MATCH($C1876,'Policy Characteristics'!$C:$C,0))),"",INDEX('Policy Characteristics'!B:B,MATCH($C1876,'Policy Characteristics'!$C:$C,0)))</f>
        <v>Fuel Use Reduction</v>
      </c>
      <c r="C1876" s="254" t="str">
        <f t="shared" si="74"/>
        <v>RnD Electricity Fuel Use Perc Reduction</v>
      </c>
      <c r="D1876" s="6" t="s">
        <v>3585</v>
      </c>
      <c r="E1876" s="45"/>
      <c r="F1876" s="6" t="s">
        <v>3587</v>
      </c>
      <c r="G1876" s="45"/>
      <c r="H1876" s="43">
        <v>2246</v>
      </c>
      <c r="I1876" s="324" t="s">
        <v>43</v>
      </c>
      <c r="J1876" s="255" t="str">
        <f>IF(ISBLANK(INDEX('Policy Characteristics'!D:D,MATCH($C1876,'Policy Characteristics'!$C:$C,0))),"",INDEX('Policy Characteristics'!D:D,MATCH($C1876,'Policy Characteristics'!$C:$C,0)))</f>
        <v>R&amp;D Fuel Use Reductions</v>
      </c>
      <c r="K1876" s="254" t="str">
        <f>IF(ISBLANK(INDEX('Policy Characteristics'!E:E,MATCH($C1876,'Policy Characteristics'!$C:$C,0))),"",INDEX('Policy Characteristics'!E:E,MATCH($C1876,'Policy Characteristics'!$C:$C,0)))</f>
        <v>RnD electricity fuel use reduction</v>
      </c>
      <c r="L1876" s="261">
        <f>IF(ISBLANK(INDEX('Policy Characteristics'!F:F,MATCH($C1876,'Policy Characteristics'!$C:$C,0))),"",INDEX('Policy Characteristics'!F:F,MATCH($C1876,'Policy Characteristics'!$C:$C,0)))</f>
        <v>0</v>
      </c>
      <c r="M1876" s="261">
        <f>IF(ISBLANK(INDEX('Policy Characteristics'!G:G,MATCH($C1876,'Policy Characteristics'!$C:$C,0))),"",INDEX('Policy Characteristics'!G:G,MATCH($C1876,'Policy Characteristics'!$C:$C,0)))</f>
        <v>0.4</v>
      </c>
      <c r="N1876" s="261">
        <f>IF(ISBLANK(INDEX('Policy Characteristics'!H:H,MATCH($C1876,'Policy Characteristics'!$C:$C,0))),"",INDEX('Policy Characteristics'!H:H,MATCH($C1876,'Policy Characteristics'!$C:$C,0)))</f>
        <v>0.01</v>
      </c>
      <c r="O1876" s="254" t="str">
        <f>IF(ISBLANK(INDEX('Policy Characteristics'!I:I,MATCH($C1876,'Policy Characteristics'!$C:$C,0))),"",INDEX('Policy Characteristics'!I:I,MATCH($C1876,'Policy Characteristics'!$C:$C,0)))</f>
        <v>% reduction in fuel use</v>
      </c>
      <c r="P1876" s="254" t="str">
        <f>IF(ISBLANK(INDEX('Policy Characteristics'!J:J,MATCH($C1876,'Policy Characteristics'!$C:$C,0))),"",INDEX('Policy Characteristics'!J:J,MATCH($C1876,'Policy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6" s="254" t="str">
        <f>IF(ISBLANK(INDEX('Policy Characteristics'!K:K,MATCH($C1876,'Policy Characteristics'!$C:$C,0))),"",INDEX('Policy Characteristics'!K:K,MATCH($C1876,'Policy Characteristics'!$C:$C,0)))</f>
        <v>architectural-design.html#rnd</v>
      </c>
      <c r="R1876" s="254" t="str">
        <f>IF(ISBLANK(INDEX('Policy Characteristics'!L:L,MATCH($C1876,'Policy Characteristics'!$C:$C,0))),"",INDEX('Policy Characteristics'!L:L,MATCH($C1876,'Policy Characteristics'!$C:$C,0)))</f>
        <v>research-and-development.html</v>
      </c>
    </row>
    <row r="1877" spans="1:18">
      <c r="A1877" s="254" t="str">
        <f>IF(ISBLANK(INDEX('Policy Characteristics'!A:A,MATCH($C1877,'Policy Characteristics'!$C:$C,0))),"",INDEX('Policy Characteristics'!A:A,MATCH($C1877,'Policy Characteristics'!$C:$C,0)))</f>
        <v>Research and Development</v>
      </c>
      <c r="B1877" s="262" t="str">
        <f>IF(ISBLANK(INDEX('Policy Characteristics'!B:B,MATCH($C1877,'Policy Characteristics'!$C:$C,0))),"",INDEX('Policy Characteristics'!B:B,MATCH($C1877,'Policy Characteristics'!$C:$C,0)))</f>
        <v>Fuel Use Reduction</v>
      </c>
      <c r="C1877" t="s">
        <v>296</v>
      </c>
      <c r="D1877" t="s">
        <v>3061</v>
      </c>
      <c r="E1877" s="45"/>
      <c r="F1877" s="6" t="s">
        <v>3088</v>
      </c>
      <c r="G1877" s="45"/>
      <c r="H1877" s="43">
        <v>1487</v>
      </c>
      <c r="I1877" s="324" t="s">
        <v>43</v>
      </c>
      <c r="J1877" s="255" t="str">
        <f>IF(ISBLANK(INDEX('Policy Characteristics'!D:D,MATCH($C1877,'Policy Characteristics'!$C:$C,0))),"",INDEX('Policy Characteristics'!D:D,MATCH($C1877,'Policy Characteristics'!$C:$C,0)))</f>
        <v>R&amp;D Fuel Use Reductions</v>
      </c>
      <c r="K1877" s="254" t="str">
        <f>IF(ISBLANK(INDEX('Policy Characteristics'!E:E,MATCH($C1877,'Policy Characteristics'!$C:$C,0))),"",INDEX('Policy Characteristics'!E:E,MATCH($C1877,'Policy Characteristics'!$C:$C,0)))</f>
        <v>RnD industry fuel use reduction</v>
      </c>
      <c r="L1877" s="261">
        <f>IF(ISBLANK(INDEX('Policy Characteristics'!F:F,MATCH($C1877,'Policy Characteristics'!$C:$C,0))),"",INDEX('Policy Characteristics'!F:F,MATCH($C1877,'Policy Characteristics'!$C:$C,0)))</f>
        <v>0</v>
      </c>
      <c r="M1877" s="261">
        <f>IF(ISBLANK(INDEX('Policy Characteristics'!G:G,MATCH($C1877,'Policy Characteristics'!$C:$C,0))),"",INDEX('Policy Characteristics'!G:G,MATCH($C1877,'Policy Characteristics'!$C:$C,0)))</f>
        <v>0.4</v>
      </c>
      <c r="N1877" s="261">
        <f>IF(ISBLANK(INDEX('Policy Characteristics'!H:H,MATCH($C1877,'Policy Characteristics'!$C:$C,0))),"",INDEX('Policy Characteristics'!H:H,MATCH($C1877,'Policy Characteristics'!$C:$C,0)))</f>
        <v>0.01</v>
      </c>
      <c r="O1877" s="254" t="str">
        <f>IF(ISBLANK(INDEX('Policy Characteristics'!I:I,MATCH($C1877,'Policy Characteristics'!$C:$C,0))),"",INDEX('Policy Characteristics'!I:I,MATCH($C1877,'Policy Characteristics'!$C:$C,0)))</f>
        <v>% reduction in fuel use</v>
      </c>
      <c r="P1877" s="254" t="str">
        <f>IF(ISBLANK(INDEX('Policy Characteristics'!J:J,MATCH($C1877,'Policy Characteristics'!$C:$C,0))),"",INDEX('Policy Characteristics'!J:J,MATCH($C1877,'Policy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7" s="254" t="str">
        <f>IF(ISBLANK(INDEX('Policy Characteristics'!K:K,MATCH($C1877,'Policy Characteristics'!$C:$C,0))),"",INDEX('Policy Characteristics'!K:K,MATCH($C1877,'Policy Characteristics'!$C:$C,0)))</f>
        <v>architectural-design.html#rnd</v>
      </c>
      <c r="R1877" s="254" t="str">
        <f>IF(ISBLANK(INDEX('Policy Characteristics'!L:L,MATCH($C1877,'Policy Characteristics'!$C:$C,0))),"",INDEX('Policy Characteristics'!L:L,MATCH($C1877,'Policy Characteristics'!$C:$C,0)))</f>
        <v>research-and-development.html</v>
      </c>
    </row>
    <row r="1878" spans="1:18">
      <c r="A1878" s="254" t="str">
        <f>IF(ISBLANK(INDEX('Policy Characteristics'!A:A,MATCH($C1878,'Policy Characteristics'!$C:$C,0))),"",INDEX('Policy Characteristics'!A:A,MATCH($C1878,'Policy Characteristics'!$C:$C,0)))</f>
        <v>Research and Development</v>
      </c>
      <c r="B1878" s="262" t="str">
        <f>IF(ISBLANK(INDEX('Policy Characteristics'!B:B,MATCH($C1878,'Policy Characteristics'!$C:$C,0))),"",INDEX('Policy Characteristics'!B:B,MATCH($C1878,'Policy Characteristics'!$C:$C,0)))</f>
        <v>Fuel Use Reduction</v>
      </c>
      <c r="C1878" s="254" t="str">
        <f t="shared" ref="C1878:C1901" si="75">C$1877</f>
        <v>RnD Industry Fuel Use Perc Reduction</v>
      </c>
      <c r="D1878" t="s">
        <v>3062</v>
      </c>
      <c r="E1878" s="45"/>
      <c r="F1878" s="6" t="s">
        <v>3089</v>
      </c>
      <c r="G1878" s="45"/>
      <c r="H1878" s="43">
        <v>1488</v>
      </c>
      <c r="I1878" s="324" t="s">
        <v>43</v>
      </c>
      <c r="J1878" s="255" t="str">
        <f>IF(ISBLANK(INDEX('Policy Characteristics'!D:D,MATCH($C1878,'Policy Characteristics'!$C:$C,0))),"",INDEX('Policy Characteristics'!D:D,MATCH($C1878,'Policy Characteristics'!$C:$C,0)))</f>
        <v>R&amp;D Fuel Use Reductions</v>
      </c>
      <c r="K1878" s="254" t="str">
        <f>IF(ISBLANK(INDEX('Policy Characteristics'!E:E,MATCH($C1878,'Policy Characteristics'!$C:$C,0))),"",INDEX('Policy Characteristics'!E:E,MATCH($C1878,'Policy Characteristics'!$C:$C,0)))</f>
        <v>RnD industry fuel use reduction</v>
      </c>
      <c r="L1878" s="261">
        <f>IF(ISBLANK(INDEX('Policy Characteristics'!F:F,MATCH($C1878,'Policy Characteristics'!$C:$C,0))),"",INDEX('Policy Characteristics'!F:F,MATCH($C1878,'Policy Characteristics'!$C:$C,0)))</f>
        <v>0</v>
      </c>
      <c r="M1878" s="261">
        <f>IF(ISBLANK(INDEX('Policy Characteristics'!G:G,MATCH($C1878,'Policy Characteristics'!$C:$C,0))),"",INDEX('Policy Characteristics'!G:G,MATCH($C1878,'Policy Characteristics'!$C:$C,0)))</f>
        <v>0.4</v>
      </c>
      <c r="N1878" s="261">
        <f>IF(ISBLANK(INDEX('Policy Characteristics'!H:H,MATCH($C1878,'Policy Characteristics'!$C:$C,0))),"",INDEX('Policy Characteristics'!H:H,MATCH($C1878,'Policy Characteristics'!$C:$C,0)))</f>
        <v>0.01</v>
      </c>
      <c r="O1878" s="254" t="str">
        <f>IF(ISBLANK(INDEX('Policy Characteristics'!I:I,MATCH($C1878,'Policy Characteristics'!$C:$C,0))),"",INDEX('Policy Characteristics'!I:I,MATCH($C1878,'Policy Characteristics'!$C:$C,0)))</f>
        <v>% reduction in fuel use</v>
      </c>
      <c r="P1878" s="254" t="str">
        <f>IF(ISBLANK(INDEX('Policy Characteristics'!J:J,MATCH($C1878,'Policy Characteristics'!$C:$C,0))),"",INDEX('Policy Characteristics'!J:J,MATCH($C1878,'Policy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8" s="254" t="str">
        <f>IF(ISBLANK(INDEX('Policy Characteristics'!K:K,MATCH($C1878,'Policy Characteristics'!$C:$C,0))),"",INDEX('Policy Characteristics'!K:K,MATCH($C1878,'Policy Characteristics'!$C:$C,0)))</f>
        <v>architectural-design.html#rnd</v>
      </c>
      <c r="R1878" s="254" t="str">
        <f>IF(ISBLANK(INDEX('Policy Characteristics'!L:L,MATCH($C1878,'Policy Characteristics'!$C:$C,0))),"",INDEX('Policy Characteristics'!L:L,MATCH($C1878,'Policy Characteristics'!$C:$C,0)))</f>
        <v>research-and-development.html</v>
      </c>
    </row>
    <row r="1879" spans="1:18">
      <c r="A1879" s="254" t="str">
        <f>IF(ISBLANK(INDEX('Policy Characteristics'!A:A,MATCH($C1879,'Policy Characteristics'!$C:$C,0))),"",INDEX('Policy Characteristics'!A:A,MATCH($C1879,'Policy Characteristics'!$C:$C,0)))</f>
        <v>Research and Development</v>
      </c>
      <c r="B1879" s="262" t="str">
        <f>IF(ISBLANK(INDEX('Policy Characteristics'!B:B,MATCH($C1879,'Policy Characteristics'!$C:$C,0))),"",INDEX('Policy Characteristics'!B:B,MATCH($C1879,'Policy Characteristics'!$C:$C,0)))</f>
        <v>Fuel Use Reduction</v>
      </c>
      <c r="C1879" s="254" t="str">
        <f t="shared" si="75"/>
        <v>RnD Industry Fuel Use Perc Reduction</v>
      </c>
      <c r="D1879" t="s">
        <v>3063</v>
      </c>
      <c r="E1879" s="45"/>
      <c r="F1879" s="6" t="s">
        <v>3090</v>
      </c>
      <c r="G1879" s="45"/>
      <c r="H1879" s="43">
        <v>1489</v>
      </c>
      <c r="I1879" s="324" t="s">
        <v>43</v>
      </c>
      <c r="J1879" s="255" t="str">
        <f>IF(ISBLANK(INDEX('Policy Characteristics'!D:D,MATCH($C1879,'Policy Characteristics'!$C:$C,0))),"",INDEX('Policy Characteristics'!D:D,MATCH($C1879,'Policy Characteristics'!$C:$C,0)))</f>
        <v>R&amp;D Fuel Use Reductions</v>
      </c>
      <c r="K1879" s="254" t="str">
        <f>IF(ISBLANK(INDEX('Policy Characteristics'!E:E,MATCH($C1879,'Policy Characteristics'!$C:$C,0))),"",INDEX('Policy Characteristics'!E:E,MATCH($C1879,'Policy Characteristics'!$C:$C,0)))</f>
        <v>RnD industry fuel use reduction</v>
      </c>
      <c r="L1879" s="261">
        <f>IF(ISBLANK(INDEX('Policy Characteristics'!F:F,MATCH($C1879,'Policy Characteristics'!$C:$C,0))),"",INDEX('Policy Characteristics'!F:F,MATCH($C1879,'Policy Characteristics'!$C:$C,0)))</f>
        <v>0</v>
      </c>
      <c r="M1879" s="261">
        <f>IF(ISBLANK(INDEX('Policy Characteristics'!G:G,MATCH($C1879,'Policy Characteristics'!$C:$C,0))),"",INDEX('Policy Characteristics'!G:G,MATCH($C1879,'Policy Characteristics'!$C:$C,0)))</f>
        <v>0.4</v>
      </c>
      <c r="N1879" s="261">
        <f>IF(ISBLANK(INDEX('Policy Characteristics'!H:H,MATCH($C1879,'Policy Characteristics'!$C:$C,0))),"",INDEX('Policy Characteristics'!H:H,MATCH($C1879,'Policy Characteristics'!$C:$C,0)))</f>
        <v>0.01</v>
      </c>
      <c r="O1879" s="254" t="str">
        <f>IF(ISBLANK(INDEX('Policy Characteristics'!I:I,MATCH($C1879,'Policy Characteristics'!$C:$C,0))),"",INDEX('Policy Characteristics'!I:I,MATCH($C1879,'Policy Characteristics'!$C:$C,0)))</f>
        <v>% reduction in fuel use</v>
      </c>
      <c r="P1879" s="254" t="str">
        <f>IF(ISBLANK(INDEX('Policy Characteristics'!J:J,MATCH($C1879,'Policy Characteristics'!$C:$C,0))),"",INDEX('Policy Characteristics'!J:J,MATCH($C1879,'Policy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9" s="254" t="str">
        <f>IF(ISBLANK(INDEX('Policy Characteristics'!K:K,MATCH($C1879,'Policy Characteristics'!$C:$C,0))),"",INDEX('Policy Characteristics'!K:K,MATCH($C1879,'Policy Characteristics'!$C:$C,0)))</f>
        <v>architectural-design.html#rnd</v>
      </c>
      <c r="R1879" s="254" t="str">
        <f>IF(ISBLANK(INDEX('Policy Characteristics'!L:L,MATCH($C1879,'Policy Characteristics'!$C:$C,0))),"",INDEX('Policy Characteristics'!L:L,MATCH($C1879,'Policy Characteristics'!$C:$C,0)))</f>
        <v>research-and-development.html</v>
      </c>
    </row>
    <row r="1880" spans="1:18">
      <c r="A1880" s="254" t="str">
        <f>IF(ISBLANK(INDEX('Policy Characteristics'!A:A,MATCH($C1880,'Policy Characteristics'!$C:$C,0))),"",INDEX('Policy Characteristics'!A:A,MATCH($C1880,'Policy Characteristics'!$C:$C,0)))</f>
        <v>Research and Development</v>
      </c>
      <c r="B1880" s="262" t="str">
        <f>IF(ISBLANK(INDEX('Policy Characteristics'!B:B,MATCH($C1880,'Policy Characteristics'!$C:$C,0))),"",INDEX('Policy Characteristics'!B:B,MATCH($C1880,'Policy Characteristics'!$C:$C,0)))</f>
        <v>Fuel Use Reduction</v>
      </c>
      <c r="C1880" s="254" t="str">
        <f t="shared" si="75"/>
        <v>RnD Industry Fuel Use Perc Reduction</v>
      </c>
      <c r="D1880" t="s">
        <v>3064</v>
      </c>
      <c r="E1880" s="45"/>
      <c r="F1880" s="6" t="s">
        <v>3091</v>
      </c>
      <c r="G1880" s="45"/>
      <c r="H1880" s="43">
        <v>1490</v>
      </c>
      <c r="I1880" s="324" t="s">
        <v>43</v>
      </c>
      <c r="J1880" s="255" t="str">
        <f>IF(ISBLANK(INDEX('Policy Characteristics'!D:D,MATCH($C1880,'Policy Characteristics'!$C:$C,0))),"",INDEX('Policy Characteristics'!D:D,MATCH($C1880,'Policy Characteristics'!$C:$C,0)))</f>
        <v>R&amp;D Fuel Use Reductions</v>
      </c>
      <c r="K1880" s="254" t="str">
        <f>IF(ISBLANK(INDEX('Policy Characteristics'!E:E,MATCH($C1880,'Policy Characteristics'!$C:$C,0))),"",INDEX('Policy Characteristics'!E:E,MATCH($C1880,'Policy Characteristics'!$C:$C,0)))</f>
        <v>RnD industry fuel use reduction</v>
      </c>
      <c r="L1880" s="261">
        <f>IF(ISBLANK(INDEX('Policy Characteristics'!F:F,MATCH($C1880,'Policy Characteristics'!$C:$C,0))),"",INDEX('Policy Characteristics'!F:F,MATCH($C1880,'Policy Characteristics'!$C:$C,0)))</f>
        <v>0</v>
      </c>
      <c r="M1880" s="261">
        <f>IF(ISBLANK(INDEX('Policy Characteristics'!G:G,MATCH($C1880,'Policy Characteristics'!$C:$C,0))),"",INDEX('Policy Characteristics'!G:G,MATCH($C1880,'Policy Characteristics'!$C:$C,0)))</f>
        <v>0.4</v>
      </c>
      <c r="N1880" s="261">
        <f>IF(ISBLANK(INDEX('Policy Characteristics'!H:H,MATCH($C1880,'Policy Characteristics'!$C:$C,0))),"",INDEX('Policy Characteristics'!H:H,MATCH($C1880,'Policy Characteristics'!$C:$C,0)))</f>
        <v>0.01</v>
      </c>
      <c r="O1880" s="254" t="str">
        <f>IF(ISBLANK(INDEX('Policy Characteristics'!I:I,MATCH($C1880,'Policy Characteristics'!$C:$C,0))),"",INDEX('Policy Characteristics'!I:I,MATCH($C1880,'Policy Characteristics'!$C:$C,0)))</f>
        <v>% reduction in fuel use</v>
      </c>
      <c r="P1880" s="254" t="str">
        <f>IF(ISBLANK(INDEX('Policy Characteristics'!J:J,MATCH($C1880,'Policy Characteristics'!$C:$C,0))),"",INDEX('Policy Characteristics'!J:J,MATCH($C1880,'Policy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0" s="254" t="str">
        <f>IF(ISBLANK(INDEX('Policy Characteristics'!K:K,MATCH($C1880,'Policy Characteristics'!$C:$C,0))),"",INDEX('Policy Characteristics'!K:K,MATCH($C1880,'Policy Characteristics'!$C:$C,0)))</f>
        <v>architectural-design.html#rnd</v>
      </c>
      <c r="R1880" s="254" t="str">
        <f>IF(ISBLANK(INDEX('Policy Characteristics'!L:L,MATCH($C1880,'Policy Characteristics'!$C:$C,0))),"",INDEX('Policy Characteristics'!L:L,MATCH($C1880,'Policy Characteristics'!$C:$C,0)))</f>
        <v>research-and-development.html</v>
      </c>
    </row>
    <row r="1881" spans="1:18">
      <c r="A1881" s="254" t="str">
        <f>IF(ISBLANK(INDEX('Policy Characteristics'!A:A,MATCH($C1881,'Policy Characteristics'!$C:$C,0))),"",INDEX('Policy Characteristics'!A:A,MATCH($C1881,'Policy Characteristics'!$C:$C,0)))</f>
        <v>Research and Development</v>
      </c>
      <c r="B1881" s="262" t="str">
        <f>IF(ISBLANK(INDEX('Policy Characteristics'!B:B,MATCH($C1881,'Policy Characteristics'!$C:$C,0))),"",INDEX('Policy Characteristics'!B:B,MATCH($C1881,'Policy Characteristics'!$C:$C,0)))</f>
        <v>Fuel Use Reduction</v>
      </c>
      <c r="C1881" s="254" t="str">
        <f t="shared" si="75"/>
        <v>RnD Industry Fuel Use Perc Reduction</v>
      </c>
      <c r="D1881" t="s">
        <v>3065</v>
      </c>
      <c r="E1881" s="45"/>
      <c r="F1881" s="6" t="s">
        <v>3092</v>
      </c>
      <c r="G1881" s="45"/>
      <c r="H1881" s="43">
        <v>1491</v>
      </c>
      <c r="I1881" s="324" t="s">
        <v>43</v>
      </c>
      <c r="J1881" s="255" t="str">
        <f>IF(ISBLANK(INDEX('Policy Characteristics'!D:D,MATCH($C1881,'Policy Characteristics'!$C:$C,0))),"",INDEX('Policy Characteristics'!D:D,MATCH($C1881,'Policy Characteristics'!$C:$C,0)))</f>
        <v>R&amp;D Fuel Use Reductions</v>
      </c>
      <c r="K1881" s="254" t="str">
        <f>IF(ISBLANK(INDEX('Policy Characteristics'!E:E,MATCH($C1881,'Policy Characteristics'!$C:$C,0))),"",INDEX('Policy Characteristics'!E:E,MATCH($C1881,'Policy Characteristics'!$C:$C,0)))</f>
        <v>RnD industry fuel use reduction</v>
      </c>
      <c r="L1881" s="261">
        <f>IF(ISBLANK(INDEX('Policy Characteristics'!F:F,MATCH($C1881,'Policy Characteristics'!$C:$C,0))),"",INDEX('Policy Characteristics'!F:F,MATCH($C1881,'Policy Characteristics'!$C:$C,0)))</f>
        <v>0</v>
      </c>
      <c r="M1881" s="261">
        <f>IF(ISBLANK(INDEX('Policy Characteristics'!G:G,MATCH($C1881,'Policy Characteristics'!$C:$C,0))),"",INDEX('Policy Characteristics'!G:G,MATCH($C1881,'Policy Characteristics'!$C:$C,0)))</f>
        <v>0.4</v>
      </c>
      <c r="N1881" s="261">
        <f>IF(ISBLANK(INDEX('Policy Characteristics'!H:H,MATCH($C1881,'Policy Characteristics'!$C:$C,0))),"",INDEX('Policy Characteristics'!H:H,MATCH($C1881,'Policy Characteristics'!$C:$C,0)))</f>
        <v>0.01</v>
      </c>
      <c r="O1881" s="254" t="str">
        <f>IF(ISBLANK(INDEX('Policy Characteristics'!I:I,MATCH($C1881,'Policy Characteristics'!$C:$C,0))),"",INDEX('Policy Characteristics'!I:I,MATCH($C1881,'Policy Characteristics'!$C:$C,0)))</f>
        <v>% reduction in fuel use</v>
      </c>
      <c r="P1881" s="254" t="str">
        <f>IF(ISBLANK(INDEX('Policy Characteristics'!J:J,MATCH($C1881,'Policy Characteristics'!$C:$C,0))),"",INDEX('Policy Characteristics'!J:J,MATCH($C1881,'Policy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1" s="254" t="str">
        <f>IF(ISBLANK(INDEX('Policy Characteristics'!K:K,MATCH($C1881,'Policy Characteristics'!$C:$C,0))),"",INDEX('Policy Characteristics'!K:K,MATCH($C1881,'Policy Characteristics'!$C:$C,0)))</f>
        <v>architectural-design.html#rnd</v>
      </c>
      <c r="R1881" s="254" t="str">
        <f>IF(ISBLANK(INDEX('Policy Characteristics'!L:L,MATCH($C1881,'Policy Characteristics'!$C:$C,0))),"",INDEX('Policy Characteristics'!L:L,MATCH($C1881,'Policy Characteristics'!$C:$C,0)))</f>
        <v>research-and-development.html</v>
      </c>
    </row>
    <row r="1882" spans="1:18">
      <c r="A1882" s="254" t="str">
        <f>IF(ISBLANK(INDEX('Policy Characteristics'!A:A,MATCH($C1882,'Policy Characteristics'!$C:$C,0))),"",INDEX('Policy Characteristics'!A:A,MATCH($C1882,'Policy Characteristics'!$C:$C,0)))</f>
        <v>Research and Development</v>
      </c>
      <c r="B1882" s="262" t="str">
        <f>IF(ISBLANK(INDEX('Policy Characteristics'!B:B,MATCH($C1882,'Policy Characteristics'!$C:$C,0))),"",INDEX('Policy Characteristics'!B:B,MATCH($C1882,'Policy Characteristics'!$C:$C,0)))</f>
        <v>Fuel Use Reduction</v>
      </c>
      <c r="C1882" s="254" t="str">
        <f t="shared" si="75"/>
        <v>RnD Industry Fuel Use Perc Reduction</v>
      </c>
      <c r="D1882" t="s">
        <v>3066</v>
      </c>
      <c r="E1882" s="45"/>
      <c r="F1882" s="6" t="s">
        <v>3093</v>
      </c>
      <c r="G1882" s="45"/>
      <c r="H1882" s="43">
        <v>1492</v>
      </c>
      <c r="I1882" s="324" t="s">
        <v>43</v>
      </c>
      <c r="J1882" s="255" t="str">
        <f>IF(ISBLANK(INDEX('Policy Characteristics'!D:D,MATCH($C1882,'Policy Characteristics'!$C:$C,0))),"",INDEX('Policy Characteristics'!D:D,MATCH($C1882,'Policy Characteristics'!$C:$C,0)))</f>
        <v>R&amp;D Fuel Use Reductions</v>
      </c>
      <c r="K1882" s="254" t="str">
        <f>IF(ISBLANK(INDEX('Policy Characteristics'!E:E,MATCH($C1882,'Policy Characteristics'!$C:$C,0))),"",INDEX('Policy Characteristics'!E:E,MATCH($C1882,'Policy Characteristics'!$C:$C,0)))</f>
        <v>RnD industry fuel use reduction</v>
      </c>
      <c r="L1882" s="261">
        <f>IF(ISBLANK(INDEX('Policy Characteristics'!F:F,MATCH($C1882,'Policy Characteristics'!$C:$C,0))),"",INDEX('Policy Characteristics'!F:F,MATCH($C1882,'Policy Characteristics'!$C:$C,0)))</f>
        <v>0</v>
      </c>
      <c r="M1882" s="261">
        <f>IF(ISBLANK(INDEX('Policy Characteristics'!G:G,MATCH($C1882,'Policy Characteristics'!$C:$C,0))),"",INDEX('Policy Characteristics'!G:G,MATCH($C1882,'Policy Characteristics'!$C:$C,0)))</f>
        <v>0.4</v>
      </c>
      <c r="N1882" s="261">
        <f>IF(ISBLANK(INDEX('Policy Characteristics'!H:H,MATCH($C1882,'Policy Characteristics'!$C:$C,0))),"",INDEX('Policy Characteristics'!H:H,MATCH($C1882,'Policy Characteristics'!$C:$C,0)))</f>
        <v>0.01</v>
      </c>
      <c r="O1882" s="254" t="str">
        <f>IF(ISBLANK(INDEX('Policy Characteristics'!I:I,MATCH($C1882,'Policy Characteristics'!$C:$C,0))),"",INDEX('Policy Characteristics'!I:I,MATCH($C1882,'Policy Characteristics'!$C:$C,0)))</f>
        <v>% reduction in fuel use</v>
      </c>
      <c r="P1882" s="254" t="str">
        <f>IF(ISBLANK(INDEX('Policy Characteristics'!J:J,MATCH($C1882,'Policy Characteristics'!$C:$C,0))),"",INDEX('Policy Characteristics'!J:J,MATCH($C1882,'Policy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2" s="254" t="str">
        <f>IF(ISBLANK(INDEX('Policy Characteristics'!K:K,MATCH($C1882,'Policy Characteristics'!$C:$C,0))),"",INDEX('Policy Characteristics'!K:K,MATCH($C1882,'Policy Characteristics'!$C:$C,0)))</f>
        <v>architectural-design.html#rnd</v>
      </c>
      <c r="R1882" s="254" t="str">
        <f>IF(ISBLANK(INDEX('Policy Characteristics'!L:L,MATCH($C1882,'Policy Characteristics'!$C:$C,0))),"",INDEX('Policy Characteristics'!L:L,MATCH($C1882,'Policy Characteristics'!$C:$C,0)))</f>
        <v>research-and-development.html</v>
      </c>
    </row>
    <row r="1883" spans="1:18">
      <c r="A1883" s="254" t="str">
        <f>IF(ISBLANK(INDEX('Policy Characteristics'!A:A,MATCH($C1883,'Policy Characteristics'!$C:$C,0))),"",INDEX('Policy Characteristics'!A:A,MATCH($C1883,'Policy Characteristics'!$C:$C,0)))</f>
        <v>Research and Development</v>
      </c>
      <c r="B1883" s="262" t="str">
        <f>IF(ISBLANK(INDEX('Policy Characteristics'!B:B,MATCH($C1883,'Policy Characteristics'!$C:$C,0))),"",INDEX('Policy Characteristics'!B:B,MATCH($C1883,'Policy Characteristics'!$C:$C,0)))</f>
        <v>Fuel Use Reduction</v>
      </c>
      <c r="C1883" s="254" t="str">
        <f t="shared" si="75"/>
        <v>RnD Industry Fuel Use Perc Reduction</v>
      </c>
      <c r="D1883" t="s">
        <v>3067</v>
      </c>
      <c r="E1883" s="45"/>
      <c r="F1883" s="6" t="s">
        <v>3094</v>
      </c>
      <c r="G1883" s="45"/>
      <c r="H1883" s="43">
        <v>1493</v>
      </c>
      <c r="I1883" s="324" t="s">
        <v>43</v>
      </c>
      <c r="J1883" s="255" t="str">
        <f>IF(ISBLANK(INDEX('Policy Characteristics'!D:D,MATCH($C1883,'Policy Characteristics'!$C:$C,0))),"",INDEX('Policy Characteristics'!D:D,MATCH($C1883,'Policy Characteristics'!$C:$C,0)))</f>
        <v>R&amp;D Fuel Use Reductions</v>
      </c>
      <c r="K1883" s="254" t="str">
        <f>IF(ISBLANK(INDEX('Policy Characteristics'!E:E,MATCH($C1883,'Policy Characteristics'!$C:$C,0))),"",INDEX('Policy Characteristics'!E:E,MATCH($C1883,'Policy Characteristics'!$C:$C,0)))</f>
        <v>RnD industry fuel use reduction</v>
      </c>
      <c r="L1883" s="261">
        <f>IF(ISBLANK(INDEX('Policy Characteristics'!F:F,MATCH($C1883,'Policy Characteristics'!$C:$C,0))),"",INDEX('Policy Characteristics'!F:F,MATCH($C1883,'Policy Characteristics'!$C:$C,0)))</f>
        <v>0</v>
      </c>
      <c r="M1883" s="261">
        <f>IF(ISBLANK(INDEX('Policy Characteristics'!G:G,MATCH($C1883,'Policy Characteristics'!$C:$C,0))),"",INDEX('Policy Characteristics'!G:G,MATCH($C1883,'Policy Characteristics'!$C:$C,0)))</f>
        <v>0.4</v>
      </c>
      <c r="N1883" s="261">
        <f>IF(ISBLANK(INDEX('Policy Characteristics'!H:H,MATCH($C1883,'Policy Characteristics'!$C:$C,0))),"",INDEX('Policy Characteristics'!H:H,MATCH($C1883,'Policy Characteristics'!$C:$C,0)))</f>
        <v>0.01</v>
      </c>
      <c r="O1883" s="254" t="str">
        <f>IF(ISBLANK(INDEX('Policy Characteristics'!I:I,MATCH($C1883,'Policy Characteristics'!$C:$C,0))),"",INDEX('Policy Characteristics'!I:I,MATCH($C1883,'Policy Characteristics'!$C:$C,0)))</f>
        <v>% reduction in fuel use</v>
      </c>
      <c r="P1883" s="254" t="str">
        <f>IF(ISBLANK(INDEX('Policy Characteristics'!J:J,MATCH($C1883,'Policy Characteristics'!$C:$C,0))),"",INDEX('Policy Characteristics'!J:J,MATCH($C1883,'Policy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3" s="254" t="str">
        <f>IF(ISBLANK(INDEX('Policy Characteristics'!K:K,MATCH($C1883,'Policy Characteristics'!$C:$C,0))),"",INDEX('Policy Characteristics'!K:K,MATCH($C1883,'Policy Characteristics'!$C:$C,0)))</f>
        <v>architectural-design.html#rnd</v>
      </c>
      <c r="R1883" s="254" t="str">
        <f>IF(ISBLANK(INDEX('Policy Characteristics'!L:L,MATCH($C1883,'Policy Characteristics'!$C:$C,0))),"",INDEX('Policy Characteristics'!L:L,MATCH($C1883,'Policy Characteristics'!$C:$C,0)))</f>
        <v>research-and-development.html</v>
      </c>
    </row>
    <row r="1884" spans="1:18">
      <c r="A1884" s="254" t="str">
        <f>IF(ISBLANK(INDEX('Policy Characteristics'!A:A,MATCH($C1884,'Policy Characteristics'!$C:$C,0))),"",INDEX('Policy Characteristics'!A:A,MATCH($C1884,'Policy Characteristics'!$C:$C,0)))</f>
        <v>Research and Development</v>
      </c>
      <c r="B1884" s="262" t="str">
        <f>IF(ISBLANK(INDEX('Policy Characteristics'!B:B,MATCH($C1884,'Policy Characteristics'!$C:$C,0))),"",INDEX('Policy Characteristics'!B:B,MATCH($C1884,'Policy Characteristics'!$C:$C,0)))</f>
        <v>Fuel Use Reduction</v>
      </c>
      <c r="C1884" s="254" t="str">
        <f t="shared" si="75"/>
        <v>RnD Industry Fuel Use Perc Reduction</v>
      </c>
      <c r="D1884" t="s">
        <v>3068</v>
      </c>
      <c r="E1884" s="45"/>
      <c r="F1884" s="6" t="s">
        <v>3095</v>
      </c>
      <c r="G1884" s="45"/>
      <c r="H1884" s="43">
        <v>1494</v>
      </c>
      <c r="I1884" s="324" t="s">
        <v>43</v>
      </c>
      <c r="J1884" s="255" t="str">
        <f>IF(ISBLANK(INDEX('Policy Characteristics'!D:D,MATCH($C1884,'Policy Characteristics'!$C:$C,0))),"",INDEX('Policy Characteristics'!D:D,MATCH($C1884,'Policy Characteristics'!$C:$C,0)))</f>
        <v>R&amp;D Fuel Use Reductions</v>
      </c>
      <c r="K1884" s="254" t="str">
        <f>IF(ISBLANK(INDEX('Policy Characteristics'!E:E,MATCH($C1884,'Policy Characteristics'!$C:$C,0))),"",INDEX('Policy Characteristics'!E:E,MATCH($C1884,'Policy Characteristics'!$C:$C,0)))</f>
        <v>RnD industry fuel use reduction</v>
      </c>
      <c r="L1884" s="261">
        <f>IF(ISBLANK(INDEX('Policy Characteristics'!F:F,MATCH($C1884,'Policy Characteristics'!$C:$C,0))),"",INDEX('Policy Characteristics'!F:F,MATCH($C1884,'Policy Characteristics'!$C:$C,0)))</f>
        <v>0</v>
      </c>
      <c r="M1884" s="261">
        <f>IF(ISBLANK(INDEX('Policy Characteristics'!G:G,MATCH($C1884,'Policy Characteristics'!$C:$C,0))),"",INDEX('Policy Characteristics'!G:G,MATCH($C1884,'Policy Characteristics'!$C:$C,0)))</f>
        <v>0.4</v>
      </c>
      <c r="N1884" s="261">
        <f>IF(ISBLANK(INDEX('Policy Characteristics'!H:H,MATCH($C1884,'Policy Characteristics'!$C:$C,0))),"",INDEX('Policy Characteristics'!H:H,MATCH($C1884,'Policy Characteristics'!$C:$C,0)))</f>
        <v>0.01</v>
      </c>
      <c r="O1884" s="254" t="str">
        <f>IF(ISBLANK(INDEX('Policy Characteristics'!I:I,MATCH($C1884,'Policy Characteristics'!$C:$C,0))),"",INDEX('Policy Characteristics'!I:I,MATCH($C1884,'Policy Characteristics'!$C:$C,0)))</f>
        <v>% reduction in fuel use</v>
      </c>
      <c r="P1884" s="254" t="str">
        <f>IF(ISBLANK(INDEX('Policy Characteristics'!J:J,MATCH($C1884,'Policy Characteristics'!$C:$C,0))),"",INDEX('Policy Characteristics'!J:J,MATCH($C1884,'Policy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4" s="254" t="str">
        <f>IF(ISBLANK(INDEX('Policy Characteristics'!K:K,MATCH($C1884,'Policy Characteristics'!$C:$C,0))),"",INDEX('Policy Characteristics'!K:K,MATCH($C1884,'Policy Characteristics'!$C:$C,0)))</f>
        <v>architectural-design.html#rnd</v>
      </c>
      <c r="R1884" s="254" t="str">
        <f>IF(ISBLANK(INDEX('Policy Characteristics'!L:L,MATCH($C1884,'Policy Characteristics'!$C:$C,0))),"",INDEX('Policy Characteristics'!L:L,MATCH($C1884,'Policy Characteristics'!$C:$C,0)))</f>
        <v>research-and-development.html</v>
      </c>
    </row>
    <row r="1885" spans="1:18">
      <c r="A1885" s="254" t="str">
        <f>IF(ISBLANK(INDEX('Policy Characteristics'!A:A,MATCH($C1885,'Policy Characteristics'!$C:$C,0))),"",INDEX('Policy Characteristics'!A:A,MATCH($C1885,'Policy Characteristics'!$C:$C,0)))</f>
        <v>Research and Development</v>
      </c>
      <c r="B1885" s="262" t="str">
        <f>IF(ISBLANK(INDEX('Policy Characteristics'!B:B,MATCH($C1885,'Policy Characteristics'!$C:$C,0))),"",INDEX('Policy Characteristics'!B:B,MATCH($C1885,'Policy Characteristics'!$C:$C,0)))</f>
        <v>Fuel Use Reduction</v>
      </c>
      <c r="C1885" s="254" t="str">
        <f t="shared" si="75"/>
        <v>RnD Industry Fuel Use Perc Reduction</v>
      </c>
      <c r="D1885" t="s">
        <v>3069</v>
      </c>
      <c r="E1885" s="45"/>
      <c r="F1885" s="6" t="s">
        <v>3096</v>
      </c>
      <c r="G1885" s="45"/>
      <c r="H1885" s="43">
        <v>1495</v>
      </c>
      <c r="I1885" s="324" t="s">
        <v>43</v>
      </c>
      <c r="J1885" s="255" t="str">
        <f>IF(ISBLANK(INDEX('Policy Characteristics'!D:D,MATCH($C1885,'Policy Characteristics'!$C:$C,0))),"",INDEX('Policy Characteristics'!D:D,MATCH($C1885,'Policy Characteristics'!$C:$C,0)))</f>
        <v>R&amp;D Fuel Use Reductions</v>
      </c>
      <c r="K1885" s="254" t="str">
        <f>IF(ISBLANK(INDEX('Policy Characteristics'!E:E,MATCH($C1885,'Policy Characteristics'!$C:$C,0))),"",INDEX('Policy Characteristics'!E:E,MATCH($C1885,'Policy Characteristics'!$C:$C,0)))</f>
        <v>RnD industry fuel use reduction</v>
      </c>
      <c r="L1885" s="261">
        <f>IF(ISBLANK(INDEX('Policy Characteristics'!F:F,MATCH($C1885,'Policy Characteristics'!$C:$C,0))),"",INDEX('Policy Characteristics'!F:F,MATCH($C1885,'Policy Characteristics'!$C:$C,0)))</f>
        <v>0</v>
      </c>
      <c r="M1885" s="261">
        <f>IF(ISBLANK(INDEX('Policy Characteristics'!G:G,MATCH($C1885,'Policy Characteristics'!$C:$C,0))),"",INDEX('Policy Characteristics'!G:G,MATCH($C1885,'Policy Characteristics'!$C:$C,0)))</f>
        <v>0.4</v>
      </c>
      <c r="N1885" s="261">
        <f>IF(ISBLANK(INDEX('Policy Characteristics'!H:H,MATCH($C1885,'Policy Characteristics'!$C:$C,0))),"",INDEX('Policy Characteristics'!H:H,MATCH($C1885,'Policy Characteristics'!$C:$C,0)))</f>
        <v>0.01</v>
      </c>
      <c r="O1885" s="254" t="str">
        <f>IF(ISBLANK(INDEX('Policy Characteristics'!I:I,MATCH($C1885,'Policy Characteristics'!$C:$C,0))),"",INDEX('Policy Characteristics'!I:I,MATCH($C1885,'Policy Characteristics'!$C:$C,0)))</f>
        <v>% reduction in fuel use</v>
      </c>
      <c r="P1885" s="254" t="str">
        <f>IF(ISBLANK(INDEX('Policy Characteristics'!J:J,MATCH($C1885,'Policy Characteristics'!$C:$C,0))),"",INDEX('Policy Characteristics'!J:J,MATCH($C1885,'Policy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5" s="254" t="str">
        <f>IF(ISBLANK(INDEX('Policy Characteristics'!K:K,MATCH($C1885,'Policy Characteristics'!$C:$C,0))),"",INDEX('Policy Characteristics'!K:K,MATCH($C1885,'Policy Characteristics'!$C:$C,0)))</f>
        <v>architectural-design.html#rnd</v>
      </c>
      <c r="R1885" s="254" t="str">
        <f>IF(ISBLANK(INDEX('Policy Characteristics'!L:L,MATCH($C1885,'Policy Characteristics'!$C:$C,0))),"",INDEX('Policy Characteristics'!L:L,MATCH($C1885,'Policy Characteristics'!$C:$C,0)))</f>
        <v>research-and-development.html</v>
      </c>
    </row>
    <row r="1886" spans="1:18">
      <c r="A1886" s="254" t="str">
        <f>IF(ISBLANK(INDEX('Policy Characteristics'!A:A,MATCH($C1886,'Policy Characteristics'!$C:$C,0))),"",INDEX('Policy Characteristics'!A:A,MATCH($C1886,'Policy Characteristics'!$C:$C,0)))</f>
        <v>Research and Development</v>
      </c>
      <c r="B1886" s="262" t="str">
        <f>IF(ISBLANK(INDEX('Policy Characteristics'!B:B,MATCH($C1886,'Policy Characteristics'!$C:$C,0))),"",INDEX('Policy Characteristics'!B:B,MATCH($C1886,'Policy Characteristics'!$C:$C,0)))</f>
        <v>Fuel Use Reduction</v>
      </c>
      <c r="C1886" s="254" t="str">
        <f t="shared" si="75"/>
        <v>RnD Industry Fuel Use Perc Reduction</v>
      </c>
      <c r="D1886" t="s">
        <v>3070</v>
      </c>
      <c r="E1886" s="45"/>
      <c r="F1886" s="6" t="s">
        <v>326</v>
      </c>
      <c r="G1886" s="45"/>
      <c r="H1886" s="43">
        <v>1496</v>
      </c>
      <c r="I1886" s="324" t="s">
        <v>43</v>
      </c>
      <c r="J1886" s="255" t="str">
        <f>IF(ISBLANK(INDEX('Policy Characteristics'!D:D,MATCH($C1886,'Policy Characteristics'!$C:$C,0))),"",INDEX('Policy Characteristics'!D:D,MATCH($C1886,'Policy Characteristics'!$C:$C,0)))</f>
        <v>R&amp;D Fuel Use Reductions</v>
      </c>
      <c r="K1886" s="254" t="str">
        <f>IF(ISBLANK(INDEX('Policy Characteristics'!E:E,MATCH($C1886,'Policy Characteristics'!$C:$C,0))),"",INDEX('Policy Characteristics'!E:E,MATCH($C1886,'Policy Characteristics'!$C:$C,0)))</f>
        <v>RnD industry fuel use reduction</v>
      </c>
      <c r="L1886" s="261">
        <f>IF(ISBLANK(INDEX('Policy Characteristics'!F:F,MATCH($C1886,'Policy Characteristics'!$C:$C,0))),"",INDEX('Policy Characteristics'!F:F,MATCH($C1886,'Policy Characteristics'!$C:$C,0)))</f>
        <v>0</v>
      </c>
      <c r="M1886" s="261">
        <f>IF(ISBLANK(INDEX('Policy Characteristics'!G:G,MATCH($C1886,'Policy Characteristics'!$C:$C,0))),"",INDEX('Policy Characteristics'!G:G,MATCH($C1886,'Policy Characteristics'!$C:$C,0)))</f>
        <v>0.4</v>
      </c>
      <c r="N1886" s="261">
        <f>IF(ISBLANK(INDEX('Policy Characteristics'!H:H,MATCH($C1886,'Policy Characteristics'!$C:$C,0))),"",INDEX('Policy Characteristics'!H:H,MATCH($C1886,'Policy Characteristics'!$C:$C,0)))</f>
        <v>0.01</v>
      </c>
      <c r="O1886" s="254" t="str">
        <f>IF(ISBLANK(INDEX('Policy Characteristics'!I:I,MATCH($C1886,'Policy Characteristics'!$C:$C,0))),"",INDEX('Policy Characteristics'!I:I,MATCH($C1886,'Policy Characteristics'!$C:$C,0)))</f>
        <v>% reduction in fuel use</v>
      </c>
      <c r="P1886" s="254" t="str">
        <f>IF(ISBLANK(INDEX('Policy Characteristics'!J:J,MATCH($C1886,'Policy Characteristics'!$C:$C,0))),"",INDEX('Policy Characteristics'!J:J,MATCH($C1886,'Policy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6" s="254" t="str">
        <f>IF(ISBLANK(INDEX('Policy Characteristics'!K:K,MATCH($C1886,'Policy Characteristics'!$C:$C,0))),"",INDEX('Policy Characteristics'!K:K,MATCH($C1886,'Policy Characteristics'!$C:$C,0)))</f>
        <v>architectural-design.html#rnd</v>
      </c>
      <c r="R1886" s="254" t="str">
        <f>IF(ISBLANK(INDEX('Policy Characteristics'!L:L,MATCH($C1886,'Policy Characteristics'!$C:$C,0))),"",INDEX('Policy Characteristics'!L:L,MATCH($C1886,'Policy Characteristics'!$C:$C,0)))</f>
        <v>research-and-development.html</v>
      </c>
    </row>
    <row r="1887" spans="1:18">
      <c r="A1887" s="254" t="str">
        <f>IF(ISBLANK(INDEX('Policy Characteristics'!A:A,MATCH($C1887,'Policy Characteristics'!$C:$C,0))),"",INDEX('Policy Characteristics'!A:A,MATCH($C1887,'Policy Characteristics'!$C:$C,0)))</f>
        <v>Research and Development</v>
      </c>
      <c r="B1887" s="262" t="str">
        <f>IF(ISBLANK(INDEX('Policy Characteristics'!B:B,MATCH($C1887,'Policy Characteristics'!$C:$C,0))),"",INDEX('Policy Characteristics'!B:B,MATCH($C1887,'Policy Characteristics'!$C:$C,0)))</f>
        <v>Fuel Use Reduction</v>
      </c>
      <c r="C1887" s="254" t="str">
        <f t="shared" si="75"/>
        <v>RnD Industry Fuel Use Perc Reduction</v>
      </c>
      <c r="D1887" t="s">
        <v>3071</v>
      </c>
      <c r="E1887" s="45"/>
      <c r="F1887" s="6" t="s">
        <v>3097</v>
      </c>
      <c r="G1887" s="45"/>
      <c r="H1887" s="43">
        <v>1497</v>
      </c>
      <c r="I1887" s="324" t="s">
        <v>43</v>
      </c>
      <c r="J1887" s="255" t="str">
        <f>IF(ISBLANK(INDEX('Policy Characteristics'!D:D,MATCH($C1887,'Policy Characteristics'!$C:$C,0))),"",INDEX('Policy Characteristics'!D:D,MATCH($C1887,'Policy Characteristics'!$C:$C,0)))</f>
        <v>R&amp;D Fuel Use Reductions</v>
      </c>
      <c r="K1887" s="254" t="str">
        <f>IF(ISBLANK(INDEX('Policy Characteristics'!E:E,MATCH($C1887,'Policy Characteristics'!$C:$C,0))),"",INDEX('Policy Characteristics'!E:E,MATCH($C1887,'Policy Characteristics'!$C:$C,0)))</f>
        <v>RnD industry fuel use reduction</v>
      </c>
      <c r="L1887" s="261">
        <f>IF(ISBLANK(INDEX('Policy Characteristics'!F:F,MATCH($C1887,'Policy Characteristics'!$C:$C,0))),"",INDEX('Policy Characteristics'!F:F,MATCH($C1887,'Policy Characteristics'!$C:$C,0)))</f>
        <v>0</v>
      </c>
      <c r="M1887" s="261">
        <f>IF(ISBLANK(INDEX('Policy Characteristics'!G:G,MATCH($C1887,'Policy Characteristics'!$C:$C,0))),"",INDEX('Policy Characteristics'!G:G,MATCH($C1887,'Policy Characteristics'!$C:$C,0)))</f>
        <v>0.4</v>
      </c>
      <c r="N1887" s="261">
        <f>IF(ISBLANK(INDEX('Policy Characteristics'!H:H,MATCH($C1887,'Policy Characteristics'!$C:$C,0))),"",INDEX('Policy Characteristics'!H:H,MATCH($C1887,'Policy Characteristics'!$C:$C,0)))</f>
        <v>0.01</v>
      </c>
      <c r="O1887" s="254" t="str">
        <f>IF(ISBLANK(INDEX('Policy Characteristics'!I:I,MATCH($C1887,'Policy Characteristics'!$C:$C,0))),"",INDEX('Policy Characteristics'!I:I,MATCH($C1887,'Policy Characteristics'!$C:$C,0)))</f>
        <v>% reduction in fuel use</v>
      </c>
      <c r="P1887" s="254" t="str">
        <f>IF(ISBLANK(INDEX('Policy Characteristics'!J:J,MATCH($C1887,'Policy Characteristics'!$C:$C,0))),"",INDEX('Policy Characteristics'!J:J,MATCH($C1887,'Policy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7" s="254" t="str">
        <f>IF(ISBLANK(INDEX('Policy Characteristics'!K:K,MATCH($C1887,'Policy Characteristics'!$C:$C,0))),"",INDEX('Policy Characteristics'!K:K,MATCH($C1887,'Policy Characteristics'!$C:$C,0)))</f>
        <v>architectural-design.html#rnd</v>
      </c>
      <c r="R1887" s="254" t="str">
        <f>IF(ISBLANK(INDEX('Policy Characteristics'!L:L,MATCH($C1887,'Policy Characteristics'!$C:$C,0))),"",INDEX('Policy Characteristics'!L:L,MATCH($C1887,'Policy Characteristics'!$C:$C,0)))</f>
        <v>research-and-development.html</v>
      </c>
    </row>
    <row r="1888" spans="1:18">
      <c r="A1888" s="254" t="str">
        <f>IF(ISBLANK(INDEX('Policy Characteristics'!A:A,MATCH($C1888,'Policy Characteristics'!$C:$C,0))),"",INDEX('Policy Characteristics'!A:A,MATCH($C1888,'Policy Characteristics'!$C:$C,0)))</f>
        <v>Research and Development</v>
      </c>
      <c r="B1888" s="262" t="str">
        <f>IF(ISBLANK(INDEX('Policy Characteristics'!B:B,MATCH($C1888,'Policy Characteristics'!$C:$C,0))),"",INDEX('Policy Characteristics'!B:B,MATCH($C1888,'Policy Characteristics'!$C:$C,0)))</f>
        <v>Fuel Use Reduction</v>
      </c>
      <c r="C1888" s="254" t="str">
        <f t="shared" si="75"/>
        <v>RnD Industry Fuel Use Perc Reduction</v>
      </c>
      <c r="D1888" t="s">
        <v>3072</v>
      </c>
      <c r="E1888" s="45"/>
      <c r="F1888" s="6" t="s">
        <v>3098</v>
      </c>
      <c r="G1888" s="45"/>
      <c r="H1888" s="43">
        <v>1498</v>
      </c>
      <c r="I1888" s="324" t="s">
        <v>43</v>
      </c>
      <c r="J1888" s="255" t="str">
        <f>IF(ISBLANK(INDEX('Policy Characteristics'!D:D,MATCH($C1888,'Policy Characteristics'!$C:$C,0))),"",INDEX('Policy Characteristics'!D:D,MATCH($C1888,'Policy Characteristics'!$C:$C,0)))</f>
        <v>R&amp;D Fuel Use Reductions</v>
      </c>
      <c r="K1888" s="254" t="str">
        <f>IF(ISBLANK(INDEX('Policy Characteristics'!E:E,MATCH($C1888,'Policy Characteristics'!$C:$C,0))),"",INDEX('Policy Characteristics'!E:E,MATCH($C1888,'Policy Characteristics'!$C:$C,0)))</f>
        <v>RnD industry fuel use reduction</v>
      </c>
      <c r="L1888" s="261">
        <f>IF(ISBLANK(INDEX('Policy Characteristics'!F:F,MATCH($C1888,'Policy Characteristics'!$C:$C,0))),"",INDEX('Policy Characteristics'!F:F,MATCH($C1888,'Policy Characteristics'!$C:$C,0)))</f>
        <v>0</v>
      </c>
      <c r="M1888" s="261">
        <f>IF(ISBLANK(INDEX('Policy Characteristics'!G:G,MATCH($C1888,'Policy Characteristics'!$C:$C,0))),"",INDEX('Policy Characteristics'!G:G,MATCH($C1888,'Policy Characteristics'!$C:$C,0)))</f>
        <v>0.4</v>
      </c>
      <c r="N1888" s="261">
        <f>IF(ISBLANK(INDEX('Policy Characteristics'!H:H,MATCH($C1888,'Policy Characteristics'!$C:$C,0))),"",INDEX('Policy Characteristics'!H:H,MATCH($C1888,'Policy Characteristics'!$C:$C,0)))</f>
        <v>0.01</v>
      </c>
      <c r="O1888" s="254" t="str">
        <f>IF(ISBLANK(INDEX('Policy Characteristics'!I:I,MATCH($C1888,'Policy Characteristics'!$C:$C,0))),"",INDEX('Policy Characteristics'!I:I,MATCH($C1888,'Policy Characteristics'!$C:$C,0)))</f>
        <v>% reduction in fuel use</v>
      </c>
      <c r="P1888" s="254" t="str">
        <f>IF(ISBLANK(INDEX('Policy Characteristics'!J:J,MATCH($C1888,'Policy Characteristics'!$C:$C,0))),"",INDEX('Policy Characteristics'!J:J,MATCH($C1888,'Policy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8" s="254" t="str">
        <f>IF(ISBLANK(INDEX('Policy Characteristics'!K:K,MATCH($C1888,'Policy Characteristics'!$C:$C,0))),"",INDEX('Policy Characteristics'!K:K,MATCH($C1888,'Policy Characteristics'!$C:$C,0)))</f>
        <v>architectural-design.html#rnd</v>
      </c>
      <c r="R1888" s="254" t="str">
        <f>IF(ISBLANK(INDEX('Policy Characteristics'!L:L,MATCH($C1888,'Policy Characteristics'!$C:$C,0))),"",INDEX('Policy Characteristics'!L:L,MATCH($C1888,'Policy Characteristics'!$C:$C,0)))</f>
        <v>research-and-development.html</v>
      </c>
    </row>
    <row r="1889" spans="1:18">
      <c r="A1889" s="254" t="str">
        <f>IF(ISBLANK(INDEX('Policy Characteristics'!A:A,MATCH($C1889,'Policy Characteristics'!$C:$C,0))),"",INDEX('Policy Characteristics'!A:A,MATCH($C1889,'Policy Characteristics'!$C:$C,0)))</f>
        <v>Research and Development</v>
      </c>
      <c r="B1889" s="262" t="str">
        <f>IF(ISBLANK(INDEX('Policy Characteristics'!B:B,MATCH($C1889,'Policy Characteristics'!$C:$C,0))),"",INDEX('Policy Characteristics'!B:B,MATCH($C1889,'Policy Characteristics'!$C:$C,0)))</f>
        <v>Fuel Use Reduction</v>
      </c>
      <c r="C1889" s="254" t="str">
        <f t="shared" si="75"/>
        <v>RnD Industry Fuel Use Perc Reduction</v>
      </c>
      <c r="D1889" t="s">
        <v>3073</v>
      </c>
      <c r="E1889" s="45"/>
      <c r="F1889" s="6" t="s">
        <v>3099</v>
      </c>
      <c r="G1889" s="45"/>
      <c r="H1889" s="43">
        <v>1499</v>
      </c>
      <c r="I1889" s="324" t="s">
        <v>43</v>
      </c>
      <c r="J1889" s="255" t="str">
        <f>IF(ISBLANK(INDEX('Policy Characteristics'!D:D,MATCH($C1889,'Policy Characteristics'!$C:$C,0))),"",INDEX('Policy Characteristics'!D:D,MATCH($C1889,'Policy Characteristics'!$C:$C,0)))</f>
        <v>R&amp;D Fuel Use Reductions</v>
      </c>
      <c r="K1889" s="254" t="str">
        <f>IF(ISBLANK(INDEX('Policy Characteristics'!E:E,MATCH($C1889,'Policy Characteristics'!$C:$C,0))),"",INDEX('Policy Characteristics'!E:E,MATCH($C1889,'Policy Characteristics'!$C:$C,0)))</f>
        <v>RnD industry fuel use reduction</v>
      </c>
      <c r="L1889" s="261">
        <f>IF(ISBLANK(INDEX('Policy Characteristics'!F:F,MATCH($C1889,'Policy Characteristics'!$C:$C,0))),"",INDEX('Policy Characteristics'!F:F,MATCH($C1889,'Policy Characteristics'!$C:$C,0)))</f>
        <v>0</v>
      </c>
      <c r="M1889" s="261">
        <f>IF(ISBLANK(INDEX('Policy Characteristics'!G:G,MATCH($C1889,'Policy Characteristics'!$C:$C,0))),"",INDEX('Policy Characteristics'!G:G,MATCH($C1889,'Policy Characteristics'!$C:$C,0)))</f>
        <v>0.4</v>
      </c>
      <c r="N1889" s="261">
        <f>IF(ISBLANK(INDEX('Policy Characteristics'!H:H,MATCH($C1889,'Policy Characteristics'!$C:$C,0))),"",INDEX('Policy Characteristics'!H:H,MATCH($C1889,'Policy Characteristics'!$C:$C,0)))</f>
        <v>0.01</v>
      </c>
      <c r="O1889" s="254" t="str">
        <f>IF(ISBLANK(INDEX('Policy Characteristics'!I:I,MATCH($C1889,'Policy Characteristics'!$C:$C,0))),"",INDEX('Policy Characteristics'!I:I,MATCH($C1889,'Policy Characteristics'!$C:$C,0)))</f>
        <v>% reduction in fuel use</v>
      </c>
      <c r="P1889" s="254" t="str">
        <f>IF(ISBLANK(INDEX('Policy Characteristics'!J:J,MATCH($C1889,'Policy Characteristics'!$C:$C,0))),"",INDEX('Policy Characteristics'!J:J,MATCH($C1889,'Policy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9" s="254" t="str">
        <f>IF(ISBLANK(INDEX('Policy Characteristics'!K:K,MATCH($C1889,'Policy Characteristics'!$C:$C,0))),"",INDEX('Policy Characteristics'!K:K,MATCH($C1889,'Policy Characteristics'!$C:$C,0)))</f>
        <v>architectural-design.html#rnd</v>
      </c>
      <c r="R1889" s="254" t="str">
        <f>IF(ISBLANK(INDEX('Policy Characteristics'!L:L,MATCH($C1889,'Policy Characteristics'!$C:$C,0))),"",INDEX('Policy Characteristics'!L:L,MATCH($C1889,'Policy Characteristics'!$C:$C,0)))</f>
        <v>research-and-development.html</v>
      </c>
    </row>
    <row r="1890" spans="1:18">
      <c r="A1890" s="254" t="str">
        <f>IF(ISBLANK(INDEX('Policy Characteristics'!A:A,MATCH($C1890,'Policy Characteristics'!$C:$C,0))),"",INDEX('Policy Characteristics'!A:A,MATCH($C1890,'Policy Characteristics'!$C:$C,0)))</f>
        <v>Research and Development</v>
      </c>
      <c r="B1890" s="262" t="str">
        <f>IF(ISBLANK(INDEX('Policy Characteristics'!B:B,MATCH($C1890,'Policy Characteristics'!$C:$C,0))),"",INDEX('Policy Characteristics'!B:B,MATCH($C1890,'Policy Characteristics'!$C:$C,0)))</f>
        <v>Fuel Use Reduction</v>
      </c>
      <c r="C1890" s="254" t="str">
        <f t="shared" si="75"/>
        <v>RnD Industry Fuel Use Perc Reduction</v>
      </c>
      <c r="D1890" t="s">
        <v>3074</v>
      </c>
      <c r="E1890" s="45"/>
      <c r="F1890" s="6" t="s">
        <v>325</v>
      </c>
      <c r="G1890" s="45"/>
      <c r="H1890" s="43">
        <v>1500</v>
      </c>
      <c r="I1890" s="324" t="s">
        <v>43</v>
      </c>
      <c r="J1890" s="255" t="str">
        <f>IF(ISBLANK(INDEX('Policy Characteristics'!D:D,MATCH($C1890,'Policy Characteristics'!$C:$C,0))),"",INDEX('Policy Characteristics'!D:D,MATCH($C1890,'Policy Characteristics'!$C:$C,0)))</f>
        <v>R&amp;D Fuel Use Reductions</v>
      </c>
      <c r="K1890" s="254" t="str">
        <f>IF(ISBLANK(INDEX('Policy Characteristics'!E:E,MATCH($C1890,'Policy Characteristics'!$C:$C,0))),"",INDEX('Policy Characteristics'!E:E,MATCH($C1890,'Policy Characteristics'!$C:$C,0)))</f>
        <v>RnD industry fuel use reduction</v>
      </c>
      <c r="L1890" s="261">
        <f>IF(ISBLANK(INDEX('Policy Characteristics'!F:F,MATCH($C1890,'Policy Characteristics'!$C:$C,0))),"",INDEX('Policy Characteristics'!F:F,MATCH($C1890,'Policy Characteristics'!$C:$C,0)))</f>
        <v>0</v>
      </c>
      <c r="M1890" s="261">
        <f>IF(ISBLANK(INDEX('Policy Characteristics'!G:G,MATCH($C1890,'Policy Characteristics'!$C:$C,0))),"",INDEX('Policy Characteristics'!G:G,MATCH($C1890,'Policy Characteristics'!$C:$C,0)))</f>
        <v>0.4</v>
      </c>
      <c r="N1890" s="261">
        <f>IF(ISBLANK(INDEX('Policy Characteristics'!H:H,MATCH($C1890,'Policy Characteristics'!$C:$C,0))),"",INDEX('Policy Characteristics'!H:H,MATCH($C1890,'Policy Characteristics'!$C:$C,0)))</f>
        <v>0.01</v>
      </c>
      <c r="O1890" s="254" t="str">
        <f>IF(ISBLANK(INDEX('Policy Characteristics'!I:I,MATCH($C1890,'Policy Characteristics'!$C:$C,0))),"",INDEX('Policy Characteristics'!I:I,MATCH($C1890,'Policy Characteristics'!$C:$C,0)))</f>
        <v>% reduction in fuel use</v>
      </c>
      <c r="P1890" s="254" t="str">
        <f>IF(ISBLANK(INDEX('Policy Characteristics'!J:J,MATCH($C1890,'Policy Characteristics'!$C:$C,0))),"",INDEX('Policy Characteristics'!J:J,MATCH($C1890,'Policy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0" s="254" t="str">
        <f>IF(ISBLANK(INDEX('Policy Characteristics'!K:K,MATCH($C1890,'Policy Characteristics'!$C:$C,0))),"",INDEX('Policy Characteristics'!K:K,MATCH($C1890,'Policy Characteristics'!$C:$C,0)))</f>
        <v>architectural-design.html#rnd</v>
      </c>
      <c r="R1890" s="254" t="str">
        <f>IF(ISBLANK(INDEX('Policy Characteristics'!L:L,MATCH($C1890,'Policy Characteristics'!$C:$C,0))),"",INDEX('Policy Characteristics'!L:L,MATCH($C1890,'Policy Characteristics'!$C:$C,0)))</f>
        <v>research-and-development.html</v>
      </c>
    </row>
    <row r="1891" spans="1:18">
      <c r="A1891" s="254" t="str">
        <f>IF(ISBLANK(INDEX('Policy Characteristics'!A:A,MATCH($C1891,'Policy Characteristics'!$C:$C,0))),"",INDEX('Policy Characteristics'!A:A,MATCH($C1891,'Policy Characteristics'!$C:$C,0)))</f>
        <v>Research and Development</v>
      </c>
      <c r="B1891" s="262" t="str">
        <f>IF(ISBLANK(INDEX('Policy Characteristics'!B:B,MATCH($C1891,'Policy Characteristics'!$C:$C,0))),"",INDEX('Policy Characteristics'!B:B,MATCH($C1891,'Policy Characteristics'!$C:$C,0)))</f>
        <v>Fuel Use Reduction</v>
      </c>
      <c r="C1891" s="254" t="str">
        <f t="shared" si="75"/>
        <v>RnD Industry Fuel Use Perc Reduction</v>
      </c>
      <c r="D1891" t="s">
        <v>3075</v>
      </c>
      <c r="E1891" s="45"/>
      <c r="F1891" s="6" t="s">
        <v>3100</v>
      </c>
      <c r="G1891" s="45"/>
      <c r="H1891" s="43">
        <v>1501</v>
      </c>
      <c r="I1891" s="324" t="s">
        <v>43</v>
      </c>
      <c r="J1891" s="255" t="str">
        <f>IF(ISBLANK(INDEX('Policy Characteristics'!D:D,MATCH($C1891,'Policy Characteristics'!$C:$C,0))),"",INDEX('Policy Characteristics'!D:D,MATCH($C1891,'Policy Characteristics'!$C:$C,0)))</f>
        <v>R&amp;D Fuel Use Reductions</v>
      </c>
      <c r="K1891" s="254" t="str">
        <f>IF(ISBLANK(INDEX('Policy Characteristics'!E:E,MATCH($C1891,'Policy Characteristics'!$C:$C,0))),"",INDEX('Policy Characteristics'!E:E,MATCH($C1891,'Policy Characteristics'!$C:$C,0)))</f>
        <v>RnD industry fuel use reduction</v>
      </c>
      <c r="L1891" s="261">
        <f>IF(ISBLANK(INDEX('Policy Characteristics'!F:F,MATCH($C1891,'Policy Characteristics'!$C:$C,0))),"",INDEX('Policy Characteristics'!F:F,MATCH($C1891,'Policy Characteristics'!$C:$C,0)))</f>
        <v>0</v>
      </c>
      <c r="M1891" s="261">
        <f>IF(ISBLANK(INDEX('Policy Characteristics'!G:G,MATCH($C1891,'Policy Characteristics'!$C:$C,0))),"",INDEX('Policy Characteristics'!G:G,MATCH($C1891,'Policy Characteristics'!$C:$C,0)))</f>
        <v>0.4</v>
      </c>
      <c r="N1891" s="261">
        <f>IF(ISBLANK(INDEX('Policy Characteristics'!H:H,MATCH($C1891,'Policy Characteristics'!$C:$C,0))),"",INDEX('Policy Characteristics'!H:H,MATCH($C1891,'Policy Characteristics'!$C:$C,0)))</f>
        <v>0.01</v>
      </c>
      <c r="O1891" s="254" t="str">
        <f>IF(ISBLANK(INDEX('Policy Characteristics'!I:I,MATCH($C1891,'Policy Characteristics'!$C:$C,0))),"",INDEX('Policy Characteristics'!I:I,MATCH($C1891,'Policy Characteristics'!$C:$C,0)))</f>
        <v>% reduction in fuel use</v>
      </c>
      <c r="P1891" s="254" t="str">
        <f>IF(ISBLANK(INDEX('Policy Characteristics'!J:J,MATCH($C1891,'Policy Characteristics'!$C:$C,0))),"",INDEX('Policy Characteristics'!J:J,MATCH($C1891,'Policy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1" s="254" t="str">
        <f>IF(ISBLANK(INDEX('Policy Characteristics'!K:K,MATCH($C1891,'Policy Characteristics'!$C:$C,0))),"",INDEX('Policy Characteristics'!K:K,MATCH($C1891,'Policy Characteristics'!$C:$C,0)))</f>
        <v>architectural-design.html#rnd</v>
      </c>
      <c r="R1891" s="254" t="str">
        <f>IF(ISBLANK(INDEX('Policy Characteristics'!L:L,MATCH($C1891,'Policy Characteristics'!$C:$C,0))),"",INDEX('Policy Characteristics'!L:L,MATCH($C1891,'Policy Characteristics'!$C:$C,0)))</f>
        <v>research-and-development.html</v>
      </c>
    </row>
    <row r="1892" spans="1:18" ht="30">
      <c r="A1892" s="254" t="str">
        <f>IF(ISBLANK(INDEX('Policy Characteristics'!A:A,MATCH($C1892,'Policy Characteristics'!$C:$C,0))),"",INDEX('Policy Characteristics'!A:A,MATCH($C1892,'Policy Characteristics'!$C:$C,0)))</f>
        <v>Research and Development</v>
      </c>
      <c r="B1892" s="262" t="str">
        <f>IF(ISBLANK(INDEX('Policy Characteristics'!B:B,MATCH($C1892,'Policy Characteristics'!$C:$C,0))),"",INDEX('Policy Characteristics'!B:B,MATCH($C1892,'Policy Characteristics'!$C:$C,0)))</f>
        <v>Fuel Use Reduction</v>
      </c>
      <c r="C1892" s="254" t="str">
        <f t="shared" si="75"/>
        <v>RnD Industry Fuel Use Perc Reduction</v>
      </c>
      <c r="D1892" t="s">
        <v>3076</v>
      </c>
      <c r="E1892" s="45"/>
      <c r="F1892" s="6" t="s">
        <v>3101</v>
      </c>
      <c r="G1892" s="45"/>
      <c r="H1892" s="43">
        <v>1502</v>
      </c>
      <c r="I1892" s="324" t="s">
        <v>43</v>
      </c>
      <c r="J1892" s="255" t="str">
        <f>IF(ISBLANK(INDEX('Policy Characteristics'!D:D,MATCH($C1892,'Policy Characteristics'!$C:$C,0))),"",INDEX('Policy Characteristics'!D:D,MATCH($C1892,'Policy Characteristics'!$C:$C,0)))</f>
        <v>R&amp;D Fuel Use Reductions</v>
      </c>
      <c r="K1892" s="254" t="str">
        <f>IF(ISBLANK(INDEX('Policy Characteristics'!E:E,MATCH($C1892,'Policy Characteristics'!$C:$C,0))),"",INDEX('Policy Characteristics'!E:E,MATCH($C1892,'Policy Characteristics'!$C:$C,0)))</f>
        <v>RnD industry fuel use reduction</v>
      </c>
      <c r="L1892" s="261">
        <f>IF(ISBLANK(INDEX('Policy Characteristics'!F:F,MATCH($C1892,'Policy Characteristics'!$C:$C,0))),"",INDEX('Policy Characteristics'!F:F,MATCH($C1892,'Policy Characteristics'!$C:$C,0)))</f>
        <v>0</v>
      </c>
      <c r="M1892" s="261">
        <f>IF(ISBLANK(INDEX('Policy Characteristics'!G:G,MATCH($C1892,'Policy Characteristics'!$C:$C,0))),"",INDEX('Policy Characteristics'!G:G,MATCH($C1892,'Policy Characteristics'!$C:$C,0)))</f>
        <v>0.4</v>
      </c>
      <c r="N1892" s="261">
        <f>IF(ISBLANK(INDEX('Policy Characteristics'!H:H,MATCH($C1892,'Policy Characteristics'!$C:$C,0))),"",INDEX('Policy Characteristics'!H:H,MATCH($C1892,'Policy Characteristics'!$C:$C,0)))</f>
        <v>0.01</v>
      </c>
      <c r="O1892" s="254" t="str">
        <f>IF(ISBLANK(INDEX('Policy Characteristics'!I:I,MATCH($C1892,'Policy Characteristics'!$C:$C,0))),"",INDEX('Policy Characteristics'!I:I,MATCH($C1892,'Policy Characteristics'!$C:$C,0)))</f>
        <v>% reduction in fuel use</v>
      </c>
      <c r="P1892" s="254" t="str">
        <f>IF(ISBLANK(INDEX('Policy Characteristics'!J:J,MATCH($C1892,'Policy Characteristics'!$C:$C,0))),"",INDEX('Policy Characteristics'!J:J,MATCH($C1892,'Policy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2" s="254" t="str">
        <f>IF(ISBLANK(INDEX('Policy Characteristics'!K:K,MATCH($C1892,'Policy Characteristics'!$C:$C,0))),"",INDEX('Policy Characteristics'!K:K,MATCH($C1892,'Policy Characteristics'!$C:$C,0)))</f>
        <v>architectural-design.html#rnd</v>
      </c>
      <c r="R1892" s="254" t="str">
        <f>IF(ISBLANK(INDEX('Policy Characteristics'!L:L,MATCH($C1892,'Policy Characteristics'!$C:$C,0))),"",INDEX('Policy Characteristics'!L:L,MATCH($C1892,'Policy Characteristics'!$C:$C,0)))</f>
        <v>research-and-development.html</v>
      </c>
    </row>
    <row r="1893" spans="1:18">
      <c r="A1893" s="254" t="str">
        <f>IF(ISBLANK(INDEX('Policy Characteristics'!A:A,MATCH($C1893,'Policy Characteristics'!$C:$C,0))),"",INDEX('Policy Characteristics'!A:A,MATCH($C1893,'Policy Characteristics'!$C:$C,0)))</f>
        <v>Research and Development</v>
      </c>
      <c r="B1893" s="262" t="str">
        <f>IF(ISBLANK(INDEX('Policy Characteristics'!B:B,MATCH($C1893,'Policy Characteristics'!$C:$C,0))),"",INDEX('Policy Characteristics'!B:B,MATCH($C1893,'Policy Characteristics'!$C:$C,0)))</f>
        <v>Fuel Use Reduction</v>
      </c>
      <c r="C1893" s="254" t="str">
        <f t="shared" si="75"/>
        <v>RnD Industry Fuel Use Perc Reduction</v>
      </c>
      <c r="D1893" t="s">
        <v>3077</v>
      </c>
      <c r="E1893" s="45"/>
      <c r="F1893" s="6" t="s">
        <v>3102</v>
      </c>
      <c r="G1893" s="45"/>
      <c r="H1893" s="43">
        <v>1503</v>
      </c>
      <c r="I1893" s="324" t="s">
        <v>43</v>
      </c>
      <c r="J1893" s="255" t="str">
        <f>IF(ISBLANK(INDEX('Policy Characteristics'!D:D,MATCH($C1893,'Policy Characteristics'!$C:$C,0))),"",INDEX('Policy Characteristics'!D:D,MATCH($C1893,'Policy Characteristics'!$C:$C,0)))</f>
        <v>R&amp;D Fuel Use Reductions</v>
      </c>
      <c r="K1893" s="254" t="str">
        <f>IF(ISBLANK(INDEX('Policy Characteristics'!E:E,MATCH($C1893,'Policy Characteristics'!$C:$C,0))),"",INDEX('Policy Characteristics'!E:E,MATCH($C1893,'Policy Characteristics'!$C:$C,0)))</f>
        <v>RnD industry fuel use reduction</v>
      </c>
      <c r="L1893" s="261">
        <f>IF(ISBLANK(INDEX('Policy Characteristics'!F:F,MATCH($C1893,'Policy Characteristics'!$C:$C,0))),"",INDEX('Policy Characteristics'!F:F,MATCH($C1893,'Policy Characteristics'!$C:$C,0)))</f>
        <v>0</v>
      </c>
      <c r="M1893" s="261">
        <f>IF(ISBLANK(INDEX('Policy Characteristics'!G:G,MATCH($C1893,'Policy Characteristics'!$C:$C,0))),"",INDEX('Policy Characteristics'!G:G,MATCH($C1893,'Policy Characteristics'!$C:$C,0)))</f>
        <v>0.4</v>
      </c>
      <c r="N1893" s="261">
        <f>IF(ISBLANK(INDEX('Policy Characteristics'!H:H,MATCH($C1893,'Policy Characteristics'!$C:$C,0))),"",INDEX('Policy Characteristics'!H:H,MATCH($C1893,'Policy Characteristics'!$C:$C,0)))</f>
        <v>0.01</v>
      </c>
      <c r="O1893" s="254" t="str">
        <f>IF(ISBLANK(INDEX('Policy Characteristics'!I:I,MATCH($C1893,'Policy Characteristics'!$C:$C,0))),"",INDEX('Policy Characteristics'!I:I,MATCH($C1893,'Policy Characteristics'!$C:$C,0)))</f>
        <v>% reduction in fuel use</v>
      </c>
      <c r="P1893" s="254" t="str">
        <f>IF(ISBLANK(INDEX('Policy Characteristics'!J:J,MATCH($C1893,'Policy Characteristics'!$C:$C,0))),"",INDEX('Policy Characteristics'!J:J,MATCH($C1893,'Policy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3" s="254" t="str">
        <f>IF(ISBLANK(INDEX('Policy Characteristics'!K:K,MATCH($C1893,'Policy Characteristics'!$C:$C,0))),"",INDEX('Policy Characteristics'!K:K,MATCH($C1893,'Policy Characteristics'!$C:$C,0)))</f>
        <v>architectural-design.html#rnd</v>
      </c>
      <c r="R1893" s="254" t="str">
        <f>IF(ISBLANK(INDEX('Policy Characteristics'!L:L,MATCH($C1893,'Policy Characteristics'!$C:$C,0))),"",INDEX('Policy Characteristics'!L:L,MATCH($C1893,'Policy Characteristics'!$C:$C,0)))</f>
        <v>research-and-development.html</v>
      </c>
    </row>
    <row r="1894" spans="1:18">
      <c r="A1894" s="254" t="str">
        <f>IF(ISBLANK(INDEX('Policy Characteristics'!A:A,MATCH($C1894,'Policy Characteristics'!$C:$C,0))),"",INDEX('Policy Characteristics'!A:A,MATCH($C1894,'Policy Characteristics'!$C:$C,0)))</f>
        <v>Research and Development</v>
      </c>
      <c r="B1894" s="262" t="str">
        <f>IF(ISBLANK(INDEX('Policy Characteristics'!B:B,MATCH($C1894,'Policy Characteristics'!$C:$C,0))),"",INDEX('Policy Characteristics'!B:B,MATCH($C1894,'Policy Characteristics'!$C:$C,0)))</f>
        <v>Fuel Use Reduction</v>
      </c>
      <c r="C1894" s="254" t="str">
        <f t="shared" si="75"/>
        <v>RnD Industry Fuel Use Perc Reduction</v>
      </c>
      <c r="D1894" t="s">
        <v>3078</v>
      </c>
      <c r="E1894" s="45"/>
      <c r="F1894" s="6" t="s">
        <v>3103</v>
      </c>
      <c r="G1894" s="45"/>
      <c r="H1894" s="43">
        <v>1504</v>
      </c>
      <c r="I1894" s="324" t="s">
        <v>43</v>
      </c>
      <c r="J1894" s="255" t="str">
        <f>IF(ISBLANK(INDEX('Policy Characteristics'!D:D,MATCH($C1894,'Policy Characteristics'!$C:$C,0))),"",INDEX('Policy Characteristics'!D:D,MATCH($C1894,'Policy Characteristics'!$C:$C,0)))</f>
        <v>R&amp;D Fuel Use Reductions</v>
      </c>
      <c r="K1894" s="254" t="str">
        <f>IF(ISBLANK(INDEX('Policy Characteristics'!E:E,MATCH($C1894,'Policy Characteristics'!$C:$C,0))),"",INDEX('Policy Characteristics'!E:E,MATCH($C1894,'Policy Characteristics'!$C:$C,0)))</f>
        <v>RnD industry fuel use reduction</v>
      </c>
      <c r="L1894" s="261">
        <f>IF(ISBLANK(INDEX('Policy Characteristics'!F:F,MATCH($C1894,'Policy Characteristics'!$C:$C,0))),"",INDEX('Policy Characteristics'!F:F,MATCH($C1894,'Policy Characteristics'!$C:$C,0)))</f>
        <v>0</v>
      </c>
      <c r="M1894" s="261">
        <f>IF(ISBLANK(INDEX('Policy Characteristics'!G:G,MATCH($C1894,'Policy Characteristics'!$C:$C,0))),"",INDEX('Policy Characteristics'!G:G,MATCH($C1894,'Policy Characteristics'!$C:$C,0)))</f>
        <v>0.4</v>
      </c>
      <c r="N1894" s="261">
        <f>IF(ISBLANK(INDEX('Policy Characteristics'!H:H,MATCH($C1894,'Policy Characteristics'!$C:$C,0))),"",INDEX('Policy Characteristics'!H:H,MATCH($C1894,'Policy Characteristics'!$C:$C,0)))</f>
        <v>0.01</v>
      </c>
      <c r="O1894" s="254" t="str">
        <f>IF(ISBLANK(INDEX('Policy Characteristics'!I:I,MATCH($C1894,'Policy Characteristics'!$C:$C,0))),"",INDEX('Policy Characteristics'!I:I,MATCH($C1894,'Policy Characteristics'!$C:$C,0)))</f>
        <v>% reduction in fuel use</v>
      </c>
      <c r="P1894" s="254" t="str">
        <f>IF(ISBLANK(INDEX('Policy Characteristics'!J:J,MATCH($C1894,'Policy Characteristics'!$C:$C,0))),"",INDEX('Policy Characteristics'!J:J,MATCH($C1894,'Policy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4" s="254" t="str">
        <f>IF(ISBLANK(INDEX('Policy Characteristics'!K:K,MATCH($C1894,'Policy Characteristics'!$C:$C,0))),"",INDEX('Policy Characteristics'!K:K,MATCH($C1894,'Policy Characteristics'!$C:$C,0)))</f>
        <v>architectural-design.html#rnd</v>
      </c>
      <c r="R1894" s="254" t="str">
        <f>IF(ISBLANK(INDEX('Policy Characteristics'!L:L,MATCH($C1894,'Policy Characteristics'!$C:$C,0))),"",INDEX('Policy Characteristics'!L:L,MATCH($C1894,'Policy Characteristics'!$C:$C,0)))</f>
        <v>research-and-development.html</v>
      </c>
    </row>
    <row r="1895" spans="1:18">
      <c r="A1895" s="254" t="str">
        <f>IF(ISBLANK(INDEX('Policy Characteristics'!A:A,MATCH($C1895,'Policy Characteristics'!$C:$C,0))),"",INDEX('Policy Characteristics'!A:A,MATCH($C1895,'Policy Characteristics'!$C:$C,0)))</f>
        <v>Research and Development</v>
      </c>
      <c r="B1895" s="262" t="str">
        <f>IF(ISBLANK(INDEX('Policy Characteristics'!B:B,MATCH($C1895,'Policy Characteristics'!$C:$C,0))),"",INDEX('Policy Characteristics'!B:B,MATCH($C1895,'Policy Characteristics'!$C:$C,0)))</f>
        <v>Fuel Use Reduction</v>
      </c>
      <c r="C1895" s="254" t="str">
        <f t="shared" si="75"/>
        <v>RnD Industry Fuel Use Perc Reduction</v>
      </c>
      <c r="D1895" t="s">
        <v>3079</v>
      </c>
      <c r="E1895" s="45"/>
      <c r="F1895" s="6" t="s">
        <v>3104</v>
      </c>
      <c r="G1895" s="45"/>
      <c r="H1895" s="43">
        <v>1505</v>
      </c>
      <c r="I1895" s="324" t="s">
        <v>43</v>
      </c>
      <c r="J1895" s="255" t="str">
        <f>IF(ISBLANK(INDEX('Policy Characteristics'!D:D,MATCH($C1895,'Policy Characteristics'!$C:$C,0))),"",INDEX('Policy Characteristics'!D:D,MATCH($C1895,'Policy Characteristics'!$C:$C,0)))</f>
        <v>R&amp;D Fuel Use Reductions</v>
      </c>
      <c r="K1895" s="254" t="str">
        <f>IF(ISBLANK(INDEX('Policy Characteristics'!E:E,MATCH($C1895,'Policy Characteristics'!$C:$C,0))),"",INDEX('Policy Characteristics'!E:E,MATCH($C1895,'Policy Characteristics'!$C:$C,0)))</f>
        <v>RnD industry fuel use reduction</v>
      </c>
      <c r="L1895" s="261">
        <f>IF(ISBLANK(INDEX('Policy Characteristics'!F:F,MATCH($C1895,'Policy Characteristics'!$C:$C,0))),"",INDEX('Policy Characteristics'!F:F,MATCH($C1895,'Policy Characteristics'!$C:$C,0)))</f>
        <v>0</v>
      </c>
      <c r="M1895" s="261">
        <f>IF(ISBLANK(INDEX('Policy Characteristics'!G:G,MATCH($C1895,'Policy Characteristics'!$C:$C,0))),"",INDEX('Policy Characteristics'!G:G,MATCH($C1895,'Policy Characteristics'!$C:$C,0)))</f>
        <v>0.4</v>
      </c>
      <c r="N1895" s="261">
        <f>IF(ISBLANK(INDEX('Policy Characteristics'!H:H,MATCH($C1895,'Policy Characteristics'!$C:$C,0))),"",INDEX('Policy Characteristics'!H:H,MATCH($C1895,'Policy Characteristics'!$C:$C,0)))</f>
        <v>0.01</v>
      </c>
      <c r="O1895" s="254" t="str">
        <f>IF(ISBLANK(INDEX('Policy Characteristics'!I:I,MATCH($C1895,'Policy Characteristics'!$C:$C,0))),"",INDEX('Policy Characteristics'!I:I,MATCH($C1895,'Policy Characteristics'!$C:$C,0)))</f>
        <v>% reduction in fuel use</v>
      </c>
      <c r="P1895" s="254" t="str">
        <f>IF(ISBLANK(INDEX('Policy Characteristics'!J:J,MATCH($C1895,'Policy Characteristics'!$C:$C,0))),"",INDEX('Policy Characteristics'!J:J,MATCH($C1895,'Policy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5" s="254" t="str">
        <f>IF(ISBLANK(INDEX('Policy Characteristics'!K:K,MATCH($C1895,'Policy Characteristics'!$C:$C,0))),"",INDEX('Policy Characteristics'!K:K,MATCH($C1895,'Policy Characteristics'!$C:$C,0)))</f>
        <v>architectural-design.html#rnd</v>
      </c>
      <c r="R1895" s="254" t="str">
        <f>IF(ISBLANK(INDEX('Policy Characteristics'!L:L,MATCH($C1895,'Policy Characteristics'!$C:$C,0))),"",INDEX('Policy Characteristics'!L:L,MATCH($C1895,'Policy Characteristics'!$C:$C,0)))</f>
        <v>research-and-development.html</v>
      </c>
    </row>
    <row r="1896" spans="1:18">
      <c r="A1896" s="254" t="str">
        <f>IF(ISBLANK(INDEX('Policy Characteristics'!A:A,MATCH($C1896,'Policy Characteristics'!$C:$C,0))),"",INDEX('Policy Characteristics'!A:A,MATCH($C1896,'Policy Characteristics'!$C:$C,0)))</f>
        <v>Research and Development</v>
      </c>
      <c r="B1896" s="262" t="str">
        <f>IF(ISBLANK(INDEX('Policy Characteristics'!B:B,MATCH($C1896,'Policy Characteristics'!$C:$C,0))),"",INDEX('Policy Characteristics'!B:B,MATCH($C1896,'Policy Characteristics'!$C:$C,0)))</f>
        <v>Fuel Use Reduction</v>
      </c>
      <c r="C1896" s="254" t="str">
        <f t="shared" si="75"/>
        <v>RnD Industry Fuel Use Perc Reduction</v>
      </c>
      <c r="D1896" t="s">
        <v>3080</v>
      </c>
      <c r="E1896" s="45"/>
      <c r="F1896" s="6" t="s">
        <v>3105</v>
      </c>
      <c r="G1896" s="45"/>
      <c r="H1896" s="43">
        <v>1506</v>
      </c>
      <c r="I1896" s="324" t="s">
        <v>43</v>
      </c>
      <c r="J1896" s="255" t="str">
        <f>IF(ISBLANK(INDEX('Policy Characteristics'!D:D,MATCH($C1896,'Policy Characteristics'!$C:$C,0))),"",INDEX('Policy Characteristics'!D:D,MATCH($C1896,'Policy Characteristics'!$C:$C,0)))</f>
        <v>R&amp;D Fuel Use Reductions</v>
      </c>
      <c r="K1896" s="254" t="str">
        <f>IF(ISBLANK(INDEX('Policy Characteristics'!E:E,MATCH($C1896,'Policy Characteristics'!$C:$C,0))),"",INDEX('Policy Characteristics'!E:E,MATCH($C1896,'Policy Characteristics'!$C:$C,0)))</f>
        <v>RnD industry fuel use reduction</v>
      </c>
      <c r="L1896" s="261">
        <f>IF(ISBLANK(INDEX('Policy Characteristics'!F:F,MATCH($C1896,'Policy Characteristics'!$C:$C,0))),"",INDEX('Policy Characteristics'!F:F,MATCH($C1896,'Policy Characteristics'!$C:$C,0)))</f>
        <v>0</v>
      </c>
      <c r="M1896" s="261">
        <f>IF(ISBLANK(INDEX('Policy Characteristics'!G:G,MATCH($C1896,'Policy Characteristics'!$C:$C,0))),"",INDEX('Policy Characteristics'!G:G,MATCH($C1896,'Policy Characteristics'!$C:$C,0)))</f>
        <v>0.4</v>
      </c>
      <c r="N1896" s="261">
        <f>IF(ISBLANK(INDEX('Policy Characteristics'!H:H,MATCH($C1896,'Policy Characteristics'!$C:$C,0))),"",INDEX('Policy Characteristics'!H:H,MATCH($C1896,'Policy Characteristics'!$C:$C,0)))</f>
        <v>0.01</v>
      </c>
      <c r="O1896" s="254" t="str">
        <f>IF(ISBLANK(INDEX('Policy Characteristics'!I:I,MATCH($C1896,'Policy Characteristics'!$C:$C,0))),"",INDEX('Policy Characteristics'!I:I,MATCH($C1896,'Policy Characteristics'!$C:$C,0)))</f>
        <v>% reduction in fuel use</v>
      </c>
      <c r="P1896" s="254" t="str">
        <f>IF(ISBLANK(INDEX('Policy Characteristics'!J:J,MATCH($C1896,'Policy Characteristics'!$C:$C,0))),"",INDEX('Policy Characteristics'!J:J,MATCH($C1896,'Policy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6" s="254" t="str">
        <f>IF(ISBLANK(INDEX('Policy Characteristics'!K:K,MATCH($C1896,'Policy Characteristics'!$C:$C,0))),"",INDEX('Policy Characteristics'!K:K,MATCH($C1896,'Policy Characteristics'!$C:$C,0)))</f>
        <v>architectural-design.html#rnd</v>
      </c>
      <c r="R1896" s="254" t="str">
        <f>IF(ISBLANK(INDEX('Policy Characteristics'!L:L,MATCH($C1896,'Policy Characteristics'!$C:$C,0))),"",INDEX('Policy Characteristics'!L:L,MATCH($C1896,'Policy Characteristics'!$C:$C,0)))</f>
        <v>research-and-development.html</v>
      </c>
    </row>
    <row r="1897" spans="1:18">
      <c r="A1897" s="254" t="str">
        <f>IF(ISBLANK(INDEX('Policy Characteristics'!A:A,MATCH($C1897,'Policy Characteristics'!$C:$C,0))),"",INDEX('Policy Characteristics'!A:A,MATCH($C1897,'Policy Characteristics'!$C:$C,0)))</f>
        <v>Research and Development</v>
      </c>
      <c r="B1897" s="262" t="str">
        <f>IF(ISBLANK(INDEX('Policy Characteristics'!B:B,MATCH($C1897,'Policy Characteristics'!$C:$C,0))),"",INDEX('Policy Characteristics'!B:B,MATCH($C1897,'Policy Characteristics'!$C:$C,0)))</f>
        <v>Fuel Use Reduction</v>
      </c>
      <c r="C1897" s="254" t="str">
        <f t="shared" si="75"/>
        <v>RnD Industry Fuel Use Perc Reduction</v>
      </c>
      <c r="D1897" t="s">
        <v>3081</v>
      </c>
      <c r="E1897" s="45"/>
      <c r="F1897" s="6" t="s">
        <v>3106</v>
      </c>
      <c r="G1897" s="45"/>
      <c r="H1897" s="43">
        <v>1507</v>
      </c>
      <c r="I1897" s="324" t="s">
        <v>43</v>
      </c>
      <c r="J1897" s="255" t="str">
        <f>IF(ISBLANK(INDEX('Policy Characteristics'!D:D,MATCH($C1897,'Policy Characteristics'!$C:$C,0))),"",INDEX('Policy Characteristics'!D:D,MATCH($C1897,'Policy Characteristics'!$C:$C,0)))</f>
        <v>R&amp;D Fuel Use Reductions</v>
      </c>
      <c r="K1897" s="254" t="str">
        <f>IF(ISBLANK(INDEX('Policy Characteristics'!E:E,MATCH($C1897,'Policy Characteristics'!$C:$C,0))),"",INDEX('Policy Characteristics'!E:E,MATCH($C1897,'Policy Characteristics'!$C:$C,0)))</f>
        <v>RnD industry fuel use reduction</v>
      </c>
      <c r="L1897" s="261">
        <f>IF(ISBLANK(INDEX('Policy Characteristics'!F:F,MATCH($C1897,'Policy Characteristics'!$C:$C,0))),"",INDEX('Policy Characteristics'!F:F,MATCH($C1897,'Policy Characteristics'!$C:$C,0)))</f>
        <v>0</v>
      </c>
      <c r="M1897" s="261">
        <f>IF(ISBLANK(INDEX('Policy Characteristics'!G:G,MATCH($C1897,'Policy Characteristics'!$C:$C,0))),"",INDEX('Policy Characteristics'!G:G,MATCH($C1897,'Policy Characteristics'!$C:$C,0)))</f>
        <v>0.4</v>
      </c>
      <c r="N1897" s="261">
        <f>IF(ISBLANK(INDEX('Policy Characteristics'!H:H,MATCH($C1897,'Policy Characteristics'!$C:$C,0))),"",INDEX('Policy Characteristics'!H:H,MATCH($C1897,'Policy Characteristics'!$C:$C,0)))</f>
        <v>0.01</v>
      </c>
      <c r="O1897" s="254" t="str">
        <f>IF(ISBLANK(INDEX('Policy Characteristics'!I:I,MATCH($C1897,'Policy Characteristics'!$C:$C,0))),"",INDEX('Policy Characteristics'!I:I,MATCH($C1897,'Policy Characteristics'!$C:$C,0)))</f>
        <v>% reduction in fuel use</v>
      </c>
      <c r="P1897" s="254" t="str">
        <f>IF(ISBLANK(INDEX('Policy Characteristics'!J:J,MATCH($C1897,'Policy Characteristics'!$C:$C,0))),"",INDEX('Policy Characteristics'!J:J,MATCH($C1897,'Policy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7" s="254" t="str">
        <f>IF(ISBLANK(INDEX('Policy Characteristics'!K:K,MATCH($C1897,'Policy Characteristics'!$C:$C,0))),"",INDEX('Policy Characteristics'!K:K,MATCH($C1897,'Policy Characteristics'!$C:$C,0)))</f>
        <v>architectural-design.html#rnd</v>
      </c>
      <c r="R1897" s="254" t="str">
        <f>IF(ISBLANK(INDEX('Policy Characteristics'!L:L,MATCH($C1897,'Policy Characteristics'!$C:$C,0))),"",INDEX('Policy Characteristics'!L:L,MATCH($C1897,'Policy Characteristics'!$C:$C,0)))</f>
        <v>research-and-development.html</v>
      </c>
    </row>
    <row r="1898" spans="1:18">
      <c r="A1898" s="254" t="str">
        <f>IF(ISBLANK(INDEX('Policy Characteristics'!A:A,MATCH($C1898,'Policy Characteristics'!$C:$C,0))),"",INDEX('Policy Characteristics'!A:A,MATCH($C1898,'Policy Characteristics'!$C:$C,0)))</f>
        <v>Research and Development</v>
      </c>
      <c r="B1898" s="262" t="str">
        <f>IF(ISBLANK(INDEX('Policy Characteristics'!B:B,MATCH($C1898,'Policy Characteristics'!$C:$C,0))),"",INDEX('Policy Characteristics'!B:B,MATCH($C1898,'Policy Characteristics'!$C:$C,0)))</f>
        <v>Fuel Use Reduction</v>
      </c>
      <c r="C1898" s="254" t="str">
        <f t="shared" si="75"/>
        <v>RnD Industry Fuel Use Perc Reduction</v>
      </c>
      <c r="D1898" t="s">
        <v>3082</v>
      </c>
      <c r="E1898" s="45"/>
      <c r="F1898" s="6" t="s">
        <v>3107</v>
      </c>
      <c r="G1898" s="45"/>
      <c r="H1898" s="43">
        <v>1508</v>
      </c>
      <c r="I1898" s="324" t="s">
        <v>43</v>
      </c>
      <c r="J1898" s="255" t="str">
        <f>IF(ISBLANK(INDEX('Policy Characteristics'!D:D,MATCH($C1898,'Policy Characteristics'!$C:$C,0))),"",INDEX('Policy Characteristics'!D:D,MATCH($C1898,'Policy Characteristics'!$C:$C,0)))</f>
        <v>R&amp;D Fuel Use Reductions</v>
      </c>
      <c r="K1898" s="254" t="str">
        <f>IF(ISBLANK(INDEX('Policy Characteristics'!E:E,MATCH($C1898,'Policy Characteristics'!$C:$C,0))),"",INDEX('Policy Characteristics'!E:E,MATCH($C1898,'Policy Characteristics'!$C:$C,0)))</f>
        <v>RnD industry fuel use reduction</v>
      </c>
      <c r="L1898" s="261">
        <f>IF(ISBLANK(INDEX('Policy Characteristics'!F:F,MATCH($C1898,'Policy Characteristics'!$C:$C,0))),"",INDEX('Policy Characteristics'!F:F,MATCH($C1898,'Policy Characteristics'!$C:$C,0)))</f>
        <v>0</v>
      </c>
      <c r="M1898" s="261">
        <f>IF(ISBLANK(INDEX('Policy Characteristics'!G:G,MATCH($C1898,'Policy Characteristics'!$C:$C,0))),"",INDEX('Policy Characteristics'!G:G,MATCH($C1898,'Policy Characteristics'!$C:$C,0)))</f>
        <v>0.4</v>
      </c>
      <c r="N1898" s="261">
        <f>IF(ISBLANK(INDEX('Policy Characteristics'!H:H,MATCH($C1898,'Policy Characteristics'!$C:$C,0))),"",INDEX('Policy Characteristics'!H:H,MATCH($C1898,'Policy Characteristics'!$C:$C,0)))</f>
        <v>0.01</v>
      </c>
      <c r="O1898" s="254" t="str">
        <f>IF(ISBLANK(INDEX('Policy Characteristics'!I:I,MATCH($C1898,'Policy Characteristics'!$C:$C,0))),"",INDEX('Policy Characteristics'!I:I,MATCH($C1898,'Policy Characteristics'!$C:$C,0)))</f>
        <v>% reduction in fuel use</v>
      </c>
      <c r="P1898" s="254" t="str">
        <f>IF(ISBLANK(INDEX('Policy Characteristics'!J:J,MATCH($C1898,'Policy Characteristics'!$C:$C,0))),"",INDEX('Policy Characteristics'!J:J,MATCH($C1898,'Policy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8" s="254" t="str">
        <f>IF(ISBLANK(INDEX('Policy Characteristics'!K:K,MATCH($C1898,'Policy Characteristics'!$C:$C,0))),"",INDEX('Policy Characteristics'!K:K,MATCH($C1898,'Policy Characteristics'!$C:$C,0)))</f>
        <v>architectural-design.html#rnd</v>
      </c>
      <c r="R1898" s="254" t="str">
        <f>IF(ISBLANK(INDEX('Policy Characteristics'!L:L,MATCH($C1898,'Policy Characteristics'!$C:$C,0))),"",INDEX('Policy Characteristics'!L:L,MATCH($C1898,'Policy Characteristics'!$C:$C,0)))</f>
        <v>research-and-development.html</v>
      </c>
    </row>
    <row r="1899" spans="1:18">
      <c r="A1899" s="254" t="str">
        <f>IF(ISBLANK(INDEX('Policy Characteristics'!A:A,MATCH($C1899,'Policy Characteristics'!$C:$C,0))),"",INDEX('Policy Characteristics'!A:A,MATCH($C1899,'Policy Characteristics'!$C:$C,0)))</f>
        <v>Research and Development</v>
      </c>
      <c r="B1899" s="262" t="str">
        <f>IF(ISBLANK(INDEX('Policy Characteristics'!B:B,MATCH($C1899,'Policy Characteristics'!$C:$C,0))),"",INDEX('Policy Characteristics'!B:B,MATCH($C1899,'Policy Characteristics'!$C:$C,0)))</f>
        <v>Fuel Use Reduction</v>
      </c>
      <c r="C1899" s="254" t="str">
        <f t="shared" si="75"/>
        <v>RnD Industry Fuel Use Perc Reduction</v>
      </c>
      <c r="D1899" t="s">
        <v>3083</v>
      </c>
      <c r="E1899" s="45"/>
      <c r="F1899" s="6" t="s">
        <v>3108</v>
      </c>
      <c r="G1899" s="45"/>
      <c r="H1899" s="43">
        <v>1509</v>
      </c>
      <c r="I1899" s="324" t="s">
        <v>43</v>
      </c>
      <c r="J1899" s="255" t="str">
        <f>IF(ISBLANK(INDEX('Policy Characteristics'!D:D,MATCH($C1899,'Policy Characteristics'!$C:$C,0))),"",INDEX('Policy Characteristics'!D:D,MATCH($C1899,'Policy Characteristics'!$C:$C,0)))</f>
        <v>R&amp;D Fuel Use Reductions</v>
      </c>
      <c r="K1899" s="254" t="str">
        <f>IF(ISBLANK(INDEX('Policy Characteristics'!E:E,MATCH($C1899,'Policy Characteristics'!$C:$C,0))),"",INDEX('Policy Characteristics'!E:E,MATCH($C1899,'Policy Characteristics'!$C:$C,0)))</f>
        <v>RnD industry fuel use reduction</v>
      </c>
      <c r="L1899" s="261">
        <f>IF(ISBLANK(INDEX('Policy Characteristics'!F:F,MATCH($C1899,'Policy Characteristics'!$C:$C,0))),"",INDEX('Policy Characteristics'!F:F,MATCH($C1899,'Policy Characteristics'!$C:$C,0)))</f>
        <v>0</v>
      </c>
      <c r="M1899" s="261">
        <f>IF(ISBLANK(INDEX('Policy Characteristics'!G:G,MATCH($C1899,'Policy Characteristics'!$C:$C,0))),"",INDEX('Policy Characteristics'!G:G,MATCH($C1899,'Policy Characteristics'!$C:$C,0)))</f>
        <v>0.4</v>
      </c>
      <c r="N1899" s="261">
        <f>IF(ISBLANK(INDEX('Policy Characteristics'!H:H,MATCH($C1899,'Policy Characteristics'!$C:$C,0))),"",INDEX('Policy Characteristics'!H:H,MATCH($C1899,'Policy Characteristics'!$C:$C,0)))</f>
        <v>0.01</v>
      </c>
      <c r="O1899" s="254" t="str">
        <f>IF(ISBLANK(INDEX('Policy Characteristics'!I:I,MATCH($C1899,'Policy Characteristics'!$C:$C,0))),"",INDEX('Policy Characteristics'!I:I,MATCH($C1899,'Policy Characteristics'!$C:$C,0)))</f>
        <v>% reduction in fuel use</v>
      </c>
      <c r="P1899" s="254" t="str">
        <f>IF(ISBLANK(INDEX('Policy Characteristics'!J:J,MATCH($C1899,'Policy Characteristics'!$C:$C,0))),"",INDEX('Policy Characteristics'!J:J,MATCH($C1899,'Policy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9" s="254" t="str">
        <f>IF(ISBLANK(INDEX('Policy Characteristics'!K:K,MATCH($C1899,'Policy Characteristics'!$C:$C,0))),"",INDEX('Policy Characteristics'!K:K,MATCH($C1899,'Policy Characteristics'!$C:$C,0)))</f>
        <v>architectural-design.html#rnd</v>
      </c>
      <c r="R1899" s="254" t="str">
        <f>IF(ISBLANK(INDEX('Policy Characteristics'!L:L,MATCH($C1899,'Policy Characteristics'!$C:$C,0))),"",INDEX('Policy Characteristics'!L:L,MATCH($C1899,'Policy Characteristics'!$C:$C,0)))</f>
        <v>research-and-development.html</v>
      </c>
    </row>
    <row r="1900" spans="1:18">
      <c r="A1900" s="254" t="str">
        <f>IF(ISBLANK(INDEX('Policy Characteristics'!A:A,MATCH($C1900,'Policy Characteristics'!$C:$C,0))),"",INDEX('Policy Characteristics'!A:A,MATCH($C1900,'Policy Characteristics'!$C:$C,0)))</f>
        <v>Research and Development</v>
      </c>
      <c r="B1900" s="262" t="str">
        <f>IF(ISBLANK(INDEX('Policy Characteristics'!B:B,MATCH($C1900,'Policy Characteristics'!$C:$C,0))),"",INDEX('Policy Characteristics'!B:B,MATCH($C1900,'Policy Characteristics'!$C:$C,0)))</f>
        <v>Fuel Use Reduction</v>
      </c>
      <c r="C1900" s="254" t="str">
        <f t="shared" si="75"/>
        <v>RnD Industry Fuel Use Perc Reduction</v>
      </c>
      <c r="D1900" t="s">
        <v>3084</v>
      </c>
      <c r="E1900" s="45"/>
      <c r="F1900" s="6" t="s">
        <v>3109</v>
      </c>
      <c r="G1900" s="45"/>
      <c r="H1900" s="43">
        <v>1510</v>
      </c>
      <c r="I1900" s="324" t="s">
        <v>43</v>
      </c>
      <c r="J1900" s="255" t="str">
        <f>IF(ISBLANK(INDEX('Policy Characteristics'!D:D,MATCH($C1900,'Policy Characteristics'!$C:$C,0))),"",INDEX('Policy Characteristics'!D:D,MATCH($C1900,'Policy Characteristics'!$C:$C,0)))</f>
        <v>R&amp;D Fuel Use Reductions</v>
      </c>
      <c r="K1900" s="254" t="str">
        <f>IF(ISBLANK(INDEX('Policy Characteristics'!E:E,MATCH($C1900,'Policy Characteristics'!$C:$C,0))),"",INDEX('Policy Characteristics'!E:E,MATCH($C1900,'Policy Characteristics'!$C:$C,0)))</f>
        <v>RnD industry fuel use reduction</v>
      </c>
      <c r="L1900" s="261">
        <f>IF(ISBLANK(INDEX('Policy Characteristics'!F:F,MATCH($C1900,'Policy Characteristics'!$C:$C,0))),"",INDEX('Policy Characteristics'!F:F,MATCH($C1900,'Policy Characteristics'!$C:$C,0)))</f>
        <v>0</v>
      </c>
      <c r="M1900" s="261">
        <f>IF(ISBLANK(INDEX('Policy Characteristics'!G:G,MATCH($C1900,'Policy Characteristics'!$C:$C,0))),"",INDEX('Policy Characteristics'!G:G,MATCH($C1900,'Policy Characteristics'!$C:$C,0)))</f>
        <v>0.4</v>
      </c>
      <c r="N1900" s="261">
        <f>IF(ISBLANK(INDEX('Policy Characteristics'!H:H,MATCH($C1900,'Policy Characteristics'!$C:$C,0))),"",INDEX('Policy Characteristics'!H:H,MATCH($C1900,'Policy Characteristics'!$C:$C,0)))</f>
        <v>0.01</v>
      </c>
      <c r="O1900" s="254" t="str">
        <f>IF(ISBLANK(INDEX('Policy Characteristics'!I:I,MATCH($C1900,'Policy Characteristics'!$C:$C,0))),"",INDEX('Policy Characteristics'!I:I,MATCH($C1900,'Policy Characteristics'!$C:$C,0)))</f>
        <v>% reduction in fuel use</v>
      </c>
      <c r="P1900" s="254" t="str">
        <f>IF(ISBLANK(INDEX('Policy Characteristics'!J:J,MATCH($C1900,'Policy Characteristics'!$C:$C,0))),"",INDEX('Policy Characteristics'!J:J,MATCH($C1900,'Policy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0" s="254" t="str">
        <f>IF(ISBLANK(INDEX('Policy Characteristics'!K:K,MATCH($C1900,'Policy Characteristics'!$C:$C,0))),"",INDEX('Policy Characteristics'!K:K,MATCH($C1900,'Policy Characteristics'!$C:$C,0)))</f>
        <v>architectural-design.html#rnd</v>
      </c>
      <c r="R1900" s="254" t="str">
        <f>IF(ISBLANK(INDEX('Policy Characteristics'!L:L,MATCH($C1900,'Policy Characteristics'!$C:$C,0))),"",INDEX('Policy Characteristics'!L:L,MATCH($C1900,'Policy Characteristics'!$C:$C,0)))</f>
        <v>research-and-development.html</v>
      </c>
    </row>
    <row r="1901" spans="1:18">
      <c r="A1901" s="254" t="str">
        <f>IF(ISBLANK(INDEX('Policy Characteristics'!A:A,MATCH($C1901,'Policy Characteristics'!$C:$C,0))),"",INDEX('Policy Characteristics'!A:A,MATCH($C1901,'Policy Characteristics'!$C:$C,0)))</f>
        <v>Research and Development</v>
      </c>
      <c r="B1901" s="262" t="str">
        <f>IF(ISBLANK(INDEX('Policy Characteristics'!B:B,MATCH($C1901,'Policy Characteristics'!$C:$C,0))),"",INDEX('Policy Characteristics'!B:B,MATCH($C1901,'Policy Characteristics'!$C:$C,0)))</f>
        <v>Fuel Use Reduction</v>
      </c>
      <c r="C1901" s="254" t="str">
        <f t="shared" si="75"/>
        <v>RnD Industry Fuel Use Perc Reduction</v>
      </c>
      <c r="D1901" t="s">
        <v>3085</v>
      </c>
      <c r="E1901" s="45"/>
      <c r="F1901" s="6" t="s">
        <v>3110</v>
      </c>
      <c r="G1901" s="45"/>
      <c r="H1901" s="43">
        <v>1511</v>
      </c>
      <c r="I1901" s="324" t="s">
        <v>43</v>
      </c>
      <c r="J1901" s="255" t="str">
        <f>IF(ISBLANK(INDEX('Policy Characteristics'!D:D,MATCH($C1901,'Policy Characteristics'!$C:$C,0))),"",INDEX('Policy Characteristics'!D:D,MATCH($C1901,'Policy Characteristics'!$C:$C,0)))</f>
        <v>R&amp;D Fuel Use Reductions</v>
      </c>
      <c r="K1901" s="254" t="str">
        <f>IF(ISBLANK(INDEX('Policy Characteristics'!E:E,MATCH($C1901,'Policy Characteristics'!$C:$C,0))),"",INDEX('Policy Characteristics'!E:E,MATCH($C1901,'Policy Characteristics'!$C:$C,0)))</f>
        <v>RnD industry fuel use reduction</v>
      </c>
      <c r="L1901" s="261">
        <f>IF(ISBLANK(INDEX('Policy Characteristics'!F:F,MATCH($C1901,'Policy Characteristics'!$C:$C,0))),"",INDEX('Policy Characteristics'!F:F,MATCH($C1901,'Policy Characteristics'!$C:$C,0)))</f>
        <v>0</v>
      </c>
      <c r="M1901" s="261">
        <f>IF(ISBLANK(INDEX('Policy Characteristics'!G:G,MATCH($C1901,'Policy Characteristics'!$C:$C,0))),"",INDEX('Policy Characteristics'!G:G,MATCH($C1901,'Policy Characteristics'!$C:$C,0)))</f>
        <v>0.4</v>
      </c>
      <c r="N1901" s="261">
        <f>IF(ISBLANK(INDEX('Policy Characteristics'!H:H,MATCH($C1901,'Policy Characteristics'!$C:$C,0))),"",INDEX('Policy Characteristics'!H:H,MATCH($C1901,'Policy Characteristics'!$C:$C,0)))</f>
        <v>0.01</v>
      </c>
      <c r="O1901" s="254" t="str">
        <f>IF(ISBLANK(INDEX('Policy Characteristics'!I:I,MATCH($C1901,'Policy Characteristics'!$C:$C,0))),"",INDEX('Policy Characteristics'!I:I,MATCH($C1901,'Policy Characteristics'!$C:$C,0)))</f>
        <v>% reduction in fuel use</v>
      </c>
      <c r="P1901" s="254" t="str">
        <f>IF(ISBLANK(INDEX('Policy Characteristics'!J:J,MATCH($C1901,'Policy Characteristics'!$C:$C,0))),"",INDEX('Policy Characteristics'!J:J,MATCH($C1901,'Policy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1" s="254" t="str">
        <f>IF(ISBLANK(INDEX('Policy Characteristics'!K:K,MATCH($C1901,'Policy Characteristics'!$C:$C,0))),"",INDEX('Policy Characteristics'!K:K,MATCH($C1901,'Policy Characteristics'!$C:$C,0)))</f>
        <v>architectural-design.html#rnd</v>
      </c>
      <c r="R1901" s="254" t="str">
        <f>IF(ISBLANK(INDEX('Policy Characteristics'!L:L,MATCH($C1901,'Policy Characteristics'!$C:$C,0))),"",INDEX('Policy Characteristics'!L:L,MATCH($C1901,'Policy Characteristics'!$C:$C,0)))</f>
        <v>research-and-development.html</v>
      </c>
    </row>
    <row r="1902" spans="1:18">
      <c r="A1902" s="254" t="str">
        <f>IF(ISBLANK(INDEX('Policy Characteristics'!A:A,MATCH($C1902,'Policy Characteristics'!$C:$C,0))),"",INDEX('Policy Characteristics'!A:A,MATCH($C1902,'Policy Characteristics'!$C:$C,0)))</f>
        <v>Research and Development</v>
      </c>
      <c r="B1902" s="262" t="str">
        <f>IF(ISBLANK(INDEX('Policy Characteristics'!B:B,MATCH($C1902,'Policy Characteristics'!$C:$C,0))),"",INDEX('Policy Characteristics'!B:B,MATCH($C1902,'Policy Characteristics'!$C:$C,0)))</f>
        <v>Fuel Use Reduction</v>
      </c>
      <c r="C1902" t="s">
        <v>297</v>
      </c>
      <c r="D1902" s="45" t="s">
        <v>2245</v>
      </c>
      <c r="E1902" s="45"/>
      <c r="F1902" s="45" t="s">
        <v>470</v>
      </c>
      <c r="G1902" s="45"/>
      <c r="H1902" s="43">
        <v>133</v>
      </c>
      <c r="I1902" s="324" t="s">
        <v>43</v>
      </c>
      <c r="J1902" s="255" t="str">
        <f>IF(ISBLANK(INDEX('Policy Characteristics'!D:D,MATCH($C1902,'Policy Characteristics'!$C:$C,0))),"",INDEX('Policy Characteristics'!D:D,MATCH($C1902,'Policy Characteristics'!$C:$C,0)))</f>
        <v>R&amp;D Fuel Use Reductions</v>
      </c>
      <c r="K1902" s="254" t="str">
        <f>IF(ISBLANK(INDEX('Policy Characteristics'!E:E,MATCH($C1902,'Policy Characteristics'!$C:$C,0))),"",INDEX('Policy Characteristics'!E:E,MATCH($C1902,'Policy Characteristics'!$C:$C,0)))</f>
        <v>RnD transportation fuel use reduction</v>
      </c>
      <c r="L1902" s="261">
        <f>IF(ISBLANK(INDEX('Policy Characteristics'!F:F,MATCH($C1902,'Policy Characteristics'!$C:$C,0))),"",INDEX('Policy Characteristics'!F:F,MATCH($C1902,'Policy Characteristics'!$C:$C,0)))</f>
        <v>0</v>
      </c>
      <c r="M1902" s="261">
        <f>IF(ISBLANK(INDEX('Policy Characteristics'!G:G,MATCH($C1902,'Policy Characteristics'!$C:$C,0))),"",INDEX('Policy Characteristics'!G:G,MATCH($C1902,'Policy Characteristics'!$C:$C,0)))</f>
        <v>0.4</v>
      </c>
      <c r="N1902" s="261">
        <f>IF(ISBLANK(INDEX('Policy Characteristics'!H:H,MATCH($C1902,'Policy Characteristics'!$C:$C,0))),"",INDEX('Policy Characteristics'!H:H,MATCH($C1902,'Policy Characteristics'!$C:$C,0)))</f>
        <v>0.01</v>
      </c>
      <c r="O1902" s="254" t="str">
        <f>IF(ISBLANK(INDEX('Policy Characteristics'!I:I,MATCH($C1902,'Policy Characteristics'!$C:$C,0))),"",INDEX('Policy Characteristics'!I:I,MATCH($C1902,'Policy Characteristics'!$C:$C,0)))</f>
        <v>% reduction in fuel use</v>
      </c>
      <c r="P1902" s="254" t="str">
        <f>IF(ISBLANK(INDEX('Policy Characteristics'!J:J,MATCH($C1902,'Policy Characteristics'!$C:$C,0))),"",INDEX('Policy Characteristics'!J:J,MATCH($C1902,'Policy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2" s="254" t="str">
        <f>IF(ISBLANK(INDEX('Policy Characteristics'!K:K,MATCH($C1902,'Policy Characteristics'!$C:$C,0))),"",INDEX('Policy Characteristics'!K:K,MATCH($C1902,'Policy Characteristics'!$C:$C,0)))</f>
        <v>architectural-design.html#rnd</v>
      </c>
      <c r="R1902" s="254" t="str">
        <f>IF(ISBLANK(INDEX('Policy Characteristics'!L:L,MATCH($C1902,'Policy Characteristics'!$C:$C,0))),"",INDEX('Policy Characteristics'!L:L,MATCH($C1902,'Policy Characteristics'!$C:$C,0)))</f>
        <v>research-and-development.html</v>
      </c>
    </row>
    <row r="1903" spans="1:18">
      <c r="A1903" s="254" t="str">
        <f>IF(ISBLANK(INDEX('Policy Characteristics'!A:A,MATCH($C1903,'Policy Characteristics'!$C:$C,0))),"",INDEX('Policy Characteristics'!A:A,MATCH($C1903,'Policy Characteristics'!$C:$C,0)))</f>
        <v>Research and Development</v>
      </c>
      <c r="B1903" s="262" t="str">
        <f>IF(ISBLANK(INDEX('Policy Characteristics'!B:B,MATCH($C1903,'Policy Characteristics'!$C:$C,0))),"",INDEX('Policy Characteristics'!B:B,MATCH($C1903,'Policy Characteristics'!$C:$C,0)))</f>
        <v>Fuel Use Reduction</v>
      </c>
      <c r="C1903" s="254" t="str">
        <f t="shared" ref="C1903:C1908" si="76">C$1902</f>
        <v>RnD Transportation Fuel Use Perc Reduction</v>
      </c>
      <c r="D1903" s="45" t="s">
        <v>2246</v>
      </c>
      <c r="E1903" s="45"/>
      <c r="F1903" s="45" t="s">
        <v>471</v>
      </c>
      <c r="G1903" s="45"/>
      <c r="H1903" s="43">
        <v>134</v>
      </c>
      <c r="I1903" s="324" t="s">
        <v>43</v>
      </c>
      <c r="J1903" s="255" t="str">
        <f>IF(ISBLANK(INDEX('Policy Characteristics'!D:D,MATCH($C1903,'Policy Characteristics'!$C:$C,0))),"",INDEX('Policy Characteristics'!D:D,MATCH($C1903,'Policy Characteristics'!$C:$C,0)))</f>
        <v>R&amp;D Fuel Use Reductions</v>
      </c>
      <c r="K1903" s="254" t="str">
        <f>IF(ISBLANK(INDEX('Policy Characteristics'!E:E,MATCH($C1903,'Policy Characteristics'!$C:$C,0))),"",INDEX('Policy Characteristics'!E:E,MATCH($C1903,'Policy Characteristics'!$C:$C,0)))</f>
        <v>RnD transportation fuel use reduction</v>
      </c>
      <c r="L1903" s="261">
        <f>IF(ISBLANK(INDEX('Policy Characteristics'!F:F,MATCH($C1903,'Policy Characteristics'!$C:$C,0))),"",INDEX('Policy Characteristics'!F:F,MATCH($C1903,'Policy Characteristics'!$C:$C,0)))</f>
        <v>0</v>
      </c>
      <c r="M1903" s="261">
        <f>IF(ISBLANK(INDEX('Policy Characteristics'!G:G,MATCH($C1903,'Policy Characteristics'!$C:$C,0))),"",INDEX('Policy Characteristics'!G:G,MATCH($C1903,'Policy Characteristics'!$C:$C,0)))</f>
        <v>0.4</v>
      </c>
      <c r="N1903" s="261">
        <f>IF(ISBLANK(INDEX('Policy Characteristics'!H:H,MATCH($C1903,'Policy Characteristics'!$C:$C,0))),"",INDEX('Policy Characteristics'!H:H,MATCH($C1903,'Policy Characteristics'!$C:$C,0)))</f>
        <v>0.01</v>
      </c>
      <c r="O1903" s="254" t="str">
        <f>IF(ISBLANK(INDEX('Policy Characteristics'!I:I,MATCH($C1903,'Policy Characteristics'!$C:$C,0))),"",INDEX('Policy Characteristics'!I:I,MATCH($C1903,'Policy Characteristics'!$C:$C,0)))</f>
        <v>% reduction in fuel use</v>
      </c>
      <c r="P1903" s="254" t="str">
        <f>IF(ISBLANK(INDEX('Policy Characteristics'!J:J,MATCH($C1903,'Policy Characteristics'!$C:$C,0))),"",INDEX('Policy Characteristics'!J:J,MATCH($C1903,'Policy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3" s="254" t="str">
        <f>IF(ISBLANK(INDEX('Policy Characteristics'!K:K,MATCH($C1903,'Policy Characteristics'!$C:$C,0))),"",INDEX('Policy Characteristics'!K:K,MATCH($C1903,'Policy Characteristics'!$C:$C,0)))</f>
        <v>architectural-design.html#rnd</v>
      </c>
      <c r="R1903" s="254" t="str">
        <f>IF(ISBLANK(INDEX('Policy Characteristics'!L:L,MATCH($C1903,'Policy Characteristics'!$C:$C,0))),"",INDEX('Policy Characteristics'!L:L,MATCH($C1903,'Policy Characteristics'!$C:$C,0)))</f>
        <v>research-and-development.html</v>
      </c>
    </row>
    <row r="1904" spans="1:18">
      <c r="A1904" s="254" t="str">
        <f>IF(ISBLANK(INDEX('Policy Characteristics'!A:A,MATCH($C1904,'Policy Characteristics'!$C:$C,0))),"",INDEX('Policy Characteristics'!A:A,MATCH($C1904,'Policy Characteristics'!$C:$C,0)))</f>
        <v>Research and Development</v>
      </c>
      <c r="B1904" s="262" t="str">
        <f>IF(ISBLANK(INDEX('Policy Characteristics'!B:B,MATCH($C1904,'Policy Characteristics'!$C:$C,0))),"",INDEX('Policy Characteristics'!B:B,MATCH($C1904,'Policy Characteristics'!$C:$C,0)))</f>
        <v>Fuel Use Reduction</v>
      </c>
      <c r="C1904" s="254" t="str">
        <f t="shared" si="76"/>
        <v>RnD Transportation Fuel Use Perc Reduction</v>
      </c>
      <c r="D1904" s="45" t="s">
        <v>2247</v>
      </c>
      <c r="E1904" s="45"/>
      <c r="F1904" s="45" t="s">
        <v>472</v>
      </c>
      <c r="G1904" s="45"/>
      <c r="H1904" s="43">
        <v>135</v>
      </c>
      <c r="I1904" s="324" t="s">
        <v>43</v>
      </c>
      <c r="J1904" s="255" t="str">
        <f>IF(ISBLANK(INDEX('Policy Characteristics'!D:D,MATCH($C1904,'Policy Characteristics'!$C:$C,0))),"",INDEX('Policy Characteristics'!D:D,MATCH($C1904,'Policy Characteristics'!$C:$C,0)))</f>
        <v>R&amp;D Fuel Use Reductions</v>
      </c>
      <c r="K1904" s="254" t="str">
        <f>IF(ISBLANK(INDEX('Policy Characteristics'!E:E,MATCH($C1904,'Policy Characteristics'!$C:$C,0))),"",INDEX('Policy Characteristics'!E:E,MATCH($C1904,'Policy Characteristics'!$C:$C,0)))</f>
        <v>RnD transportation fuel use reduction</v>
      </c>
      <c r="L1904" s="261">
        <f>IF(ISBLANK(INDEX('Policy Characteristics'!F:F,MATCH($C1904,'Policy Characteristics'!$C:$C,0))),"",INDEX('Policy Characteristics'!F:F,MATCH($C1904,'Policy Characteristics'!$C:$C,0)))</f>
        <v>0</v>
      </c>
      <c r="M1904" s="261">
        <f>IF(ISBLANK(INDEX('Policy Characteristics'!G:G,MATCH($C1904,'Policy Characteristics'!$C:$C,0))),"",INDEX('Policy Characteristics'!G:G,MATCH($C1904,'Policy Characteristics'!$C:$C,0)))</f>
        <v>0.4</v>
      </c>
      <c r="N1904" s="261">
        <f>IF(ISBLANK(INDEX('Policy Characteristics'!H:H,MATCH($C1904,'Policy Characteristics'!$C:$C,0))),"",INDEX('Policy Characteristics'!H:H,MATCH($C1904,'Policy Characteristics'!$C:$C,0)))</f>
        <v>0.01</v>
      </c>
      <c r="O1904" s="254" t="str">
        <f>IF(ISBLANK(INDEX('Policy Characteristics'!I:I,MATCH($C1904,'Policy Characteristics'!$C:$C,0))),"",INDEX('Policy Characteristics'!I:I,MATCH($C1904,'Policy Characteristics'!$C:$C,0)))</f>
        <v>% reduction in fuel use</v>
      </c>
      <c r="P1904" s="254" t="str">
        <f>IF(ISBLANK(INDEX('Policy Characteristics'!J:J,MATCH($C1904,'Policy Characteristics'!$C:$C,0))),"",INDEX('Policy Characteristics'!J:J,MATCH($C1904,'Policy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4" s="254" t="str">
        <f>IF(ISBLANK(INDEX('Policy Characteristics'!K:K,MATCH($C1904,'Policy Characteristics'!$C:$C,0))),"",INDEX('Policy Characteristics'!K:K,MATCH($C1904,'Policy Characteristics'!$C:$C,0)))</f>
        <v>architectural-design.html#rnd</v>
      </c>
      <c r="R1904" s="254" t="str">
        <f>IF(ISBLANK(INDEX('Policy Characteristics'!L:L,MATCH($C1904,'Policy Characteristics'!$C:$C,0))),"",INDEX('Policy Characteristics'!L:L,MATCH($C1904,'Policy Characteristics'!$C:$C,0)))</f>
        <v>research-and-development.html</v>
      </c>
    </row>
    <row r="1905" spans="1:18">
      <c r="A1905" s="254" t="str">
        <f>IF(ISBLANK(INDEX('Policy Characteristics'!A:A,MATCH($C1905,'Policy Characteristics'!$C:$C,0))),"",INDEX('Policy Characteristics'!A:A,MATCH($C1905,'Policy Characteristics'!$C:$C,0)))</f>
        <v>Research and Development</v>
      </c>
      <c r="B1905" s="262" t="str">
        <f>IF(ISBLANK(INDEX('Policy Characteristics'!B:B,MATCH($C1905,'Policy Characteristics'!$C:$C,0))),"",INDEX('Policy Characteristics'!B:B,MATCH($C1905,'Policy Characteristics'!$C:$C,0)))</f>
        <v>Fuel Use Reduction</v>
      </c>
      <c r="C1905" s="254" t="str">
        <f t="shared" si="76"/>
        <v>RnD Transportation Fuel Use Perc Reduction</v>
      </c>
      <c r="D1905" s="45" t="s">
        <v>2248</v>
      </c>
      <c r="E1905" s="45"/>
      <c r="F1905" s="45" t="s">
        <v>473</v>
      </c>
      <c r="G1905" s="45"/>
      <c r="H1905" s="43">
        <v>136</v>
      </c>
      <c r="I1905" s="324" t="s">
        <v>43</v>
      </c>
      <c r="J1905" s="255" t="str">
        <f>IF(ISBLANK(INDEX('Policy Characteristics'!D:D,MATCH($C1905,'Policy Characteristics'!$C:$C,0))),"",INDEX('Policy Characteristics'!D:D,MATCH($C1905,'Policy Characteristics'!$C:$C,0)))</f>
        <v>R&amp;D Fuel Use Reductions</v>
      </c>
      <c r="K1905" s="254" t="str">
        <f>IF(ISBLANK(INDEX('Policy Characteristics'!E:E,MATCH($C1905,'Policy Characteristics'!$C:$C,0))),"",INDEX('Policy Characteristics'!E:E,MATCH($C1905,'Policy Characteristics'!$C:$C,0)))</f>
        <v>RnD transportation fuel use reduction</v>
      </c>
      <c r="L1905" s="261">
        <f>IF(ISBLANK(INDEX('Policy Characteristics'!F:F,MATCH($C1905,'Policy Characteristics'!$C:$C,0))),"",INDEX('Policy Characteristics'!F:F,MATCH($C1905,'Policy Characteristics'!$C:$C,0)))</f>
        <v>0</v>
      </c>
      <c r="M1905" s="261">
        <f>IF(ISBLANK(INDEX('Policy Characteristics'!G:G,MATCH($C1905,'Policy Characteristics'!$C:$C,0))),"",INDEX('Policy Characteristics'!G:G,MATCH($C1905,'Policy Characteristics'!$C:$C,0)))</f>
        <v>0.4</v>
      </c>
      <c r="N1905" s="261">
        <f>IF(ISBLANK(INDEX('Policy Characteristics'!H:H,MATCH($C1905,'Policy Characteristics'!$C:$C,0))),"",INDEX('Policy Characteristics'!H:H,MATCH($C1905,'Policy Characteristics'!$C:$C,0)))</f>
        <v>0.01</v>
      </c>
      <c r="O1905" s="254" t="str">
        <f>IF(ISBLANK(INDEX('Policy Characteristics'!I:I,MATCH($C1905,'Policy Characteristics'!$C:$C,0))),"",INDEX('Policy Characteristics'!I:I,MATCH($C1905,'Policy Characteristics'!$C:$C,0)))</f>
        <v>% reduction in fuel use</v>
      </c>
      <c r="P1905" s="254" t="str">
        <f>IF(ISBLANK(INDEX('Policy Characteristics'!J:J,MATCH($C1905,'Policy Characteristics'!$C:$C,0))),"",INDEX('Policy Characteristics'!J:J,MATCH($C1905,'Policy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5" s="254" t="str">
        <f>IF(ISBLANK(INDEX('Policy Characteristics'!K:K,MATCH($C1905,'Policy Characteristics'!$C:$C,0))),"",INDEX('Policy Characteristics'!K:K,MATCH($C1905,'Policy Characteristics'!$C:$C,0)))</f>
        <v>architectural-design.html#rnd</v>
      </c>
      <c r="R1905" s="254" t="str">
        <f>IF(ISBLANK(INDEX('Policy Characteristics'!L:L,MATCH($C1905,'Policy Characteristics'!$C:$C,0))),"",INDEX('Policy Characteristics'!L:L,MATCH($C1905,'Policy Characteristics'!$C:$C,0)))</f>
        <v>research-and-development.html</v>
      </c>
    </row>
    <row r="1906" spans="1:18">
      <c r="A1906" s="254" t="str">
        <f>IF(ISBLANK(INDEX('Policy Characteristics'!A:A,MATCH($C1906,'Policy Characteristics'!$C:$C,0))),"",INDEX('Policy Characteristics'!A:A,MATCH($C1906,'Policy Characteristics'!$C:$C,0)))</f>
        <v>Research and Development</v>
      </c>
      <c r="B1906" s="262" t="str">
        <f>IF(ISBLANK(INDEX('Policy Characteristics'!B:B,MATCH($C1906,'Policy Characteristics'!$C:$C,0))),"",INDEX('Policy Characteristics'!B:B,MATCH($C1906,'Policy Characteristics'!$C:$C,0)))</f>
        <v>Fuel Use Reduction</v>
      </c>
      <c r="C1906" s="254" t="str">
        <f t="shared" si="76"/>
        <v>RnD Transportation Fuel Use Perc Reduction</v>
      </c>
      <c r="D1906" s="45" t="s">
        <v>2249</v>
      </c>
      <c r="E1906" s="45"/>
      <c r="F1906" s="45" t="s">
        <v>474</v>
      </c>
      <c r="G1906" s="45"/>
      <c r="H1906" s="43">
        <v>137</v>
      </c>
      <c r="I1906" s="324" t="s">
        <v>43</v>
      </c>
      <c r="J1906" s="255" t="str">
        <f>IF(ISBLANK(INDEX('Policy Characteristics'!D:D,MATCH($C1906,'Policy Characteristics'!$C:$C,0))),"",INDEX('Policy Characteristics'!D:D,MATCH($C1906,'Policy Characteristics'!$C:$C,0)))</f>
        <v>R&amp;D Fuel Use Reductions</v>
      </c>
      <c r="K1906" s="254" t="str">
        <f>IF(ISBLANK(INDEX('Policy Characteristics'!E:E,MATCH($C1906,'Policy Characteristics'!$C:$C,0))),"",INDEX('Policy Characteristics'!E:E,MATCH($C1906,'Policy Characteristics'!$C:$C,0)))</f>
        <v>RnD transportation fuel use reduction</v>
      </c>
      <c r="L1906" s="261">
        <f>IF(ISBLANK(INDEX('Policy Characteristics'!F:F,MATCH($C1906,'Policy Characteristics'!$C:$C,0))),"",INDEX('Policy Characteristics'!F:F,MATCH($C1906,'Policy Characteristics'!$C:$C,0)))</f>
        <v>0</v>
      </c>
      <c r="M1906" s="261">
        <f>IF(ISBLANK(INDEX('Policy Characteristics'!G:G,MATCH($C1906,'Policy Characteristics'!$C:$C,0))),"",INDEX('Policy Characteristics'!G:G,MATCH($C1906,'Policy Characteristics'!$C:$C,0)))</f>
        <v>0.4</v>
      </c>
      <c r="N1906" s="261">
        <f>IF(ISBLANK(INDEX('Policy Characteristics'!H:H,MATCH($C1906,'Policy Characteristics'!$C:$C,0))),"",INDEX('Policy Characteristics'!H:H,MATCH($C1906,'Policy Characteristics'!$C:$C,0)))</f>
        <v>0.01</v>
      </c>
      <c r="O1906" s="254" t="str">
        <f>IF(ISBLANK(INDEX('Policy Characteristics'!I:I,MATCH($C1906,'Policy Characteristics'!$C:$C,0))),"",INDEX('Policy Characteristics'!I:I,MATCH($C1906,'Policy Characteristics'!$C:$C,0)))</f>
        <v>% reduction in fuel use</v>
      </c>
      <c r="P1906" s="254" t="str">
        <f>IF(ISBLANK(INDEX('Policy Characteristics'!J:J,MATCH($C1906,'Policy Characteristics'!$C:$C,0))),"",INDEX('Policy Characteristics'!J:J,MATCH($C1906,'Policy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6" s="254" t="str">
        <f>IF(ISBLANK(INDEX('Policy Characteristics'!K:K,MATCH($C1906,'Policy Characteristics'!$C:$C,0))),"",INDEX('Policy Characteristics'!K:K,MATCH($C1906,'Policy Characteristics'!$C:$C,0)))</f>
        <v>architectural-design.html#rnd</v>
      </c>
      <c r="R1906" s="254" t="str">
        <f>IF(ISBLANK(INDEX('Policy Characteristics'!L:L,MATCH($C1906,'Policy Characteristics'!$C:$C,0))),"",INDEX('Policy Characteristics'!L:L,MATCH($C1906,'Policy Characteristics'!$C:$C,0)))</f>
        <v>research-and-development.html</v>
      </c>
    </row>
    <row r="1907" spans="1:18">
      <c r="A1907" s="254" t="str">
        <f>IF(ISBLANK(INDEX('Policy Characteristics'!A:A,MATCH($C1907,'Policy Characteristics'!$C:$C,0))),"",INDEX('Policy Characteristics'!A:A,MATCH($C1907,'Policy Characteristics'!$C:$C,0)))</f>
        <v>Research and Development</v>
      </c>
      <c r="B1907" s="262" t="str">
        <f>IF(ISBLANK(INDEX('Policy Characteristics'!B:B,MATCH($C1907,'Policy Characteristics'!$C:$C,0))),"",INDEX('Policy Characteristics'!B:B,MATCH($C1907,'Policy Characteristics'!$C:$C,0)))</f>
        <v>Fuel Use Reduction</v>
      </c>
      <c r="C1907" s="254" t="str">
        <f t="shared" si="76"/>
        <v>RnD Transportation Fuel Use Perc Reduction</v>
      </c>
      <c r="D1907" s="45" t="s">
        <v>2509</v>
      </c>
      <c r="E1907" s="45"/>
      <c r="F1907" s="45" t="s">
        <v>2791</v>
      </c>
      <c r="G1907" s="45"/>
      <c r="H1907" s="43">
        <v>138</v>
      </c>
      <c r="I1907" s="324" t="s">
        <v>43</v>
      </c>
      <c r="J1907" s="255" t="str">
        <f>IF(ISBLANK(INDEX('Policy Characteristics'!D:D,MATCH($C1907,'Policy Characteristics'!$C:$C,0))),"",INDEX('Policy Characteristics'!D:D,MATCH($C1907,'Policy Characteristics'!$C:$C,0)))</f>
        <v>R&amp;D Fuel Use Reductions</v>
      </c>
      <c r="K1907" s="254" t="str">
        <f>IF(ISBLANK(INDEX('Policy Characteristics'!E:E,MATCH($C1907,'Policy Characteristics'!$C:$C,0))),"",INDEX('Policy Characteristics'!E:E,MATCH($C1907,'Policy Characteristics'!$C:$C,0)))</f>
        <v>RnD transportation fuel use reduction</v>
      </c>
      <c r="L1907" s="261">
        <f>IF(ISBLANK(INDEX('Policy Characteristics'!F:F,MATCH($C1907,'Policy Characteristics'!$C:$C,0))),"",INDEX('Policy Characteristics'!F:F,MATCH($C1907,'Policy Characteristics'!$C:$C,0)))</f>
        <v>0</v>
      </c>
      <c r="M1907" s="261">
        <f>IF(ISBLANK(INDEX('Policy Characteristics'!G:G,MATCH($C1907,'Policy Characteristics'!$C:$C,0))),"",INDEX('Policy Characteristics'!G:G,MATCH($C1907,'Policy Characteristics'!$C:$C,0)))</f>
        <v>0.4</v>
      </c>
      <c r="N1907" s="261">
        <f>IF(ISBLANK(INDEX('Policy Characteristics'!H:H,MATCH($C1907,'Policy Characteristics'!$C:$C,0))),"",INDEX('Policy Characteristics'!H:H,MATCH($C1907,'Policy Characteristics'!$C:$C,0)))</f>
        <v>0.01</v>
      </c>
      <c r="O1907" s="254" t="str">
        <f>IF(ISBLANK(INDEX('Policy Characteristics'!I:I,MATCH($C1907,'Policy Characteristics'!$C:$C,0))),"",INDEX('Policy Characteristics'!I:I,MATCH($C1907,'Policy Characteristics'!$C:$C,0)))</f>
        <v>% reduction in fuel use</v>
      </c>
      <c r="P1907" s="254" t="str">
        <f>IF(ISBLANK(INDEX('Policy Characteristics'!J:J,MATCH($C1907,'Policy Characteristics'!$C:$C,0))),"",INDEX('Policy Characteristics'!J:J,MATCH($C1907,'Policy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7" s="254" t="str">
        <f>IF(ISBLANK(INDEX('Policy Characteristics'!K:K,MATCH($C1907,'Policy Characteristics'!$C:$C,0))),"",INDEX('Policy Characteristics'!K:K,MATCH($C1907,'Policy Characteristics'!$C:$C,0)))</f>
        <v>architectural-design.html#rnd</v>
      </c>
      <c r="R1907" s="254" t="str">
        <f>IF(ISBLANK(INDEX('Policy Characteristics'!L:L,MATCH($C1907,'Policy Characteristics'!$C:$C,0))),"",INDEX('Policy Characteristics'!L:L,MATCH($C1907,'Policy Characteristics'!$C:$C,0)))</f>
        <v>research-and-development.html</v>
      </c>
    </row>
    <row r="1908" spans="1:18">
      <c r="A1908" s="254" t="str">
        <f>IF(ISBLANK(INDEX('Policy Characteristics'!A:A,MATCH($C1908,'Policy Characteristics'!$C:$C,0))),"",INDEX('Policy Characteristics'!A:A,MATCH($C1908,'Policy Characteristics'!$C:$C,0)))</f>
        <v>Research and Development</v>
      </c>
      <c r="B1908" s="262" t="str">
        <f>IF(ISBLANK(INDEX('Policy Characteristics'!B:B,MATCH($C1908,'Policy Characteristics'!$C:$C,0))),"",INDEX('Policy Characteristics'!B:B,MATCH($C1908,'Policy Characteristics'!$C:$C,0)))</f>
        <v>Fuel Use Reduction</v>
      </c>
      <c r="C1908" s="254" t="str">
        <f t="shared" si="76"/>
        <v>RnD Transportation Fuel Use Perc Reduction</v>
      </c>
      <c r="D1908" s="45" t="s">
        <v>2508</v>
      </c>
      <c r="E1908" s="45"/>
      <c r="F1908" s="45" t="s">
        <v>2792</v>
      </c>
      <c r="G1908" s="45"/>
      <c r="H1908" s="43">
        <v>524</v>
      </c>
      <c r="I1908" s="324" t="s">
        <v>43</v>
      </c>
      <c r="J1908" s="255" t="str">
        <f>IF(ISBLANK(INDEX('Policy Characteristics'!D:D,MATCH($C1908,'Policy Characteristics'!$C:$C,0))),"",INDEX('Policy Characteristics'!D:D,MATCH($C1908,'Policy Characteristics'!$C:$C,0)))</f>
        <v>R&amp;D Fuel Use Reductions</v>
      </c>
      <c r="K1908" s="254" t="str">
        <f>IF(ISBLANK(INDEX('Policy Characteristics'!E:E,MATCH($C1908,'Policy Characteristics'!$C:$C,0))),"",INDEX('Policy Characteristics'!E:E,MATCH($C1908,'Policy Characteristics'!$C:$C,0)))</f>
        <v>RnD transportation fuel use reduction</v>
      </c>
      <c r="L1908" s="261">
        <f>IF(ISBLANK(INDEX('Policy Characteristics'!F:F,MATCH($C1908,'Policy Characteristics'!$C:$C,0))),"",INDEX('Policy Characteristics'!F:F,MATCH($C1908,'Policy Characteristics'!$C:$C,0)))</f>
        <v>0</v>
      </c>
      <c r="M1908" s="261">
        <f>IF(ISBLANK(INDEX('Policy Characteristics'!G:G,MATCH($C1908,'Policy Characteristics'!$C:$C,0))),"",INDEX('Policy Characteristics'!G:G,MATCH($C1908,'Policy Characteristics'!$C:$C,0)))</f>
        <v>0.4</v>
      </c>
      <c r="N1908" s="261">
        <f>IF(ISBLANK(INDEX('Policy Characteristics'!H:H,MATCH($C1908,'Policy Characteristics'!$C:$C,0))),"",INDEX('Policy Characteristics'!H:H,MATCH($C1908,'Policy Characteristics'!$C:$C,0)))</f>
        <v>0.01</v>
      </c>
      <c r="O1908" s="254" t="str">
        <f>IF(ISBLANK(INDEX('Policy Characteristics'!I:I,MATCH($C1908,'Policy Characteristics'!$C:$C,0))),"",INDEX('Policy Characteristics'!I:I,MATCH($C1908,'Policy Characteristics'!$C:$C,0)))</f>
        <v>% reduction in fuel use</v>
      </c>
      <c r="P1908" s="254" t="str">
        <f>IF(ISBLANK(INDEX('Policy Characteristics'!J:J,MATCH($C1908,'Policy Characteristics'!$C:$C,0))),"",INDEX('Policy Characteristics'!J:J,MATCH($C1908,'Policy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8" s="254" t="str">
        <f>IF(ISBLANK(INDEX('Policy Characteristics'!K:K,MATCH($C1908,'Policy Characteristics'!$C:$C,0))),"",INDEX('Policy Characteristics'!K:K,MATCH($C1908,'Policy Characteristics'!$C:$C,0)))</f>
        <v>architectural-design.html#rnd</v>
      </c>
      <c r="R1908" s="254" t="str">
        <f>IF(ISBLANK(INDEX('Policy Characteristics'!L:L,MATCH($C1908,'Policy Characteristics'!$C:$C,0))),"",INDEX('Policy Characteristics'!L:L,MATCH($C1908,'Policy Characteristics'!$C:$C,0)))</f>
        <v>research-and-development.html</v>
      </c>
    </row>
    <row r="1909" spans="1:18">
      <c r="A1909" s="254" t="str">
        <f>IF(ISBLANK(INDEX('Policy Characteristics'!A:A,MATCH($C1909,'Policy Characteristics'!$C:$C,0))),"",INDEX('Policy Characteristics'!A:A,MATCH($C1909,'Policy Characteristics'!$C:$C,0)))</f>
        <v>Government Revenue Accounting</v>
      </c>
      <c r="B1909" s="262" t="str">
        <f>IF(ISBLANK(INDEX('Policy Characteristics'!B:B,MATCH($C1909,'Policy Characteristics'!$C:$C,0))),"",INDEX('Policy Characteristics'!B:B,MATCH($C1909,'Policy Characteristics'!$C:$C,0)))</f>
        <v>Carbon Tax Revenue</v>
      </c>
      <c r="C1909" t="s">
        <v>2951</v>
      </c>
      <c r="D1909" s="1" t="s">
        <v>2959</v>
      </c>
      <c r="F1909" s="1" t="s">
        <v>2964</v>
      </c>
      <c r="H1909" s="43">
        <v>545</v>
      </c>
      <c r="I1909" s="322" t="s">
        <v>43</v>
      </c>
      <c r="J1909" s="255" t="str">
        <f>IF(ISBLANK(INDEX('Policy Characteristics'!D:D,MATCH($C1909,'Policy Characteristics'!$C:$C,0))),"",INDEX('Policy Characteristics'!D:D,MATCH($C1909,'Policy Characteristics'!$C:$C,0)))</f>
        <v/>
      </c>
      <c r="K1909" s="254" t="str">
        <f>IF(ISBLANK(INDEX('Policy Characteristics'!E:E,MATCH($C1909,'Policy Characteristics'!$C:$C,0))),"",INDEX('Policy Characteristics'!E:E,MATCH($C1909,'Policy Characteristics'!$C:$C,0)))</f>
        <v>GRA carbon tax revenue</v>
      </c>
      <c r="L1909" s="254">
        <f>IF(ISBLANK(INDEX('Policy Characteristics'!F:F,MATCH($C1909,'Policy Characteristics'!$C:$C,0))),"",INDEX('Policy Characteristics'!F:F,MATCH($C1909,'Policy Characteristics'!$C:$C,0)))</f>
        <v>0</v>
      </c>
      <c r="M1909" s="254">
        <f>IF(ISBLANK(INDEX('Policy Characteristics'!G:G,MATCH($C1909,'Policy Characteristics'!$C:$C,0))),"",INDEX('Policy Characteristics'!G:G,MATCH($C1909,'Policy Characteristics'!$C:$C,0)))</f>
        <v>10</v>
      </c>
      <c r="N1909" s="254">
        <f>IF(ISBLANK(INDEX('Policy Characteristics'!H:H,MATCH($C1909,'Policy Characteristics'!$C:$C,0))),"",INDEX('Policy Characteristics'!H:H,MATCH($C1909,'Policy Characteristics'!$C:$C,0)))</f>
        <v>1</v>
      </c>
      <c r="O1909" s="254" t="str">
        <f>IF(ISBLANK(INDEX('Policy Characteristics'!I:I,MATCH($C1909,'Policy Characteristics'!$C:$C,0))),"",INDEX('Policy Characteristics'!I:I,MATCH($C1909,'Policy Characteristics'!$C:$C,0)))</f>
        <v>weight</v>
      </c>
      <c r="P1909" s="254" t="str">
        <f>IF(ISBLANK(INDEX('Policy Characteristics'!J:J,MATCH($C1909,'Policy Characteristics'!$C:$C,0))),"",INDEX('Policy Characteristics'!J:J,MATCH($C1909,'Policy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09" s="254" t="str">
        <f>IF(ISBLANK(INDEX('Policy Characteristics'!K:K,MATCH($C1909,'Policy Characteristics'!$C:$C,0))),"",INDEX('Policy Characteristics'!K:K,MATCH($C1909,'Policy Characteristics'!$C:$C,0)))</f>
        <v>io-model.html</v>
      </c>
      <c r="R1909" s="254" t="str">
        <f>IF(ISBLANK(INDEX('Policy Characteristics'!L:L,MATCH($C1909,'Policy Characteristics'!$C:$C,0))),"",INDEX('Policy Characteristics'!L:L,MATCH($C1909,'Policy Characteristics'!$C:$C,0)))</f>
        <v/>
      </c>
    </row>
    <row r="1910" spans="1:18">
      <c r="A1910" s="254" t="str">
        <f>IF(ISBLANK(INDEX('Policy Characteristics'!A:A,MATCH($C1910,'Policy Characteristics'!$C:$C,0))),"",INDEX('Policy Characteristics'!A:A,MATCH($C1910,'Policy Characteristics'!$C:$C,0)))</f>
        <v>Government Revenue Accounting</v>
      </c>
      <c r="B1910" s="262" t="str">
        <f>IF(ISBLANK(INDEX('Policy Characteristics'!B:B,MATCH($C1910,'Policy Characteristics'!$C:$C,0))),"",INDEX('Policy Characteristics'!B:B,MATCH($C1910,'Policy Characteristics'!$C:$C,0)))</f>
        <v>Carbon Tax Revenue</v>
      </c>
      <c r="C1910" s="254" t="str">
        <f t="shared" ref="C1910" si="77">C$1909</f>
        <v>GRA for Carbon Tax Revenue</v>
      </c>
      <c r="D1910" s="1" t="s">
        <v>2960</v>
      </c>
      <c r="F1910" s="1" t="s">
        <v>2975</v>
      </c>
      <c r="H1910" s="43">
        <v>546</v>
      </c>
      <c r="I1910" s="326" t="str">
        <f t="shared" ref="I1910:I1913" si="78">I$1909</f>
        <v>Yes</v>
      </c>
      <c r="J1910" s="255" t="str">
        <f>IF(ISBLANK(INDEX('Policy Characteristics'!D:D,MATCH($C1910,'Policy Characteristics'!$C:$C,0))),"",INDEX('Policy Characteristics'!D:D,MATCH($C1910,'Policy Characteristics'!$C:$C,0)))</f>
        <v/>
      </c>
      <c r="K1910" s="254" t="str">
        <f>IF(ISBLANK(INDEX('Policy Characteristics'!E:E,MATCH($C1910,'Policy Characteristics'!$C:$C,0))),"",INDEX('Policy Characteristics'!E:E,MATCH($C1910,'Policy Characteristics'!$C:$C,0)))</f>
        <v>GRA carbon tax revenue</v>
      </c>
      <c r="L1910" s="254">
        <f>IF(ISBLANK(INDEX('Policy Characteristics'!F:F,MATCH($C1910,'Policy Characteristics'!$C:$C,0))),"",INDEX('Policy Characteristics'!F:F,MATCH($C1910,'Policy Characteristics'!$C:$C,0)))</f>
        <v>0</v>
      </c>
      <c r="M1910" s="254">
        <f>IF(ISBLANK(INDEX('Policy Characteristics'!G:G,MATCH($C1910,'Policy Characteristics'!$C:$C,0))),"",INDEX('Policy Characteristics'!G:G,MATCH($C1910,'Policy Characteristics'!$C:$C,0)))</f>
        <v>10</v>
      </c>
      <c r="N1910" s="254">
        <f>IF(ISBLANK(INDEX('Policy Characteristics'!H:H,MATCH($C1910,'Policy Characteristics'!$C:$C,0))),"",INDEX('Policy Characteristics'!H:H,MATCH($C1910,'Policy Characteristics'!$C:$C,0)))</f>
        <v>1</v>
      </c>
      <c r="O1910" s="254" t="str">
        <f>IF(ISBLANK(INDEX('Policy Characteristics'!I:I,MATCH($C1910,'Policy Characteristics'!$C:$C,0))),"",INDEX('Policy Characteristics'!I:I,MATCH($C1910,'Policy Characteristics'!$C:$C,0)))</f>
        <v>weight</v>
      </c>
      <c r="P1910" s="254" t="str">
        <f>IF(ISBLANK(INDEX('Policy Characteristics'!J:J,MATCH($C1910,'Policy Characteristics'!$C:$C,0))),"",INDEX('Policy Characteristics'!J:J,MATCH($C1910,'Policy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10" s="254" t="str">
        <f>IF(ISBLANK(INDEX('Policy Characteristics'!K:K,MATCH($C1910,'Policy Characteristics'!$C:$C,0))),"",INDEX('Policy Characteristics'!K:K,MATCH($C1910,'Policy Characteristics'!$C:$C,0)))</f>
        <v>io-model.html</v>
      </c>
      <c r="R1910" s="254" t="str">
        <f>IF(ISBLANK(INDEX('Policy Characteristics'!L:L,MATCH($C1910,'Policy Characteristics'!$C:$C,0))),"",INDEX('Policy Characteristics'!L:L,MATCH($C1910,'Policy Characteristics'!$C:$C,0)))</f>
        <v/>
      </c>
    </row>
    <row r="1911" spans="1:18">
      <c r="A1911" s="254" t="str">
        <f>IF(ISBLANK(INDEX('Policy Characteristics'!A:A,MATCH($C1911,'Policy Characteristics'!$C:$C,0))),"",INDEX('Policy Characteristics'!A:A,MATCH($C1911,'Policy Characteristics'!$C:$C,0)))</f>
        <v>Government Revenue Accounting</v>
      </c>
      <c r="B1911" s="262" t="str">
        <f>IF(ISBLANK(INDEX('Policy Characteristics'!B:B,MATCH($C1911,'Policy Characteristics'!$C:$C,0))),"",INDEX('Policy Characteristics'!B:B,MATCH($C1911,'Policy Characteristics'!$C:$C,0)))</f>
        <v>Carbon Tax Revenue</v>
      </c>
      <c r="C1911" s="254" t="str">
        <f t="shared" ref="C1911:C1913" si="79">C$1909</f>
        <v>GRA for Carbon Tax Revenue</v>
      </c>
      <c r="D1911" s="1" t="s">
        <v>2961</v>
      </c>
      <c r="F1911" s="1" t="s">
        <v>2965</v>
      </c>
      <c r="H1911" s="43">
        <v>547</v>
      </c>
      <c r="I1911" s="326" t="str">
        <f t="shared" si="78"/>
        <v>Yes</v>
      </c>
      <c r="J1911" s="255" t="str">
        <f>IF(ISBLANK(INDEX('Policy Characteristics'!D:D,MATCH($C1911,'Policy Characteristics'!$C:$C,0))),"",INDEX('Policy Characteristics'!D:D,MATCH($C1911,'Policy Characteristics'!$C:$C,0)))</f>
        <v/>
      </c>
      <c r="K1911" s="254" t="str">
        <f>IF(ISBLANK(INDEX('Policy Characteristics'!E:E,MATCH($C1911,'Policy Characteristics'!$C:$C,0))),"",INDEX('Policy Characteristics'!E:E,MATCH($C1911,'Policy Characteristics'!$C:$C,0)))</f>
        <v>GRA carbon tax revenue</v>
      </c>
      <c r="L1911" s="254">
        <f>IF(ISBLANK(INDEX('Policy Characteristics'!F:F,MATCH($C1911,'Policy Characteristics'!$C:$C,0))),"",INDEX('Policy Characteristics'!F:F,MATCH($C1911,'Policy Characteristics'!$C:$C,0)))</f>
        <v>0</v>
      </c>
      <c r="M1911" s="254">
        <f>IF(ISBLANK(INDEX('Policy Characteristics'!G:G,MATCH($C1911,'Policy Characteristics'!$C:$C,0))),"",INDEX('Policy Characteristics'!G:G,MATCH($C1911,'Policy Characteristics'!$C:$C,0)))</f>
        <v>10</v>
      </c>
      <c r="N1911" s="254">
        <f>IF(ISBLANK(INDEX('Policy Characteristics'!H:H,MATCH($C1911,'Policy Characteristics'!$C:$C,0))),"",INDEX('Policy Characteristics'!H:H,MATCH($C1911,'Policy Characteristics'!$C:$C,0)))</f>
        <v>1</v>
      </c>
      <c r="O1911" s="254" t="str">
        <f>IF(ISBLANK(INDEX('Policy Characteristics'!I:I,MATCH($C1911,'Policy Characteristics'!$C:$C,0))),"",INDEX('Policy Characteristics'!I:I,MATCH($C1911,'Policy Characteristics'!$C:$C,0)))</f>
        <v>weight</v>
      </c>
      <c r="P1911" s="254" t="str">
        <f>IF(ISBLANK(INDEX('Policy Characteristics'!J:J,MATCH($C1911,'Policy Characteristics'!$C:$C,0))),"",INDEX('Policy Characteristics'!J:J,MATCH($C1911,'Policy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11" s="254" t="str">
        <f>IF(ISBLANK(INDEX('Policy Characteristics'!K:K,MATCH($C1911,'Policy Characteristics'!$C:$C,0))),"",INDEX('Policy Characteristics'!K:K,MATCH($C1911,'Policy Characteristics'!$C:$C,0)))</f>
        <v>io-model.html</v>
      </c>
      <c r="R1911" s="254" t="str">
        <f>IF(ISBLANK(INDEX('Policy Characteristics'!L:L,MATCH($C1911,'Policy Characteristics'!$C:$C,0))),"",INDEX('Policy Characteristics'!L:L,MATCH($C1911,'Policy Characteristics'!$C:$C,0)))</f>
        <v/>
      </c>
    </row>
    <row r="1912" spans="1:18">
      <c r="A1912" s="254" t="str">
        <f>IF(ISBLANK(INDEX('Policy Characteristics'!A:A,MATCH($C1912,'Policy Characteristics'!$C:$C,0))),"",INDEX('Policy Characteristics'!A:A,MATCH($C1912,'Policy Characteristics'!$C:$C,0)))</f>
        <v>Government Revenue Accounting</v>
      </c>
      <c r="B1912" s="262" t="str">
        <f>IF(ISBLANK(INDEX('Policy Characteristics'!B:B,MATCH($C1912,'Policy Characteristics'!$C:$C,0))),"",INDEX('Policy Characteristics'!B:B,MATCH($C1912,'Policy Characteristics'!$C:$C,0)))</f>
        <v>Carbon Tax Revenue</v>
      </c>
      <c r="C1912" s="254" t="str">
        <f t="shared" si="79"/>
        <v>GRA for Carbon Tax Revenue</v>
      </c>
      <c r="D1912" s="1" t="s">
        <v>2962</v>
      </c>
      <c r="F1912" s="1" t="s">
        <v>2966</v>
      </c>
      <c r="H1912" s="43">
        <v>548</v>
      </c>
      <c r="I1912" s="326" t="str">
        <f t="shared" si="78"/>
        <v>Yes</v>
      </c>
      <c r="J1912" s="255" t="str">
        <f>IF(ISBLANK(INDEX('Policy Characteristics'!D:D,MATCH($C1912,'Policy Characteristics'!$C:$C,0))),"",INDEX('Policy Characteristics'!D:D,MATCH($C1912,'Policy Characteristics'!$C:$C,0)))</f>
        <v/>
      </c>
      <c r="K1912" s="254" t="str">
        <f>IF(ISBLANK(INDEX('Policy Characteristics'!E:E,MATCH($C1912,'Policy Characteristics'!$C:$C,0))),"",INDEX('Policy Characteristics'!E:E,MATCH($C1912,'Policy Characteristics'!$C:$C,0)))</f>
        <v>GRA carbon tax revenue</v>
      </c>
      <c r="L1912" s="254">
        <f>IF(ISBLANK(INDEX('Policy Characteristics'!F:F,MATCH($C1912,'Policy Characteristics'!$C:$C,0))),"",INDEX('Policy Characteristics'!F:F,MATCH($C1912,'Policy Characteristics'!$C:$C,0)))</f>
        <v>0</v>
      </c>
      <c r="M1912" s="254">
        <f>IF(ISBLANK(INDEX('Policy Characteristics'!G:G,MATCH($C1912,'Policy Characteristics'!$C:$C,0))),"",INDEX('Policy Characteristics'!G:G,MATCH($C1912,'Policy Characteristics'!$C:$C,0)))</f>
        <v>10</v>
      </c>
      <c r="N1912" s="254">
        <f>IF(ISBLANK(INDEX('Policy Characteristics'!H:H,MATCH($C1912,'Policy Characteristics'!$C:$C,0))),"",INDEX('Policy Characteristics'!H:H,MATCH($C1912,'Policy Characteristics'!$C:$C,0)))</f>
        <v>1</v>
      </c>
      <c r="O1912" s="254" t="str">
        <f>IF(ISBLANK(INDEX('Policy Characteristics'!I:I,MATCH($C1912,'Policy Characteristics'!$C:$C,0))),"",INDEX('Policy Characteristics'!I:I,MATCH($C1912,'Policy Characteristics'!$C:$C,0)))</f>
        <v>weight</v>
      </c>
      <c r="P1912" s="254" t="str">
        <f>IF(ISBLANK(INDEX('Policy Characteristics'!J:J,MATCH($C1912,'Policy Characteristics'!$C:$C,0))),"",INDEX('Policy Characteristics'!J:J,MATCH($C1912,'Policy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12" s="254" t="str">
        <f>IF(ISBLANK(INDEX('Policy Characteristics'!K:K,MATCH($C1912,'Policy Characteristics'!$C:$C,0))),"",INDEX('Policy Characteristics'!K:K,MATCH($C1912,'Policy Characteristics'!$C:$C,0)))</f>
        <v>io-model.html</v>
      </c>
      <c r="R1912" s="254" t="str">
        <f>IF(ISBLANK(INDEX('Policy Characteristics'!L:L,MATCH($C1912,'Policy Characteristics'!$C:$C,0))),"",INDEX('Policy Characteristics'!L:L,MATCH($C1912,'Policy Characteristics'!$C:$C,0)))</f>
        <v/>
      </c>
    </row>
    <row r="1913" spans="1:18">
      <c r="A1913" s="254" t="str">
        <f>IF(ISBLANK(INDEX('Policy Characteristics'!A:A,MATCH($C1913,'Policy Characteristics'!$C:$C,0))),"",INDEX('Policy Characteristics'!A:A,MATCH($C1913,'Policy Characteristics'!$C:$C,0)))</f>
        <v>Government Revenue Accounting</v>
      </c>
      <c r="B1913" s="262" t="str">
        <f>IF(ISBLANK(INDEX('Policy Characteristics'!B:B,MATCH($C1913,'Policy Characteristics'!$C:$C,0))),"",INDEX('Policy Characteristics'!B:B,MATCH($C1913,'Policy Characteristics'!$C:$C,0)))</f>
        <v>Carbon Tax Revenue</v>
      </c>
      <c r="C1913" s="254" t="str">
        <f t="shared" si="79"/>
        <v>GRA for Carbon Tax Revenue</v>
      </c>
      <c r="D1913" s="1" t="s">
        <v>2963</v>
      </c>
      <c r="F1913" s="1" t="s">
        <v>2967</v>
      </c>
      <c r="H1913" s="43">
        <v>549</v>
      </c>
      <c r="I1913" s="326" t="str">
        <f t="shared" si="78"/>
        <v>Yes</v>
      </c>
      <c r="J1913" s="255" t="str">
        <f>IF(ISBLANK(INDEX('Policy Characteristics'!D:D,MATCH($C1913,'Policy Characteristics'!$C:$C,0))),"",INDEX('Policy Characteristics'!D:D,MATCH($C1913,'Policy Characteristics'!$C:$C,0)))</f>
        <v/>
      </c>
      <c r="K1913" s="254" t="str">
        <f>IF(ISBLANK(INDEX('Policy Characteristics'!E:E,MATCH($C1913,'Policy Characteristics'!$C:$C,0))),"",INDEX('Policy Characteristics'!E:E,MATCH($C1913,'Policy Characteristics'!$C:$C,0)))</f>
        <v>GRA carbon tax revenue</v>
      </c>
      <c r="L1913" s="254">
        <f>IF(ISBLANK(INDEX('Policy Characteristics'!F:F,MATCH($C1913,'Policy Characteristics'!$C:$C,0))),"",INDEX('Policy Characteristics'!F:F,MATCH($C1913,'Policy Characteristics'!$C:$C,0)))</f>
        <v>0</v>
      </c>
      <c r="M1913" s="254">
        <f>IF(ISBLANK(INDEX('Policy Characteristics'!G:G,MATCH($C1913,'Policy Characteristics'!$C:$C,0))),"",INDEX('Policy Characteristics'!G:G,MATCH($C1913,'Policy Characteristics'!$C:$C,0)))</f>
        <v>10</v>
      </c>
      <c r="N1913" s="254">
        <f>IF(ISBLANK(INDEX('Policy Characteristics'!H:H,MATCH($C1913,'Policy Characteristics'!$C:$C,0))),"",INDEX('Policy Characteristics'!H:H,MATCH($C1913,'Policy Characteristics'!$C:$C,0)))</f>
        <v>1</v>
      </c>
      <c r="O1913" s="254" t="str">
        <f>IF(ISBLANK(INDEX('Policy Characteristics'!I:I,MATCH($C1913,'Policy Characteristics'!$C:$C,0))),"",INDEX('Policy Characteristics'!I:I,MATCH($C1913,'Policy Characteristics'!$C:$C,0)))</f>
        <v>weight</v>
      </c>
      <c r="P1913" s="254" t="str">
        <f>IF(ISBLANK(INDEX('Policy Characteristics'!J:J,MATCH($C1913,'Policy Characteristics'!$C:$C,0))),"",INDEX('Policy Characteristics'!J:J,MATCH($C1913,'Policy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13" s="254" t="str">
        <f>IF(ISBLANK(INDEX('Policy Characteristics'!K:K,MATCH($C1913,'Policy Characteristics'!$C:$C,0))),"",INDEX('Policy Characteristics'!K:K,MATCH($C1913,'Policy Characteristics'!$C:$C,0)))</f>
        <v>io-model.html</v>
      </c>
      <c r="R1913" s="254" t="str">
        <f>IF(ISBLANK(INDEX('Policy Characteristics'!L:L,MATCH($C1913,'Policy Characteristics'!$C:$C,0))),"",INDEX('Policy Characteristics'!L:L,MATCH($C1913,'Policy Characteristics'!$C:$C,0)))</f>
        <v/>
      </c>
    </row>
    <row r="1914" spans="1:18">
      <c r="A1914" s="254" t="str">
        <f>IF(ISBLANK(INDEX('Policy Characteristics'!A:A,MATCH($C1914,'Policy Characteristics'!$C:$C,0))),"",INDEX('Policy Characteristics'!A:A,MATCH($C1914,'Policy Characteristics'!$C:$C,0)))</f>
        <v>Government Revenue Accounting</v>
      </c>
      <c r="B1914" s="262" t="str">
        <f>IF(ISBLANK(INDEX('Policy Characteristics'!B:B,MATCH($C1914,'Policy Characteristics'!$C:$C,0))),"",INDEX('Policy Characteristics'!B:B,MATCH($C1914,'Policy Characteristics'!$C:$C,0)))</f>
        <v>Fuel Tax Revenue</v>
      </c>
      <c r="C1914" t="s">
        <v>2952</v>
      </c>
      <c r="D1914" s="1" t="s">
        <v>2959</v>
      </c>
      <c r="F1914" s="1" t="s">
        <v>2964</v>
      </c>
      <c r="H1914" s="43">
        <v>550</v>
      </c>
      <c r="I1914" s="322" t="s">
        <v>43</v>
      </c>
      <c r="J1914" s="255" t="str">
        <f>IF(ISBLANK(INDEX('Policy Characteristics'!D:D,MATCH($C1914,'Policy Characteristics'!$C:$C,0))),"",INDEX('Policy Characteristics'!D:D,MATCH($C1914,'Policy Characteristics'!$C:$C,0)))</f>
        <v/>
      </c>
      <c r="K1914" s="254" t="str">
        <f>IF(ISBLANK(INDEX('Policy Characteristics'!E:E,MATCH($C1914,'Policy Characteristics'!$C:$C,0))),"",INDEX('Policy Characteristics'!E:E,MATCH($C1914,'Policy Characteristics'!$C:$C,0)))</f>
        <v>GRA fuel tax revenue</v>
      </c>
      <c r="L1914" s="254">
        <f>IF(ISBLANK(INDEX('Policy Characteristics'!F:F,MATCH($C1914,'Policy Characteristics'!$C:$C,0))),"",INDEX('Policy Characteristics'!F:F,MATCH($C1914,'Policy Characteristics'!$C:$C,0)))</f>
        <v>0</v>
      </c>
      <c r="M1914" s="254">
        <f>IF(ISBLANK(INDEX('Policy Characteristics'!G:G,MATCH($C1914,'Policy Characteristics'!$C:$C,0))),"",INDEX('Policy Characteristics'!G:G,MATCH($C1914,'Policy Characteristics'!$C:$C,0)))</f>
        <v>10</v>
      </c>
      <c r="N1914" s="254">
        <f>IF(ISBLANK(INDEX('Policy Characteristics'!H:H,MATCH($C1914,'Policy Characteristics'!$C:$C,0))),"",INDEX('Policy Characteristics'!H:H,MATCH($C1914,'Policy Characteristics'!$C:$C,0)))</f>
        <v>1</v>
      </c>
      <c r="O1914" s="254" t="str">
        <f>IF(ISBLANK(INDEX('Policy Characteristics'!I:I,MATCH($C1914,'Policy Characteristics'!$C:$C,0))),"",INDEX('Policy Characteristics'!I:I,MATCH($C1914,'Policy Characteristics'!$C:$C,0)))</f>
        <v>weight</v>
      </c>
      <c r="P1914" s="254" t="str">
        <f>IF(ISBLANK(INDEX('Policy Characteristics'!J:J,MATCH($C1914,'Policy Characteristics'!$C:$C,0))),"",INDEX('Policy Characteristics'!J:J,MATCH($C1914,'Policy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14" s="254" t="str">
        <f>IF(ISBLANK(INDEX('Policy Characteristics'!K:K,MATCH($C1914,'Policy Characteristics'!$C:$C,0))),"",INDEX('Policy Characteristics'!K:K,MATCH($C1914,'Policy Characteristics'!$C:$C,0)))</f>
        <v>io-model.html</v>
      </c>
      <c r="R1914" s="254" t="str">
        <f>IF(ISBLANK(INDEX('Policy Characteristics'!L:L,MATCH($C1914,'Policy Characteristics'!$C:$C,0))),"",INDEX('Policy Characteristics'!L:L,MATCH($C1914,'Policy Characteristics'!$C:$C,0)))</f>
        <v/>
      </c>
    </row>
    <row r="1915" spans="1:18">
      <c r="A1915" s="254" t="str">
        <f>IF(ISBLANK(INDEX('Policy Characteristics'!A:A,MATCH($C1915,'Policy Characteristics'!$C:$C,0))),"",INDEX('Policy Characteristics'!A:A,MATCH($C1915,'Policy Characteristics'!$C:$C,0)))</f>
        <v>Government Revenue Accounting</v>
      </c>
      <c r="B1915" s="262" t="str">
        <f>IF(ISBLANK(INDEX('Policy Characteristics'!B:B,MATCH($C1915,'Policy Characteristics'!$C:$C,0))),"",INDEX('Policy Characteristics'!B:B,MATCH($C1915,'Policy Characteristics'!$C:$C,0)))</f>
        <v>Fuel Tax Revenue</v>
      </c>
      <c r="C1915" s="254" t="str">
        <f t="shared" ref="C1915:C1918" si="80">C$1914</f>
        <v>GRA for Fuel Tax Revenue</v>
      </c>
      <c r="D1915" s="1" t="s">
        <v>2960</v>
      </c>
      <c r="F1915" s="1" t="s">
        <v>2975</v>
      </c>
      <c r="H1915" s="43">
        <v>551</v>
      </c>
      <c r="I1915" s="326" t="str">
        <f t="shared" ref="I1915:I1918" si="81">I$1914</f>
        <v>Yes</v>
      </c>
      <c r="J1915" s="255" t="str">
        <f>IF(ISBLANK(INDEX('Policy Characteristics'!D:D,MATCH($C1915,'Policy Characteristics'!$C:$C,0))),"",INDEX('Policy Characteristics'!D:D,MATCH($C1915,'Policy Characteristics'!$C:$C,0)))</f>
        <v/>
      </c>
      <c r="K1915" s="254" t="str">
        <f>IF(ISBLANK(INDEX('Policy Characteristics'!E:E,MATCH($C1915,'Policy Characteristics'!$C:$C,0))),"",INDEX('Policy Characteristics'!E:E,MATCH($C1915,'Policy Characteristics'!$C:$C,0)))</f>
        <v>GRA fuel tax revenue</v>
      </c>
      <c r="L1915" s="254">
        <f>IF(ISBLANK(INDEX('Policy Characteristics'!F:F,MATCH($C1915,'Policy Characteristics'!$C:$C,0))),"",INDEX('Policy Characteristics'!F:F,MATCH($C1915,'Policy Characteristics'!$C:$C,0)))</f>
        <v>0</v>
      </c>
      <c r="M1915" s="254">
        <f>IF(ISBLANK(INDEX('Policy Characteristics'!G:G,MATCH($C1915,'Policy Characteristics'!$C:$C,0))),"",INDEX('Policy Characteristics'!G:G,MATCH($C1915,'Policy Characteristics'!$C:$C,0)))</f>
        <v>10</v>
      </c>
      <c r="N1915" s="254">
        <f>IF(ISBLANK(INDEX('Policy Characteristics'!H:H,MATCH($C1915,'Policy Characteristics'!$C:$C,0))),"",INDEX('Policy Characteristics'!H:H,MATCH($C1915,'Policy Characteristics'!$C:$C,0)))</f>
        <v>1</v>
      </c>
      <c r="O1915" s="254" t="str">
        <f>IF(ISBLANK(INDEX('Policy Characteristics'!I:I,MATCH($C1915,'Policy Characteristics'!$C:$C,0))),"",INDEX('Policy Characteristics'!I:I,MATCH($C1915,'Policy Characteristics'!$C:$C,0)))</f>
        <v>weight</v>
      </c>
      <c r="P1915" s="254" t="str">
        <f>IF(ISBLANK(INDEX('Policy Characteristics'!J:J,MATCH($C1915,'Policy Characteristics'!$C:$C,0))),"",INDEX('Policy Characteristics'!J:J,MATCH($C1915,'Policy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15" s="254" t="str">
        <f>IF(ISBLANK(INDEX('Policy Characteristics'!K:K,MATCH($C1915,'Policy Characteristics'!$C:$C,0))),"",INDEX('Policy Characteristics'!K:K,MATCH($C1915,'Policy Characteristics'!$C:$C,0)))</f>
        <v>io-model.html</v>
      </c>
      <c r="R1915" s="254" t="str">
        <f>IF(ISBLANK(INDEX('Policy Characteristics'!L:L,MATCH($C1915,'Policy Characteristics'!$C:$C,0))),"",INDEX('Policy Characteristics'!L:L,MATCH($C1915,'Policy Characteristics'!$C:$C,0)))</f>
        <v/>
      </c>
    </row>
    <row r="1916" spans="1:18">
      <c r="A1916" s="254" t="str">
        <f>IF(ISBLANK(INDEX('Policy Characteristics'!A:A,MATCH($C1916,'Policy Characteristics'!$C:$C,0))),"",INDEX('Policy Characteristics'!A:A,MATCH($C1916,'Policy Characteristics'!$C:$C,0)))</f>
        <v>Government Revenue Accounting</v>
      </c>
      <c r="B1916" s="262" t="str">
        <f>IF(ISBLANK(INDEX('Policy Characteristics'!B:B,MATCH($C1916,'Policy Characteristics'!$C:$C,0))),"",INDEX('Policy Characteristics'!B:B,MATCH($C1916,'Policy Characteristics'!$C:$C,0)))</f>
        <v>Fuel Tax Revenue</v>
      </c>
      <c r="C1916" s="254" t="str">
        <f t="shared" si="80"/>
        <v>GRA for Fuel Tax Revenue</v>
      </c>
      <c r="D1916" s="1" t="s">
        <v>2961</v>
      </c>
      <c r="F1916" s="1" t="s">
        <v>2965</v>
      </c>
      <c r="H1916" s="43">
        <v>552</v>
      </c>
      <c r="I1916" s="326" t="str">
        <f t="shared" si="81"/>
        <v>Yes</v>
      </c>
      <c r="J1916" s="255" t="str">
        <f>IF(ISBLANK(INDEX('Policy Characteristics'!D:D,MATCH($C1916,'Policy Characteristics'!$C:$C,0))),"",INDEX('Policy Characteristics'!D:D,MATCH($C1916,'Policy Characteristics'!$C:$C,0)))</f>
        <v/>
      </c>
      <c r="K1916" s="254" t="str">
        <f>IF(ISBLANK(INDEX('Policy Characteristics'!E:E,MATCH($C1916,'Policy Characteristics'!$C:$C,0))),"",INDEX('Policy Characteristics'!E:E,MATCH($C1916,'Policy Characteristics'!$C:$C,0)))</f>
        <v>GRA fuel tax revenue</v>
      </c>
      <c r="L1916" s="254">
        <f>IF(ISBLANK(INDEX('Policy Characteristics'!F:F,MATCH($C1916,'Policy Characteristics'!$C:$C,0))),"",INDEX('Policy Characteristics'!F:F,MATCH($C1916,'Policy Characteristics'!$C:$C,0)))</f>
        <v>0</v>
      </c>
      <c r="M1916" s="254">
        <f>IF(ISBLANK(INDEX('Policy Characteristics'!G:G,MATCH($C1916,'Policy Characteristics'!$C:$C,0))),"",INDEX('Policy Characteristics'!G:G,MATCH($C1916,'Policy Characteristics'!$C:$C,0)))</f>
        <v>10</v>
      </c>
      <c r="N1916" s="254">
        <f>IF(ISBLANK(INDEX('Policy Characteristics'!H:H,MATCH($C1916,'Policy Characteristics'!$C:$C,0))),"",INDEX('Policy Characteristics'!H:H,MATCH($C1916,'Policy Characteristics'!$C:$C,0)))</f>
        <v>1</v>
      </c>
      <c r="O1916" s="254" t="str">
        <f>IF(ISBLANK(INDEX('Policy Characteristics'!I:I,MATCH($C1916,'Policy Characteristics'!$C:$C,0))),"",INDEX('Policy Characteristics'!I:I,MATCH($C1916,'Policy Characteristics'!$C:$C,0)))</f>
        <v>weight</v>
      </c>
      <c r="P1916" s="254" t="str">
        <f>IF(ISBLANK(INDEX('Policy Characteristics'!J:J,MATCH($C1916,'Policy Characteristics'!$C:$C,0))),"",INDEX('Policy Characteristics'!J:J,MATCH($C1916,'Policy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16" s="254" t="str">
        <f>IF(ISBLANK(INDEX('Policy Characteristics'!K:K,MATCH($C1916,'Policy Characteristics'!$C:$C,0))),"",INDEX('Policy Characteristics'!K:K,MATCH($C1916,'Policy Characteristics'!$C:$C,0)))</f>
        <v>io-model.html</v>
      </c>
      <c r="R1916" s="254" t="str">
        <f>IF(ISBLANK(INDEX('Policy Characteristics'!L:L,MATCH($C1916,'Policy Characteristics'!$C:$C,0))),"",INDEX('Policy Characteristics'!L:L,MATCH($C1916,'Policy Characteristics'!$C:$C,0)))</f>
        <v/>
      </c>
    </row>
    <row r="1917" spans="1:18">
      <c r="A1917" s="254" t="str">
        <f>IF(ISBLANK(INDEX('Policy Characteristics'!A:A,MATCH($C1917,'Policy Characteristics'!$C:$C,0))),"",INDEX('Policy Characteristics'!A:A,MATCH($C1917,'Policy Characteristics'!$C:$C,0)))</f>
        <v>Government Revenue Accounting</v>
      </c>
      <c r="B1917" s="262" t="str">
        <f>IF(ISBLANK(INDEX('Policy Characteristics'!B:B,MATCH($C1917,'Policy Characteristics'!$C:$C,0))),"",INDEX('Policy Characteristics'!B:B,MATCH($C1917,'Policy Characteristics'!$C:$C,0)))</f>
        <v>Fuel Tax Revenue</v>
      </c>
      <c r="C1917" s="254" t="str">
        <f t="shared" si="80"/>
        <v>GRA for Fuel Tax Revenue</v>
      </c>
      <c r="D1917" s="1" t="s">
        <v>2962</v>
      </c>
      <c r="F1917" s="1" t="s">
        <v>2966</v>
      </c>
      <c r="H1917" s="43">
        <v>553</v>
      </c>
      <c r="I1917" s="326" t="str">
        <f t="shared" si="81"/>
        <v>Yes</v>
      </c>
      <c r="J1917" s="255" t="str">
        <f>IF(ISBLANK(INDEX('Policy Characteristics'!D:D,MATCH($C1917,'Policy Characteristics'!$C:$C,0))),"",INDEX('Policy Characteristics'!D:D,MATCH($C1917,'Policy Characteristics'!$C:$C,0)))</f>
        <v/>
      </c>
      <c r="K1917" s="254" t="str">
        <f>IF(ISBLANK(INDEX('Policy Characteristics'!E:E,MATCH($C1917,'Policy Characteristics'!$C:$C,0))),"",INDEX('Policy Characteristics'!E:E,MATCH($C1917,'Policy Characteristics'!$C:$C,0)))</f>
        <v>GRA fuel tax revenue</v>
      </c>
      <c r="L1917" s="254">
        <f>IF(ISBLANK(INDEX('Policy Characteristics'!F:F,MATCH($C1917,'Policy Characteristics'!$C:$C,0))),"",INDEX('Policy Characteristics'!F:F,MATCH($C1917,'Policy Characteristics'!$C:$C,0)))</f>
        <v>0</v>
      </c>
      <c r="M1917" s="254">
        <f>IF(ISBLANK(INDEX('Policy Characteristics'!G:G,MATCH($C1917,'Policy Characteristics'!$C:$C,0))),"",INDEX('Policy Characteristics'!G:G,MATCH($C1917,'Policy Characteristics'!$C:$C,0)))</f>
        <v>10</v>
      </c>
      <c r="N1917" s="254">
        <f>IF(ISBLANK(INDEX('Policy Characteristics'!H:H,MATCH($C1917,'Policy Characteristics'!$C:$C,0))),"",INDEX('Policy Characteristics'!H:H,MATCH($C1917,'Policy Characteristics'!$C:$C,0)))</f>
        <v>1</v>
      </c>
      <c r="O1917" s="254" t="str">
        <f>IF(ISBLANK(INDEX('Policy Characteristics'!I:I,MATCH($C1917,'Policy Characteristics'!$C:$C,0))),"",INDEX('Policy Characteristics'!I:I,MATCH($C1917,'Policy Characteristics'!$C:$C,0)))</f>
        <v>weight</v>
      </c>
      <c r="P1917" s="254" t="str">
        <f>IF(ISBLANK(INDEX('Policy Characteristics'!J:J,MATCH($C1917,'Policy Characteristics'!$C:$C,0))),"",INDEX('Policy Characteristics'!J:J,MATCH($C1917,'Policy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17" s="254" t="str">
        <f>IF(ISBLANK(INDEX('Policy Characteristics'!K:K,MATCH($C1917,'Policy Characteristics'!$C:$C,0))),"",INDEX('Policy Characteristics'!K:K,MATCH($C1917,'Policy Characteristics'!$C:$C,0)))</f>
        <v>io-model.html</v>
      </c>
      <c r="R1917" s="254" t="str">
        <f>IF(ISBLANK(INDEX('Policy Characteristics'!L:L,MATCH($C1917,'Policy Characteristics'!$C:$C,0))),"",INDEX('Policy Characteristics'!L:L,MATCH($C1917,'Policy Characteristics'!$C:$C,0)))</f>
        <v/>
      </c>
    </row>
    <row r="1918" spans="1:18">
      <c r="A1918" s="254" t="str">
        <f>IF(ISBLANK(INDEX('Policy Characteristics'!A:A,MATCH($C1918,'Policy Characteristics'!$C:$C,0))),"",INDEX('Policy Characteristics'!A:A,MATCH($C1918,'Policy Characteristics'!$C:$C,0)))</f>
        <v>Government Revenue Accounting</v>
      </c>
      <c r="B1918" s="262" t="str">
        <f>IF(ISBLANK(INDEX('Policy Characteristics'!B:B,MATCH($C1918,'Policy Characteristics'!$C:$C,0))),"",INDEX('Policy Characteristics'!B:B,MATCH($C1918,'Policy Characteristics'!$C:$C,0)))</f>
        <v>Fuel Tax Revenue</v>
      </c>
      <c r="C1918" s="254" t="str">
        <f t="shared" si="80"/>
        <v>GRA for Fuel Tax Revenue</v>
      </c>
      <c r="D1918" s="1" t="s">
        <v>2963</v>
      </c>
      <c r="F1918" s="1" t="s">
        <v>2967</v>
      </c>
      <c r="H1918" s="43">
        <v>554</v>
      </c>
      <c r="I1918" s="326" t="str">
        <f t="shared" si="81"/>
        <v>Yes</v>
      </c>
      <c r="J1918" s="255" t="str">
        <f>IF(ISBLANK(INDEX('Policy Characteristics'!D:D,MATCH($C1918,'Policy Characteristics'!$C:$C,0))),"",INDEX('Policy Characteristics'!D:D,MATCH($C1918,'Policy Characteristics'!$C:$C,0)))</f>
        <v/>
      </c>
      <c r="K1918" s="254" t="str">
        <f>IF(ISBLANK(INDEX('Policy Characteristics'!E:E,MATCH($C1918,'Policy Characteristics'!$C:$C,0))),"",INDEX('Policy Characteristics'!E:E,MATCH($C1918,'Policy Characteristics'!$C:$C,0)))</f>
        <v>GRA fuel tax revenue</v>
      </c>
      <c r="L1918" s="254">
        <f>IF(ISBLANK(INDEX('Policy Characteristics'!F:F,MATCH($C1918,'Policy Characteristics'!$C:$C,0))),"",INDEX('Policy Characteristics'!F:F,MATCH($C1918,'Policy Characteristics'!$C:$C,0)))</f>
        <v>0</v>
      </c>
      <c r="M1918" s="254">
        <f>IF(ISBLANK(INDEX('Policy Characteristics'!G:G,MATCH($C1918,'Policy Characteristics'!$C:$C,0))),"",INDEX('Policy Characteristics'!G:G,MATCH($C1918,'Policy Characteristics'!$C:$C,0)))</f>
        <v>10</v>
      </c>
      <c r="N1918" s="254">
        <f>IF(ISBLANK(INDEX('Policy Characteristics'!H:H,MATCH($C1918,'Policy Characteristics'!$C:$C,0))),"",INDEX('Policy Characteristics'!H:H,MATCH($C1918,'Policy Characteristics'!$C:$C,0)))</f>
        <v>1</v>
      </c>
      <c r="O1918" s="254" t="str">
        <f>IF(ISBLANK(INDEX('Policy Characteristics'!I:I,MATCH($C1918,'Policy Characteristics'!$C:$C,0))),"",INDEX('Policy Characteristics'!I:I,MATCH($C1918,'Policy Characteristics'!$C:$C,0)))</f>
        <v>weight</v>
      </c>
      <c r="P1918" s="254" t="str">
        <f>IF(ISBLANK(INDEX('Policy Characteristics'!J:J,MATCH($C1918,'Policy Characteristics'!$C:$C,0))),"",INDEX('Policy Characteristics'!J:J,MATCH($C1918,'Policy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18" s="254" t="str">
        <f>IF(ISBLANK(INDEX('Policy Characteristics'!K:K,MATCH($C1918,'Policy Characteristics'!$C:$C,0))),"",INDEX('Policy Characteristics'!K:K,MATCH($C1918,'Policy Characteristics'!$C:$C,0)))</f>
        <v>io-model.html</v>
      </c>
      <c r="R1918" s="254" t="str">
        <f>IF(ISBLANK(INDEX('Policy Characteristics'!L:L,MATCH($C1918,'Policy Characteristics'!$C:$C,0))),"",INDEX('Policy Characteristics'!L:L,MATCH($C1918,'Policy Characteristics'!$C:$C,0)))</f>
        <v/>
      </c>
    </row>
    <row r="1919" spans="1:18">
      <c r="A1919" s="254" t="str">
        <f>IF(ISBLANK(INDEX('Policy Characteristics'!A:A,MATCH($C1919,'Policy Characteristics'!$C:$C,0))),"",INDEX('Policy Characteristics'!A:A,MATCH($C1919,'Policy Characteristics'!$C:$C,0)))</f>
        <v>Government Revenue Accounting</v>
      </c>
      <c r="B1919" s="262" t="str">
        <f>IF(ISBLANK(INDEX('Policy Characteristics'!B:B,MATCH($C1919,'Policy Characteristics'!$C:$C,0))),"",INDEX('Policy Characteristics'!B:B,MATCH($C1919,'Policy Characteristics'!$C:$C,0)))</f>
        <v>Vehicle Subsidy</v>
      </c>
      <c r="C1919" t="s">
        <v>3623</v>
      </c>
      <c r="D1919" s="1" t="s">
        <v>2959</v>
      </c>
      <c r="F1919" s="1" t="s">
        <v>2964</v>
      </c>
      <c r="H1919" s="43">
        <v>555</v>
      </c>
      <c r="I1919" s="322" t="s">
        <v>43</v>
      </c>
      <c r="J1919" s="255" t="str">
        <f>IF(ISBLANK(INDEX('Policy Characteristics'!D:D,MATCH($C1919,'Policy Characteristics'!$C:$C,0))),"",INDEX('Policy Characteristics'!D:D,MATCH($C1919,'Policy Characteristics'!$C:$C,0)))</f>
        <v/>
      </c>
      <c r="K1919" s="254" t="str">
        <f>IF(ISBLANK(INDEX('Policy Characteristics'!E:E,MATCH($C1919,'Policy Characteristics'!$C:$C,0))),"",INDEX('Policy Characteristics'!E:E,MATCH($C1919,'Policy Characteristics'!$C:$C,0)))</f>
        <v>GRA EV subsidy</v>
      </c>
      <c r="L1919" s="254">
        <f>IF(ISBLANK(INDEX('Policy Characteristics'!F:F,MATCH($C1919,'Policy Characteristics'!$C:$C,0))),"",INDEX('Policy Characteristics'!F:F,MATCH($C1919,'Policy Characteristics'!$C:$C,0)))</f>
        <v>0</v>
      </c>
      <c r="M1919" s="254">
        <f>IF(ISBLANK(INDEX('Policy Characteristics'!G:G,MATCH($C1919,'Policy Characteristics'!$C:$C,0))),"",INDEX('Policy Characteristics'!G:G,MATCH($C1919,'Policy Characteristics'!$C:$C,0)))</f>
        <v>10</v>
      </c>
      <c r="N1919" s="254">
        <f>IF(ISBLANK(INDEX('Policy Characteristics'!H:H,MATCH($C1919,'Policy Characteristics'!$C:$C,0))),"",INDEX('Policy Characteristics'!H:H,MATCH($C1919,'Policy Characteristics'!$C:$C,0)))</f>
        <v>1</v>
      </c>
      <c r="O1919" s="254" t="str">
        <f>IF(ISBLANK(INDEX('Policy Characteristics'!I:I,MATCH($C1919,'Policy Characteristics'!$C:$C,0))),"",INDEX('Policy Characteristics'!I:I,MATCH($C1919,'Policy Characteristics'!$C:$C,0)))</f>
        <v>weight</v>
      </c>
      <c r="P1919" s="254" t="str">
        <f>IF(ISBLANK(INDEX('Policy Characteristics'!J:J,MATCH($C1919,'Policy Characteristics'!$C:$C,0))),"",INDEX('Policy Characteristics'!J:J,MATCH($C1919,'Policy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19" s="254" t="str">
        <f>IF(ISBLANK(INDEX('Policy Characteristics'!K:K,MATCH($C1919,'Policy Characteristics'!$C:$C,0))),"",INDEX('Policy Characteristics'!K:K,MATCH($C1919,'Policy Characteristics'!$C:$C,0)))</f>
        <v>io-model.html</v>
      </c>
      <c r="R1919" s="254" t="str">
        <f>IF(ISBLANK(INDEX('Policy Characteristics'!L:L,MATCH($C1919,'Policy Characteristics'!$C:$C,0))),"",INDEX('Policy Characteristics'!L:L,MATCH($C1919,'Policy Characteristics'!$C:$C,0)))</f>
        <v/>
      </c>
    </row>
    <row r="1920" spans="1:18">
      <c r="A1920" s="254" t="str">
        <f>IF(ISBLANK(INDEX('Policy Characteristics'!A:A,MATCH($C1920,'Policy Characteristics'!$C:$C,0))),"",INDEX('Policy Characteristics'!A:A,MATCH($C1920,'Policy Characteristics'!$C:$C,0)))</f>
        <v>Government Revenue Accounting</v>
      </c>
      <c r="B1920" s="262" t="str">
        <f>IF(ISBLANK(INDEX('Policy Characteristics'!B:B,MATCH($C1920,'Policy Characteristics'!$C:$C,0))),"",INDEX('Policy Characteristics'!B:B,MATCH($C1920,'Policy Characteristics'!$C:$C,0)))</f>
        <v>Vehicle Subsidy</v>
      </c>
      <c r="C1920" s="254" t="str">
        <f t="shared" ref="C1920:C1923" si="82">C$1919</f>
        <v>GRA for Vehicle Subsidy</v>
      </c>
      <c r="D1920" s="1" t="s">
        <v>2960</v>
      </c>
      <c r="F1920" s="1" t="s">
        <v>2975</v>
      </c>
      <c r="H1920" s="43">
        <v>556</v>
      </c>
      <c r="I1920" s="326" t="str">
        <f t="shared" ref="I1920:I1928" si="83">I$1919</f>
        <v>Yes</v>
      </c>
      <c r="J1920" s="255" t="str">
        <f>IF(ISBLANK(INDEX('Policy Characteristics'!D:D,MATCH($C1920,'Policy Characteristics'!$C:$C,0))),"",INDEX('Policy Characteristics'!D:D,MATCH($C1920,'Policy Characteristics'!$C:$C,0)))</f>
        <v/>
      </c>
      <c r="K1920" s="254" t="str">
        <f>IF(ISBLANK(INDEX('Policy Characteristics'!E:E,MATCH($C1920,'Policy Characteristics'!$C:$C,0))),"",INDEX('Policy Characteristics'!E:E,MATCH($C1920,'Policy Characteristics'!$C:$C,0)))</f>
        <v>GRA EV subsidy</v>
      </c>
      <c r="L1920" s="254">
        <f>IF(ISBLANK(INDEX('Policy Characteristics'!F:F,MATCH($C1920,'Policy Characteristics'!$C:$C,0))),"",INDEX('Policy Characteristics'!F:F,MATCH($C1920,'Policy Characteristics'!$C:$C,0)))</f>
        <v>0</v>
      </c>
      <c r="M1920" s="254">
        <f>IF(ISBLANK(INDEX('Policy Characteristics'!G:G,MATCH($C1920,'Policy Characteristics'!$C:$C,0))),"",INDEX('Policy Characteristics'!G:G,MATCH($C1920,'Policy Characteristics'!$C:$C,0)))</f>
        <v>10</v>
      </c>
      <c r="N1920" s="254">
        <f>IF(ISBLANK(INDEX('Policy Characteristics'!H:H,MATCH($C1920,'Policy Characteristics'!$C:$C,0))),"",INDEX('Policy Characteristics'!H:H,MATCH($C1920,'Policy Characteristics'!$C:$C,0)))</f>
        <v>1</v>
      </c>
      <c r="O1920" s="254" t="str">
        <f>IF(ISBLANK(INDEX('Policy Characteristics'!I:I,MATCH($C1920,'Policy Characteristics'!$C:$C,0))),"",INDEX('Policy Characteristics'!I:I,MATCH($C1920,'Policy Characteristics'!$C:$C,0)))</f>
        <v>weight</v>
      </c>
      <c r="P1920" s="254" t="str">
        <f>IF(ISBLANK(INDEX('Policy Characteristics'!J:J,MATCH($C1920,'Policy Characteristics'!$C:$C,0))),"",INDEX('Policy Characteristics'!J:J,MATCH($C1920,'Policy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0" s="254" t="str">
        <f>IF(ISBLANK(INDEX('Policy Characteristics'!K:K,MATCH($C1920,'Policy Characteristics'!$C:$C,0))),"",INDEX('Policy Characteristics'!K:K,MATCH($C1920,'Policy Characteristics'!$C:$C,0)))</f>
        <v>io-model.html</v>
      </c>
      <c r="R1920" s="254" t="str">
        <f>IF(ISBLANK(INDEX('Policy Characteristics'!L:L,MATCH($C1920,'Policy Characteristics'!$C:$C,0))),"",INDEX('Policy Characteristics'!L:L,MATCH($C1920,'Policy Characteristics'!$C:$C,0)))</f>
        <v/>
      </c>
    </row>
    <row r="1921" spans="1:18">
      <c r="A1921" s="254" t="str">
        <f>IF(ISBLANK(INDEX('Policy Characteristics'!A:A,MATCH($C1921,'Policy Characteristics'!$C:$C,0))),"",INDEX('Policy Characteristics'!A:A,MATCH($C1921,'Policy Characteristics'!$C:$C,0)))</f>
        <v>Government Revenue Accounting</v>
      </c>
      <c r="B1921" s="262" t="str">
        <f>IF(ISBLANK(INDEX('Policy Characteristics'!B:B,MATCH($C1921,'Policy Characteristics'!$C:$C,0))),"",INDEX('Policy Characteristics'!B:B,MATCH($C1921,'Policy Characteristics'!$C:$C,0)))</f>
        <v>Vehicle Subsidy</v>
      </c>
      <c r="C1921" s="254" t="str">
        <f t="shared" si="82"/>
        <v>GRA for Vehicle Subsidy</v>
      </c>
      <c r="D1921" s="1" t="s">
        <v>2961</v>
      </c>
      <c r="F1921" s="1" t="s">
        <v>2965</v>
      </c>
      <c r="H1921" s="43">
        <v>557</v>
      </c>
      <c r="I1921" s="326" t="str">
        <f t="shared" si="83"/>
        <v>Yes</v>
      </c>
      <c r="J1921" s="255" t="str">
        <f>IF(ISBLANK(INDEX('Policy Characteristics'!D:D,MATCH($C1921,'Policy Characteristics'!$C:$C,0))),"",INDEX('Policy Characteristics'!D:D,MATCH($C1921,'Policy Characteristics'!$C:$C,0)))</f>
        <v/>
      </c>
      <c r="K1921" s="254" t="str">
        <f>IF(ISBLANK(INDEX('Policy Characteristics'!E:E,MATCH($C1921,'Policy Characteristics'!$C:$C,0))),"",INDEX('Policy Characteristics'!E:E,MATCH($C1921,'Policy Characteristics'!$C:$C,0)))</f>
        <v>GRA EV subsidy</v>
      </c>
      <c r="L1921" s="254">
        <f>IF(ISBLANK(INDEX('Policy Characteristics'!F:F,MATCH($C1921,'Policy Characteristics'!$C:$C,0))),"",INDEX('Policy Characteristics'!F:F,MATCH($C1921,'Policy Characteristics'!$C:$C,0)))</f>
        <v>0</v>
      </c>
      <c r="M1921" s="254">
        <f>IF(ISBLANK(INDEX('Policy Characteristics'!G:G,MATCH($C1921,'Policy Characteristics'!$C:$C,0))),"",INDEX('Policy Characteristics'!G:G,MATCH($C1921,'Policy Characteristics'!$C:$C,0)))</f>
        <v>10</v>
      </c>
      <c r="N1921" s="254">
        <f>IF(ISBLANK(INDEX('Policy Characteristics'!H:H,MATCH($C1921,'Policy Characteristics'!$C:$C,0))),"",INDEX('Policy Characteristics'!H:H,MATCH($C1921,'Policy Characteristics'!$C:$C,0)))</f>
        <v>1</v>
      </c>
      <c r="O1921" s="254" t="str">
        <f>IF(ISBLANK(INDEX('Policy Characteristics'!I:I,MATCH($C1921,'Policy Characteristics'!$C:$C,0))),"",INDEX('Policy Characteristics'!I:I,MATCH($C1921,'Policy Characteristics'!$C:$C,0)))</f>
        <v>weight</v>
      </c>
      <c r="P1921" s="254" t="str">
        <f>IF(ISBLANK(INDEX('Policy Characteristics'!J:J,MATCH($C1921,'Policy Characteristics'!$C:$C,0))),"",INDEX('Policy Characteristics'!J:J,MATCH($C1921,'Policy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1" s="254" t="str">
        <f>IF(ISBLANK(INDEX('Policy Characteristics'!K:K,MATCH($C1921,'Policy Characteristics'!$C:$C,0))),"",INDEX('Policy Characteristics'!K:K,MATCH($C1921,'Policy Characteristics'!$C:$C,0)))</f>
        <v>io-model.html</v>
      </c>
      <c r="R1921" s="254" t="str">
        <f>IF(ISBLANK(INDEX('Policy Characteristics'!L:L,MATCH($C1921,'Policy Characteristics'!$C:$C,0))),"",INDEX('Policy Characteristics'!L:L,MATCH($C1921,'Policy Characteristics'!$C:$C,0)))</f>
        <v/>
      </c>
    </row>
    <row r="1922" spans="1:18">
      <c r="A1922" s="254" t="str">
        <f>IF(ISBLANK(INDEX('Policy Characteristics'!A:A,MATCH($C1922,'Policy Characteristics'!$C:$C,0))),"",INDEX('Policy Characteristics'!A:A,MATCH($C1922,'Policy Characteristics'!$C:$C,0)))</f>
        <v>Government Revenue Accounting</v>
      </c>
      <c r="B1922" s="262" t="str">
        <f>IF(ISBLANK(INDEX('Policy Characteristics'!B:B,MATCH($C1922,'Policy Characteristics'!$C:$C,0))),"",INDEX('Policy Characteristics'!B:B,MATCH($C1922,'Policy Characteristics'!$C:$C,0)))</f>
        <v>Vehicle Subsidy</v>
      </c>
      <c r="C1922" s="254" t="str">
        <f t="shared" si="82"/>
        <v>GRA for Vehicle Subsidy</v>
      </c>
      <c r="D1922" s="1" t="s">
        <v>2962</v>
      </c>
      <c r="F1922" s="1" t="s">
        <v>2966</v>
      </c>
      <c r="H1922" s="43">
        <v>558</v>
      </c>
      <c r="I1922" s="326" t="str">
        <f t="shared" si="83"/>
        <v>Yes</v>
      </c>
      <c r="J1922" s="255" t="str">
        <f>IF(ISBLANK(INDEX('Policy Characteristics'!D:D,MATCH($C1922,'Policy Characteristics'!$C:$C,0))),"",INDEX('Policy Characteristics'!D:D,MATCH($C1922,'Policy Characteristics'!$C:$C,0)))</f>
        <v/>
      </c>
      <c r="K1922" s="254" t="str">
        <f>IF(ISBLANK(INDEX('Policy Characteristics'!E:E,MATCH($C1922,'Policy Characteristics'!$C:$C,0))),"",INDEX('Policy Characteristics'!E:E,MATCH($C1922,'Policy Characteristics'!$C:$C,0)))</f>
        <v>GRA EV subsidy</v>
      </c>
      <c r="L1922" s="254">
        <f>IF(ISBLANK(INDEX('Policy Characteristics'!F:F,MATCH($C1922,'Policy Characteristics'!$C:$C,0))),"",INDEX('Policy Characteristics'!F:F,MATCH($C1922,'Policy Characteristics'!$C:$C,0)))</f>
        <v>0</v>
      </c>
      <c r="M1922" s="254">
        <f>IF(ISBLANK(INDEX('Policy Characteristics'!G:G,MATCH($C1922,'Policy Characteristics'!$C:$C,0))),"",INDEX('Policy Characteristics'!G:G,MATCH($C1922,'Policy Characteristics'!$C:$C,0)))</f>
        <v>10</v>
      </c>
      <c r="N1922" s="254">
        <f>IF(ISBLANK(INDEX('Policy Characteristics'!H:H,MATCH($C1922,'Policy Characteristics'!$C:$C,0))),"",INDEX('Policy Characteristics'!H:H,MATCH($C1922,'Policy Characteristics'!$C:$C,0)))</f>
        <v>1</v>
      </c>
      <c r="O1922" s="254" t="str">
        <f>IF(ISBLANK(INDEX('Policy Characteristics'!I:I,MATCH($C1922,'Policy Characteristics'!$C:$C,0))),"",INDEX('Policy Characteristics'!I:I,MATCH($C1922,'Policy Characteristics'!$C:$C,0)))</f>
        <v>weight</v>
      </c>
      <c r="P1922" s="254" t="str">
        <f>IF(ISBLANK(INDEX('Policy Characteristics'!J:J,MATCH($C1922,'Policy Characteristics'!$C:$C,0))),"",INDEX('Policy Characteristics'!J:J,MATCH($C1922,'Policy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2" s="254" t="str">
        <f>IF(ISBLANK(INDEX('Policy Characteristics'!K:K,MATCH($C1922,'Policy Characteristics'!$C:$C,0))),"",INDEX('Policy Characteristics'!K:K,MATCH($C1922,'Policy Characteristics'!$C:$C,0)))</f>
        <v>io-model.html</v>
      </c>
      <c r="R1922" s="254" t="str">
        <f>IF(ISBLANK(INDEX('Policy Characteristics'!L:L,MATCH($C1922,'Policy Characteristics'!$C:$C,0))),"",INDEX('Policy Characteristics'!L:L,MATCH($C1922,'Policy Characteristics'!$C:$C,0)))</f>
        <v/>
      </c>
    </row>
    <row r="1923" spans="1:18">
      <c r="A1923" s="254" t="str">
        <f>IF(ISBLANK(INDEX('Policy Characteristics'!A:A,MATCH($C1923,'Policy Characteristics'!$C:$C,0))),"",INDEX('Policy Characteristics'!A:A,MATCH($C1923,'Policy Characteristics'!$C:$C,0)))</f>
        <v>Government Revenue Accounting</v>
      </c>
      <c r="B1923" s="262" t="str">
        <f>IF(ISBLANK(INDEX('Policy Characteristics'!B:B,MATCH($C1923,'Policy Characteristics'!$C:$C,0))),"",INDEX('Policy Characteristics'!B:B,MATCH($C1923,'Policy Characteristics'!$C:$C,0)))</f>
        <v>Vehicle Subsidy</v>
      </c>
      <c r="C1923" s="254" t="str">
        <f t="shared" si="82"/>
        <v>GRA for Vehicle Subsidy</v>
      </c>
      <c r="D1923" s="1" t="s">
        <v>2963</v>
      </c>
      <c r="F1923" s="1" t="s">
        <v>2967</v>
      </c>
      <c r="H1923" s="43">
        <v>559</v>
      </c>
      <c r="I1923" s="326" t="str">
        <f t="shared" si="83"/>
        <v>Yes</v>
      </c>
      <c r="J1923" s="255" t="str">
        <f>IF(ISBLANK(INDEX('Policy Characteristics'!D:D,MATCH($C1923,'Policy Characteristics'!$C:$C,0))),"",INDEX('Policy Characteristics'!D:D,MATCH($C1923,'Policy Characteristics'!$C:$C,0)))</f>
        <v/>
      </c>
      <c r="K1923" s="254" t="str">
        <f>IF(ISBLANK(INDEX('Policy Characteristics'!E:E,MATCH($C1923,'Policy Characteristics'!$C:$C,0))),"",INDEX('Policy Characteristics'!E:E,MATCH($C1923,'Policy Characteristics'!$C:$C,0)))</f>
        <v>GRA EV subsidy</v>
      </c>
      <c r="L1923" s="254">
        <f>IF(ISBLANK(INDEX('Policy Characteristics'!F:F,MATCH($C1923,'Policy Characteristics'!$C:$C,0))),"",INDEX('Policy Characteristics'!F:F,MATCH($C1923,'Policy Characteristics'!$C:$C,0)))</f>
        <v>0</v>
      </c>
      <c r="M1923" s="254">
        <f>IF(ISBLANK(INDEX('Policy Characteristics'!G:G,MATCH($C1923,'Policy Characteristics'!$C:$C,0))),"",INDEX('Policy Characteristics'!G:G,MATCH($C1923,'Policy Characteristics'!$C:$C,0)))</f>
        <v>10</v>
      </c>
      <c r="N1923" s="254">
        <f>IF(ISBLANK(INDEX('Policy Characteristics'!H:H,MATCH($C1923,'Policy Characteristics'!$C:$C,0))),"",INDEX('Policy Characteristics'!H:H,MATCH($C1923,'Policy Characteristics'!$C:$C,0)))</f>
        <v>1</v>
      </c>
      <c r="O1923" s="254" t="str">
        <f>IF(ISBLANK(INDEX('Policy Characteristics'!I:I,MATCH($C1923,'Policy Characteristics'!$C:$C,0))),"",INDEX('Policy Characteristics'!I:I,MATCH($C1923,'Policy Characteristics'!$C:$C,0)))</f>
        <v>weight</v>
      </c>
      <c r="P1923" s="254" t="str">
        <f>IF(ISBLANK(INDEX('Policy Characteristics'!J:J,MATCH($C1923,'Policy Characteristics'!$C:$C,0))),"",INDEX('Policy Characteristics'!J:J,MATCH($C1923,'Policy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3" s="254" t="str">
        <f>IF(ISBLANK(INDEX('Policy Characteristics'!K:K,MATCH($C1923,'Policy Characteristics'!$C:$C,0))),"",INDEX('Policy Characteristics'!K:K,MATCH($C1923,'Policy Characteristics'!$C:$C,0)))</f>
        <v>io-model.html</v>
      </c>
      <c r="R1923" s="254" t="str">
        <f>IF(ISBLANK(INDEX('Policy Characteristics'!L:L,MATCH($C1923,'Policy Characteristics'!$C:$C,0))),"",INDEX('Policy Characteristics'!L:L,MATCH($C1923,'Policy Characteristics'!$C:$C,0)))</f>
        <v/>
      </c>
    </row>
    <row r="1924" spans="1:18">
      <c r="A1924" s="254" t="str">
        <f>IF(ISBLANK(INDEX('Policy Characteristics'!A:A,MATCH($C1924,'Policy Characteristics'!$C:$C,0))),"",INDEX('Policy Characteristics'!A:A,MATCH($C1924,'Policy Characteristics'!$C:$C,0)))</f>
        <v>Government Revenue Accounting</v>
      </c>
      <c r="B1924" s="262" t="str">
        <f>IF(ISBLANK(INDEX('Policy Characteristics'!B:B,MATCH($C1924,'Policy Characteristics'!$C:$C,0))),"",INDEX('Policy Characteristics'!B:B,MATCH($C1924,'Policy Characteristics'!$C:$C,0)))</f>
        <v>Vehicle Battery Subsidy</v>
      </c>
      <c r="C1924" t="s">
        <v>3625</v>
      </c>
      <c r="D1924" s="1" t="s">
        <v>2959</v>
      </c>
      <c r="F1924" s="1" t="s">
        <v>2964</v>
      </c>
      <c r="H1924" s="43">
        <v>2247</v>
      </c>
      <c r="I1924" s="322" t="s">
        <v>43</v>
      </c>
      <c r="J1924" s="255" t="str">
        <f>IF(ISBLANK(INDEX('Policy Characteristics'!D:D,MATCH($C1924,'Policy Characteristics'!$C:$C,0))),"",INDEX('Policy Characteristics'!D:D,MATCH($C1924,'Policy Characteristics'!$C:$C,0)))</f>
        <v/>
      </c>
      <c r="K1924" s="254" t="str">
        <f>IF(ISBLANK(INDEX('Policy Characteristics'!E:E,MATCH($C1924,'Policy Characteristics'!$C:$C,0))),"",INDEX('Policy Characteristics'!E:E,MATCH($C1924,'Policy Characteristics'!$C:$C,0)))</f>
        <v>GRA trans battery subsidy</v>
      </c>
      <c r="L1924" s="254">
        <f>IF(ISBLANK(INDEX('Policy Characteristics'!F:F,MATCH($C1924,'Policy Characteristics'!$C:$C,0))),"",INDEX('Policy Characteristics'!F:F,MATCH($C1924,'Policy Characteristics'!$C:$C,0)))</f>
        <v>0</v>
      </c>
      <c r="M1924" s="254">
        <f>IF(ISBLANK(INDEX('Policy Characteristics'!G:G,MATCH($C1924,'Policy Characteristics'!$C:$C,0))),"",INDEX('Policy Characteristics'!G:G,MATCH($C1924,'Policy Characteristics'!$C:$C,0)))</f>
        <v>10</v>
      </c>
      <c r="N1924" s="254">
        <f>IF(ISBLANK(INDEX('Policy Characteristics'!H:H,MATCH($C1924,'Policy Characteristics'!$C:$C,0))),"",INDEX('Policy Characteristics'!H:H,MATCH($C1924,'Policy Characteristics'!$C:$C,0)))</f>
        <v>1</v>
      </c>
      <c r="O1924" s="254" t="str">
        <f>IF(ISBLANK(INDEX('Policy Characteristics'!I:I,MATCH($C1924,'Policy Characteristics'!$C:$C,0))),"",INDEX('Policy Characteristics'!I:I,MATCH($C1924,'Policy Characteristics'!$C:$C,0)))</f>
        <v>weight</v>
      </c>
      <c r="P1924" s="254" t="str">
        <f>IF(ISBLANK(INDEX('Policy Characteristics'!J:J,MATCH($C1924,'Policy Characteristics'!$C:$C,0))),"",INDEX('Policy Characteristics'!J:J,MATCH($C1924,'Policy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4" s="254" t="str">
        <f>IF(ISBLANK(INDEX('Policy Characteristics'!K:K,MATCH($C1924,'Policy Characteristics'!$C:$C,0))),"",INDEX('Policy Characteristics'!K:K,MATCH($C1924,'Policy Characteristics'!$C:$C,0)))</f>
        <v>io-model.html</v>
      </c>
      <c r="R1924" s="254"/>
    </row>
    <row r="1925" spans="1:18">
      <c r="A1925" s="254" t="str">
        <f>IF(ISBLANK(INDEX('Policy Characteristics'!A:A,MATCH($C1925,'Policy Characteristics'!$C:$C,0))),"",INDEX('Policy Characteristics'!A:A,MATCH($C1925,'Policy Characteristics'!$C:$C,0)))</f>
        <v>Government Revenue Accounting</v>
      </c>
      <c r="B1925" s="262" t="str">
        <f>IF(ISBLANK(INDEX('Policy Characteristics'!B:B,MATCH($C1925,'Policy Characteristics'!$C:$C,0))),"",INDEX('Policy Characteristics'!B:B,MATCH($C1925,'Policy Characteristics'!$C:$C,0)))</f>
        <v>Vehicle Battery Subsidy</v>
      </c>
      <c r="C1925" s="254" t="str">
        <f>C$1924</f>
        <v>GRA for Vehicle Battery Subsidy</v>
      </c>
      <c r="D1925" s="1" t="s">
        <v>2960</v>
      </c>
      <c r="F1925" s="1" t="s">
        <v>2975</v>
      </c>
      <c r="H1925" s="43">
        <v>2248</v>
      </c>
      <c r="I1925" s="326" t="str">
        <f t="shared" si="83"/>
        <v>Yes</v>
      </c>
      <c r="J1925" s="255" t="str">
        <f>IF(ISBLANK(INDEX('Policy Characteristics'!D:D,MATCH($C1925,'Policy Characteristics'!$C:$C,0))),"",INDEX('Policy Characteristics'!D:D,MATCH($C1925,'Policy Characteristics'!$C:$C,0)))</f>
        <v/>
      </c>
      <c r="K1925" s="254" t="str">
        <f>IF(ISBLANK(INDEX('Policy Characteristics'!E:E,MATCH($C1925,'Policy Characteristics'!$C:$C,0))),"",INDEX('Policy Characteristics'!E:E,MATCH($C1925,'Policy Characteristics'!$C:$C,0)))</f>
        <v>GRA trans battery subsidy</v>
      </c>
      <c r="L1925" s="254">
        <f>IF(ISBLANK(INDEX('Policy Characteristics'!F:F,MATCH($C1925,'Policy Characteristics'!$C:$C,0))),"",INDEX('Policy Characteristics'!F:F,MATCH($C1925,'Policy Characteristics'!$C:$C,0)))</f>
        <v>0</v>
      </c>
      <c r="M1925" s="254">
        <f>IF(ISBLANK(INDEX('Policy Characteristics'!G:G,MATCH($C1925,'Policy Characteristics'!$C:$C,0))),"",INDEX('Policy Characteristics'!G:G,MATCH($C1925,'Policy Characteristics'!$C:$C,0)))</f>
        <v>10</v>
      </c>
      <c r="N1925" s="254">
        <f>IF(ISBLANK(INDEX('Policy Characteristics'!H:H,MATCH($C1925,'Policy Characteristics'!$C:$C,0))),"",INDEX('Policy Characteristics'!H:H,MATCH($C1925,'Policy Characteristics'!$C:$C,0)))</f>
        <v>1</v>
      </c>
      <c r="O1925" s="254" t="str">
        <f>IF(ISBLANK(INDEX('Policy Characteristics'!I:I,MATCH($C1925,'Policy Characteristics'!$C:$C,0))),"",INDEX('Policy Characteristics'!I:I,MATCH($C1925,'Policy Characteristics'!$C:$C,0)))</f>
        <v>weight</v>
      </c>
      <c r="P1925" s="254" t="str">
        <f>IF(ISBLANK(INDEX('Policy Characteristics'!J:J,MATCH($C1925,'Policy Characteristics'!$C:$C,0))),"",INDEX('Policy Characteristics'!J:J,MATCH($C1925,'Policy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5" s="254" t="str">
        <f>IF(ISBLANK(INDEX('Policy Characteristics'!K:K,MATCH($C1925,'Policy Characteristics'!$C:$C,0))),"",INDEX('Policy Characteristics'!K:K,MATCH($C1925,'Policy Characteristics'!$C:$C,0)))</f>
        <v>io-model.html</v>
      </c>
      <c r="R1925" s="254"/>
    </row>
    <row r="1926" spans="1:18">
      <c r="A1926" s="254" t="str">
        <f>IF(ISBLANK(INDEX('Policy Characteristics'!A:A,MATCH($C1926,'Policy Characteristics'!$C:$C,0))),"",INDEX('Policy Characteristics'!A:A,MATCH($C1926,'Policy Characteristics'!$C:$C,0)))</f>
        <v>Government Revenue Accounting</v>
      </c>
      <c r="B1926" s="262" t="str">
        <f>IF(ISBLANK(INDEX('Policy Characteristics'!B:B,MATCH($C1926,'Policy Characteristics'!$C:$C,0))),"",INDEX('Policy Characteristics'!B:B,MATCH($C1926,'Policy Characteristics'!$C:$C,0)))</f>
        <v>Vehicle Battery Subsidy</v>
      </c>
      <c r="C1926" s="254" t="str">
        <f t="shared" ref="C1926:C1928" si="84">C$1924</f>
        <v>GRA for Vehicle Battery Subsidy</v>
      </c>
      <c r="D1926" s="1" t="s">
        <v>2961</v>
      </c>
      <c r="F1926" s="1" t="s">
        <v>2965</v>
      </c>
      <c r="H1926" s="43">
        <v>2249</v>
      </c>
      <c r="I1926" s="326" t="str">
        <f t="shared" si="83"/>
        <v>Yes</v>
      </c>
      <c r="J1926" s="255" t="str">
        <f>IF(ISBLANK(INDEX('Policy Characteristics'!D:D,MATCH($C1926,'Policy Characteristics'!$C:$C,0))),"",INDEX('Policy Characteristics'!D:D,MATCH($C1926,'Policy Characteristics'!$C:$C,0)))</f>
        <v/>
      </c>
      <c r="K1926" s="254" t="str">
        <f>IF(ISBLANK(INDEX('Policy Characteristics'!E:E,MATCH($C1926,'Policy Characteristics'!$C:$C,0))),"",INDEX('Policy Characteristics'!E:E,MATCH($C1926,'Policy Characteristics'!$C:$C,0)))</f>
        <v>GRA trans battery subsidy</v>
      </c>
      <c r="L1926" s="254">
        <f>IF(ISBLANK(INDEX('Policy Characteristics'!F:F,MATCH($C1926,'Policy Characteristics'!$C:$C,0))),"",INDEX('Policy Characteristics'!F:F,MATCH($C1926,'Policy Characteristics'!$C:$C,0)))</f>
        <v>0</v>
      </c>
      <c r="M1926" s="254">
        <f>IF(ISBLANK(INDEX('Policy Characteristics'!G:G,MATCH($C1926,'Policy Characteristics'!$C:$C,0))),"",INDEX('Policy Characteristics'!G:G,MATCH($C1926,'Policy Characteristics'!$C:$C,0)))</f>
        <v>10</v>
      </c>
      <c r="N1926" s="254">
        <f>IF(ISBLANK(INDEX('Policy Characteristics'!H:H,MATCH($C1926,'Policy Characteristics'!$C:$C,0))),"",INDEX('Policy Characteristics'!H:H,MATCH($C1926,'Policy Characteristics'!$C:$C,0)))</f>
        <v>1</v>
      </c>
      <c r="O1926" s="254" t="str">
        <f>IF(ISBLANK(INDEX('Policy Characteristics'!I:I,MATCH($C1926,'Policy Characteristics'!$C:$C,0))),"",INDEX('Policy Characteristics'!I:I,MATCH($C1926,'Policy Characteristics'!$C:$C,0)))</f>
        <v>weight</v>
      </c>
      <c r="P1926" s="254" t="str">
        <f>IF(ISBLANK(INDEX('Policy Characteristics'!J:J,MATCH($C1926,'Policy Characteristics'!$C:$C,0))),"",INDEX('Policy Characteristics'!J:J,MATCH($C1926,'Policy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6" s="254" t="str">
        <f>IF(ISBLANK(INDEX('Policy Characteristics'!K:K,MATCH($C1926,'Policy Characteristics'!$C:$C,0))),"",INDEX('Policy Characteristics'!K:K,MATCH($C1926,'Policy Characteristics'!$C:$C,0)))</f>
        <v>io-model.html</v>
      </c>
      <c r="R1926" s="254"/>
    </row>
    <row r="1927" spans="1:18">
      <c r="A1927" s="254" t="str">
        <f>IF(ISBLANK(INDEX('Policy Characteristics'!A:A,MATCH($C1927,'Policy Characteristics'!$C:$C,0))),"",INDEX('Policy Characteristics'!A:A,MATCH($C1927,'Policy Characteristics'!$C:$C,0)))</f>
        <v>Government Revenue Accounting</v>
      </c>
      <c r="B1927" s="262" t="str">
        <f>IF(ISBLANK(INDEX('Policy Characteristics'!B:B,MATCH($C1927,'Policy Characteristics'!$C:$C,0))),"",INDEX('Policy Characteristics'!B:B,MATCH($C1927,'Policy Characteristics'!$C:$C,0)))</f>
        <v>Vehicle Battery Subsidy</v>
      </c>
      <c r="C1927" s="254" t="str">
        <f t="shared" si="84"/>
        <v>GRA for Vehicle Battery Subsidy</v>
      </c>
      <c r="D1927" s="1" t="s">
        <v>2962</v>
      </c>
      <c r="F1927" s="1" t="s">
        <v>2966</v>
      </c>
      <c r="H1927" s="43">
        <v>2250</v>
      </c>
      <c r="I1927" s="326" t="str">
        <f t="shared" si="83"/>
        <v>Yes</v>
      </c>
      <c r="J1927" s="255" t="str">
        <f>IF(ISBLANK(INDEX('Policy Characteristics'!D:D,MATCH($C1927,'Policy Characteristics'!$C:$C,0))),"",INDEX('Policy Characteristics'!D:D,MATCH($C1927,'Policy Characteristics'!$C:$C,0)))</f>
        <v/>
      </c>
      <c r="K1927" s="254" t="str">
        <f>IF(ISBLANK(INDEX('Policy Characteristics'!E:E,MATCH($C1927,'Policy Characteristics'!$C:$C,0))),"",INDEX('Policy Characteristics'!E:E,MATCH($C1927,'Policy Characteristics'!$C:$C,0)))</f>
        <v>GRA trans battery subsidy</v>
      </c>
      <c r="L1927" s="254">
        <f>IF(ISBLANK(INDEX('Policy Characteristics'!F:F,MATCH($C1927,'Policy Characteristics'!$C:$C,0))),"",INDEX('Policy Characteristics'!F:F,MATCH($C1927,'Policy Characteristics'!$C:$C,0)))</f>
        <v>0</v>
      </c>
      <c r="M1927" s="254">
        <f>IF(ISBLANK(INDEX('Policy Characteristics'!G:G,MATCH($C1927,'Policy Characteristics'!$C:$C,0))),"",INDEX('Policy Characteristics'!G:G,MATCH($C1927,'Policy Characteristics'!$C:$C,0)))</f>
        <v>10</v>
      </c>
      <c r="N1927" s="254">
        <f>IF(ISBLANK(INDEX('Policy Characteristics'!H:H,MATCH($C1927,'Policy Characteristics'!$C:$C,0))),"",INDEX('Policy Characteristics'!H:H,MATCH($C1927,'Policy Characteristics'!$C:$C,0)))</f>
        <v>1</v>
      </c>
      <c r="O1927" s="254" t="str">
        <f>IF(ISBLANK(INDEX('Policy Characteristics'!I:I,MATCH($C1927,'Policy Characteristics'!$C:$C,0))),"",INDEX('Policy Characteristics'!I:I,MATCH($C1927,'Policy Characteristics'!$C:$C,0)))</f>
        <v>weight</v>
      </c>
      <c r="P1927" s="254" t="str">
        <f>IF(ISBLANK(INDEX('Policy Characteristics'!J:J,MATCH($C1927,'Policy Characteristics'!$C:$C,0))),"",INDEX('Policy Characteristics'!J:J,MATCH($C1927,'Policy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7" s="254" t="str">
        <f>IF(ISBLANK(INDEX('Policy Characteristics'!K:K,MATCH($C1927,'Policy Characteristics'!$C:$C,0))),"",INDEX('Policy Characteristics'!K:K,MATCH($C1927,'Policy Characteristics'!$C:$C,0)))</f>
        <v>io-model.html</v>
      </c>
      <c r="R1927" s="254"/>
    </row>
    <row r="1928" spans="1:18">
      <c r="A1928" s="254" t="str">
        <f>IF(ISBLANK(INDEX('Policy Characteristics'!A:A,MATCH($C1928,'Policy Characteristics'!$C:$C,0))),"",INDEX('Policy Characteristics'!A:A,MATCH($C1928,'Policy Characteristics'!$C:$C,0)))</f>
        <v>Government Revenue Accounting</v>
      </c>
      <c r="B1928" s="262" t="str">
        <f>IF(ISBLANK(INDEX('Policy Characteristics'!B:B,MATCH($C1928,'Policy Characteristics'!$C:$C,0))),"",INDEX('Policy Characteristics'!B:B,MATCH($C1928,'Policy Characteristics'!$C:$C,0)))</f>
        <v>Vehicle Battery Subsidy</v>
      </c>
      <c r="C1928" s="254" t="str">
        <f t="shared" si="84"/>
        <v>GRA for Vehicle Battery Subsidy</v>
      </c>
      <c r="D1928" s="1" t="s">
        <v>2963</v>
      </c>
      <c r="F1928" s="1" t="s">
        <v>2967</v>
      </c>
      <c r="H1928" s="43">
        <v>2251</v>
      </c>
      <c r="I1928" s="326" t="str">
        <f t="shared" si="83"/>
        <v>Yes</v>
      </c>
      <c r="J1928" s="255" t="str">
        <f>IF(ISBLANK(INDEX('Policy Characteristics'!D:D,MATCH($C1928,'Policy Characteristics'!$C:$C,0))),"",INDEX('Policy Characteristics'!D:D,MATCH($C1928,'Policy Characteristics'!$C:$C,0)))</f>
        <v/>
      </c>
      <c r="K1928" s="254" t="str">
        <f>IF(ISBLANK(INDEX('Policy Characteristics'!E:E,MATCH($C1928,'Policy Characteristics'!$C:$C,0))),"",INDEX('Policy Characteristics'!E:E,MATCH($C1928,'Policy Characteristics'!$C:$C,0)))</f>
        <v>GRA trans battery subsidy</v>
      </c>
      <c r="L1928" s="254">
        <f>IF(ISBLANK(INDEX('Policy Characteristics'!F:F,MATCH($C1928,'Policy Characteristics'!$C:$C,0))),"",INDEX('Policy Characteristics'!F:F,MATCH($C1928,'Policy Characteristics'!$C:$C,0)))</f>
        <v>0</v>
      </c>
      <c r="M1928" s="254">
        <f>IF(ISBLANK(INDEX('Policy Characteristics'!G:G,MATCH($C1928,'Policy Characteristics'!$C:$C,0))),"",INDEX('Policy Characteristics'!G:G,MATCH($C1928,'Policy Characteristics'!$C:$C,0)))</f>
        <v>10</v>
      </c>
      <c r="N1928" s="254">
        <f>IF(ISBLANK(INDEX('Policy Characteristics'!H:H,MATCH($C1928,'Policy Characteristics'!$C:$C,0))),"",INDEX('Policy Characteristics'!H:H,MATCH($C1928,'Policy Characteristics'!$C:$C,0)))</f>
        <v>1</v>
      </c>
      <c r="O1928" s="254" t="str">
        <f>IF(ISBLANK(INDEX('Policy Characteristics'!I:I,MATCH($C1928,'Policy Characteristics'!$C:$C,0))),"",INDEX('Policy Characteristics'!I:I,MATCH($C1928,'Policy Characteristics'!$C:$C,0)))</f>
        <v>weight</v>
      </c>
      <c r="P1928" s="254" t="str">
        <f>IF(ISBLANK(INDEX('Policy Characteristics'!J:J,MATCH($C1928,'Policy Characteristics'!$C:$C,0))),"",INDEX('Policy Characteristics'!J:J,MATCH($C1928,'Policy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8" s="254" t="str">
        <f>IF(ISBLANK(INDEX('Policy Characteristics'!K:K,MATCH($C1928,'Policy Characteristics'!$C:$C,0))),"",INDEX('Policy Characteristics'!K:K,MATCH($C1928,'Policy Characteristics'!$C:$C,0)))</f>
        <v>io-model.html</v>
      </c>
      <c r="R1928" s="254"/>
    </row>
    <row r="1929" spans="1:18">
      <c r="A1929" s="254" t="str">
        <f>IF(ISBLANK(INDEX('Policy Characteristics'!A:A,MATCH($C1929,'Policy Characteristics'!$C:$C,0))),"",INDEX('Policy Characteristics'!A:A,MATCH($C1929,'Policy Characteristics'!$C:$C,0)))</f>
        <v>Government Revenue Accounting</v>
      </c>
      <c r="B1929" s="262" t="str">
        <f>IF(ISBLANK(INDEX('Policy Characteristics'!B:B,MATCH($C1929,'Policy Characteristics'!$C:$C,0))),"",INDEX('Policy Characteristics'!B:B,MATCH($C1929,'Policy Characteristics'!$C:$C,0)))</f>
        <v>Electricity Generation Subsidy</v>
      </c>
      <c r="C1929" t="s">
        <v>2953</v>
      </c>
      <c r="D1929" s="1" t="s">
        <v>2959</v>
      </c>
      <c r="F1929" s="1" t="s">
        <v>2964</v>
      </c>
      <c r="H1929" s="43">
        <v>560</v>
      </c>
      <c r="I1929" s="322" t="s">
        <v>43</v>
      </c>
      <c r="J1929" s="255" t="str">
        <f>IF(ISBLANK(INDEX('Policy Characteristics'!D:D,MATCH($C1929,'Policy Characteristics'!$C:$C,0))),"",INDEX('Policy Characteristics'!D:D,MATCH($C1929,'Policy Characteristics'!$C:$C,0)))</f>
        <v/>
      </c>
      <c r="K1929" s="254" t="str">
        <f>IF(ISBLANK(INDEX('Policy Characteristics'!E:E,MATCH($C1929,'Policy Characteristics'!$C:$C,0))),"",INDEX('Policy Characteristics'!E:E,MATCH($C1929,'Policy Characteristics'!$C:$C,0)))</f>
        <v>GRA elec gen subsidy</v>
      </c>
      <c r="L1929" s="254">
        <f>IF(ISBLANK(INDEX('Policy Characteristics'!F:F,MATCH($C1929,'Policy Characteristics'!$C:$C,0))),"",INDEX('Policy Characteristics'!F:F,MATCH($C1929,'Policy Characteristics'!$C:$C,0)))</f>
        <v>0</v>
      </c>
      <c r="M1929" s="254">
        <f>IF(ISBLANK(INDEX('Policy Characteristics'!G:G,MATCH($C1929,'Policy Characteristics'!$C:$C,0))),"",INDEX('Policy Characteristics'!G:G,MATCH($C1929,'Policy Characteristics'!$C:$C,0)))</f>
        <v>10</v>
      </c>
      <c r="N1929" s="254">
        <f>IF(ISBLANK(INDEX('Policy Characteristics'!H:H,MATCH($C1929,'Policy Characteristics'!$C:$C,0))),"",INDEX('Policy Characteristics'!H:H,MATCH($C1929,'Policy Characteristics'!$C:$C,0)))</f>
        <v>1</v>
      </c>
      <c r="O1929" s="254" t="str">
        <f>IF(ISBLANK(INDEX('Policy Characteristics'!I:I,MATCH($C1929,'Policy Characteristics'!$C:$C,0))),"",INDEX('Policy Characteristics'!I:I,MATCH($C1929,'Policy Characteristics'!$C:$C,0)))</f>
        <v>weight</v>
      </c>
      <c r="P1929" s="254" t="str">
        <f>IF(ISBLANK(INDEX('Policy Characteristics'!J:J,MATCH($C1929,'Policy Characteristics'!$C:$C,0))),"",INDEX('Policy Characteristics'!J:J,MATCH($C1929,'Policy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9" s="254" t="str">
        <f>IF(ISBLANK(INDEX('Policy Characteristics'!K:K,MATCH($C1929,'Policy Characteristics'!$C:$C,0))),"",INDEX('Policy Characteristics'!K:K,MATCH($C1929,'Policy Characteristics'!$C:$C,0)))</f>
        <v>io-model.html</v>
      </c>
      <c r="R1929" s="254" t="str">
        <f>IF(ISBLANK(INDEX('Policy Characteristics'!L:L,MATCH($C1929,'Policy Characteristics'!$C:$C,0))),"",INDEX('Policy Characteristics'!L:L,MATCH($C1929,'Policy Characteristics'!$C:$C,0)))</f>
        <v/>
      </c>
    </row>
    <row r="1930" spans="1:18">
      <c r="A1930" s="254" t="str">
        <f>IF(ISBLANK(INDEX('Policy Characteristics'!A:A,MATCH($C1930,'Policy Characteristics'!$C:$C,0))),"",INDEX('Policy Characteristics'!A:A,MATCH($C1930,'Policy Characteristics'!$C:$C,0)))</f>
        <v>Government Revenue Accounting</v>
      </c>
      <c r="B1930" s="262" t="str">
        <f>IF(ISBLANK(INDEX('Policy Characteristics'!B:B,MATCH($C1930,'Policy Characteristics'!$C:$C,0))),"",INDEX('Policy Characteristics'!B:B,MATCH($C1930,'Policy Characteristics'!$C:$C,0)))</f>
        <v>Electricity Generation Subsidy</v>
      </c>
      <c r="C1930" s="254" t="str">
        <f t="shared" ref="C1930:C1933" si="85">C$1929</f>
        <v>GRA for Electricity Generation Subsidies</v>
      </c>
      <c r="D1930" s="1" t="s">
        <v>2960</v>
      </c>
      <c r="F1930" s="1" t="s">
        <v>2975</v>
      </c>
      <c r="H1930" s="43">
        <v>561</v>
      </c>
      <c r="I1930" s="326" t="str">
        <f t="shared" ref="I1930:I1933" si="86">I$1929</f>
        <v>Yes</v>
      </c>
      <c r="J1930" s="255" t="str">
        <f>IF(ISBLANK(INDEX('Policy Characteristics'!D:D,MATCH($C1930,'Policy Characteristics'!$C:$C,0))),"",INDEX('Policy Characteristics'!D:D,MATCH($C1930,'Policy Characteristics'!$C:$C,0)))</f>
        <v/>
      </c>
      <c r="K1930" s="254" t="str">
        <f>IF(ISBLANK(INDEX('Policy Characteristics'!E:E,MATCH($C1930,'Policy Characteristics'!$C:$C,0))),"",INDEX('Policy Characteristics'!E:E,MATCH($C1930,'Policy Characteristics'!$C:$C,0)))</f>
        <v>GRA elec gen subsidy</v>
      </c>
      <c r="L1930" s="254">
        <f>IF(ISBLANK(INDEX('Policy Characteristics'!F:F,MATCH($C1930,'Policy Characteristics'!$C:$C,0))),"",INDEX('Policy Characteristics'!F:F,MATCH($C1930,'Policy Characteristics'!$C:$C,0)))</f>
        <v>0</v>
      </c>
      <c r="M1930" s="254">
        <f>IF(ISBLANK(INDEX('Policy Characteristics'!G:G,MATCH($C1930,'Policy Characteristics'!$C:$C,0))),"",INDEX('Policy Characteristics'!G:G,MATCH($C1930,'Policy Characteristics'!$C:$C,0)))</f>
        <v>10</v>
      </c>
      <c r="N1930" s="254">
        <f>IF(ISBLANK(INDEX('Policy Characteristics'!H:H,MATCH($C1930,'Policy Characteristics'!$C:$C,0))),"",INDEX('Policy Characteristics'!H:H,MATCH($C1930,'Policy Characteristics'!$C:$C,0)))</f>
        <v>1</v>
      </c>
      <c r="O1930" s="254" t="str">
        <f>IF(ISBLANK(INDEX('Policy Characteristics'!I:I,MATCH($C1930,'Policy Characteristics'!$C:$C,0))),"",INDEX('Policy Characteristics'!I:I,MATCH($C1930,'Policy Characteristics'!$C:$C,0)))</f>
        <v>weight</v>
      </c>
      <c r="P1930" s="254" t="str">
        <f>IF(ISBLANK(INDEX('Policy Characteristics'!J:J,MATCH($C1930,'Policy Characteristics'!$C:$C,0))),"",INDEX('Policy Characteristics'!J:J,MATCH($C1930,'Policy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0" s="254" t="str">
        <f>IF(ISBLANK(INDEX('Policy Characteristics'!K:K,MATCH($C1930,'Policy Characteristics'!$C:$C,0))),"",INDEX('Policy Characteristics'!K:K,MATCH($C1930,'Policy Characteristics'!$C:$C,0)))</f>
        <v>io-model.html</v>
      </c>
      <c r="R1930" s="254" t="str">
        <f>IF(ISBLANK(INDEX('Policy Characteristics'!L:L,MATCH($C1930,'Policy Characteristics'!$C:$C,0))),"",INDEX('Policy Characteristics'!L:L,MATCH($C1930,'Policy Characteristics'!$C:$C,0)))</f>
        <v/>
      </c>
    </row>
    <row r="1931" spans="1:18">
      <c r="A1931" s="254" t="str">
        <f>IF(ISBLANK(INDEX('Policy Characteristics'!A:A,MATCH($C1931,'Policy Characteristics'!$C:$C,0))),"",INDEX('Policy Characteristics'!A:A,MATCH($C1931,'Policy Characteristics'!$C:$C,0)))</f>
        <v>Government Revenue Accounting</v>
      </c>
      <c r="B1931" s="262" t="str">
        <f>IF(ISBLANK(INDEX('Policy Characteristics'!B:B,MATCH($C1931,'Policy Characteristics'!$C:$C,0))),"",INDEX('Policy Characteristics'!B:B,MATCH($C1931,'Policy Characteristics'!$C:$C,0)))</f>
        <v>Electricity Generation Subsidy</v>
      </c>
      <c r="C1931" s="254" t="str">
        <f t="shared" si="85"/>
        <v>GRA for Electricity Generation Subsidies</v>
      </c>
      <c r="D1931" s="1" t="s">
        <v>2961</v>
      </c>
      <c r="F1931" s="1" t="s">
        <v>2965</v>
      </c>
      <c r="H1931" s="43">
        <v>562</v>
      </c>
      <c r="I1931" s="326" t="str">
        <f t="shared" si="86"/>
        <v>Yes</v>
      </c>
      <c r="J1931" s="255" t="str">
        <f>IF(ISBLANK(INDEX('Policy Characteristics'!D:D,MATCH($C1931,'Policy Characteristics'!$C:$C,0))),"",INDEX('Policy Characteristics'!D:D,MATCH($C1931,'Policy Characteristics'!$C:$C,0)))</f>
        <v/>
      </c>
      <c r="K1931" s="254" t="str">
        <f>IF(ISBLANK(INDEX('Policy Characteristics'!E:E,MATCH($C1931,'Policy Characteristics'!$C:$C,0))),"",INDEX('Policy Characteristics'!E:E,MATCH($C1931,'Policy Characteristics'!$C:$C,0)))</f>
        <v>GRA elec gen subsidy</v>
      </c>
      <c r="L1931" s="254">
        <f>IF(ISBLANK(INDEX('Policy Characteristics'!F:F,MATCH($C1931,'Policy Characteristics'!$C:$C,0))),"",INDEX('Policy Characteristics'!F:F,MATCH($C1931,'Policy Characteristics'!$C:$C,0)))</f>
        <v>0</v>
      </c>
      <c r="M1931" s="254">
        <f>IF(ISBLANK(INDEX('Policy Characteristics'!G:G,MATCH($C1931,'Policy Characteristics'!$C:$C,0))),"",INDEX('Policy Characteristics'!G:G,MATCH($C1931,'Policy Characteristics'!$C:$C,0)))</f>
        <v>10</v>
      </c>
      <c r="N1931" s="254">
        <f>IF(ISBLANK(INDEX('Policy Characteristics'!H:H,MATCH($C1931,'Policy Characteristics'!$C:$C,0))),"",INDEX('Policy Characteristics'!H:H,MATCH($C1931,'Policy Characteristics'!$C:$C,0)))</f>
        <v>1</v>
      </c>
      <c r="O1931" s="254" t="str">
        <f>IF(ISBLANK(INDEX('Policy Characteristics'!I:I,MATCH($C1931,'Policy Characteristics'!$C:$C,0))),"",INDEX('Policy Characteristics'!I:I,MATCH($C1931,'Policy Characteristics'!$C:$C,0)))</f>
        <v>weight</v>
      </c>
      <c r="P1931" s="254" t="str">
        <f>IF(ISBLANK(INDEX('Policy Characteristics'!J:J,MATCH($C1931,'Policy Characteristics'!$C:$C,0))),"",INDEX('Policy Characteristics'!J:J,MATCH($C1931,'Policy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1" s="254" t="str">
        <f>IF(ISBLANK(INDEX('Policy Characteristics'!K:K,MATCH($C1931,'Policy Characteristics'!$C:$C,0))),"",INDEX('Policy Characteristics'!K:K,MATCH($C1931,'Policy Characteristics'!$C:$C,0)))</f>
        <v>io-model.html</v>
      </c>
      <c r="R1931" s="254" t="str">
        <f>IF(ISBLANK(INDEX('Policy Characteristics'!L:L,MATCH($C1931,'Policy Characteristics'!$C:$C,0))),"",INDEX('Policy Characteristics'!L:L,MATCH($C1931,'Policy Characteristics'!$C:$C,0)))</f>
        <v/>
      </c>
    </row>
    <row r="1932" spans="1:18">
      <c r="A1932" s="254" t="str">
        <f>IF(ISBLANK(INDEX('Policy Characteristics'!A:A,MATCH($C1932,'Policy Characteristics'!$C:$C,0))),"",INDEX('Policy Characteristics'!A:A,MATCH($C1932,'Policy Characteristics'!$C:$C,0)))</f>
        <v>Government Revenue Accounting</v>
      </c>
      <c r="B1932" s="262" t="str">
        <f>IF(ISBLANK(INDEX('Policy Characteristics'!B:B,MATCH($C1932,'Policy Characteristics'!$C:$C,0))),"",INDEX('Policy Characteristics'!B:B,MATCH($C1932,'Policy Characteristics'!$C:$C,0)))</f>
        <v>Electricity Generation Subsidy</v>
      </c>
      <c r="C1932" s="254" t="str">
        <f t="shared" si="85"/>
        <v>GRA for Electricity Generation Subsidies</v>
      </c>
      <c r="D1932" s="1" t="s">
        <v>2962</v>
      </c>
      <c r="F1932" s="1" t="s">
        <v>2966</v>
      </c>
      <c r="H1932" s="43">
        <v>563</v>
      </c>
      <c r="I1932" s="326" t="str">
        <f t="shared" si="86"/>
        <v>Yes</v>
      </c>
      <c r="J1932" s="255" t="str">
        <f>IF(ISBLANK(INDEX('Policy Characteristics'!D:D,MATCH($C1932,'Policy Characteristics'!$C:$C,0))),"",INDEX('Policy Characteristics'!D:D,MATCH($C1932,'Policy Characteristics'!$C:$C,0)))</f>
        <v/>
      </c>
      <c r="K1932" s="254" t="str">
        <f>IF(ISBLANK(INDEX('Policy Characteristics'!E:E,MATCH($C1932,'Policy Characteristics'!$C:$C,0))),"",INDEX('Policy Characteristics'!E:E,MATCH($C1932,'Policy Characteristics'!$C:$C,0)))</f>
        <v>GRA elec gen subsidy</v>
      </c>
      <c r="L1932" s="254">
        <f>IF(ISBLANK(INDEX('Policy Characteristics'!F:F,MATCH($C1932,'Policy Characteristics'!$C:$C,0))),"",INDEX('Policy Characteristics'!F:F,MATCH($C1932,'Policy Characteristics'!$C:$C,0)))</f>
        <v>0</v>
      </c>
      <c r="M1932" s="254">
        <f>IF(ISBLANK(INDEX('Policy Characteristics'!G:G,MATCH($C1932,'Policy Characteristics'!$C:$C,0))),"",INDEX('Policy Characteristics'!G:G,MATCH($C1932,'Policy Characteristics'!$C:$C,0)))</f>
        <v>10</v>
      </c>
      <c r="N1932" s="254">
        <f>IF(ISBLANK(INDEX('Policy Characteristics'!H:H,MATCH($C1932,'Policy Characteristics'!$C:$C,0))),"",INDEX('Policy Characteristics'!H:H,MATCH($C1932,'Policy Characteristics'!$C:$C,0)))</f>
        <v>1</v>
      </c>
      <c r="O1932" s="254" t="str">
        <f>IF(ISBLANK(INDEX('Policy Characteristics'!I:I,MATCH($C1932,'Policy Characteristics'!$C:$C,0))),"",INDEX('Policy Characteristics'!I:I,MATCH($C1932,'Policy Characteristics'!$C:$C,0)))</f>
        <v>weight</v>
      </c>
      <c r="P1932" s="254" t="str">
        <f>IF(ISBLANK(INDEX('Policy Characteristics'!J:J,MATCH($C1932,'Policy Characteristics'!$C:$C,0))),"",INDEX('Policy Characteristics'!J:J,MATCH($C1932,'Policy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2" s="254" t="str">
        <f>IF(ISBLANK(INDEX('Policy Characteristics'!K:K,MATCH($C1932,'Policy Characteristics'!$C:$C,0))),"",INDEX('Policy Characteristics'!K:K,MATCH($C1932,'Policy Characteristics'!$C:$C,0)))</f>
        <v>io-model.html</v>
      </c>
      <c r="R1932" s="254" t="str">
        <f>IF(ISBLANK(INDEX('Policy Characteristics'!L:L,MATCH($C1932,'Policy Characteristics'!$C:$C,0))),"",INDEX('Policy Characteristics'!L:L,MATCH($C1932,'Policy Characteristics'!$C:$C,0)))</f>
        <v/>
      </c>
    </row>
    <row r="1933" spans="1:18">
      <c r="A1933" s="254" t="str">
        <f>IF(ISBLANK(INDEX('Policy Characteristics'!A:A,MATCH($C1933,'Policy Characteristics'!$C:$C,0))),"",INDEX('Policy Characteristics'!A:A,MATCH($C1933,'Policy Characteristics'!$C:$C,0)))</f>
        <v>Government Revenue Accounting</v>
      </c>
      <c r="B1933" s="262" t="str">
        <f>IF(ISBLANK(INDEX('Policy Characteristics'!B:B,MATCH($C1933,'Policy Characteristics'!$C:$C,0))),"",INDEX('Policy Characteristics'!B:B,MATCH($C1933,'Policy Characteristics'!$C:$C,0)))</f>
        <v>Electricity Generation Subsidy</v>
      </c>
      <c r="C1933" s="254" t="str">
        <f t="shared" si="85"/>
        <v>GRA for Electricity Generation Subsidies</v>
      </c>
      <c r="D1933" s="1" t="s">
        <v>2963</v>
      </c>
      <c r="F1933" s="1" t="s">
        <v>2967</v>
      </c>
      <c r="H1933" s="43">
        <v>564</v>
      </c>
      <c r="I1933" s="326" t="str">
        <f t="shared" si="86"/>
        <v>Yes</v>
      </c>
      <c r="J1933" s="255" t="str">
        <f>IF(ISBLANK(INDEX('Policy Characteristics'!D:D,MATCH($C1933,'Policy Characteristics'!$C:$C,0))),"",INDEX('Policy Characteristics'!D:D,MATCH($C1933,'Policy Characteristics'!$C:$C,0)))</f>
        <v/>
      </c>
      <c r="K1933" s="254" t="str">
        <f>IF(ISBLANK(INDEX('Policy Characteristics'!E:E,MATCH($C1933,'Policy Characteristics'!$C:$C,0))),"",INDEX('Policy Characteristics'!E:E,MATCH($C1933,'Policy Characteristics'!$C:$C,0)))</f>
        <v>GRA elec gen subsidy</v>
      </c>
      <c r="L1933" s="254">
        <f>IF(ISBLANK(INDEX('Policy Characteristics'!F:F,MATCH($C1933,'Policy Characteristics'!$C:$C,0))),"",INDEX('Policy Characteristics'!F:F,MATCH($C1933,'Policy Characteristics'!$C:$C,0)))</f>
        <v>0</v>
      </c>
      <c r="M1933" s="254">
        <f>IF(ISBLANK(INDEX('Policy Characteristics'!G:G,MATCH($C1933,'Policy Characteristics'!$C:$C,0))),"",INDEX('Policy Characteristics'!G:G,MATCH($C1933,'Policy Characteristics'!$C:$C,0)))</f>
        <v>10</v>
      </c>
      <c r="N1933" s="254">
        <f>IF(ISBLANK(INDEX('Policy Characteristics'!H:H,MATCH($C1933,'Policy Characteristics'!$C:$C,0))),"",INDEX('Policy Characteristics'!H:H,MATCH($C1933,'Policy Characteristics'!$C:$C,0)))</f>
        <v>1</v>
      </c>
      <c r="O1933" s="254" t="str">
        <f>IF(ISBLANK(INDEX('Policy Characteristics'!I:I,MATCH($C1933,'Policy Characteristics'!$C:$C,0))),"",INDEX('Policy Characteristics'!I:I,MATCH($C1933,'Policy Characteristics'!$C:$C,0)))</f>
        <v>weight</v>
      </c>
      <c r="P1933" s="254" t="str">
        <f>IF(ISBLANK(INDEX('Policy Characteristics'!J:J,MATCH($C1933,'Policy Characteristics'!$C:$C,0))),"",INDEX('Policy Characteristics'!J:J,MATCH($C1933,'Policy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3" s="254" t="str">
        <f>IF(ISBLANK(INDEX('Policy Characteristics'!K:K,MATCH($C1933,'Policy Characteristics'!$C:$C,0))),"",INDEX('Policy Characteristics'!K:K,MATCH($C1933,'Policy Characteristics'!$C:$C,0)))</f>
        <v>io-model.html</v>
      </c>
      <c r="R1933" s="254" t="str">
        <f>IF(ISBLANK(INDEX('Policy Characteristics'!L:L,MATCH($C1933,'Policy Characteristics'!$C:$C,0))),"",INDEX('Policy Characteristics'!L:L,MATCH($C1933,'Policy Characteristics'!$C:$C,0)))</f>
        <v/>
      </c>
    </row>
    <row r="1934" spans="1:18">
      <c r="A1934" s="254" t="str">
        <f>IF(ISBLANK(INDEX('Policy Characteristics'!A:A,MATCH($C1934,'Policy Characteristics'!$C:$C,0))),"",INDEX('Policy Characteristics'!A:A,MATCH($C1934,'Policy Characteristics'!$C:$C,0)))</f>
        <v>Government Revenue Accounting</v>
      </c>
      <c r="B1934" s="262" t="str">
        <f>IF(ISBLANK(INDEX('Policy Characteristics'!B:B,MATCH($C1934,'Policy Characteristics'!$C:$C,0))),"",INDEX('Policy Characteristics'!B:B,MATCH($C1934,'Policy Characteristics'!$C:$C,0)))</f>
        <v>Electricity Capacity Construction Subsidy</v>
      </c>
      <c r="C1934" t="s">
        <v>2954</v>
      </c>
      <c r="D1934" s="1" t="s">
        <v>2959</v>
      </c>
      <c r="F1934" s="1" t="s">
        <v>2964</v>
      </c>
      <c r="H1934" s="43">
        <v>565</v>
      </c>
      <c r="I1934" s="322" t="s">
        <v>43</v>
      </c>
      <c r="J1934" s="255" t="str">
        <f>IF(ISBLANK(INDEX('Policy Characteristics'!D:D,MATCH($C1934,'Policy Characteristics'!$C:$C,0))),"",INDEX('Policy Characteristics'!D:D,MATCH($C1934,'Policy Characteristics'!$C:$C,0)))</f>
        <v/>
      </c>
      <c r="K1934" s="254" t="str">
        <f>IF(ISBLANK(INDEX('Policy Characteristics'!E:E,MATCH($C1934,'Policy Characteristics'!$C:$C,0))),"",INDEX('Policy Characteristics'!E:E,MATCH($C1934,'Policy Characteristics'!$C:$C,0)))</f>
        <v>GRA elec cap const subsidy</v>
      </c>
      <c r="L1934" s="254">
        <f>IF(ISBLANK(INDEX('Policy Characteristics'!F:F,MATCH($C1934,'Policy Characteristics'!$C:$C,0))),"",INDEX('Policy Characteristics'!F:F,MATCH($C1934,'Policy Characteristics'!$C:$C,0)))</f>
        <v>0</v>
      </c>
      <c r="M1934" s="254">
        <f>IF(ISBLANK(INDEX('Policy Characteristics'!G:G,MATCH($C1934,'Policy Characteristics'!$C:$C,0))),"",INDEX('Policy Characteristics'!G:G,MATCH($C1934,'Policy Characteristics'!$C:$C,0)))</f>
        <v>10</v>
      </c>
      <c r="N1934" s="254">
        <f>IF(ISBLANK(INDEX('Policy Characteristics'!H:H,MATCH($C1934,'Policy Characteristics'!$C:$C,0))),"",INDEX('Policy Characteristics'!H:H,MATCH($C1934,'Policy Characteristics'!$C:$C,0)))</f>
        <v>1</v>
      </c>
      <c r="O1934" s="254" t="str">
        <f>IF(ISBLANK(INDEX('Policy Characteristics'!I:I,MATCH($C1934,'Policy Characteristics'!$C:$C,0))),"",INDEX('Policy Characteristics'!I:I,MATCH($C1934,'Policy Characteristics'!$C:$C,0)))</f>
        <v>weight</v>
      </c>
      <c r="P1934" s="254" t="str">
        <f>IF(ISBLANK(INDEX('Policy Characteristics'!J:J,MATCH($C1934,'Policy Characteristics'!$C:$C,0))),"",INDEX('Policy Characteristics'!J:J,MATCH($C1934,'Policy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4" s="254" t="str">
        <f>IF(ISBLANK(INDEX('Policy Characteristics'!K:K,MATCH($C1934,'Policy Characteristics'!$C:$C,0))),"",INDEX('Policy Characteristics'!K:K,MATCH($C1934,'Policy Characteristics'!$C:$C,0)))</f>
        <v>io-model.html</v>
      </c>
      <c r="R1934" s="254" t="str">
        <f>IF(ISBLANK(INDEX('Policy Characteristics'!L:L,MATCH($C1934,'Policy Characteristics'!$C:$C,0))),"",INDEX('Policy Characteristics'!L:L,MATCH($C1934,'Policy Characteristics'!$C:$C,0)))</f>
        <v/>
      </c>
    </row>
    <row r="1935" spans="1:18">
      <c r="A1935" s="254" t="str">
        <f>IF(ISBLANK(INDEX('Policy Characteristics'!A:A,MATCH($C1935,'Policy Characteristics'!$C:$C,0))),"",INDEX('Policy Characteristics'!A:A,MATCH($C1935,'Policy Characteristics'!$C:$C,0)))</f>
        <v>Government Revenue Accounting</v>
      </c>
      <c r="B1935" s="262" t="str">
        <f>IF(ISBLANK(INDEX('Policy Characteristics'!B:B,MATCH($C1935,'Policy Characteristics'!$C:$C,0))),"",INDEX('Policy Characteristics'!B:B,MATCH($C1935,'Policy Characteristics'!$C:$C,0)))</f>
        <v>Electricity Capacity Construction Subsidy</v>
      </c>
      <c r="C1935" s="254" t="str">
        <f t="shared" ref="C1935:C1938" si="87">C$1934</f>
        <v>GRA for Electricity Capacity Construction Subsidies</v>
      </c>
      <c r="D1935" s="1" t="s">
        <v>2960</v>
      </c>
      <c r="F1935" s="1" t="s">
        <v>2975</v>
      </c>
      <c r="H1935" s="43">
        <v>566</v>
      </c>
      <c r="I1935" s="326" t="str">
        <f t="shared" ref="I1935:I1938" si="88">I$1934</f>
        <v>Yes</v>
      </c>
      <c r="J1935" s="255" t="str">
        <f>IF(ISBLANK(INDEX('Policy Characteristics'!D:D,MATCH($C1935,'Policy Characteristics'!$C:$C,0))),"",INDEX('Policy Characteristics'!D:D,MATCH($C1935,'Policy Characteristics'!$C:$C,0)))</f>
        <v/>
      </c>
      <c r="K1935" s="254" t="str">
        <f>IF(ISBLANK(INDEX('Policy Characteristics'!E:E,MATCH($C1935,'Policy Characteristics'!$C:$C,0))),"",INDEX('Policy Characteristics'!E:E,MATCH($C1935,'Policy Characteristics'!$C:$C,0)))</f>
        <v>GRA elec cap const subsidy</v>
      </c>
      <c r="L1935" s="254">
        <f>IF(ISBLANK(INDEX('Policy Characteristics'!F:F,MATCH($C1935,'Policy Characteristics'!$C:$C,0))),"",INDEX('Policy Characteristics'!F:F,MATCH($C1935,'Policy Characteristics'!$C:$C,0)))</f>
        <v>0</v>
      </c>
      <c r="M1935" s="254">
        <f>IF(ISBLANK(INDEX('Policy Characteristics'!G:G,MATCH($C1935,'Policy Characteristics'!$C:$C,0))),"",INDEX('Policy Characteristics'!G:G,MATCH($C1935,'Policy Characteristics'!$C:$C,0)))</f>
        <v>10</v>
      </c>
      <c r="N1935" s="254">
        <f>IF(ISBLANK(INDEX('Policy Characteristics'!H:H,MATCH($C1935,'Policy Characteristics'!$C:$C,0))),"",INDEX('Policy Characteristics'!H:H,MATCH($C1935,'Policy Characteristics'!$C:$C,0)))</f>
        <v>1</v>
      </c>
      <c r="O1935" s="254" t="str">
        <f>IF(ISBLANK(INDEX('Policy Characteristics'!I:I,MATCH($C1935,'Policy Characteristics'!$C:$C,0))),"",INDEX('Policy Characteristics'!I:I,MATCH($C1935,'Policy Characteristics'!$C:$C,0)))</f>
        <v>weight</v>
      </c>
      <c r="P1935" s="254" t="str">
        <f>IF(ISBLANK(INDEX('Policy Characteristics'!J:J,MATCH($C1935,'Policy Characteristics'!$C:$C,0))),"",INDEX('Policy Characteristics'!J:J,MATCH($C1935,'Policy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5" s="254" t="str">
        <f>IF(ISBLANK(INDEX('Policy Characteristics'!K:K,MATCH($C1935,'Policy Characteristics'!$C:$C,0))),"",INDEX('Policy Characteristics'!K:K,MATCH($C1935,'Policy Characteristics'!$C:$C,0)))</f>
        <v>io-model.html</v>
      </c>
      <c r="R1935" s="254" t="str">
        <f>IF(ISBLANK(INDEX('Policy Characteristics'!L:L,MATCH($C1935,'Policy Characteristics'!$C:$C,0))),"",INDEX('Policy Characteristics'!L:L,MATCH($C1935,'Policy Characteristics'!$C:$C,0)))</f>
        <v/>
      </c>
    </row>
    <row r="1936" spans="1:18">
      <c r="A1936" s="254" t="str">
        <f>IF(ISBLANK(INDEX('Policy Characteristics'!A:A,MATCH($C1936,'Policy Characteristics'!$C:$C,0))),"",INDEX('Policy Characteristics'!A:A,MATCH($C1936,'Policy Characteristics'!$C:$C,0)))</f>
        <v>Government Revenue Accounting</v>
      </c>
      <c r="B1936" s="262" t="str">
        <f>IF(ISBLANK(INDEX('Policy Characteristics'!B:B,MATCH($C1936,'Policy Characteristics'!$C:$C,0))),"",INDEX('Policy Characteristics'!B:B,MATCH($C1936,'Policy Characteristics'!$C:$C,0)))</f>
        <v>Electricity Capacity Construction Subsidy</v>
      </c>
      <c r="C1936" s="254" t="str">
        <f t="shared" si="87"/>
        <v>GRA for Electricity Capacity Construction Subsidies</v>
      </c>
      <c r="D1936" s="1" t="s">
        <v>2961</v>
      </c>
      <c r="F1936" s="1" t="s">
        <v>2965</v>
      </c>
      <c r="H1936" s="43">
        <v>567</v>
      </c>
      <c r="I1936" s="326" t="str">
        <f t="shared" si="88"/>
        <v>Yes</v>
      </c>
      <c r="J1936" s="255" t="str">
        <f>IF(ISBLANK(INDEX('Policy Characteristics'!D:D,MATCH($C1936,'Policy Characteristics'!$C:$C,0))),"",INDEX('Policy Characteristics'!D:D,MATCH($C1936,'Policy Characteristics'!$C:$C,0)))</f>
        <v/>
      </c>
      <c r="K1936" s="254" t="str">
        <f>IF(ISBLANK(INDEX('Policy Characteristics'!E:E,MATCH($C1936,'Policy Characteristics'!$C:$C,0))),"",INDEX('Policy Characteristics'!E:E,MATCH($C1936,'Policy Characteristics'!$C:$C,0)))</f>
        <v>GRA elec cap const subsidy</v>
      </c>
      <c r="L1936" s="254">
        <f>IF(ISBLANK(INDEX('Policy Characteristics'!F:F,MATCH($C1936,'Policy Characteristics'!$C:$C,0))),"",INDEX('Policy Characteristics'!F:F,MATCH($C1936,'Policy Characteristics'!$C:$C,0)))</f>
        <v>0</v>
      </c>
      <c r="M1936" s="254">
        <f>IF(ISBLANK(INDEX('Policy Characteristics'!G:G,MATCH($C1936,'Policy Characteristics'!$C:$C,0))),"",INDEX('Policy Characteristics'!G:G,MATCH($C1936,'Policy Characteristics'!$C:$C,0)))</f>
        <v>10</v>
      </c>
      <c r="N1936" s="254">
        <f>IF(ISBLANK(INDEX('Policy Characteristics'!H:H,MATCH($C1936,'Policy Characteristics'!$C:$C,0))),"",INDEX('Policy Characteristics'!H:H,MATCH($C1936,'Policy Characteristics'!$C:$C,0)))</f>
        <v>1</v>
      </c>
      <c r="O1936" s="254" t="str">
        <f>IF(ISBLANK(INDEX('Policy Characteristics'!I:I,MATCH($C1936,'Policy Characteristics'!$C:$C,0))),"",INDEX('Policy Characteristics'!I:I,MATCH($C1936,'Policy Characteristics'!$C:$C,0)))</f>
        <v>weight</v>
      </c>
      <c r="P1936" s="254" t="str">
        <f>IF(ISBLANK(INDEX('Policy Characteristics'!J:J,MATCH($C1936,'Policy Characteristics'!$C:$C,0))),"",INDEX('Policy Characteristics'!J:J,MATCH($C1936,'Policy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6" s="254" t="str">
        <f>IF(ISBLANK(INDEX('Policy Characteristics'!K:K,MATCH($C1936,'Policy Characteristics'!$C:$C,0))),"",INDEX('Policy Characteristics'!K:K,MATCH($C1936,'Policy Characteristics'!$C:$C,0)))</f>
        <v>io-model.html</v>
      </c>
      <c r="R1936" s="254" t="str">
        <f>IF(ISBLANK(INDEX('Policy Characteristics'!L:L,MATCH($C1936,'Policy Characteristics'!$C:$C,0))),"",INDEX('Policy Characteristics'!L:L,MATCH($C1936,'Policy Characteristics'!$C:$C,0)))</f>
        <v/>
      </c>
    </row>
    <row r="1937" spans="1:18">
      <c r="A1937" s="254" t="str">
        <f>IF(ISBLANK(INDEX('Policy Characteristics'!A:A,MATCH($C1937,'Policy Characteristics'!$C:$C,0))),"",INDEX('Policy Characteristics'!A:A,MATCH($C1937,'Policy Characteristics'!$C:$C,0)))</f>
        <v>Government Revenue Accounting</v>
      </c>
      <c r="B1937" s="262" t="str">
        <f>IF(ISBLANK(INDEX('Policy Characteristics'!B:B,MATCH($C1937,'Policy Characteristics'!$C:$C,0))),"",INDEX('Policy Characteristics'!B:B,MATCH($C1937,'Policy Characteristics'!$C:$C,0)))</f>
        <v>Electricity Capacity Construction Subsidy</v>
      </c>
      <c r="C1937" s="254" t="str">
        <f t="shared" si="87"/>
        <v>GRA for Electricity Capacity Construction Subsidies</v>
      </c>
      <c r="D1937" s="1" t="s">
        <v>2962</v>
      </c>
      <c r="F1937" s="1" t="s">
        <v>2966</v>
      </c>
      <c r="H1937" s="43">
        <v>568</v>
      </c>
      <c r="I1937" s="326" t="str">
        <f t="shared" si="88"/>
        <v>Yes</v>
      </c>
      <c r="J1937" s="255" t="str">
        <f>IF(ISBLANK(INDEX('Policy Characteristics'!D:D,MATCH($C1937,'Policy Characteristics'!$C:$C,0))),"",INDEX('Policy Characteristics'!D:D,MATCH($C1937,'Policy Characteristics'!$C:$C,0)))</f>
        <v/>
      </c>
      <c r="K1937" s="254" t="str">
        <f>IF(ISBLANK(INDEX('Policy Characteristics'!E:E,MATCH($C1937,'Policy Characteristics'!$C:$C,0))),"",INDEX('Policy Characteristics'!E:E,MATCH($C1937,'Policy Characteristics'!$C:$C,0)))</f>
        <v>GRA elec cap const subsidy</v>
      </c>
      <c r="L1937" s="254">
        <f>IF(ISBLANK(INDEX('Policy Characteristics'!F:F,MATCH($C1937,'Policy Characteristics'!$C:$C,0))),"",INDEX('Policy Characteristics'!F:F,MATCH($C1937,'Policy Characteristics'!$C:$C,0)))</f>
        <v>0</v>
      </c>
      <c r="M1937" s="254">
        <f>IF(ISBLANK(INDEX('Policy Characteristics'!G:G,MATCH($C1937,'Policy Characteristics'!$C:$C,0))),"",INDEX('Policy Characteristics'!G:G,MATCH($C1937,'Policy Characteristics'!$C:$C,0)))</f>
        <v>10</v>
      </c>
      <c r="N1937" s="254">
        <f>IF(ISBLANK(INDEX('Policy Characteristics'!H:H,MATCH($C1937,'Policy Characteristics'!$C:$C,0))),"",INDEX('Policy Characteristics'!H:H,MATCH($C1937,'Policy Characteristics'!$C:$C,0)))</f>
        <v>1</v>
      </c>
      <c r="O1937" s="254" t="str">
        <f>IF(ISBLANK(INDEX('Policy Characteristics'!I:I,MATCH($C1937,'Policy Characteristics'!$C:$C,0))),"",INDEX('Policy Characteristics'!I:I,MATCH($C1937,'Policy Characteristics'!$C:$C,0)))</f>
        <v>weight</v>
      </c>
      <c r="P1937" s="254" t="str">
        <f>IF(ISBLANK(INDEX('Policy Characteristics'!J:J,MATCH($C1937,'Policy Characteristics'!$C:$C,0))),"",INDEX('Policy Characteristics'!J:J,MATCH($C1937,'Policy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7" s="254" t="str">
        <f>IF(ISBLANK(INDEX('Policy Characteristics'!K:K,MATCH($C1937,'Policy Characteristics'!$C:$C,0))),"",INDEX('Policy Characteristics'!K:K,MATCH($C1937,'Policy Characteristics'!$C:$C,0)))</f>
        <v>io-model.html</v>
      </c>
      <c r="R1937" s="254" t="str">
        <f>IF(ISBLANK(INDEX('Policy Characteristics'!L:L,MATCH($C1937,'Policy Characteristics'!$C:$C,0))),"",INDEX('Policy Characteristics'!L:L,MATCH($C1937,'Policy Characteristics'!$C:$C,0)))</f>
        <v/>
      </c>
    </row>
    <row r="1938" spans="1:18">
      <c r="A1938" s="254" t="str">
        <f>IF(ISBLANK(INDEX('Policy Characteristics'!A:A,MATCH($C1938,'Policy Characteristics'!$C:$C,0))),"",INDEX('Policy Characteristics'!A:A,MATCH($C1938,'Policy Characteristics'!$C:$C,0)))</f>
        <v>Government Revenue Accounting</v>
      </c>
      <c r="B1938" s="262" t="str">
        <f>IF(ISBLANK(INDEX('Policy Characteristics'!B:B,MATCH($C1938,'Policy Characteristics'!$C:$C,0))),"",INDEX('Policy Characteristics'!B:B,MATCH($C1938,'Policy Characteristics'!$C:$C,0)))</f>
        <v>Electricity Capacity Construction Subsidy</v>
      </c>
      <c r="C1938" s="254" t="str">
        <f t="shared" si="87"/>
        <v>GRA for Electricity Capacity Construction Subsidies</v>
      </c>
      <c r="D1938" s="1" t="s">
        <v>2963</v>
      </c>
      <c r="F1938" s="1" t="s">
        <v>2967</v>
      </c>
      <c r="H1938" s="43">
        <v>569</v>
      </c>
      <c r="I1938" s="326" t="str">
        <f t="shared" si="88"/>
        <v>Yes</v>
      </c>
      <c r="J1938" s="255" t="str">
        <f>IF(ISBLANK(INDEX('Policy Characteristics'!D:D,MATCH($C1938,'Policy Characteristics'!$C:$C,0))),"",INDEX('Policy Characteristics'!D:D,MATCH($C1938,'Policy Characteristics'!$C:$C,0)))</f>
        <v/>
      </c>
      <c r="K1938" s="254" t="str">
        <f>IF(ISBLANK(INDEX('Policy Characteristics'!E:E,MATCH($C1938,'Policy Characteristics'!$C:$C,0))),"",INDEX('Policy Characteristics'!E:E,MATCH($C1938,'Policy Characteristics'!$C:$C,0)))</f>
        <v>GRA elec cap const subsidy</v>
      </c>
      <c r="L1938" s="254">
        <f>IF(ISBLANK(INDEX('Policy Characteristics'!F:F,MATCH($C1938,'Policy Characteristics'!$C:$C,0))),"",INDEX('Policy Characteristics'!F:F,MATCH($C1938,'Policy Characteristics'!$C:$C,0)))</f>
        <v>0</v>
      </c>
      <c r="M1938" s="254">
        <f>IF(ISBLANK(INDEX('Policy Characteristics'!G:G,MATCH($C1938,'Policy Characteristics'!$C:$C,0))),"",INDEX('Policy Characteristics'!G:G,MATCH($C1938,'Policy Characteristics'!$C:$C,0)))</f>
        <v>10</v>
      </c>
      <c r="N1938" s="254">
        <f>IF(ISBLANK(INDEX('Policy Characteristics'!H:H,MATCH($C1938,'Policy Characteristics'!$C:$C,0))),"",INDEX('Policy Characteristics'!H:H,MATCH($C1938,'Policy Characteristics'!$C:$C,0)))</f>
        <v>1</v>
      </c>
      <c r="O1938" s="254" t="str">
        <f>IF(ISBLANK(INDEX('Policy Characteristics'!I:I,MATCH($C1938,'Policy Characteristics'!$C:$C,0))),"",INDEX('Policy Characteristics'!I:I,MATCH($C1938,'Policy Characteristics'!$C:$C,0)))</f>
        <v>weight</v>
      </c>
      <c r="P1938" s="254" t="str">
        <f>IF(ISBLANK(INDEX('Policy Characteristics'!J:J,MATCH($C1938,'Policy Characteristics'!$C:$C,0))),"",INDEX('Policy Characteristics'!J:J,MATCH($C1938,'Policy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8" s="254" t="str">
        <f>IF(ISBLANK(INDEX('Policy Characteristics'!K:K,MATCH($C1938,'Policy Characteristics'!$C:$C,0))),"",INDEX('Policy Characteristics'!K:K,MATCH($C1938,'Policy Characteristics'!$C:$C,0)))</f>
        <v>io-model.html</v>
      </c>
      <c r="R1938" s="254" t="str">
        <f>IF(ISBLANK(INDEX('Policy Characteristics'!L:L,MATCH($C1938,'Policy Characteristics'!$C:$C,0))),"",INDEX('Policy Characteristics'!L:L,MATCH($C1938,'Policy Characteristics'!$C:$C,0)))</f>
        <v/>
      </c>
    </row>
    <row r="1939" spans="1:18">
      <c r="A1939" s="254" t="str">
        <f>IF(ISBLANK(INDEX('Policy Characteristics'!A:A,MATCH($C1939,'Policy Characteristics'!$C:$C,0))),"",INDEX('Policy Characteristics'!A:A,MATCH($C1939,'Policy Characteristics'!$C:$C,0)))</f>
        <v>Government Revenue Accounting</v>
      </c>
      <c r="B1939" s="262" t="str">
        <f>IF(ISBLANK(INDEX('Policy Characteristics'!B:B,MATCH($C1939,'Policy Characteristics'!$C:$C,0))),"",INDEX('Policy Characteristics'!B:B,MATCH($C1939,'Policy Characteristics'!$C:$C,0)))</f>
        <v>Distributed Solar Subsidy</v>
      </c>
      <c r="C1939" t="s">
        <v>2955</v>
      </c>
      <c r="D1939" s="1" t="s">
        <v>2959</v>
      </c>
      <c r="F1939" s="1" t="s">
        <v>2964</v>
      </c>
      <c r="H1939" s="43">
        <v>570</v>
      </c>
      <c r="I1939" s="322" t="s">
        <v>43</v>
      </c>
      <c r="J1939" s="255" t="str">
        <f>IF(ISBLANK(INDEX('Policy Characteristics'!D:D,MATCH($C1939,'Policy Characteristics'!$C:$C,0))),"",INDEX('Policy Characteristics'!D:D,MATCH($C1939,'Policy Characteristics'!$C:$C,0)))</f>
        <v/>
      </c>
      <c r="K1939" s="254" t="str">
        <f>IF(ISBLANK(INDEX('Policy Characteristics'!E:E,MATCH($C1939,'Policy Characteristics'!$C:$C,0))),"",INDEX('Policy Characteristics'!E:E,MATCH($C1939,'Policy Characteristics'!$C:$C,0)))</f>
        <v>GRA dist solar subsidy</v>
      </c>
      <c r="L1939" s="254">
        <f>IF(ISBLANK(INDEX('Policy Characteristics'!F:F,MATCH($C1939,'Policy Characteristics'!$C:$C,0))),"",INDEX('Policy Characteristics'!F:F,MATCH($C1939,'Policy Characteristics'!$C:$C,0)))</f>
        <v>0</v>
      </c>
      <c r="M1939" s="254">
        <f>IF(ISBLANK(INDEX('Policy Characteristics'!G:G,MATCH($C1939,'Policy Characteristics'!$C:$C,0))),"",INDEX('Policy Characteristics'!G:G,MATCH($C1939,'Policy Characteristics'!$C:$C,0)))</f>
        <v>10</v>
      </c>
      <c r="N1939" s="254">
        <f>IF(ISBLANK(INDEX('Policy Characteristics'!H:H,MATCH($C1939,'Policy Characteristics'!$C:$C,0))),"",INDEX('Policy Characteristics'!H:H,MATCH($C1939,'Policy Characteristics'!$C:$C,0)))</f>
        <v>1</v>
      </c>
      <c r="O1939" s="254" t="str">
        <f>IF(ISBLANK(INDEX('Policy Characteristics'!I:I,MATCH($C1939,'Policy Characteristics'!$C:$C,0))),"",INDEX('Policy Characteristics'!I:I,MATCH($C1939,'Policy Characteristics'!$C:$C,0)))</f>
        <v>weight</v>
      </c>
      <c r="P1939" s="254" t="str">
        <f>IF(ISBLANK(INDEX('Policy Characteristics'!J:J,MATCH($C1939,'Policy Characteristics'!$C:$C,0))),"",INDEX('Policy Characteristics'!J:J,MATCH($C1939,'Policy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9" s="254" t="str">
        <f>IF(ISBLANK(INDEX('Policy Characteristics'!K:K,MATCH($C1939,'Policy Characteristics'!$C:$C,0))),"",INDEX('Policy Characteristics'!K:K,MATCH($C1939,'Policy Characteristics'!$C:$C,0)))</f>
        <v>io-model.html</v>
      </c>
      <c r="R1939" s="254" t="str">
        <f>IF(ISBLANK(INDEX('Policy Characteristics'!L:L,MATCH($C1939,'Policy Characteristics'!$C:$C,0))),"",INDEX('Policy Characteristics'!L:L,MATCH($C1939,'Policy Characteristics'!$C:$C,0)))</f>
        <v/>
      </c>
    </row>
    <row r="1940" spans="1:18">
      <c r="A1940" s="254" t="str">
        <f>IF(ISBLANK(INDEX('Policy Characteristics'!A:A,MATCH($C1940,'Policy Characteristics'!$C:$C,0))),"",INDEX('Policy Characteristics'!A:A,MATCH($C1940,'Policy Characteristics'!$C:$C,0)))</f>
        <v>Government Revenue Accounting</v>
      </c>
      <c r="B1940" s="262" t="str">
        <f>IF(ISBLANK(INDEX('Policy Characteristics'!B:B,MATCH($C1940,'Policy Characteristics'!$C:$C,0))),"",INDEX('Policy Characteristics'!B:B,MATCH($C1940,'Policy Characteristics'!$C:$C,0)))</f>
        <v>Distributed Solar Subsidy</v>
      </c>
      <c r="C1940" s="254" t="str">
        <f t="shared" ref="C1940:C1943" si="89">C$1939</f>
        <v>GRA for Distributed Solar Subsidy</v>
      </c>
      <c r="D1940" s="1" t="s">
        <v>2960</v>
      </c>
      <c r="F1940" s="1" t="s">
        <v>2975</v>
      </c>
      <c r="H1940" s="43">
        <v>571</v>
      </c>
      <c r="I1940" s="326" t="str">
        <f t="shared" ref="I1940:I1943" si="90">I$1939</f>
        <v>Yes</v>
      </c>
      <c r="J1940" s="255" t="str">
        <f>IF(ISBLANK(INDEX('Policy Characteristics'!D:D,MATCH($C1940,'Policy Characteristics'!$C:$C,0))),"",INDEX('Policy Characteristics'!D:D,MATCH($C1940,'Policy Characteristics'!$C:$C,0)))</f>
        <v/>
      </c>
      <c r="K1940" s="254" t="str">
        <f>IF(ISBLANK(INDEX('Policy Characteristics'!E:E,MATCH($C1940,'Policy Characteristics'!$C:$C,0))),"",INDEX('Policy Characteristics'!E:E,MATCH($C1940,'Policy Characteristics'!$C:$C,0)))</f>
        <v>GRA dist solar subsidy</v>
      </c>
      <c r="L1940" s="254">
        <f>IF(ISBLANK(INDEX('Policy Characteristics'!F:F,MATCH($C1940,'Policy Characteristics'!$C:$C,0))),"",INDEX('Policy Characteristics'!F:F,MATCH($C1940,'Policy Characteristics'!$C:$C,0)))</f>
        <v>0</v>
      </c>
      <c r="M1940" s="254">
        <f>IF(ISBLANK(INDEX('Policy Characteristics'!G:G,MATCH($C1940,'Policy Characteristics'!$C:$C,0))),"",INDEX('Policy Characteristics'!G:G,MATCH($C1940,'Policy Characteristics'!$C:$C,0)))</f>
        <v>10</v>
      </c>
      <c r="N1940" s="254">
        <f>IF(ISBLANK(INDEX('Policy Characteristics'!H:H,MATCH($C1940,'Policy Characteristics'!$C:$C,0))),"",INDEX('Policy Characteristics'!H:H,MATCH($C1940,'Policy Characteristics'!$C:$C,0)))</f>
        <v>1</v>
      </c>
      <c r="O1940" s="254" t="str">
        <f>IF(ISBLANK(INDEX('Policy Characteristics'!I:I,MATCH($C1940,'Policy Characteristics'!$C:$C,0))),"",INDEX('Policy Characteristics'!I:I,MATCH($C1940,'Policy Characteristics'!$C:$C,0)))</f>
        <v>weight</v>
      </c>
      <c r="P1940" s="254" t="str">
        <f>IF(ISBLANK(INDEX('Policy Characteristics'!J:J,MATCH($C1940,'Policy Characteristics'!$C:$C,0))),"",INDEX('Policy Characteristics'!J:J,MATCH($C1940,'Policy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0" s="254" t="str">
        <f>IF(ISBLANK(INDEX('Policy Characteristics'!K:K,MATCH($C1940,'Policy Characteristics'!$C:$C,0))),"",INDEX('Policy Characteristics'!K:K,MATCH($C1940,'Policy Characteristics'!$C:$C,0)))</f>
        <v>io-model.html</v>
      </c>
      <c r="R1940" s="254" t="str">
        <f>IF(ISBLANK(INDEX('Policy Characteristics'!L:L,MATCH($C1940,'Policy Characteristics'!$C:$C,0))),"",INDEX('Policy Characteristics'!L:L,MATCH($C1940,'Policy Characteristics'!$C:$C,0)))</f>
        <v/>
      </c>
    </row>
    <row r="1941" spans="1:18">
      <c r="A1941" s="254" t="str">
        <f>IF(ISBLANK(INDEX('Policy Characteristics'!A:A,MATCH($C1941,'Policy Characteristics'!$C:$C,0))),"",INDEX('Policy Characteristics'!A:A,MATCH($C1941,'Policy Characteristics'!$C:$C,0)))</f>
        <v>Government Revenue Accounting</v>
      </c>
      <c r="B1941" s="262" t="str">
        <f>IF(ISBLANK(INDEX('Policy Characteristics'!B:B,MATCH($C1941,'Policy Characteristics'!$C:$C,0))),"",INDEX('Policy Characteristics'!B:B,MATCH($C1941,'Policy Characteristics'!$C:$C,0)))</f>
        <v>Distributed Solar Subsidy</v>
      </c>
      <c r="C1941" s="254" t="str">
        <f t="shared" si="89"/>
        <v>GRA for Distributed Solar Subsidy</v>
      </c>
      <c r="D1941" s="1" t="s">
        <v>2961</v>
      </c>
      <c r="F1941" s="1" t="s">
        <v>2965</v>
      </c>
      <c r="H1941" s="43">
        <v>572</v>
      </c>
      <c r="I1941" s="326" t="str">
        <f t="shared" si="90"/>
        <v>Yes</v>
      </c>
      <c r="J1941" s="255" t="str">
        <f>IF(ISBLANK(INDEX('Policy Characteristics'!D:D,MATCH($C1941,'Policy Characteristics'!$C:$C,0))),"",INDEX('Policy Characteristics'!D:D,MATCH($C1941,'Policy Characteristics'!$C:$C,0)))</f>
        <v/>
      </c>
      <c r="K1941" s="254" t="str">
        <f>IF(ISBLANK(INDEX('Policy Characteristics'!E:E,MATCH($C1941,'Policy Characteristics'!$C:$C,0))),"",INDEX('Policy Characteristics'!E:E,MATCH($C1941,'Policy Characteristics'!$C:$C,0)))</f>
        <v>GRA dist solar subsidy</v>
      </c>
      <c r="L1941" s="254">
        <f>IF(ISBLANK(INDEX('Policy Characteristics'!F:F,MATCH($C1941,'Policy Characteristics'!$C:$C,0))),"",INDEX('Policy Characteristics'!F:F,MATCH($C1941,'Policy Characteristics'!$C:$C,0)))</f>
        <v>0</v>
      </c>
      <c r="M1941" s="254">
        <f>IF(ISBLANK(INDEX('Policy Characteristics'!G:G,MATCH($C1941,'Policy Characteristics'!$C:$C,0))),"",INDEX('Policy Characteristics'!G:G,MATCH($C1941,'Policy Characteristics'!$C:$C,0)))</f>
        <v>10</v>
      </c>
      <c r="N1941" s="254">
        <f>IF(ISBLANK(INDEX('Policy Characteristics'!H:H,MATCH($C1941,'Policy Characteristics'!$C:$C,0))),"",INDEX('Policy Characteristics'!H:H,MATCH($C1941,'Policy Characteristics'!$C:$C,0)))</f>
        <v>1</v>
      </c>
      <c r="O1941" s="254" t="str">
        <f>IF(ISBLANK(INDEX('Policy Characteristics'!I:I,MATCH($C1941,'Policy Characteristics'!$C:$C,0))),"",INDEX('Policy Characteristics'!I:I,MATCH($C1941,'Policy Characteristics'!$C:$C,0)))</f>
        <v>weight</v>
      </c>
      <c r="P1941" s="254" t="str">
        <f>IF(ISBLANK(INDEX('Policy Characteristics'!J:J,MATCH($C1941,'Policy Characteristics'!$C:$C,0))),"",INDEX('Policy Characteristics'!J:J,MATCH($C1941,'Policy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1" s="254" t="str">
        <f>IF(ISBLANK(INDEX('Policy Characteristics'!K:K,MATCH($C1941,'Policy Characteristics'!$C:$C,0))),"",INDEX('Policy Characteristics'!K:K,MATCH($C1941,'Policy Characteristics'!$C:$C,0)))</f>
        <v>io-model.html</v>
      </c>
      <c r="R1941" s="254" t="str">
        <f>IF(ISBLANK(INDEX('Policy Characteristics'!L:L,MATCH($C1941,'Policy Characteristics'!$C:$C,0))),"",INDEX('Policy Characteristics'!L:L,MATCH($C1941,'Policy Characteristics'!$C:$C,0)))</f>
        <v/>
      </c>
    </row>
    <row r="1942" spans="1:18">
      <c r="A1942" s="254" t="str">
        <f>IF(ISBLANK(INDEX('Policy Characteristics'!A:A,MATCH($C1942,'Policy Characteristics'!$C:$C,0))),"",INDEX('Policy Characteristics'!A:A,MATCH($C1942,'Policy Characteristics'!$C:$C,0)))</f>
        <v>Government Revenue Accounting</v>
      </c>
      <c r="B1942" s="262" t="str">
        <f>IF(ISBLANK(INDEX('Policy Characteristics'!B:B,MATCH($C1942,'Policy Characteristics'!$C:$C,0))),"",INDEX('Policy Characteristics'!B:B,MATCH($C1942,'Policy Characteristics'!$C:$C,0)))</f>
        <v>Distributed Solar Subsidy</v>
      </c>
      <c r="C1942" s="254" t="str">
        <f t="shared" si="89"/>
        <v>GRA for Distributed Solar Subsidy</v>
      </c>
      <c r="D1942" s="1" t="s">
        <v>2962</v>
      </c>
      <c r="F1942" s="1" t="s">
        <v>2966</v>
      </c>
      <c r="H1942" s="43">
        <v>573</v>
      </c>
      <c r="I1942" s="326" t="str">
        <f t="shared" si="90"/>
        <v>Yes</v>
      </c>
      <c r="J1942" s="255" t="str">
        <f>IF(ISBLANK(INDEX('Policy Characteristics'!D:D,MATCH($C1942,'Policy Characteristics'!$C:$C,0))),"",INDEX('Policy Characteristics'!D:D,MATCH($C1942,'Policy Characteristics'!$C:$C,0)))</f>
        <v/>
      </c>
      <c r="K1942" s="254" t="str">
        <f>IF(ISBLANK(INDEX('Policy Characteristics'!E:E,MATCH($C1942,'Policy Characteristics'!$C:$C,0))),"",INDEX('Policy Characteristics'!E:E,MATCH($C1942,'Policy Characteristics'!$C:$C,0)))</f>
        <v>GRA dist solar subsidy</v>
      </c>
      <c r="L1942" s="254">
        <f>IF(ISBLANK(INDEX('Policy Characteristics'!F:F,MATCH($C1942,'Policy Characteristics'!$C:$C,0))),"",INDEX('Policy Characteristics'!F:F,MATCH($C1942,'Policy Characteristics'!$C:$C,0)))</f>
        <v>0</v>
      </c>
      <c r="M1942" s="254">
        <f>IF(ISBLANK(INDEX('Policy Characteristics'!G:G,MATCH($C1942,'Policy Characteristics'!$C:$C,0))),"",INDEX('Policy Characteristics'!G:G,MATCH($C1942,'Policy Characteristics'!$C:$C,0)))</f>
        <v>10</v>
      </c>
      <c r="N1942" s="254">
        <f>IF(ISBLANK(INDEX('Policy Characteristics'!H:H,MATCH($C1942,'Policy Characteristics'!$C:$C,0))),"",INDEX('Policy Characteristics'!H:H,MATCH($C1942,'Policy Characteristics'!$C:$C,0)))</f>
        <v>1</v>
      </c>
      <c r="O1942" s="254" t="str">
        <f>IF(ISBLANK(INDEX('Policy Characteristics'!I:I,MATCH($C1942,'Policy Characteristics'!$C:$C,0))),"",INDEX('Policy Characteristics'!I:I,MATCH($C1942,'Policy Characteristics'!$C:$C,0)))</f>
        <v>weight</v>
      </c>
      <c r="P1942" s="254" t="str">
        <f>IF(ISBLANK(INDEX('Policy Characteristics'!J:J,MATCH($C1942,'Policy Characteristics'!$C:$C,0))),"",INDEX('Policy Characteristics'!J:J,MATCH($C1942,'Policy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2" s="254" t="str">
        <f>IF(ISBLANK(INDEX('Policy Characteristics'!K:K,MATCH($C1942,'Policy Characteristics'!$C:$C,0))),"",INDEX('Policy Characteristics'!K:K,MATCH($C1942,'Policy Characteristics'!$C:$C,0)))</f>
        <v>io-model.html</v>
      </c>
      <c r="R1942" s="254" t="str">
        <f>IF(ISBLANK(INDEX('Policy Characteristics'!L:L,MATCH($C1942,'Policy Characteristics'!$C:$C,0))),"",INDEX('Policy Characteristics'!L:L,MATCH($C1942,'Policy Characteristics'!$C:$C,0)))</f>
        <v/>
      </c>
    </row>
    <row r="1943" spans="1:18">
      <c r="A1943" s="254" t="str">
        <f>IF(ISBLANK(INDEX('Policy Characteristics'!A:A,MATCH($C1943,'Policy Characteristics'!$C:$C,0))),"",INDEX('Policy Characteristics'!A:A,MATCH($C1943,'Policy Characteristics'!$C:$C,0)))</f>
        <v>Government Revenue Accounting</v>
      </c>
      <c r="B1943" s="262" t="str">
        <f>IF(ISBLANK(INDEX('Policy Characteristics'!B:B,MATCH($C1943,'Policy Characteristics'!$C:$C,0))),"",INDEX('Policy Characteristics'!B:B,MATCH($C1943,'Policy Characteristics'!$C:$C,0)))</f>
        <v>Distributed Solar Subsidy</v>
      </c>
      <c r="C1943" s="254" t="str">
        <f t="shared" si="89"/>
        <v>GRA for Distributed Solar Subsidy</v>
      </c>
      <c r="D1943" s="1" t="s">
        <v>2963</v>
      </c>
      <c r="F1943" s="1" t="s">
        <v>2967</v>
      </c>
      <c r="H1943" s="43">
        <v>574</v>
      </c>
      <c r="I1943" s="326" t="str">
        <f t="shared" si="90"/>
        <v>Yes</v>
      </c>
      <c r="J1943" s="255" t="str">
        <f>IF(ISBLANK(INDEX('Policy Characteristics'!D:D,MATCH($C1943,'Policy Characteristics'!$C:$C,0))),"",INDEX('Policy Characteristics'!D:D,MATCH($C1943,'Policy Characteristics'!$C:$C,0)))</f>
        <v/>
      </c>
      <c r="K1943" s="254" t="str">
        <f>IF(ISBLANK(INDEX('Policy Characteristics'!E:E,MATCH($C1943,'Policy Characteristics'!$C:$C,0))),"",INDEX('Policy Characteristics'!E:E,MATCH($C1943,'Policy Characteristics'!$C:$C,0)))</f>
        <v>GRA dist solar subsidy</v>
      </c>
      <c r="L1943" s="254">
        <f>IF(ISBLANK(INDEX('Policy Characteristics'!F:F,MATCH($C1943,'Policy Characteristics'!$C:$C,0))),"",INDEX('Policy Characteristics'!F:F,MATCH($C1943,'Policy Characteristics'!$C:$C,0)))</f>
        <v>0</v>
      </c>
      <c r="M1943" s="254">
        <f>IF(ISBLANK(INDEX('Policy Characteristics'!G:G,MATCH($C1943,'Policy Characteristics'!$C:$C,0))),"",INDEX('Policy Characteristics'!G:G,MATCH($C1943,'Policy Characteristics'!$C:$C,0)))</f>
        <v>10</v>
      </c>
      <c r="N1943" s="254">
        <f>IF(ISBLANK(INDEX('Policy Characteristics'!H:H,MATCH($C1943,'Policy Characteristics'!$C:$C,0))),"",INDEX('Policy Characteristics'!H:H,MATCH($C1943,'Policy Characteristics'!$C:$C,0)))</f>
        <v>1</v>
      </c>
      <c r="O1943" s="254" t="str">
        <f>IF(ISBLANK(INDEX('Policy Characteristics'!I:I,MATCH($C1943,'Policy Characteristics'!$C:$C,0))),"",INDEX('Policy Characteristics'!I:I,MATCH($C1943,'Policy Characteristics'!$C:$C,0)))</f>
        <v>weight</v>
      </c>
      <c r="P1943" s="254" t="str">
        <f>IF(ISBLANK(INDEX('Policy Characteristics'!J:J,MATCH($C1943,'Policy Characteristics'!$C:$C,0))),"",INDEX('Policy Characteristics'!J:J,MATCH($C1943,'Policy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3" s="254" t="str">
        <f>IF(ISBLANK(INDEX('Policy Characteristics'!K:K,MATCH($C1943,'Policy Characteristics'!$C:$C,0))),"",INDEX('Policy Characteristics'!K:K,MATCH($C1943,'Policy Characteristics'!$C:$C,0)))</f>
        <v>io-model.html</v>
      </c>
      <c r="R1943" s="254" t="str">
        <f>IF(ISBLANK(INDEX('Policy Characteristics'!L:L,MATCH($C1943,'Policy Characteristics'!$C:$C,0))),"",INDEX('Policy Characteristics'!L:L,MATCH($C1943,'Policy Characteristics'!$C:$C,0)))</f>
        <v/>
      </c>
    </row>
    <row r="1944" spans="1:18">
      <c r="A1944" s="254" t="str">
        <f>IF(ISBLANK(INDEX('Policy Characteristics'!A:A,MATCH($C1944,'Policy Characteristics'!$C:$C,0))),"",INDEX('Policy Characteristics'!A:A,MATCH($C1944,'Policy Characteristics'!$C:$C,0)))</f>
        <v>Government Revenue Accounting</v>
      </c>
      <c r="B1944" s="262" t="str">
        <f>IF(ISBLANK(INDEX('Policy Characteristics'!B:B,MATCH($C1944,'Policy Characteristics'!$C:$C,0))),"",INDEX('Policy Characteristics'!B:B,MATCH($C1944,'Policy Characteristics'!$C:$C,0)))</f>
        <v>Fuel Subsidy</v>
      </c>
      <c r="C1944" t="s">
        <v>2956</v>
      </c>
      <c r="D1944" s="1" t="s">
        <v>2959</v>
      </c>
      <c r="F1944" s="1" t="s">
        <v>2964</v>
      </c>
      <c r="H1944" s="43">
        <v>575</v>
      </c>
      <c r="I1944" s="322" t="s">
        <v>43</v>
      </c>
      <c r="J1944" s="255" t="str">
        <f>IF(ISBLANK(INDEX('Policy Characteristics'!D:D,MATCH($C1944,'Policy Characteristics'!$C:$C,0))),"",INDEX('Policy Characteristics'!D:D,MATCH($C1944,'Policy Characteristics'!$C:$C,0)))</f>
        <v/>
      </c>
      <c r="K1944" s="254" t="str">
        <f>IF(ISBLANK(INDEX('Policy Characteristics'!E:E,MATCH($C1944,'Policy Characteristics'!$C:$C,0))),"",INDEX('Policy Characteristics'!E:E,MATCH($C1944,'Policy Characteristics'!$C:$C,0)))</f>
        <v>GRA fuel subsidy</v>
      </c>
      <c r="L1944" s="254">
        <f>IF(ISBLANK(INDEX('Policy Characteristics'!F:F,MATCH($C1944,'Policy Characteristics'!$C:$C,0))),"",INDEX('Policy Characteristics'!F:F,MATCH($C1944,'Policy Characteristics'!$C:$C,0)))</f>
        <v>0</v>
      </c>
      <c r="M1944" s="254">
        <f>IF(ISBLANK(INDEX('Policy Characteristics'!G:G,MATCH($C1944,'Policy Characteristics'!$C:$C,0))),"",INDEX('Policy Characteristics'!G:G,MATCH($C1944,'Policy Characteristics'!$C:$C,0)))</f>
        <v>10</v>
      </c>
      <c r="N1944" s="254">
        <f>IF(ISBLANK(INDEX('Policy Characteristics'!H:H,MATCH($C1944,'Policy Characteristics'!$C:$C,0))),"",INDEX('Policy Characteristics'!H:H,MATCH($C1944,'Policy Characteristics'!$C:$C,0)))</f>
        <v>1</v>
      </c>
      <c r="O1944" s="254" t="str">
        <f>IF(ISBLANK(INDEX('Policy Characteristics'!I:I,MATCH($C1944,'Policy Characteristics'!$C:$C,0))),"",INDEX('Policy Characteristics'!I:I,MATCH($C1944,'Policy Characteristics'!$C:$C,0)))</f>
        <v>weight</v>
      </c>
      <c r="P1944" s="254" t="str">
        <f>IF(ISBLANK(INDEX('Policy Characteristics'!J:J,MATCH($C1944,'Policy Characteristics'!$C:$C,0))),"",INDEX('Policy Characteristics'!J:J,MATCH($C1944,'Policy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4" s="254" t="str">
        <f>IF(ISBLANK(INDEX('Policy Characteristics'!K:K,MATCH($C1944,'Policy Characteristics'!$C:$C,0))),"",INDEX('Policy Characteristics'!K:K,MATCH($C1944,'Policy Characteristics'!$C:$C,0)))</f>
        <v>io-model.html</v>
      </c>
      <c r="R1944" s="254" t="str">
        <f>IF(ISBLANK(INDEX('Policy Characteristics'!L:L,MATCH($C1944,'Policy Characteristics'!$C:$C,0))),"",INDEX('Policy Characteristics'!L:L,MATCH($C1944,'Policy Characteristics'!$C:$C,0)))</f>
        <v/>
      </c>
    </row>
    <row r="1945" spans="1:18">
      <c r="A1945" s="254" t="str">
        <f>IF(ISBLANK(INDEX('Policy Characteristics'!A:A,MATCH($C1945,'Policy Characteristics'!$C:$C,0))),"",INDEX('Policy Characteristics'!A:A,MATCH($C1945,'Policy Characteristics'!$C:$C,0)))</f>
        <v>Government Revenue Accounting</v>
      </c>
      <c r="B1945" s="262" t="str">
        <f>IF(ISBLANK(INDEX('Policy Characteristics'!B:B,MATCH($C1945,'Policy Characteristics'!$C:$C,0))),"",INDEX('Policy Characteristics'!B:B,MATCH($C1945,'Policy Characteristics'!$C:$C,0)))</f>
        <v>Fuel Subsidy</v>
      </c>
      <c r="C1945" s="254" t="str">
        <f t="shared" ref="C1945:C1948" si="91">C$1944</f>
        <v>GRA for Fuel Subsidies</v>
      </c>
      <c r="D1945" s="1" t="s">
        <v>2960</v>
      </c>
      <c r="F1945" s="1" t="s">
        <v>2975</v>
      </c>
      <c r="H1945" s="43">
        <v>576</v>
      </c>
      <c r="I1945" s="326" t="str">
        <f t="shared" ref="I1945:I1953" si="92">I$1944</f>
        <v>Yes</v>
      </c>
      <c r="J1945" s="255" t="str">
        <f>IF(ISBLANK(INDEX('Policy Characteristics'!D:D,MATCH($C1945,'Policy Characteristics'!$C:$C,0))),"",INDEX('Policy Characteristics'!D:D,MATCH($C1945,'Policy Characteristics'!$C:$C,0)))</f>
        <v/>
      </c>
      <c r="K1945" s="254" t="str">
        <f>IF(ISBLANK(INDEX('Policy Characteristics'!E:E,MATCH($C1945,'Policy Characteristics'!$C:$C,0))),"",INDEX('Policy Characteristics'!E:E,MATCH($C1945,'Policy Characteristics'!$C:$C,0)))</f>
        <v>GRA fuel subsidy</v>
      </c>
      <c r="L1945" s="254">
        <f>IF(ISBLANK(INDEX('Policy Characteristics'!F:F,MATCH($C1945,'Policy Characteristics'!$C:$C,0))),"",INDEX('Policy Characteristics'!F:F,MATCH($C1945,'Policy Characteristics'!$C:$C,0)))</f>
        <v>0</v>
      </c>
      <c r="M1945" s="254">
        <f>IF(ISBLANK(INDEX('Policy Characteristics'!G:G,MATCH($C1945,'Policy Characteristics'!$C:$C,0))),"",INDEX('Policy Characteristics'!G:G,MATCH($C1945,'Policy Characteristics'!$C:$C,0)))</f>
        <v>10</v>
      </c>
      <c r="N1945" s="254">
        <f>IF(ISBLANK(INDEX('Policy Characteristics'!H:H,MATCH($C1945,'Policy Characteristics'!$C:$C,0))),"",INDEX('Policy Characteristics'!H:H,MATCH($C1945,'Policy Characteristics'!$C:$C,0)))</f>
        <v>1</v>
      </c>
      <c r="O1945" s="254" t="str">
        <f>IF(ISBLANK(INDEX('Policy Characteristics'!I:I,MATCH($C1945,'Policy Characteristics'!$C:$C,0))),"",INDEX('Policy Characteristics'!I:I,MATCH($C1945,'Policy Characteristics'!$C:$C,0)))</f>
        <v>weight</v>
      </c>
      <c r="P1945" s="254" t="str">
        <f>IF(ISBLANK(INDEX('Policy Characteristics'!J:J,MATCH($C1945,'Policy Characteristics'!$C:$C,0))),"",INDEX('Policy Characteristics'!J:J,MATCH($C1945,'Policy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5" s="254" t="str">
        <f>IF(ISBLANK(INDEX('Policy Characteristics'!K:K,MATCH($C1945,'Policy Characteristics'!$C:$C,0))),"",INDEX('Policy Characteristics'!K:K,MATCH($C1945,'Policy Characteristics'!$C:$C,0)))</f>
        <v>io-model.html</v>
      </c>
      <c r="R1945" s="254" t="str">
        <f>IF(ISBLANK(INDEX('Policy Characteristics'!L:L,MATCH($C1945,'Policy Characteristics'!$C:$C,0))),"",INDEX('Policy Characteristics'!L:L,MATCH($C1945,'Policy Characteristics'!$C:$C,0)))</f>
        <v/>
      </c>
    </row>
    <row r="1946" spans="1:18">
      <c r="A1946" s="254" t="str">
        <f>IF(ISBLANK(INDEX('Policy Characteristics'!A:A,MATCH($C1946,'Policy Characteristics'!$C:$C,0))),"",INDEX('Policy Characteristics'!A:A,MATCH($C1946,'Policy Characteristics'!$C:$C,0)))</f>
        <v>Government Revenue Accounting</v>
      </c>
      <c r="B1946" s="262" t="str">
        <f>IF(ISBLANK(INDEX('Policy Characteristics'!B:B,MATCH($C1946,'Policy Characteristics'!$C:$C,0))),"",INDEX('Policy Characteristics'!B:B,MATCH($C1946,'Policy Characteristics'!$C:$C,0)))</f>
        <v>Fuel Subsidy</v>
      </c>
      <c r="C1946" s="254" t="str">
        <f t="shared" si="91"/>
        <v>GRA for Fuel Subsidies</v>
      </c>
      <c r="D1946" s="1" t="s">
        <v>2961</v>
      </c>
      <c r="F1946" s="1" t="s">
        <v>2965</v>
      </c>
      <c r="H1946" s="43">
        <v>577</v>
      </c>
      <c r="I1946" s="326" t="str">
        <f t="shared" si="92"/>
        <v>Yes</v>
      </c>
      <c r="J1946" s="255" t="str">
        <f>IF(ISBLANK(INDEX('Policy Characteristics'!D:D,MATCH($C1946,'Policy Characteristics'!$C:$C,0))),"",INDEX('Policy Characteristics'!D:D,MATCH($C1946,'Policy Characteristics'!$C:$C,0)))</f>
        <v/>
      </c>
      <c r="K1946" s="254" t="str">
        <f>IF(ISBLANK(INDEX('Policy Characteristics'!E:E,MATCH($C1946,'Policy Characteristics'!$C:$C,0))),"",INDEX('Policy Characteristics'!E:E,MATCH($C1946,'Policy Characteristics'!$C:$C,0)))</f>
        <v>GRA fuel subsidy</v>
      </c>
      <c r="L1946" s="254">
        <f>IF(ISBLANK(INDEX('Policy Characteristics'!F:F,MATCH($C1946,'Policy Characteristics'!$C:$C,0))),"",INDEX('Policy Characteristics'!F:F,MATCH($C1946,'Policy Characteristics'!$C:$C,0)))</f>
        <v>0</v>
      </c>
      <c r="M1946" s="254">
        <f>IF(ISBLANK(INDEX('Policy Characteristics'!G:G,MATCH($C1946,'Policy Characteristics'!$C:$C,0))),"",INDEX('Policy Characteristics'!G:G,MATCH($C1946,'Policy Characteristics'!$C:$C,0)))</f>
        <v>10</v>
      </c>
      <c r="N1946" s="254">
        <f>IF(ISBLANK(INDEX('Policy Characteristics'!H:H,MATCH($C1946,'Policy Characteristics'!$C:$C,0))),"",INDEX('Policy Characteristics'!H:H,MATCH($C1946,'Policy Characteristics'!$C:$C,0)))</f>
        <v>1</v>
      </c>
      <c r="O1946" s="254" t="str">
        <f>IF(ISBLANK(INDEX('Policy Characteristics'!I:I,MATCH($C1946,'Policy Characteristics'!$C:$C,0))),"",INDEX('Policy Characteristics'!I:I,MATCH($C1946,'Policy Characteristics'!$C:$C,0)))</f>
        <v>weight</v>
      </c>
      <c r="P1946" s="254" t="str">
        <f>IF(ISBLANK(INDEX('Policy Characteristics'!J:J,MATCH($C1946,'Policy Characteristics'!$C:$C,0))),"",INDEX('Policy Characteristics'!J:J,MATCH($C1946,'Policy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6" s="254" t="str">
        <f>IF(ISBLANK(INDEX('Policy Characteristics'!K:K,MATCH($C1946,'Policy Characteristics'!$C:$C,0))),"",INDEX('Policy Characteristics'!K:K,MATCH($C1946,'Policy Characteristics'!$C:$C,0)))</f>
        <v>io-model.html</v>
      </c>
      <c r="R1946" s="254" t="str">
        <f>IF(ISBLANK(INDEX('Policy Characteristics'!L:L,MATCH($C1946,'Policy Characteristics'!$C:$C,0))),"",INDEX('Policy Characteristics'!L:L,MATCH($C1946,'Policy Characteristics'!$C:$C,0)))</f>
        <v/>
      </c>
    </row>
    <row r="1947" spans="1:18">
      <c r="A1947" s="254" t="str">
        <f>IF(ISBLANK(INDEX('Policy Characteristics'!A:A,MATCH($C1947,'Policy Characteristics'!$C:$C,0))),"",INDEX('Policy Characteristics'!A:A,MATCH($C1947,'Policy Characteristics'!$C:$C,0)))</f>
        <v>Government Revenue Accounting</v>
      </c>
      <c r="B1947" s="262" t="str">
        <f>IF(ISBLANK(INDEX('Policy Characteristics'!B:B,MATCH($C1947,'Policy Characteristics'!$C:$C,0))),"",INDEX('Policy Characteristics'!B:B,MATCH($C1947,'Policy Characteristics'!$C:$C,0)))</f>
        <v>Fuel Subsidy</v>
      </c>
      <c r="C1947" s="254" t="str">
        <f t="shared" si="91"/>
        <v>GRA for Fuel Subsidies</v>
      </c>
      <c r="D1947" s="1" t="s">
        <v>2962</v>
      </c>
      <c r="F1947" s="1" t="s">
        <v>2966</v>
      </c>
      <c r="H1947" s="43">
        <v>578</v>
      </c>
      <c r="I1947" s="326" t="str">
        <f t="shared" si="92"/>
        <v>Yes</v>
      </c>
      <c r="J1947" s="255" t="str">
        <f>IF(ISBLANK(INDEX('Policy Characteristics'!D:D,MATCH($C1947,'Policy Characteristics'!$C:$C,0))),"",INDEX('Policy Characteristics'!D:D,MATCH($C1947,'Policy Characteristics'!$C:$C,0)))</f>
        <v/>
      </c>
      <c r="K1947" s="254" t="str">
        <f>IF(ISBLANK(INDEX('Policy Characteristics'!E:E,MATCH($C1947,'Policy Characteristics'!$C:$C,0))),"",INDEX('Policy Characteristics'!E:E,MATCH($C1947,'Policy Characteristics'!$C:$C,0)))</f>
        <v>GRA fuel subsidy</v>
      </c>
      <c r="L1947" s="254">
        <f>IF(ISBLANK(INDEX('Policy Characteristics'!F:F,MATCH($C1947,'Policy Characteristics'!$C:$C,0))),"",INDEX('Policy Characteristics'!F:F,MATCH($C1947,'Policy Characteristics'!$C:$C,0)))</f>
        <v>0</v>
      </c>
      <c r="M1947" s="254">
        <f>IF(ISBLANK(INDEX('Policy Characteristics'!G:G,MATCH($C1947,'Policy Characteristics'!$C:$C,0))),"",INDEX('Policy Characteristics'!G:G,MATCH($C1947,'Policy Characteristics'!$C:$C,0)))</f>
        <v>10</v>
      </c>
      <c r="N1947" s="254">
        <f>IF(ISBLANK(INDEX('Policy Characteristics'!H:H,MATCH($C1947,'Policy Characteristics'!$C:$C,0))),"",INDEX('Policy Characteristics'!H:H,MATCH($C1947,'Policy Characteristics'!$C:$C,0)))</f>
        <v>1</v>
      </c>
      <c r="O1947" s="254" t="str">
        <f>IF(ISBLANK(INDEX('Policy Characteristics'!I:I,MATCH($C1947,'Policy Characteristics'!$C:$C,0))),"",INDEX('Policy Characteristics'!I:I,MATCH($C1947,'Policy Characteristics'!$C:$C,0)))</f>
        <v>weight</v>
      </c>
      <c r="P1947" s="254" t="str">
        <f>IF(ISBLANK(INDEX('Policy Characteristics'!J:J,MATCH($C1947,'Policy Characteristics'!$C:$C,0))),"",INDEX('Policy Characteristics'!J:J,MATCH($C1947,'Policy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7" s="254" t="str">
        <f>IF(ISBLANK(INDEX('Policy Characteristics'!K:K,MATCH($C1947,'Policy Characteristics'!$C:$C,0))),"",INDEX('Policy Characteristics'!K:K,MATCH($C1947,'Policy Characteristics'!$C:$C,0)))</f>
        <v>io-model.html</v>
      </c>
      <c r="R1947" s="254" t="str">
        <f>IF(ISBLANK(INDEX('Policy Characteristics'!L:L,MATCH($C1947,'Policy Characteristics'!$C:$C,0))),"",INDEX('Policy Characteristics'!L:L,MATCH($C1947,'Policy Characteristics'!$C:$C,0)))</f>
        <v/>
      </c>
    </row>
    <row r="1948" spans="1:18">
      <c r="A1948" s="254" t="str">
        <f>IF(ISBLANK(INDEX('Policy Characteristics'!A:A,MATCH($C1948,'Policy Characteristics'!$C:$C,0))),"",INDEX('Policy Characteristics'!A:A,MATCH($C1948,'Policy Characteristics'!$C:$C,0)))</f>
        <v>Government Revenue Accounting</v>
      </c>
      <c r="B1948" s="262" t="str">
        <f>IF(ISBLANK(INDEX('Policy Characteristics'!B:B,MATCH($C1948,'Policy Characteristics'!$C:$C,0))),"",INDEX('Policy Characteristics'!B:B,MATCH($C1948,'Policy Characteristics'!$C:$C,0)))</f>
        <v>Fuel Subsidy</v>
      </c>
      <c r="C1948" s="254" t="str">
        <f t="shared" si="91"/>
        <v>GRA for Fuel Subsidies</v>
      </c>
      <c r="D1948" s="1" t="s">
        <v>2963</v>
      </c>
      <c r="F1948" s="1" t="s">
        <v>2967</v>
      </c>
      <c r="H1948" s="43">
        <v>579</v>
      </c>
      <c r="I1948" s="326" t="str">
        <f t="shared" si="92"/>
        <v>Yes</v>
      </c>
      <c r="J1948" s="255" t="str">
        <f>IF(ISBLANK(INDEX('Policy Characteristics'!D:D,MATCH($C1948,'Policy Characteristics'!$C:$C,0))),"",INDEX('Policy Characteristics'!D:D,MATCH($C1948,'Policy Characteristics'!$C:$C,0)))</f>
        <v/>
      </c>
      <c r="K1948" s="254" t="str">
        <f>IF(ISBLANK(INDEX('Policy Characteristics'!E:E,MATCH($C1948,'Policy Characteristics'!$C:$C,0))),"",INDEX('Policy Characteristics'!E:E,MATCH($C1948,'Policy Characteristics'!$C:$C,0)))</f>
        <v>GRA fuel subsidy</v>
      </c>
      <c r="L1948" s="254">
        <f>IF(ISBLANK(INDEX('Policy Characteristics'!F:F,MATCH($C1948,'Policy Characteristics'!$C:$C,0))),"",INDEX('Policy Characteristics'!F:F,MATCH($C1948,'Policy Characteristics'!$C:$C,0)))</f>
        <v>0</v>
      </c>
      <c r="M1948" s="254">
        <f>IF(ISBLANK(INDEX('Policy Characteristics'!G:G,MATCH($C1948,'Policy Characteristics'!$C:$C,0))),"",INDEX('Policy Characteristics'!G:G,MATCH($C1948,'Policy Characteristics'!$C:$C,0)))</f>
        <v>10</v>
      </c>
      <c r="N1948" s="254">
        <f>IF(ISBLANK(INDEX('Policy Characteristics'!H:H,MATCH($C1948,'Policy Characteristics'!$C:$C,0))),"",INDEX('Policy Characteristics'!H:H,MATCH($C1948,'Policy Characteristics'!$C:$C,0)))</f>
        <v>1</v>
      </c>
      <c r="O1948" s="254" t="str">
        <f>IF(ISBLANK(INDEX('Policy Characteristics'!I:I,MATCH($C1948,'Policy Characteristics'!$C:$C,0))),"",INDEX('Policy Characteristics'!I:I,MATCH($C1948,'Policy Characteristics'!$C:$C,0)))</f>
        <v>weight</v>
      </c>
      <c r="P1948" s="254" t="str">
        <f>IF(ISBLANK(INDEX('Policy Characteristics'!J:J,MATCH($C1948,'Policy Characteristics'!$C:$C,0))),"",INDEX('Policy Characteristics'!J:J,MATCH($C1948,'Policy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8" s="254" t="str">
        <f>IF(ISBLANK(INDEX('Policy Characteristics'!K:K,MATCH($C1948,'Policy Characteristics'!$C:$C,0))),"",INDEX('Policy Characteristics'!K:K,MATCH($C1948,'Policy Characteristics'!$C:$C,0)))</f>
        <v>io-model.html</v>
      </c>
      <c r="R1948" s="254" t="str">
        <f>IF(ISBLANK(INDEX('Policy Characteristics'!L:L,MATCH($C1948,'Policy Characteristics'!$C:$C,0))),"",INDEX('Policy Characteristics'!L:L,MATCH($C1948,'Policy Characteristics'!$C:$C,0)))</f>
        <v/>
      </c>
    </row>
    <row r="1949" spans="1:18">
      <c r="A1949" s="254" t="str">
        <f>IF(ISBLANK(INDEX('Policy Characteristics'!A:A,MATCH($C1949,'Policy Characteristics'!$C:$C,0))),"",INDEX('Policy Characteristics'!A:A,MATCH($C1949,'Policy Characteristics'!$C:$C,0)))</f>
        <v>Government Revenue Accounting</v>
      </c>
      <c r="B1949" s="262" t="str">
        <f>IF(ISBLANK(INDEX('Policy Characteristics'!B:B,MATCH($C1949,'Policy Characteristics'!$C:$C,0))),"",INDEX('Policy Characteristics'!B:B,MATCH($C1949,'Policy Characteristics'!$C:$C,0)))</f>
        <v>CCS Subsidy</v>
      </c>
      <c r="C1949" t="s">
        <v>3628</v>
      </c>
      <c r="D1949" s="1" t="s">
        <v>2959</v>
      </c>
      <c r="F1949" s="1" t="s">
        <v>2964</v>
      </c>
      <c r="H1949" s="43">
        <v>2252</v>
      </c>
      <c r="I1949" s="322" t="s">
        <v>43</v>
      </c>
      <c r="J1949" s="255" t="str">
        <f>IF(ISBLANK(INDEX('Policy Characteristics'!D:D,MATCH($C1949,'Policy Characteristics'!$C:$C,0))),"",INDEX('Policy Characteristics'!D:D,MATCH($C1949,'Policy Characteristics'!$C:$C,0)))</f>
        <v/>
      </c>
      <c r="K1949" s="254" t="str">
        <f>IF(ISBLANK(INDEX('Policy Characteristics'!E:E,MATCH($C1949,'Policy Characteristics'!$C:$C,0))),"",INDEX('Policy Characteristics'!E:E,MATCH($C1949,'Policy Characteristics'!$C:$C,0)))</f>
        <v>GRA CCS subsidy</v>
      </c>
      <c r="L1949" s="254">
        <f>IF(ISBLANK(INDEX('Policy Characteristics'!F:F,MATCH($C1949,'Policy Characteristics'!$C:$C,0))),"",INDEX('Policy Characteristics'!F:F,MATCH($C1949,'Policy Characteristics'!$C:$C,0)))</f>
        <v>0</v>
      </c>
      <c r="M1949" s="254">
        <f>IF(ISBLANK(INDEX('Policy Characteristics'!G:G,MATCH($C1949,'Policy Characteristics'!$C:$C,0))),"",INDEX('Policy Characteristics'!G:G,MATCH($C1949,'Policy Characteristics'!$C:$C,0)))</f>
        <v>10</v>
      </c>
      <c r="N1949" s="254">
        <f>IF(ISBLANK(INDEX('Policy Characteristics'!H:H,MATCH($C1949,'Policy Characteristics'!$C:$C,0))),"",INDEX('Policy Characteristics'!H:H,MATCH($C1949,'Policy Characteristics'!$C:$C,0)))</f>
        <v>1</v>
      </c>
      <c r="O1949" s="254" t="str">
        <f>IF(ISBLANK(INDEX('Policy Characteristics'!I:I,MATCH($C1949,'Policy Characteristics'!$C:$C,0))),"",INDEX('Policy Characteristics'!I:I,MATCH($C1949,'Policy Characteristics'!$C:$C,0)))</f>
        <v>weight</v>
      </c>
      <c r="P1949" s="254" t="str">
        <f>IF(ISBLANK(INDEX('Policy Characteristics'!J:J,MATCH($C1949,'Policy Characteristics'!$C:$C,0))),"",INDEX('Policy Characteristics'!J:J,MATCH($C1949,'Policy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9" s="254" t="str">
        <f>IF(ISBLANK(INDEX('Policy Characteristics'!K:K,MATCH($C1949,'Policy Characteristics'!$C:$C,0))),"",INDEX('Policy Characteristics'!K:K,MATCH($C1949,'Policy Characteristics'!$C:$C,0)))</f>
        <v>io-model.html</v>
      </c>
      <c r="R1949" s="254" t="str">
        <f>IF(ISBLANK(INDEX('Policy Characteristics'!L:L,MATCH($C1949,'Policy Characteristics'!$C:$C,0))),"",INDEX('Policy Characteristics'!L:L,MATCH($C1949,'Policy Characteristics'!$C:$C,0)))</f>
        <v/>
      </c>
    </row>
    <row r="1950" spans="1:18">
      <c r="A1950" s="254" t="str">
        <f>IF(ISBLANK(INDEX('Policy Characteristics'!A:A,MATCH($C1950,'Policy Characteristics'!$C:$C,0))),"",INDEX('Policy Characteristics'!A:A,MATCH($C1950,'Policy Characteristics'!$C:$C,0)))</f>
        <v>Government Revenue Accounting</v>
      </c>
      <c r="B1950" s="262" t="str">
        <f>IF(ISBLANK(INDEX('Policy Characteristics'!B:B,MATCH($C1950,'Policy Characteristics'!$C:$C,0))),"",INDEX('Policy Characteristics'!B:B,MATCH($C1950,'Policy Characteristics'!$C:$C,0)))</f>
        <v>CCS Subsidy</v>
      </c>
      <c r="C1950" s="254" t="str">
        <f>C$1949</f>
        <v>GRA for CCS Subsidies</v>
      </c>
      <c r="D1950" s="1" t="s">
        <v>2960</v>
      </c>
      <c r="F1950" s="1" t="s">
        <v>2975</v>
      </c>
      <c r="H1950" s="43">
        <v>2253</v>
      </c>
      <c r="I1950" s="326" t="str">
        <f t="shared" si="92"/>
        <v>Yes</v>
      </c>
      <c r="J1950" s="255" t="str">
        <f>IF(ISBLANK(INDEX('Policy Characteristics'!D:D,MATCH($C1950,'Policy Characteristics'!$C:$C,0))),"",INDEX('Policy Characteristics'!D:D,MATCH($C1950,'Policy Characteristics'!$C:$C,0)))</f>
        <v/>
      </c>
      <c r="K1950" s="254" t="str">
        <f>IF(ISBLANK(INDEX('Policy Characteristics'!E:E,MATCH($C1950,'Policy Characteristics'!$C:$C,0))),"",INDEX('Policy Characteristics'!E:E,MATCH($C1950,'Policy Characteristics'!$C:$C,0)))</f>
        <v>GRA CCS subsidy</v>
      </c>
      <c r="L1950" s="254">
        <f>IF(ISBLANK(INDEX('Policy Characteristics'!F:F,MATCH($C1950,'Policy Characteristics'!$C:$C,0))),"",INDEX('Policy Characteristics'!F:F,MATCH($C1950,'Policy Characteristics'!$C:$C,0)))</f>
        <v>0</v>
      </c>
      <c r="M1950" s="254">
        <f>IF(ISBLANK(INDEX('Policy Characteristics'!G:G,MATCH($C1950,'Policy Characteristics'!$C:$C,0))),"",INDEX('Policy Characteristics'!G:G,MATCH($C1950,'Policy Characteristics'!$C:$C,0)))</f>
        <v>10</v>
      </c>
      <c r="N1950" s="254">
        <f>IF(ISBLANK(INDEX('Policy Characteristics'!H:H,MATCH($C1950,'Policy Characteristics'!$C:$C,0))),"",INDEX('Policy Characteristics'!H:H,MATCH($C1950,'Policy Characteristics'!$C:$C,0)))</f>
        <v>1</v>
      </c>
      <c r="O1950" s="254" t="str">
        <f>IF(ISBLANK(INDEX('Policy Characteristics'!I:I,MATCH($C1950,'Policy Characteristics'!$C:$C,0))),"",INDEX('Policy Characteristics'!I:I,MATCH($C1950,'Policy Characteristics'!$C:$C,0)))</f>
        <v>weight</v>
      </c>
      <c r="P1950" s="254" t="str">
        <f>IF(ISBLANK(INDEX('Policy Characteristics'!J:J,MATCH($C1950,'Policy Characteristics'!$C:$C,0))),"",INDEX('Policy Characteristics'!J:J,MATCH($C1950,'Policy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0" s="254" t="str">
        <f>IF(ISBLANK(INDEX('Policy Characteristics'!K:K,MATCH($C1950,'Policy Characteristics'!$C:$C,0))),"",INDEX('Policy Characteristics'!K:K,MATCH($C1950,'Policy Characteristics'!$C:$C,0)))</f>
        <v>io-model.html</v>
      </c>
      <c r="R1950" s="254" t="str">
        <f>IF(ISBLANK(INDEX('Policy Characteristics'!L:L,MATCH($C1950,'Policy Characteristics'!$C:$C,0))),"",INDEX('Policy Characteristics'!L:L,MATCH($C1950,'Policy Characteristics'!$C:$C,0)))</f>
        <v/>
      </c>
    </row>
    <row r="1951" spans="1:18">
      <c r="A1951" s="254" t="str">
        <f>IF(ISBLANK(INDEX('Policy Characteristics'!A:A,MATCH($C1951,'Policy Characteristics'!$C:$C,0))),"",INDEX('Policy Characteristics'!A:A,MATCH($C1951,'Policy Characteristics'!$C:$C,0)))</f>
        <v>Government Revenue Accounting</v>
      </c>
      <c r="B1951" s="262" t="str">
        <f>IF(ISBLANK(INDEX('Policy Characteristics'!B:B,MATCH($C1951,'Policy Characteristics'!$C:$C,0))),"",INDEX('Policy Characteristics'!B:B,MATCH($C1951,'Policy Characteristics'!$C:$C,0)))</f>
        <v>CCS Subsidy</v>
      </c>
      <c r="C1951" s="254" t="str">
        <f t="shared" ref="C1951:C1953" si="93">C$1949</f>
        <v>GRA for CCS Subsidies</v>
      </c>
      <c r="D1951" s="1" t="s">
        <v>2961</v>
      </c>
      <c r="F1951" s="1" t="s">
        <v>2965</v>
      </c>
      <c r="H1951" s="43">
        <v>2254</v>
      </c>
      <c r="I1951" s="326" t="str">
        <f t="shared" si="92"/>
        <v>Yes</v>
      </c>
      <c r="J1951" s="255" t="str">
        <f>IF(ISBLANK(INDEX('Policy Characteristics'!D:D,MATCH($C1951,'Policy Characteristics'!$C:$C,0))),"",INDEX('Policy Characteristics'!D:D,MATCH($C1951,'Policy Characteristics'!$C:$C,0)))</f>
        <v/>
      </c>
      <c r="K1951" s="254" t="str">
        <f>IF(ISBLANK(INDEX('Policy Characteristics'!E:E,MATCH($C1951,'Policy Characteristics'!$C:$C,0))),"",INDEX('Policy Characteristics'!E:E,MATCH($C1951,'Policy Characteristics'!$C:$C,0)))</f>
        <v>GRA CCS subsidy</v>
      </c>
      <c r="L1951" s="254">
        <f>IF(ISBLANK(INDEX('Policy Characteristics'!F:F,MATCH($C1951,'Policy Characteristics'!$C:$C,0))),"",INDEX('Policy Characteristics'!F:F,MATCH($C1951,'Policy Characteristics'!$C:$C,0)))</f>
        <v>0</v>
      </c>
      <c r="M1951" s="254">
        <f>IF(ISBLANK(INDEX('Policy Characteristics'!G:G,MATCH($C1951,'Policy Characteristics'!$C:$C,0))),"",INDEX('Policy Characteristics'!G:G,MATCH($C1951,'Policy Characteristics'!$C:$C,0)))</f>
        <v>10</v>
      </c>
      <c r="N1951" s="254">
        <f>IF(ISBLANK(INDEX('Policy Characteristics'!H:H,MATCH($C1951,'Policy Characteristics'!$C:$C,0))),"",INDEX('Policy Characteristics'!H:H,MATCH($C1951,'Policy Characteristics'!$C:$C,0)))</f>
        <v>1</v>
      </c>
      <c r="O1951" s="254" t="str">
        <f>IF(ISBLANK(INDEX('Policy Characteristics'!I:I,MATCH($C1951,'Policy Characteristics'!$C:$C,0))),"",INDEX('Policy Characteristics'!I:I,MATCH($C1951,'Policy Characteristics'!$C:$C,0)))</f>
        <v>weight</v>
      </c>
      <c r="P1951" s="254" t="str">
        <f>IF(ISBLANK(INDEX('Policy Characteristics'!J:J,MATCH($C1951,'Policy Characteristics'!$C:$C,0))),"",INDEX('Policy Characteristics'!J:J,MATCH($C1951,'Policy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1" s="254" t="str">
        <f>IF(ISBLANK(INDEX('Policy Characteristics'!K:K,MATCH($C1951,'Policy Characteristics'!$C:$C,0))),"",INDEX('Policy Characteristics'!K:K,MATCH($C1951,'Policy Characteristics'!$C:$C,0)))</f>
        <v>io-model.html</v>
      </c>
      <c r="R1951" s="254" t="str">
        <f>IF(ISBLANK(INDEX('Policy Characteristics'!L:L,MATCH($C1951,'Policy Characteristics'!$C:$C,0))),"",INDEX('Policy Characteristics'!L:L,MATCH($C1951,'Policy Characteristics'!$C:$C,0)))</f>
        <v/>
      </c>
    </row>
    <row r="1952" spans="1:18">
      <c r="A1952" s="254" t="str">
        <f>IF(ISBLANK(INDEX('Policy Characteristics'!A:A,MATCH($C1952,'Policy Characteristics'!$C:$C,0))),"",INDEX('Policy Characteristics'!A:A,MATCH($C1952,'Policy Characteristics'!$C:$C,0)))</f>
        <v>Government Revenue Accounting</v>
      </c>
      <c r="B1952" s="262" t="str">
        <f>IF(ISBLANK(INDEX('Policy Characteristics'!B:B,MATCH($C1952,'Policy Characteristics'!$C:$C,0))),"",INDEX('Policy Characteristics'!B:B,MATCH($C1952,'Policy Characteristics'!$C:$C,0)))</f>
        <v>CCS Subsidy</v>
      </c>
      <c r="C1952" s="254" t="str">
        <f t="shared" si="93"/>
        <v>GRA for CCS Subsidies</v>
      </c>
      <c r="D1952" s="1" t="s">
        <v>2962</v>
      </c>
      <c r="F1952" s="1" t="s">
        <v>2966</v>
      </c>
      <c r="H1952" s="43">
        <v>2255</v>
      </c>
      <c r="I1952" s="326" t="str">
        <f t="shared" si="92"/>
        <v>Yes</v>
      </c>
      <c r="J1952" s="255" t="str">
        <f>IF(ISBLANK(INDEX('Policy Characteristics'!D:D,MATCH($C1952,'Policy Characteristics'!$C:$C,0))),"",INDEX('Policy Characteristics'!D:D,MATCH($C1952,'Policy Characteristics'!$C:$C,0)))</f>
        <v/>
      </c>
      <c r="K1952" s="254" t="str">
        <f>IF(ISBLANK(INDEX('Policy Characteristics'!E:E,MATCH($C1952,'Policy Characteristics'!$C:$C,0))),"",INDEX('Policy Characteristics'!E:E,MATCH($C1952,'Policy Characteristics'!$C:$C,0)))</f>
        <v>GRA CCS subsidy</v>
      </c>
      <c r="L1952" s="254">
        <f>IF(ISBLANK(INDEX('Policy Characteristics'!F:F,MATCH($C1952,'Policy Characteristics'!$C:$C,0))),"",INDEX('Policy Characteristics'!F:F,MATCH($C1952,'Policy Characteristics'!$C:$C,0)))</f>
        <v>0</v>
      </c>
      <c r="M1952" s="254">
        <f>IF(ISBLANK(INDEX('Policy Characteristics'!G:G,MATCH($C1952,'Policy Characteristics'!$C:$C,0))),"",INDEX('Policy Characteristics'!G:G,MATCH($C1952,'Policy Characteristics'!$C:$C,0)))</f>
        <v>10</v>
      </c>
      <c r="N1952" s="254">
        <f>IF(ISBLANK(INDEX('Policy Characteristics'!H:H,MATCH($C1952,'Policy Characteristics'!$C:$C,0))),"",INDEX('Policy Characteristics'!H:H,MATCH($C1952,'Policy Characteristics'!$C:$C,0)))</f>
        <v>1</v>
      </c>
      <c r="O1952" s="254" t="str">
        <f>IF(ISBLANK(INDEX('Policy Characteristics'!I:I,MATCH($C1952,'Policy Characteristics'!$C:$C,0))),"",INDEX('Policy Characteristics'!I:I,MATCH($C1952,'Policy Characteristics'!$C:$C,0)))</f>
        <v>weight</v>
      </c>
      <c r="P1952" s="254" t="str">
        <f>IF(ISBLANK(INDEX('Policy Characteristics'!J:J,MATCH($C1952,'Policy Characteristics'!$C:$C,0))),"",INDEX('Policy Characteristics'!J:J,MATCH($C1952,'Policy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2" s="254" t="str">
        <f>IF(ISBLANK(INDEX('Policy Characteristics'!K:K,MATCH($C1952,'Policy Characteristics'!$C:$C,0))),"",INDEX('Policy Characteristics'!K:K,MATCH($C1952,'Policy Characteristics'!$C:$C,0)))</f>
        <v>io-model.html</v>
      </c>
      <c r="R1952" s="254" t="str">
        <f>IF(ISBLANK(INDEX('Policy Characteristics'!L:L,MATCH($C1952,'Policy Characteristics'!$C:$C,0))),"",INDEX('Policy Characteristics'!L:L,MATCH($C1952,'Policy Characteristics'!$C:$C,0)))</f>
        <v/>
      </c>
    </row>
    <row r="1953" spans="1:18">
      <c r="A1953" s="254" t="str">
        <f>IF(ISBLANK(INDEX('Policy Characteristics'!A:A,MATCH($C1953,'Policy Characteristics'!$C:$C,0))),"",INDEX('Policy Characteristics'!A:A,MATCH($C1953,'Policy Characteristics'!$C:$C,0)))</f>
        <v>Government Revenue Accounting</v>
      </c>
      <c r="B1953" s="262" t="str">
        <f>IF(ISBLANK(INDEX('Policy Characteristics'!B:B,MATCH($C1953,'Policy Characteristics'!$C:$C,0))),"",INDEX('Policy Characteristics'!B:B,MATCH($C1953,'Policy Characteristics'!$C:$C,0)))</f>
        <v>CCS Subsidy</v>
      </c>
      <c r="C1953" s="254" t="str">
        <f t="shared" si="93"/>
        <v>GRA for CCS Subsidies</v>
      </c>
      <c r="D1953" s="1" t="s">
        <v>2963</v>
      </c>
      <c r="F1953" s="1" t="s">
        <v>2967</v>
      </c>
      <c r="H1953" s="43">
        <v>2256</v>
      </c>
      <c r="I1953" s="326" t="str">
        <f t="shared" si="92"/>
        <v>Yes</v>
      </c>
      <c r="J1953" s="255" t="str">
        <f>IF(ISBLANK(INDEX('Policy Characteristics'!D:D,MATCH($C1953,'Policy Characteristics'!$C:$C,0))),"",INDEX('Policy Characteristics'!D:D,MATCH($C1953,'Policy Characteristics'!$C:$C,0)))</f>
        <v/>
      </c>
      <c r="K1953" s="254" t="str">
        <f>IF(ISBLANK(INDEX('Policy Characteristics'!E:E,MATCH($C1953,'Policy Characteristics'!$C:$C,0))),"",INDEX('Policy Characteristics'!E:E,MATCH($C1953,'Policy Characteristics'!$C:$C,0)))</f>
        <v>GRA CCS subsidy</v>
      </c>
      <c r="L1953" s="254">
        <f>IF(ISBLANK(INDEX('Policy Characteristics'!F:F,MATCH($C1953,'Policy Characteristics'!$C:$C,0))),"",INDEX('Policy Characteristics'!F:F,MATCH($C1953,'Policy Characteristics'!$C:$C,0)))</f>
        <v>0</v>
      </c>
      <c r="M1953" s="254">
        <f>IF(ISBLANK(INDEX('Policy Characteristics'!G:G,MATCH($C1953,'Policy Characteristics'!$C:$C,0))),"",INDEX('Policy Characteristics'!G:G,MATCH($C1953,'Policy Characteristics'!$C:$C,0)))</f>
        <v>10</v>
      </c>
      <c r="N1953" s="254">
        <f>IF(ISBLANK(INDEX('Policy Characteristics'!H:H,MATCH($C1953,'Policy Characteristics'!$C:$C,0))),"",INDEX('Policy Characteristics'!H:H,MATCH($C1953,'Policy Characteristics'!$C:$C,0)))</f>
        <v>1</v>
      </c>
      <c r="O1953" s="254" t="str">
        <f>IF(ISBLANK(INDEX('Policy Characteristics'!I:I,MATCH($C1953,'Policy Characteristics'!$C:$C,0))),"",INDEX('Policy Characteristics'!I:I,MATCH($C1953,'Policy Characteristics'!$C:$C,0)))</f>
        <v>weight</v>
      </c>
      <c r="P1953" s="254" t="str">
        <f>IF(ISBLANK(INDEX('Policy Characteristics'!J:J,MATCH($C1953,'Policy Characteristics'!$C:$C,0))),"",INDEX('Policy Characteristics'!J:J,MATCH($C1953,'Policy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3" s="254" t="str">
        <f>IF(ISBLANK(INDEX('Policy Characteristics'!K:K,MATCH($C1953,'Policy Characteristics'!$C:$C,0))),"",INDEX('Policy Characteristics'!K:K,MATCH($C1953,'Policy Characteristics'!$C:$C,0)))</f>
        <v>io-model.html</v>
      </c>
      <c r="R1953" s="254" t="str">
        <f>IF(ISBLANK(INDEX('Policy Characteristics'!L:L,MATCH($C1953,'Policy Characteristics'!$C:$C,0))),"",INDEX('Policy Characteristics'!L:L,MATCH($C1953,'Policy Characteristics'!$C:$C,0)))</f>
        <v/>
      </c>
    </row>
    <row r="1954" spans="1:18">
      <c r="A1954" s="254" t="str">
        <f>IF(ISBLANK(INDEX('Policy Characteristics'!A:A,MATCH($C1954,'Policy Characteristics'!$C:$C,0))),"",INDEX('Policy Characteristics'!A:A,MATCH($C1954,'Policy Characteristics'!$C:$C,0)))</f>
        <v>Government Revenue Accounting</v>
      </c>
      <c r="B1954" s="262" t="str">
        <f>IF(ISBLANK(INDEX('Policy Characteristics'!B:B,MATCH($C1954,'Policy Characteristics'!$C:$C,0))),"",INDEX('Policy Characteristics'!B:B,MATCH($C1954,'Policy Characteristics'!$C:$C,0)))</f>
        <v>National Debt Interest</v>
      </c>
      <c r="C1954" t="s">
        <v>2957</v>
      </c>
      <c r="D1954" s="1" t="s">
        <v>2959</v>
      </c>
      <c r="F1954" s="1" t="s">
        <v>2964</v>
      </c>
      <c r="H1954" s="43">
        <v>580</v>
      </c>
      <c r="I1954" s="322" t="s">
        <v>43</v>
      </c>
      <c r="J1954" s="255" t="str">
        <f>IF(ISBLANK(INDEX('Policy Characteristics'!D:D,MATCH($C1954,'Policy Characteristics'!$C:$C,0))),"",INDEX('Policy Characteristics'!D:D,MATCH($C1954,'Policy Characteristics'!$C:$C,0)))</f>
        <v/>
      </c>
      <c r="K1954" s="254" t="str">
        <f>IF(ISBLANK(INDEX('Policy Characteristics'!E:E,MATCH($C1954,'Policy Characteristics'!$C:$C,0))),"",INDEX('Policy Characteristics'!E:E,MATCH($C1954,'Policy Characteristics'!$C:$C,0)))</f>
        <v>GRA national debt interest</v>
      </c>
      <c r="L1954" s="254">
        <f>IF(ISBLANK(INDEX('Policy Characteristics'!F:F,MATCH($C1954,'Policy Characteristics'!$C:$C,0))),"",INDEX('Policy Characteristics'!F:F,MATCH($C1954,'Policy Characteristics'!$C:$C,0)))</f>
        <v>0</v>
      </c>
      <c r="M1954" s="254">
        <f>IF(ISBLANK(INDEX('Policy Characteristics'!G:G,MATCH($C1954,'Policy Characteristics'!$C:$C,0))),"",INDEX('Policy Characteristics'!G:G,MATCH($C1954,'Policy Characteristics'!$C:$C,0)))</f>
        <v>10</v>
      </c>
      <c r="N1954" s="254">
        <f>IF(ISBLANK(INDEX('Policy Characteristics'!H:H,MATCH($C1954,'Policy Characteristics'!$C:$C,0))),"",INDEX('Policy Characteristics'!H:H,MATCH($C1954,'Policy Characteristics'!$C:$C,0)))</f>
        <v>1</v>
      </c>
      <c r="O1954" s="254" t="str">
        <f>IF(ISBLANK(INDEX('Policy Characteristics'!I:I,MATCH($C1954,'Policy Characteristics'!$C:$C,0))),"",INDEX('Policy Characteristics'!I:I,MATCH($C1954,'Policy Characteristics'!$C:$C,0)))</f>
        <v>weight</v>
      </c>
      <c r="P1954" s="254" t="str">
        <f>IF(ISBLANK(INDEX('Policy Characteristics'!J:J,MATCH($C1954,'Policy Characteristics'!$C:$C,0))),"",INDEX('Policy Characteristics'!J:J,MATCH($C1954,'Policy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4" s="254" t="str">
        <f>IF(ISBLANK(INDEX('Policy Characteristics'!K:K,MATCH($C1954,'Policy Characteristics'!$C:$C,0))),"",INDEX('Policy Characteristics'!K:K,MATCH($C1954,'Policy Characteristics'!$C:$C,0)))</f>
        <v>io-model.html</v>
      </c>
      <c r="R1954" s="254" t="str">
        <f>IF(ISBLANK(INDEX('Policy Characteristics'!L:L,MATCH($C1954,'Policy Characteristics'!$C:$C,0))),"",INDEX('Policy Characteristics'!L:L,MATCH($C1954,'Policy Characteristics'!$C:$C,0)))</f>
        <v/>
      </c>
    </row>
    <row r="1955" spans="1:18">
      <c r="A1955" s="254" t="str">
        <f>IF(ISBLANK(INDEX('Policy Characteristics'!A:A,MATCH($C1955,'Policy Characteristics'!$C:$C,0))),"",INDEX('Policy Characteristics'!A:A,MATCH($C1955,'Policy Characteristics'!$C:$C,0)))</f>
        <v>Government Revenue Accounting</v>
      </c>
      <c r="B1955" s="262" t="str">
        <f>IF(ISBLANK(INDEX('Policy Characteristics'!B:B,MATCH($C1955,'Policy Characteristics'!$C:$C,0))),"",INDEX('Policy Characteristics'!B:B,MATCH($C1955,'Policy Characteristics'!$C:$C,0)))</f>
        <v>National Debt Interest</v>
      </c>
      <c r="C1955" s="254" t="str">
        <f t="shared" ref="C1955:C1958" si="94">C$1954</f>
        <v>GRA for National Debt Interest</v>
      </c>
      <c r="D1955" s="1" t="s">
        <v>2960</v>
      </c>
      <c r="F1955" s="1" t="s">
        <v>2975</v>
      </c>
      <c r="H1955" s="43">
        <v>581</v>
      </c>
      <c r="I1955" s="326" t="str">
        <f t="shared" ref="I1955:I1958" si="95">I$1954</f>
        <v>Yes</v>
      </c>
      <c r="J1955" s="255" t="str">
        <f>IF(ISBLANK(INDEX('Policy Characteristics'!D:D,MATCH($C1955,'Policy Characteristics'!$C:$C,0))),"",INDEX('Policy Characteristics'!D:D,MATCH($C1955,'Policy Characteristics'!$C:$C,0)))</f>
        <v/>
      </c>
      <c r="K1955" s="254" t="str">
        <f>IF(ISBLANK(INDEX('Policy Characteristics'!E:E,MATCH($C1955,'Policy Characteristics'!$C:$C,0))),"",INDEX('Policy Characteristics'!E:E,MATCH($C1955,'Policy Characteristics'!$C:$C,0)))</f>
        <v>GRA national debt interest</v>
      </c>
      <c r="L1955" s="254">
        <f>IF(ISBLANK(INDEX('Policy Characteristics'!F:F,MATCH($C1955,'Policy Characteristics'!$C:$C,0))),"",INDEX('Policy Characteristics'!F:F,MATCH($C1955,'Policy Characteristics'!$C:$C,0)))</f>
        <v>0</v>
      </c>
      <c r="M1955" s="254">
        <f>IF(ISBLANK(INDEX('Policy Characteristics'!G:G,MATCH($C1955,'Policy Characteristics'!$C:$C,0))),"",INDEX('Policy Characteristics'!G:G,MATCH($C1955,'Policy Characteristics'!$C:$C,0)))</f>
        <v>10</v>
      </c>
      <c r="N1955" s="254">
        <f>IF(ISBLANK(INDEX('Policy Characteristics'!H:H,MATCH($C1955,'Policy Characteristics'!$C:$C,0))),"",INDEX('Policy Characteristics'!H:H,MATCH($C1955,'Policy Characteristics'!$C:$C,0)))</f>
        <v>1</v>
      </c>
      <c r="O1955" s="254" t="str">
        <f>IF(ISBLANK(INDEX('Policy Characteristics'!I:I,MATCH($C1955,'Policy Characteristics'!$C:$C,0))),"",INDEX('Policy Characteristics'!I:I,MATCH($C1955,'Policy Characteristics'!$C:$C,0)))</f>
        <v>weight</v>
      </c>
      <c r="P1955" s="254" t="str">
        <f>IF(ISBLANK(INDEX('Policy Characteristics'!J:J,MATCH($C1955,'Policy Characteristics'!$C:$C,0))),"",INDEX('Policy Characteristics'!J:J,MATCH($C1955,'Policy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5" s="254" t="str">
        <f>IF(ISBLANK(INDEX('Policy Characteristics'!K:K,MATCH($C1955,'Policy Characteristics'!$C:$C,0))),"",INDEX('Policy Characteristics'!K:K,MATCH($C1955,'Policy Characteristics'!$C:$C,0)))</f>
        <v>io-model.html</v>
      </c>
      <c r="R1955" s="254" t="str">
        <f>IF(ISBLANK(INDEX('Policy Characteristics'!L:L,MATCH($C1955,'Policy Characteristics'!$C:$C,0))),"",INDEX('Policy Characteristics'!L:L,MATCH($C1955,'Policy Characteristics'!$C:$C,0)))</f>
        <v/>
      </c>
    </row>
    <row r="1956" spans="1:18">
      <c r="A1956" s="254" t="str">
        <f>IF(ISBLANK(INDEX('Policy Characteristics'!A:A,MATCH($C1956,'Policy Characteristics'!$C:$C,0))),"",INDEX('Policy Characteristics'!A:A,MATCH($C1956,'Policy Characteristics'!$C:$C,0)))</f>
        <v>Government Revenue Accounting</v>
      </c>
      <c r="B1956" s="262" t="str">
        <f>IF(ISBLANK(INDEX('Policy Characteristics'!B:B,MATCH($C1956,'Policy Characteristics'!$C:$C,0))),"",INDEX('Policy Characteristics'!B:B,MATCH($C1956,'Policy Characteristics'!$C:$C,0)))</f>
        <v>National Debt Interest</v>
      </c>
      <c r="C1956" s="254" t="str">
        <f t="shared" si="94"/>
        <v>GRA for National Debt Interest</v>
      </c>
      <c r="D1956" s="1" t="s">
        <v>2961</v>
      </c>
      <c r="F1956" s="1" t="s">
        <v>2965</v>
      </c>
      <c r="H1956" s="43">
        <v>582</v>
      </c>
      <c r="I1956" s="326" t="str">
        <f t="shared" si="95"/>
        <v>Yes</v>
      </c>
      <c r="J1956" s="255" t="str">
        <f>IF(ISBLANK(INDEX('Policy Characteristics'!D:D,MATCH($C1956,'Policy Characteristics'!$C:$C,0))),"",INDEX('Policy Characteristics'!D:D,MATCH($C1956,'Policy Characteristics'!$C:$C,0)))</f>
        <v/>
      </c>
      <c r="K1956" s="254" t="str">
        <f>IF(ISBLANK(INDEX('Policy Characteristics'!E:E,MATCH($C1956,'Policy Characteristics'!$C:$C,0))),"",INDEX('Policy Characteristics'!E:E,MATCH($C1956,'Policy Characteristics'!$C:$C,0)))</f>
        <v>GRA national debt interest</v>
      </c>
      <c r="L1956" s="254">
        <f>IF(ISBLANK(INDEX('Policy Characteristics'!F:F,MATCH($C1956,'Policy Characteristics'!$C:$C,0))),"",INDEX('Policy Characteristics'!F:F,MATCH($C1956,'Policy Characteristics'!$C:$C,0)))</f>
        <v>0</v>
      </c>
      <c r="M1956" s="254">
        <f>IF(ISBLANK(INDEX('Policy Characteristics'!G:G,MATCH($C1956,'Policy Characteristics'!$C:$C,0))),"",INDEX('Policy Characteristics'!G:G,MATCH($C1956,'Policy Characteristics'!$C:$C,0)))</f>
        <v>10</v>
      </c>
      <c r="N1956" s="254">
        <f>IF(ISBLANK(INDEX('Policy Characteristics'!H:H,MATCH($C1956,'Policy Characteristics'!$C:$C,0))),"",INDEX('Policy Characteristics'!H:H,MATCH($C1956,'Policy Characteristics'!$C:$C,0)))</f>
        <v>1</v>
      </c>
      <c r="O1956" s="254" t="str">
        <f>IF(ISBLANK(INDEX('Policy Characteristics'!I:I,MATCH($C1956,'Policy Characteristics'!$C:$C,0))),"",INDEX('Policy Characteristics'!I:I,MATCH($C1956,'Policy Characteristics'!$C:$C,0)))</f>
        <v>weight</v>
      </c>
      <c r="P1956" s="254" t="str">
        <f>IF(ISBLANK(INDEX('Policy Characteristics'!J:J,MATCH($C1956,'Policy Characteristics'!$C:$C,0))),"",INDEX('Policy Characteristics'!J:J,MATCH($C1956,'Policy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6" s="254" t="str">
        <f>IF(ISBLANK(INDEX('Policy Characteristics'!K:K,MATCH($C1956,'Policy Characteristics'!$C:$C,0))),"",INDEX('Policy Characteristics'!K:K,MATCH($C1956,'Policy Characteristics'!$C:$C,0)))</f>
        <v>io-model.html</v>
      </c>
      <c r="R1956" s="254" t="str">
        <f>IF(ISBLANK(INDEX('Policy Characteristics'!L:L,MATCH($C1956,'Policy Characteristics'!$C:$C,0))),"",INDEX('Policy Characteristics'!L:L,MATCH($C1956,'Policy Characteristics'!$C:$C,0)))</f>
        <v/>
      </c>
    </row>
    <row r="1957" spans="1:18">
      <c r="A1957" s="254" t="str">
        <f>IF(ISBLANK(INDEX('Policy Characteristics'!A:A,MATCH($C1957,'Policy Characteristics'!$C:$C,0))),"",INDEX('Policy Characteristics'!A:A,MATCH($C1957,'Policy Characteristics'!$C:$C,0)))</f>
        <v>Government Revenue Accounting</v>
      </c>
      <c r="B1957" s="262" t="str">
        <f>IF(ISBLANK(INDEX('Policy Characteristics'!B:B,MATCH($C1957,'Policy Characteristics'!$C:$C,0))),"",INDEX('Policy Characteristics'!B:B,MATCH($C1957,'Policy Characteristics'!$C:$C,0)))</f>
        <v>National Debt Interest</v>
      </c>
      <c r="C1957" s="254" t="str">
        <f t="shared" si="94"/>
        <v>GRA for National Debt Interest</v>
      </c>
      <c r="D1957" s="1" t="s">
        <v>2962</v>
      </c>
      <c r="F1957" s="1" t="s">
        <v>2966</v>
      </c>
      <c r="H1957" s="43">
        <v>583</v>
      </c>
      <c r="I1957" s="326" t="str">
        <f t="shared" si="95"/>
        <v>Yes</v>
      </c>
      <c r="J1957" s="255" t="str">
        <f>IF(ISBLANK(INDEX('Policy Characteristics'!D:D,MATCH($C1957,'Policy Characteristics'!$C:$C,0))),"",INDEX('Policy Characteristics'!D:D,MATCH($C1957,'Policy Characteristics'!$C:$C,0)))</f>
        <v/>
      </c>
      <c r="K1957" s="254" t="str">
        <f>IF(ISBLANK(INDEX('Policy Characteristics'!E:E,MATCH($C1957,'Policy Characteristics'!$C:$C,0))),"",INDEX('Policy Characteristics'!E:E,MATCH($C1957,'Policy Characteristics'!$C:$C,0)))</f>
        <v>GRA national debt interest</v>
      </c>
      <c r="L1957" s="254">
        <f>IF(ISBLANK(INDEX('Policy Characteristics'!F:F,MATCH($C1957,'Policy Characteristics'!$C:$C,0))),"",INDEX('Policy Characteristics'!F:F,MATCH($C1957,'Policy Characteristics'!$C:$C,0)))</f>
        <v>0</v>
      </c>
      <c r="M1957" s="254">
        <f>IF(ISBLANK(INDEX('Policy Characteristics'!G:G,MATCH($C1957,'Policy Characteristics'!$C:$C,0))),"",INDEX('Policy Characteristics'!G:G,MATCH($C1957,'Policy Characteristics'!$C:$C,0)))</f>
        <v>10</v>
      </c>
      <c r="N1957" s="254">
        <f>IF(ISBLANK(INDEX('Policy Characteristics'!H:H,MATCH($C1957,'Policy Characteristics'!$C:$C,0))),"",INDEX('Policy Characteristics'!H:H,MATCH($C1957,'Policy Characteristics'!$C:$C,0)))</f>
        <v>1</v>
      </c>
      <c r="O1957" s="254" t="str">
        <f>IF(ISBLANK(INDEX('Policy Characteristics'!I:I,MATCH($C1957,'Policy Characteristics'!$C:$C,0))),"",INDEX('Policy Characteristics'!I:I,MATCH($C1957,'Policy Characteristics'!$C:$C,0)))</f>
        <v>weight</v>
      </c>
      <c r="P1957" s="254" t="str">
        <f>IF(ISBLANK(INDEX('Policy Characteristics'!J:J,MATCH($C1957,'Policy Characteristics'!$C:$C,0))),"",INDEX('Policy Characteristics'!J:J,MATCH($C1957,'Policy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7" s="254" t="str">
        <f>IF(ISBLANK(INDEX('Policy Characteristics'!K:K,MATCH($C1957,'Policy Characteristics'!$C:$C,0))),"",INDEX('Policy Characteristics'!K:K,MATCH($C1957,'Policy Characteristics'!$C:$C,0)))</f>
        <v>io-model.html</v>
      </c>
      <c r="R1957" s="254" t="str">
        <f>IF(ISBLANK(INDEX('Policy Characteristics'!L:L,MATCH($C1957,'Policy Characteristics'!$C:$C,0))),"",INDEX('Policy Characteristics'!L:L,MATCH($C1957,'Policy Characteristics'!$C:$C,0)))</f>
        <v/>
      </c>
    </row>
    <row r="1958" spans="1:18">
      <c r="A1958" s="254" t="str">
        <f>IF(ISBLANK(INDEX('Policy Characteristics'!A:A,MATCH($C1958,'Policy Characteristics'!$C:$C,0))),"",INDEX('Policy Characteristics'!A:A,MATCH($C1958,'Policy Characteristics'!$C:$C,0)))</f>
        <v>Government Revenue Accounting</v>
      </c>
      <c r="B1958" s="262" t="str">
        <f>IF(ISBLANK(INDEX('Policy Characteristics'!B:B,MATCH($C1958,'Policy Characteristics'!$C:$C,0))),"",INDEX('Policy Characteristics'!B:B,MATCH($C1958,'Policy Characteristics'!$C:$C,0)))</f>
        <v>National Debt Interest</v>
      </c>
      <c r="C1958" s="254" t="str">
        <f t="shared" si="94"/>
        <v>GRA for National Debt Interest</v>
      </c>
      <c r="D1958" s="1" t="s">
        <v>2963</v>
      </c>
      <c r="F1958" s="1" t="s">
        <v>2967</v>
      </c>
      <c r="H1958" s="43">
        <v>584</v>
      </c>
      <c r="I1958" s="326" t="str">
        <f t="shared" si="95"/>
        <v>Yes</v>
      </c>
      <c r="J1958" s="255" t="str">
        <f>IF(ISBLANK(INDEX('Policy Characteristics'!D:D,MATCH($C1958,'Policy Characteristics'!$C:$C,0))),"",INDEX('Policy Characteristics'!D:D,MATCH($C1958,'Policy Characteristics'!$C:$C,0)))</f>
        <v/>
      </c>
      <c r="K1958" s="254" t="str">
        <f>IF(ISBLANK(INDEX('Policy Characteristics'!E:E,MATCH($C1958,'Policy Characteristics'!$C:$C,0))),"",INDEX('Policy Characteristics'!E:E,MATCH($C1958,'Policy Characteristics'!$C:$C,0)))</f>
        <v>GRA national debt interest</v>
      </c>
      <c r="L1958" s="254">
        <f>IF(ISBLANK(INDEX('Policy Characteristics'!F:F,MATCH($C1958,'Policy Characteristics'!$C:$C,0))),"",INDEX('Policy Characteristics'!F:F,MATCH($C1958,'Policy Characteristics'!$C:$C,0)))</f>
        <v>0</v>
      </c>
      <c r="M1958" s="254">
        <f>IF(ISBLANK(INDEX('Policy Characteristics'!G:G,MATCH($C1958,'Policy Characteristics'!$C:$C,0))),"",INDEX('Policy Characteristics'!G:G,MATCH($C1958,'Policy Characteristics'!$C:$C,0)))</f>
        <v>10</v>
      </c>
      <c r="N1958" s="254">
        <f>IF(ISBLANK(INDEX('Policy Characteristics'!H:H,MATCH($C1958,'Policy Characteristics'!$C:$C,0))),"",INDEX('Policy Characteristics'!H:H,MATCH($C1958,'Policy Characteristics'!$C:$C,0)))</f>
        <v>1</v>
      </c>
      <c r="O1958" s="254" t="str">
        <f>IF(ISBLANK(INDEX('Policy Characteristics'!I:I,MATCH($C1958,'Policy Characteristics'!$C:$C,0))),"",INDEX('Policy Characteristics'!I:I,MATCH($C1958,'Policy Characteristics'!$C:$C,0)))</f>
        <v>weight</v>
      </c>
      <c r="P1958" s="254" t="str">
        <f>IF(ISBLANK(INDEX('Policy Characteristics'!J:J,MATCH($C1958,'Policy Characteristics'!$C:$C,0))),"",INDEX('Policy Characteristics'!J:J,MATCH($C1958,'Policy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8" s="254" t="str">
        <f>IF(ISBLANK(INDEX('Policy Characteristics'!K:K,MATCH($C1958,'Policy Characteristics'!$C:$C,0))),"",INDEX('Policy Characteristics'!K:K,MATCH($C1958,'Policy Characteristics'!$C:$C,0)))</f>
        <v>io-model.html</v>
      </c>
      <c r="R1958" s="254" t="str">
        <f>IF(ISBLANK(INDEX('Policy Characteristics'!L:L,MATCH($C1958,'Policy Characteristics'!$C:$C,0))),"",INDEX('Policy Characteristics'!L:L,MATCH($C1958,'Policy Characteristics'!$C:$C,0)))</f>
        <v/>
      </c>
    </row>
    <row r="1959" spans="1:18">
      <c r="A1959" s="254" t="str">
        <f>IF(ISBLANK(INDEX('Policy Characteristics'!A:A,MATCH($C1959,'Policy Characteristics'!$C:$C,0))),"",INDEX('Policy Characteristics'!A:A,MATCH($C1959,'Policy Characteristics'!$C:$C,0)))</f>
        <v>Government Revenue Accounting</v>
      </c>
      <c r="B1959" s="262" t="str">
        <f>IF(ISBLANK(INDEX('Policy Characteristics'!B:B,MATCH($C1959,'Policy Characteristics'!$C:$C,0))),"",INDEX('Policy Characteristics'!B:B,MATCH($C1959,'Policy Characteristics'!$C:$C,0)))</f>
        <v>Remaining Government Cash Flows</v>
      </c>
      <c r="C1959" t="s">
        <v>2958</v>
      </c>
      <c r="D1959" s="1" t="s">
        <v>2959</v>
      </c>
      <c r="F1959" s="1" t="s">
        <v>2964</v>
      </c>
      <c r="H1959" s="43">
        <v>585</v>
      </c>
      <c r="I1959" s="322" t="s">
        <v>43</v>
      </c>
      <c r="J1959" s="255" t="str">
        <f>IF(ISBLANK(INDEX('Policy Characteristics'!D:D,MATCH($C1959,'Policy Characteristics'!$C:$C,0))),"",INDEX('Policy Characteristics'!D:D,MATCH($C1959,'Policy Characteristics'!$C:$C,0)))</f>
        <v/>
      </c>
      <c r="K1959" s="254" t="str">
        <f>IF(ISBLANK(INDEX('Policy Characteristics'!E:E,MATCH($C1959,'Policy Characteristics'!$C:$C,0))),"",INDEX('Policy Characteristics'!E:E,MATCH($C1959,'Policy Characteristics'!$C:$C,0)))</f>
        <v>GRA remaining cash flow changes</v>
      </c>
      <c r="L1959" s="254">
        <f>IF(ISBLANK(INDEX('Policy Characteristics'!F:F,MATCH($C1959,'Policy Characteristics'!$C:$C,0))),"",INDEX('Policy Characteristics'!F:F,MATCH($C1959,'Policy Characteristics'!$C:$C,0)))</f>
        <v>0</v>
      </c>
      <c r="M1959" s="254">
        <f>IF(ISBLANK(INDEX('Policy Characteristics'!G:G,MATCH($C1959,'Policy Characteristics'!$C:$C,0))),"",INDEX('Policy Characteristics'!G:G,MATCH($C1959,'Policy Characteristics'!$C:$C,0)))</f>
        <v>10</v>
      </c>
      <c r="N1959" s="254">
        <f>IF(ISBLANK(INDEX('Policy Characteristics'!H:H,MATCH($C1959,'Policy Characteristics'!$C:$C,0))),"",INDEX('Policy Characteristics'!H:H,MATCH($C1959,'Policy Characteristics'!$C:$C,0)))</f>
        <v>1</v>
      </c>
      <c r="O1959" s="254" t="str">
        <f>IF(ISBLANK(INDEX('Policy Characteristics'!I:I,MATCH($C1959,'Policy Characteristics'!$C:$C,0))),"",INDEX('Policy Characteristics'!I:I,MATCH($C1959,'Policy Characteristics'!$C:$C,0)))</f>
        <v>weight</v>
      </c>
      <c r="P1959" s="254" t="str">
        <f>IF(ISBLANK(INDEX('Policy Characteristics'!J:J,MATCH($C1959,'Policy Characteristics'!$C:$C,0))),"",INDEX('Policy Characteristics'!J:J,MATCH($C1959,'Policy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9" s="254" t="str">
        <f>IF(ISBLANK(INDEX('Policy Characteristics'!K:K,MATCH($C1959,'Policy Characteristics'!$C:$C,0))),"",INDEX('Policy Characteristics'!K:K,MATCH($C1959,'Policy Characteristics'!$C:$C,0)))</f>
        <v>io-model.html</v>
      </c>
      <c r="R1959" s="254" t="str">
        <f>IF(ISBLANK(INDEX('Policy Characteristics'!L:L,MATCH($C1959,'Policy Characteristics'!$C:$C,0))),"",INDEX('Policy Characteristics'!L:L,MATCH($C1959,'Policy Characteristics'!$C:$C,0)))</f>
        <v/>
      </c>
    </row>
    <row r="1960" spans="1:18">
      <c r="A1960" s="254" t="str">
        <f>IF(ISBLANK(INDEX('Policy Characteristics'!A:A,MATCH($C1960,'Policy Characteristics'!$C:$C,0))),"",INDEX('Policy Characteristics'!A:A,MATCH($C1960,'Policy Characteristics'!$C:$C,0)))</f>
        <v>Government Revenue Accounting</v>
      </c>
      <c r="B1960" s="262" t="str">
        <f>IF(ISBLANK(INDEX('Policy Characteristics'!B:B,MATCH($C1960,'Policy Characteristics'!$C:$C,0))),"",INDEX('Policy Characteristics'!B:B,MATCH($C1960,'Policy Characteristics'!$C:$C,0)))</f>
        <v>Remaining Government Cash Flows</v>
      </c>
      <c r="C1960" s="254" t="str">
        <f t="shared" ref="C1960" si="96">C$1959</f>
        <v>GRA for Remaining Government Cash Flow Changes</v>
      </c>
      <c r="D1960" s="1" t="s">
        <v>2960</v>
      </c>
      <c r="F1960" s="1" t="s">
        <v>2975</v>
      </c>
      <c r="H1960" s="43">
        <v>586</v>
      </c>
      <c r="I1960" s="326" t="str">
        <f t="shared" ref="I1960:I1963" si="97">I$1959</f>
        <v>Yes</v>
      </c>
      <c r="J1960" s="255" t="str">
        <f>IF(ISBLANK(INDEX('Policy Characteristics'!D:D,MATCH($C1960,'Policy Characteristics'!$C:$C,0))),"",INDEX('Policy Characteristics'!D:D,MATCH($C1960,'Policy Characteristics'!$C:$C,0)))</f>
        <v/>
      </c>
      <c r="K1960" s="254" t="str">
        <f>IF(ISBLANK(INDEX('Policy Characteristics'!E:E,MATCH($C1960,'Policy Characteristics'!$C:$C,0))),"",INDEX('Policy Characteristics'!E:E,MATCH($C1960,'Policy Characteristics'!$C:$C,0)))</f>
        <v>GRA remaining cash flow changes</v>
      </c>
      <c r="L1960" s="254">
        <f>IF(ISBLANK(INDEX('Policy Characteristics'!F:F,MATCH($C1960,'Policy Characteristics'!$C:$C,0))),"",INDEX('Policy Characteristics'!F:F,MATCH($C1960,'Policy Characteristics'!$C:$C,0)))</f>
        <v>0</v>
      </c>
      <c r="M1960" s="254">
        <f>IF(ISBLANK(INDEX('Policy Characteristics'!G:G,MATCH($C1960,'Policy Characteristics'!$C:$C,0))),"",INDEX('Policy Characteristics'!G:G,MATCH($C1960,'Policy Characteristics'!$C:$C,0)))</f>
        <v>10</v>
      </c>
      <c r="N1960" s="254">
        <f>IF(ISBLANK(INDEX('Policy Characteristics'!H:H,MATCH($C1960,'Policy Characteristics'!$C:$C,0))),"",INDEX('Policy Characteristics'!H:H,MATCH($C1960,'Policy Characteristics'!$C:$C,0)))</f>
        <v>1</v>
      </c>
      <c r="O1960" s="254" t="str">
        <f>IF(ISBLANK(INDEX('Policy Characteristics'!I:I,MATCH($C1960,'Policy Characteristics'!$C:$C,0))),"",INDEX('Policy Characteristics'!I:I,MATCH($C1960,'Policy Characteristics'!$C:$C,0)))</f>
        <v>weight</v>
      </c>
      <c r="P1960" s="254" t="str">
        <f>IF(ISBLANK(INDEX('Policy Characteristics'!J:J,MATCH($C1960,'Policy Characteristics'!$C:$C,0))),"",INDEX('Policy Characteristics'!J:J,MATCH($C1960,'Policy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0" s="254" t="str">
        <f>IF(ISBLANK(INDEX('Policy Characteristics'!K:K,MATCH($C1960,'Policy Characteristics'!$C:$C,0))),"",INDEX('Policy Characteristics'!K:K,MATCH($C1960,'Policy Characteristics'!$C:$C,0)))</f>
        <v>io-model.html</v>
      </c>
      <c r="R1960" s="254" t="str">
        <f>IF(ISBLANK(INDEX('Policy Characteristics'!L:L,MATCH($C1960,'Policy Characteristics'!$C:$C,0))),"",INDEX('Policy Characteristics'!L:L,MATCH($C1960,'Policy Characteristics'!$C:$C,0)))</f>
        <v/>
      </c>
    </row>
    <row r="1961" spans="1:18">
      <c r="A1961" s="254" t="str">
        <f>IF(ISBLANK(INDEX('Policy Characteristics'!A:A,MATCH($C1961,'Policy Characteristics'!$C:$C,0))),"",INDEX('Policy Characteristics'!A:A,MATCH($C1961,'Policy Characteristics'!$C:$C,0)))</f>
        <v>Government Revenue Accounting</v>
      </c>
      <c r="B1961" s="262" t="str">
        <f>IF(ISBLANK(INDEX('Policy Characteristics'!B:B,MATCH($C1961,'Policy Characteristics'!$C:$C,0))),"",INDEX('Policy Characteristics'!B:B,MATCH($C1961,'Policy Characteristics'!$C:$C,0)))</f>
        <v>Remaining Government Cash Flows</v>
      </c>
      <c r="C1961" s="254" t="str">
        <f t="shared" ref="C1961:C1963" si="98">C$1959</f>
        <v>GRA for Remaining Government Cash Flow Changes</v>
      </c>
      <c r="D1961" s="1" t="s">
        <v>2961</v>
      </c>
      <c r="F1961" s="1" t="s">
        <v>2965</v>
      </c>
      <c r="H1961" s="43">
        <v>587</v>
      </c>
      <c r="I1961" s="326" t="str">
        <f t="shared" si="97"/>
        <v>Yes</v>
      </c>
      <c r="J1961" s="255" t="str">
        <f>IF(ISBLANK(INDEX('Policy Characteristics'!D:D,MATCH($C1961,'Policy Characteristics'!$C:$C,0))),"",INDEX('Policy Characteristics'!D:D,MATCH($C1961,'Policy Characteristics'!$C:$C,0)))</f>
        <v/>
      </c>
      <c r="K1961" s="254" t="str">
        <f>IF(ISBLANK(INDEX('Policy Characteristics'!E:E,MATCH($C1961,'Policy Characteristics'!$C:$C,0))),"",INDEX('Policy Characteristics'!E:E,MATCH($C1961,'Policy Characteristics'!$C:$C,0)))</f>
        <v>GRA remaining cash flow changes</v>
      </c>
      <c r="L1961" s="254">
        <f>IF(ISBLANK(INDEX('Policy Characteristics'!F:F,MATCH($C1961,'Policy Characteristics'!$C:$C,0))),"",INDEX('Policy Characteristics'!F:F,MATCH($C1961,'Policy Characteristics'!$C:$C,0)))</f>
        <v>0</v>
      </c>
      <c r="M1961" s="254">
        <f>IF(ISBLANK(INDEX('Policy Characteristics'!G:G,MATCH($C1961,'Policy Characteristics'!$C:$C,0))),"",INDEX('Policy Characteristics'!G:G,MATCH($C1961,'Policy Characteristics'!$C:$C,0)))</f>
        <v>10</v>
      </c>
      <c r="N1961" s="254">
        <f>IF(ISBLANK(INDEX('Policy Characteristics'!H:H,MATCH($C1961,'Policy Characteristics'!$C:$C,0))),"",INDEX('Policy Characteristics'!H:H,MATCH($C1961,'Policy Characteristics'!$C:$C,0)))</f>
        <v>1</v>
      </c>
      <c r="O1961" s="254" t="str">
        <f>IF(ISBLANK(INDEX('Policy Characteristics'!I:I,MATCH($C1961,'Policy Characteristics'!$C:$C,0))),"",INDEX('Policy Characteristics'!I:I,MATCH($C1961,'Policy Characteristics'!$C:$C,0)))</f>
        <v>weight</v>
      </c>
      <c r="P1961" s="254" t="str">
        <f>IF(ISBLANK(INDEX('Policy Characteristics'!J:J,MATCH($C1961,'Policy Characteristics'!$C:$C,0))),"",INDEX('Policy Characteristics'!J:J,MATCH($C1961,'Policy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1" s="254" t="str">
        <f>IF(ISBLANK(INDEX('Policy Characteristics'!K:K,MATCH($C1961,'Policy Characteristics'!$C:$C,0))),"",INDEX('Policy Characteristics'!K:K,MATCH($C1961,'Policy Characteristics'!$C:$C,0)))</f>
        <v>io-model.html</v>
      </c>
      <c r="R1961" s="254" t="str">
        <f>IF(ISBLANK(INDEX('Policy Characteristics'!L:L,MATCH($C1961,'Policy Characteristics'!$C:$C,0))),"",INDEX('Policy Characteristics'!L:L,MATCH($C1961,'Policy Characteristics'!$C:$C,0)))</f>
        <v/>
      </c>
    </row>
    <row r="1962" spans="1:18">
      <c r="A1962" s="254" t="str">
        <f>IF(ISBLANK(INDEX('Policy Characteristics'!A:A,MATCH($C1962,'Policy Characteristics'!$C:$C,0))),"",INDEX('Policy Characteristics'!A:A,MATCH($C1962,'Policy Characteristics'!$C:$C,0)))</f>
        <v>Government Revenue Accounting</v>
      </c>
      <c r="B1962" s="262" t="str">
        <f>IF(ISBLANK(INDEX('Policy Characteristics'!B:B,MATCH($C1962,'Policy Characteristics'!$C:$C,0))),"",INDEX('Policy Characteristics'!B:B,MATCH($C1962,'Policy Characteristics'!$C:$C,0)))</f>
        <v>Remaining Government Cash Flows</v>
      </c>
      <c r="C1962" s="254" t="str">
        <f t="shared" si="98"/>
        <v>GRA for Remaining Government Cash Flow Changes</v>
      </c>
      <c r="D1962" s="1" t="s">
        <v>2962</v>
      </c>
      <c r="F1962" s="1" t="s">
        <v>2966</v>
      </c>
      <c r="H1962" s="43">
        <v>588</v>
      </c>
      <c r="I1962" s="326" t="str">
        <f t="shared" si="97"/>
        <v>Yes</v>
      </c>
      <c r="J1962" s="255" t="str">
        <f>IF(ISBLANK(INDEX('Policy Characteristics'!D:D,MATCH($C1962,'Policy Characteristics'!$C:$C,0))),"",INDEX('Policy Characteristics'!D:D,MATCH($C1962,'Policy Characteristics'!$C:$C,0)))</f>
        <v/>
      </c>
      <c r="K1962" s="254" t="str">
        <f>IF(ISBLANK(INDEX('Policy Characteristics'!E:E,MATCH($C1962,'Policy Characteristics'!$C:$C,0))),"",INDEX('Policy Characteristics'!E:E,MATCH($C1962,'Policy Characteristics'!$C:$C,0)))</f>
        <v>GRA remaining cash flow changes</v>
      </c>
      <c r="L1962" s="254">
        <f>IF(ISBLANK(INDEX('Policy Characteristics'!F:F,MATCH($C1962,'Policy Characteristics'!$C:$C,0))),"",INDEX('Policy Characteristics'!F:F,MATCH($C1962,'Policy Characteristics'!$C:$C,0)))</f>
        <v>0</v>
      </c>
      <c r="M1962" s="254">
        <f>IF(ISBLANK(INDEX('Policy Characteristics'!G:G,MATCH($C1962,'Policy Characteristics'!$C:$C,0))),"",INDEX('Policy Characteristics'!G:G,MATCH($C1962,'Policy Characteristics'!$C:$C,0)))</f>
        <v>10</v>
      </c>
      <c r="N1962" s="254">
        <f>IF(ISBLANK(INDEX('Policy Characteristics'!H:H,MATCH($C1962,'Policy Characteristics'!$C:$C,0))),"",INDEX('Policy Characteristics'!H:H,MATCH($C1962,'Policy Characteristics'!$C:$C,0)))</f>
        <v>1</v>
      </c>
      <c r="O1962" s="254" t="str">
        <f>IF(ISBLANK(INDEX('Policy Characteristics'!I:I,MATCH($C1962,'Policy Characteristics'!$C:$C,0))),"",INDEX('Policy Characteristics'!I:I,MATCH($C1962,'Policy Characteristics'!$C:$C,0)))</f>
        <v>weight</v>
      </c>
      <c r="P1962" s="254" t="str">
        <f>IF(ISBLANK(INDEX('Policy Characteristics'!J:J,MATCH($C1962,'Policy Characteristics'!$C:$C,0))),"",INDEX('Policy Characteristics'!J:J,MATCH($C1962,'Policy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2" s="254" t="str">
        <f>IF(ISBLANK(INDEX('Policy Characteristics'!K:K,MATCH($C1962,'Policy Characteristics'!$C:$C,0))),"",INDEX('Policy Characteristics'!K:K,MATCH($C1962,'Policy Characteristics'!$C:$C,0)))</f>
        <v>io-model.html</v>
      </c>
      <c r="R1962" s="254" t="str">
        <f>IF(ISBLANK(INDEX('Policy Characteristics'!L:L,MATCH($C1962,'Policy Characteristics'!$C:$C,0))),"",INDEX('Policy Characteristics'!L:L,MATCH($C1962,'Policy Characteristics'!$C:$C,0)))</f>
        <v/>
      </c>
    </row>
    <row r="1963" spans="1:18">
      <c r="A1963" s="254" t="str">
        <f>IF(ISBLANK(INDEX('Policy Characteristics'!A:A,MATCH($C1963,'Policy Characteristics'!$C:$C,0))),"",INDEX('Policy Characteristics'!A:A,MATCH($C1963,'Policy Characteristics'!$C:$C,0)))</f>
        <v>Government Revenue Accounting</v>
      </c>
      <c r="B1963" s="262" t="str">
        <f>IF(ISBLANK(INDEX('Policy Characteristics'!B:B,MATCH($C1963,'Policy Characteristics'!$C:$C,0))),"",INDEX('Policy Characteristics'!B:B,MATCH($C1963,'Policy Characteristics'!$C:$C,0)))</f>
        <v>Remaining Government Cash Flows</v>
      </c>
      <c r="C1963" s="254" t="str">
        <f t="shared" si="98"/>
        <v>GRA for Remaining Government Cash Flow Changes</v>
      </c>
      <c r="D1963" s="1" t="s">
        <v>2963</v>
      </c>
      <c r="F1963" s="1" t="s">
        <v>2967</v>
      </c>
      <c r="H1963" s="43">
        <v>589</v>
      </c>
      <c r="I1963" s="326" t="str">
        <f t="shared" si="97"/>
        <v>Yes</v>
      </c>
      <c r="J1963" s="255" t="str">
        <f>IF(ISBLANK(INDEX('Policy Characteristics'!D:D,MATCH($C1963,'Policy Characteristics'!$C:$C,0))),"",INDEX('Policy Characteristics'!D:D,MATCH($C1963,'Policy Characteristics'!$C:$C,0)))</f>
        <v/>
      </c>
      <c r="K1963" s="254" t="str">
        <f>IF(ISBLANK(INDEX('Policy Characteristics'!E:E,MATCH($C1963,'Policy Characteristics'!$C:$C,0))),"",INDEX('Policy Characteristics'!E:E,MATCH($C1963,'Policy Characteristics'!$C:$C,0)))</f>
        <v>GRA remaining cash flow changes</v>
      </c>
      <c r="L1963" s="254">
        <f>IF(ISBLANK(INDEX('Policy Characteristics'!F:F,MATCH($C1963,'Policy Characteristics'!$C:$C,0))),"",INDEX('Policy Characteristics'!F:F,MATCH($C1963,'Policy Characteristics'!$C:$C,0)))</f>
        <v>0</v>
      </c>
      <c r="M1963" s="254">
        <f>IF(ISBLANK(INDEX('Policy Characteristics'!G:G,MATCH($C1963,'Policy Characteristics'!$C:$C,0))),"",INDEX('Policy Characteristics'!G:G,MATCH($C1963,'Policy Characteristics'!$C:$C,0)))</f>
        <v>10</v>
      </c>
      <c r="N1963" s="254">
        <f>IF(ISBLANK(INDEX('Policy Characteristics'!H:H,MATCH($C1963,'Policy Characteristics'!$C:$C,0))),"",INDEX('Policy Characteristics'!H:H,MATCH($C1963,'Policy Characteristics'!$C:$C,0)))</f>
        <v>1</v>
      </c>
      <c r="O1963" s="254" t="str">
        <f>IF(ISBLANK(INDEX('Policy Characteristics'!I:I,MATCH($C1963,'Policy Characteristics'!$C:$C,0))),"",INDEX('Policy Characteristics'!I:I,MATCH($C1963,'Policy Characteristics'!$C:$C,0)))</f>
        <v>weight</v>
      </c>
      <c r="P1963" s="254" t="str">
        <f>IF(ISBLANK(INDEX('Policy Characteristics'!J:J,MATCH($C1963,'Policy Characteristics'!$C:$C,0))),"",INDEX('Policy Characteristics'!J:J,MATCH($C1963,'Policy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3" s="254" t="str">
        <f>IF(ISBLANK(INDEX('Policy Characteristics'!K:K,MATCH($C1963,'Policy Characteristics'!$C:$C,0))),"",INDEX('Policy Characteristics'!K:K,MATCH($C1963,'Policy Characteristics'!$C:$C,0)))</f>
        <v>io-model.html</v>
      </c>
      <c r="R1963" s="254" t="str">
        <f>IF(ISBLANK(INDEX('Policy Characteristics'!L:L,MATCH($C1963,'Policy Characteristics'!$C:$C,0))),"",INDEX('Policy Characteristics'!L:L,MATCH($C1963,'Policy Characteristics'!$C:$C,0)))</f>
        <v/>
      </c>
    </row>
    <row r="1964" spans="1:18">
      <c r="A1964" s="254" t="str">
        <f>IF(ISBLANK(INDEX('Policy Characteristics'!A:A,MATCH($C1964,'Policy Characteristics'!$C:$C,0))),"",INDEX('Policy Characteristics'!A:A,MATCH($C1964,'Policy Characteristics'!$C:$C,0)))</f>
        <v>Control Settings</v>
      </c>
      <c r="B1964" s="262" t="str">
        <f>IF(ISBLANK(INDEX('Policy Characteristics'!B:B,MATCH($C1964,'Policy Characteristics'!$C:$C,0))),"",INDEX('Policy Characteristics'!B:B,MATCH($C1964,'Policy Characteristics'!$C:$C,0)))</f>
        <v>COVID-19 Recession</v>
      </c>
      <c r="C1964" s="1" t="s">
        <v>3421</v>
      </c>
      <c r="H1964" s="43">
        <v>543</v>
      </c>
      <c r="I1964" s="322" t="s">
        <v>44</v>
      </c>
      <c r="J1964" s="255" t="str">
        <f>IF(ISBLANK(INDEX('Policy Characteristics'!D:D,MATCH($C1964,'Policy Characteristics'!$C:$C,0))),"",INDEX('Policy Characteristics'!D:D,MATCH($C1964,'Policy Characteristics'!$C:$C,0)))</f>
        <v/>
      </c>
      <c r="K1964" s="254" t="str">
        <f>IF(ISBLANK(INDEX('Policy Characteristics'!E:E,MATCH($C1964,'Policy Characteristics'!$C:$C,0))),"",INDEX('Policy Characteristics'!E:E,MATCH($C1964,'Policy Characteristics'!$C:$C,0)))</f>
        <v>settings exogenous GDP adjustment</v>
      </c>
      <c r="L1964" s="359">
        <f>IF(ISBLANK(INDEX('Policy Characteristics'!F:F,MATCH($C1964,'Policy Characteristics'!$C:$C,0))),"",INDEX('Policy Characteristics'!F:F,MATCH($C1964,'Policy Characteristics'!$C:$C,0)))</f>
        <v>0</v>
      </c>
      <c r="M1964" s="359">
        <f>IF(ISBLANK(INDEX('Policy Characteristics'!G:G,MATCH($C1964,'Policy Characteristics'!$C:$C,0))),"",INDEX('Policy Characteristics'!G:G,MATCH($C1964,'Policy Characteristics'!$C:$C,0)))</f>
        <v>1</v>
      </c>
      <c r="N1964" s="359">
        <f>IF(ISBLANK(INDEX('Policy Characteristics'!H:H,MATCH($C1964,'Policy Characteristics'!$C:$C,0))),"",INDEX('Policy Characteristics'!H:H,MATCH($C1964,'Policy Characteristics'!$C:$C,0)))</f>
        <v>1</v>
      </c>
      <c r="O1964" s="254" t="str">
        <f>IF(ISBLANK(INDEX('Policy Characteristics'!I:I,MATCH($C1964,'Policy Characteristics'!$C:$C,0))),"",INDEX('Policy Characteristics'!I:I,MATCH($C1964,'Policy Characteristics'!$C:$C,0)))</f>
        <v>on/off</v>
      </c>
      <c r="P1964" s="254" t="str">
        <f>IF(ISBLANK(INDEX('Policy Characteristics'!J:J,MATCH($C1964,'Policy Characteristics'!$C:$C,0))),"",INDEX('Policy Characteristics'!J:J,MATCH($C1964,'Policy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964" s="254" t="str">
        <f>IF(ISBLANK(INDEX('Policy Characteristics'!K:K,MATCH($C1964,'Policy Characteristics'!$C:$C,0))),"",INDEX('Policy Characteristics'!K:K,MATCH($C1964,'Policy Characteristics'!$C:$C,0)))</f>
        <v/>
      </c>
      <c r="R1964" s="254" t="str">
        <f>IF(ISBLANK(INDEX('Policy Characteristics'!L:L,MATCH($C1964,'Policy Characteristics'!$C:$C,0))),"",INDEX('Policy Characteristics'!L:L,MATCH($C1964,'Policy Characteristics'!$C:$C,0)))</f>
        <v/>
      </c>
    </row>
    <row r="1965" spans="1:18">
      <c r="A1965" s="254" t="str">
        <f>IF(ISBLANK(INDEX('Policy Characteristics'!A:A,MATCH($C1965,'Policy Characteristics'!$C:$C,0))),"",INDEX('Policy Characteristics'!A:A,MATCH($C1965,'Policy Characteristics'!$C:$C,0)))</f>
        <v>Control Settings</v>
      </c>
      <c r="B1965" s="262" t="str">
        <f>IF(ISBLANK(INDEX('Policy Characteristics'!B:B,MATCH($C1965,'Policy Characteristics'!$C:$C,0))),"",INDEX('Policy Characteristics'!B:B,MATCH($C1965,'Policy Characteristics'!$C:$C,0)))</f>
        <v>Use 20-Year GWP Values</v>
      </c>
      <c r="C1965" t="s">
        <v>3283</v>
      </c>
      <c r="H1965" s="43">
        <v>1601</v>
      </c>
      <c r="I1965" s="322" t="s">
        <v>44</v>
      </c>
      <c r="J1965" s="255" t="str">
        <f>IF(ISBLANK(INDEX('Policy Characteristics'!D:D,MATCH($C1965,'Policy Characteristics'!$C:$C,0))),"",INDEX('Policy Characteristics'!D:D,MATCH($C1965,'Policy Characteristics'!$C:$C,0)))</f>
        <v/>
      </c>
      <c r="K1965" s="254" t="str">
        <f>IF(ISBLANK(INDEX('Policy Characteristics'!E:E,MATCH($C1965,'Policy Characteristics'!$C:$C,0))),"",INDEX('Policy Characteristics'!E:E,MATCH($C1965,'Policy Characteristics'!$C:$C,0)))</f>
        <v/>
      </c>
      <c r="L1965" s="359">
        <f>IF(ISBLANK(INDEX('Policy Characteristics'!F:F,MATCH($C1965,'Policy Characteristics'!$C:$C,0))),"",INDEX('Policy Characteristics'!F:F,MATCH($C1965,'Policy Characteristics'!$C:$C,0)))</f>
        <v>0</v>
      </c>
      <c r="M1965" s="359">
        <f>IF(ISBLANK(INDEX('Policy Characteristics'!G:G,MATCH($C1965,'Policy Characteristics'!$C:$C,0))),"",INDEX('Policy Characteristics'!G:G,MATCH($C1965,'Policy Characteristics'!$C:$C,0)))</f>
        <v>1</v>
      </c>
      <c r="N1965" s="359">
        <f>IF(ISBLANK(INDEX('Policy Characteristics'!H:H,MATCH($C1965,'Policy Characteristics'!$C:$C,0))),"",INDEX('Policy Characteristics'!H:H,MATCH($C1965,'Policy Characteristics'!$C:$C,0)))</f>
        <v>1</v>
      </c>
      <c r="O1965" s="254" t="str">
        <f>IF(ISBLANK(INDEX('Policy Characteristics'!I:I,MATCH($C1965,'Policy Characteristics'!$C:$C,0))),"",INDEX('Policy Characteristics'!I:I,MATCH($C1965,'Policy Characteristics'!$C:$C,0)))</f>
        <v>on/off</v>
      </c>
      <c r="P1965" s="254" t="str">
        <f>IF(ISBLANK(INDEX('Policy Characteristics'!J:J,MATCH($C1965,'Policy Characteristics'!$C:$C,0))),"",INDEX('Policy Characteristics'!J:J,MATCH($C1965,'Policy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965" s="254" t="str">
        <f>IF(ISBLANK(INDEX('Policy Characteristics'!K:K,MATCH($C1965,'Policy Characteristics'!$C:$C,0))),"",INDEX('Policy Characteristics'!K:K,MATCH($C1965,'Policy Characteristics'!$C:$C,0)))</f>
        <v/>
      </c>
      <c r="R1965" s="254" t="str">
        <f>IF(ISBLANK(INDEX('Policy Characteristics'!L:L,MATCH($C1965,'Policy Characteristics'!$C:$C,0))),"",INDEX('Policy Characteristics'!L:L,MATCH($C1965,'Policy Characteristics'!$C:$C,0)))</f>
        <v/>
      </c>
    </row>
  </sheetData>
  <sortState xmlns:xlrd2="http://schemas.microsoft.com/office/spreadsheetml/2017/richdata2" ref="A191:I211">
    <sortCondition ref="B191:B211"/>
  </sortState>
  <conditionalFormatting sqref="I1:I1909 I1964:I1965 I1969:I1048576">
    <cfRule type="containsText" dxfId="5" priority="3" operator="containsText" text="No">
      <formula>NOT(ISERROR(SEARCH("No",I1)))</formula>
    </cfRule>
  </conditionalFormatting>
  <conditionalFormatting sqref="I1914 I1919 I1929 I1934 I1939 I1944 I1954 I1959">
    <cfRule type="containsText" dxfId="4" priority="133" operator="containsText" text="No">
      <formula>NOT(ISERROR(SEARCH("No",I1914)))</formula>
    </cfRule>
  </conditionalFormatting>
  <conditionalFormatting sqref="I1924">
    <cfRule type="containsText" dxfId="3" priority="2" operator="containsText" text="No">
      <formula>NOT(ISERROR(SEARCH("No",I1924)))</formula>
    </cfRule>
  </conditionalFormatting>
  <conditionalFormatting sqref="I1949">
    <cfRule type="containsText" dxfId="2" priority="1" operator="containsText" text="No">
      <formula>NOT(ISERROR(SEARCH("No",I1949)))</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62"/>
  <sheetViews>
    <sheetView topLeftCell="A8" workbookViewId="0">
      <selection activeCell="B22" sqref="B22"/>
    </sheetView>
  </sheetViews>
  <sheetFormatPr defaultColWidth="9.140625" defaultRowHeight="15"/>
  <cols>
    <col min="1" max="2" width="76.85546875" customWidth="1"/>
  </cols>
  <sheetData>
    <row r="1" spans="1:2">
      <c r="A1" s="412" t="s">
        <v>2814</v>
      </c>
      <c r="B1" s="412"/>
    </row>
    <row r="2" spans="1:2">
      <c r="A2" s="195" t="s">
        <v>2815</v>
      </c>
      <c r="B2" s="195" t="s">
        <v>2816</v>
      </c>
    </row>
    <row r="3" spans="1:2">
      <c r="A3" s="196" t="s">
        <v>352</v>
      </c>
      <c r="B3" t="str">
        <f>A3</f>
        <v>million metric tons / year</v>
      </c>
    </row>
    <row r="4" spans="1:2">
      <c r="A4" s="196" t="s">
        <v>3479</v>
      </c>
      <c r="B4" t="str">
        <f>A4</f>
        <v>million metric tons</v>
      </c>
    </row>
    <row r="5" spans="1:2">
      <c r="A5" s="196" t="s">
        <v>3692</v>
      </c>
      <c r="B5" t="str">
        <f>A5</f>
        <v>g CO2e / 2023 dollar</v>
      </c>
    </row>
    <row r="6" spans="1:2">
      <c r="A6" s="197" t="s">
        <v>2320</v>
      </c>
      <c r="B6" t="str">
        <f t="shared" ref="B6:B46" si="0">A6</f>
        <v>thousand metric tons / year</v>
      </c>
    </row>
    <row r="7" spans="1:2">
      <c r="A7" s="197" t="s">
        <v>3693</v>
      </c>
      <c r="B7" t="str">
        <f>A7</f>
        <v>g CO2 / 2023 dollar</v>
      </c>
    </row>
    <row r="8" spans="1:2" ht="30">
      <c r="A8" s="197" t="s">
        <v>3694</v>
      </c>
      <c r="B8" t="str">
        <f t="shared" si="0"/>
        <v>2023 dollars / metric ton CO2e abated, Annual average abatement (million metric tons CO2e)</v>
      </c>
    </row>
    <row r="9" spans="1:2">
      <c r="A9" s="197" t="s">
        <v>3695</v>
      </c>
      <c r="B9" t="str">
        <f t="shared" si="0"/>
        <v>billion 2023 dollars / year</v>
      </c>
    </row>
    <row r="10" spans="1:2">
      <c r="A10" s="197" t="s">
        <v>3696</v>
      </c>
      <c r="B10" t="str">
        <f t="shared" si="0"/>
        <v>billion 2023 dollars</v>
      </c>
    </row>
    <row r="11" spans="1:2">
      <c r="A11" s="197" t="s">
        <v>2856</v>
      </c>
      <c r="B11" t="str">
        <f t="shared" si="0"/>
        <v>jobs</v>
      </c>
    </row>
    <row r="12" spans="1:2">
      <c r="A12" s="197" t="s">
        <v>2898</v>
      </c>
      <c r="B12" t="str">
        <f t="shared" si="0"/>
        <v>incidents / year</v>
      </c>
    </row>
    <row r="13" spans="1:2">
      <c r="A13" s="197" t="s">
        <v>2875</v>
      </c>
      <c r="B13" t="str">
        <f t="shared" si="0"/>
        <v>% change</v>
      </c>
    </row>
    <row r="14" spans="1:2">
      <c r="A14" s="197" t="s">
        <v>3697</v>
      </c>
      <c r="B14" t="str">
        <f t="shared" si="0"/>
        <v>2023 dollars / employee-year</v>
      </c>
    </row>
    <row r="15" spans="1:2">
      <c r="A15" s="197" t="s">
        <v>353</v>
      </c>
      <c r="B15" t="str">
        <f t="shared" si="0"/>
        <v>lives / year</v>
      </c>
    </row>
    <row r="16" spans="1:2">
      <c r="A16" s="197" t="s">
        <v>354</v>
      </c>
      <c r="B16" t="str">
        <f t="shared" si="0"/>
        <v>terawatt-hours (TWh) / year</v>
      </c>
    </row>
    <row r="17" spans="1:2">
      <c r="A17" s="197" t="s">
        <v>3558</v>
      </c>
      <c r="B17" t="str">
        <f t="shared" si="0"/>
        <v>terawatt-hours (TWh)</v>
      </c>
    </row>
    <row r="18" spans="1:2">
      <c r="A18" s="197" t="s">
        <v>3327</v>
      </c>
      <c r="B18" t="str">
        <f t="shared" si="0"/>
        <v>%</v>
      </c>
    </row>
    <row r="19" spans="1:2">
      <c r="A19" s="197" t="s">
        <v>3328</v>
      </c>
      <c r="B19" t="str">
        <f t="shared" si="0"/>
        <v>metric tons CO2e / megawatt-hour (MWh)</v>
      </c>
    </row>
    <row r="20" spans="1:2">
      <c r="A20" s="197" t="s">
        <v>3698</v>
      </c>
      <c r="B20" t="str">
        <f t="shared" si="0"/>
        <v>kilowatt-hour / 2023 dollar</v>
      </c>
    </row>
    <row r="21" spans="1:2">
      <c r="A21" s="197" t="s">
        <v>355</v>
      </c>
      <c r="B21" t="str">
        <f t="shared" si="0"/>
        <v>gigawatts (GW) / year</v>
      </c>
    </row>
    <row r="22" spans="1:2">
      <c r="A22" s="197" t="s">
        <v>3699</v>
      </c>
      <c r="B22" t="str">
        <f t="shared" si="0"/>
        <v>2023 dollars / megawatt-hour (MWh)</v>
      </c>
    </row>
    <row r="23" spans="1:2">
      <c r="A23" s="197" t="s">
        <v>2459</v>
      </c>
      <c r="B23" t="str">
        <f t="shared" si="0"/>
        <v>cubic km / yr</v>
      </c>
    </row>
    <row r="24" spans="1:2">
      <c r="A24" s="197" t="s">
        <v>2379</v>
      </c>
      <c r="B24" t="str">
        <f t="shared" si="0"/>
        <v>trillion passenger-miles / year</v>
      </c>
    </row>
    <row r="25" spans="1:2">
      <c r="A25" s="197" t="s">
        <v>2380</v>
      </c>
      <c r="B25" t="str">
        <f t="shared" si="0"/>
        <v>trillion freight ton-miles / year</v>
      </c>
    </row>
    <row r="26" spans="1:2">
      <c r="A26" s="197" t="s">
        <v>475</v>
      </c>
      <c r="B26" t="str">
        <f t="shared" si="0"/>
        <v>million vehicles / year</v>
      </c>
    </row>
    <row r="27" spans="1:2">
      <c r="A27" s="197" t="s">
        <v>2357</v>
      </c>
      <c r="B27" t="str">
        <f t="shared" si="0"/>
        <v>thousand vehicles / year</v>
      </c>
    </row>
    <row r="28" spans="1:2">
      <c r="A28" s="197" t="s">
        <v>2356</v>
      </c>
      <c r="B28" t="str">
        <f t="shared" si="0"/>
        <v>million vehicles</v>
      </c>
    </row>
    <row r="29" spans="1:2">
      <c r="A29" s="197" t="s">
        <v>2389</v>
      </c>
      <c r="B29" t="str">
        <f t="shared" si="0"/>
        <v>thousand vehicles</v>
      </c>
    </row>
    <row r="30" spans="1:2">
      <c r="A30" s="197" t="s">
        <v>457</v>
      </c>
      <c r="B30" t="str">
        <f t="shared" si="0"/>
        <v>quads / year</v>
      </c>
    </row>
    <row r="31" spans="1:2">
      <c r="A31" s="197" t="s">
        <v>3700</v>
      </c>
      <c r="B31" t="str">
        <f>A31</f>
        <v>thousand BTU / 2023 dollar</v>
      </c>
    </row>
    <row r="32" spans="1:2">
      <c r="A32" s="197" t="s">
        <v>2362</v>
      </c>
      <c r="B32" t="str">
        <f t="shared" si="0"/>
        <v>millions of short tons / year</v>
      </c>
    </row>
    <row r="33" spans="1:2">
      <c r="A33" s="197" t="s">
        <v>2363</v>
      </c>
      <c r="B33" t="str">
        <f t="shared" si="0"/>
        <v>trillion cubic feet / year</v>
      </c>
    </row>
    <row r="34" spans="1:2">
      <c r="A34" s="197" t="s">
        <v>3297</v>
      </c>
      <c r="B34" t="str">
        <f t="shared" si="0"/>
        <v>million barrels of oil / year</v>
      </c>
    </row>
    <row r="35" spans="1:2">
      <c r="A35" s="197" t="s">
        <v>2634</v>
      </c>
      <c r="B35" t="str">
        <f t="shared" si="0"/>
        <v>million gallons / year</v>
      </c>
    </row>
    <row r="36" spans="1:2">
      <c r="A36" s="197" t="s">
        <v>2424</v>
      </c>
      <c r="B36" t="str">
        <f t="shared" si="0"/>
        <v>trillion BTU / year</v>
      </c>
    </row>
    <row r="37" spans="1:2">
      <c r="A37" s="197" t="s">
        <v>3701</v>
      </c>
      <c r="B37" t="str">
        <f t="shared" si="0"/>
        <v>2023 dollars / short ton</v>
      </c>
    </row>
    <row r="38" spans="1:2">
      <c r="A38" s="197" t="s">
        <v>3702</v>
      </c>
      <c r="B38" t="str">
        <f t="shared" si="0"/>
        <v>2023 dollars / thousand cubic feet</v>
      </c>
    </row>
    <row r="39" spans="1:2">
      <c r="A39" s="197" t="s">
        <v>3703</v>
      </c>
      <c r="B39" t="str">
        <f t="shared" si="0"/>
        <v>2023 dollars / gallon</v>
      </c>
    </row>
    <row r="40" spans="1:2">
      <c r="A40" s="197" t="s">
        <v>3704</v>
      </c>
      <c r="B40" t="str">
        <f t="shared" si="0"/>
        <v>2023 dollars / barrel of oil</v>
      </c>
    </row>
    <row r="41" spans="1:2">
      <c r="A41" s="197" t="s">
        <v>3705</v>
      </c>
      <c r="B41" t="str">
        <f t="shared" si="0"/>
        <v>2023 dollars / kg</v>
      </c>
    </row>
    <row r="42" spans="1:2">
      <c r="A42" s="197" t="s">
        <v>3706</v>
      </c>
      <c r="B42" t="str">
        <f t="shared" si="0"/>
        <v>2023 dollars / kilowatt-hour (kWh)</v>
      </c>
    </row>
    <row r="43" spans="1:2">
      <c r="A43" s="197" t="s">
        <v>3699</v>
      </c>
      <c r="B43" t="str">
        <f t="shared" ref="B43" si="1">A43</f>
        <v>2023 dollars / megawatt-hour (MWh)</v>
      </c>
    </row>
    <row r="44" spans="1:2">
      <c r="A44" s="197" t="s">
        <v>3286</v>
      </c>
      <c r="B44" t="str">
        <f t="shared" si="0"/>
        <v>cost of eqpt. to capture 1 metric ton CO2e/yr (2020 dollars)</v>
      </c>
    </row>
    <row r="45" spans="1:2">
      <c r="A45" s="197" t="s">
        <v>3707</v>
      </c>
      <c r="B45" t="str">
        <f t="shared" si="0"/>
        <v>million 2023 dollars / megawatt (MW)</v>
      </c>
    </row>
    <row r="46" spans="1:2">
      <c r="A46" s="197" t="s">
        <v>3708</v>
      </c>
      <c r="B46" t="str">
        <f t="shared" si="0"/>
        <v>cost of eqpt. to produce 1 kg H2/yr (2023 dollars)</v>
      </c>
    </row>
    <row r="48" spans="1:2">
      <c r="A48" s="412" t="s">
        <v>2818</v>
      </c>
      <c r="B48" s="412"/>
    </row>
    <row r="49" spans="1:2">
      <c r="A49" s="195" t="s">
        <v>2815</v>
      </c>
      <c r="B49" s="195" t="s">
        <v>2816</v>
      </c>
    </row>
    <row r="50" spans="1:2">
      <c r="A50" s="159" t="s">
        <v>138</v>
      </c>
      <c r="B50" t="str">
        <f t="shared" ref="B50:B51" si="2">A50</f>
        <v>$/metric ton CO2e</v>
      </c>
    </row>
    <row r="51" spans="1:2">
      <c r="A51" s="159" t="s">
        <v>140</v>
      </c>
      <c r="B51" t="str">
        <f t="shared" si="2"/>
        <v>$/MWh</v>
      </c>
    </row>
    <row r="62" spans="1:2">
      <c r="A62" s="1"/>
    </row>
  </sheetData>
  <mergeCells count="2">
    <mergeCell ref="A1:B1"/>
    <mergeCell ref="A48:B48"/>
  </mergeCells>
  <phoneticPr fontId="11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4"/>
  <sheetViews>
    <sheetView topLeftCell="A188" zoomScale="70" zoomScaleNormal="70" workbookViewId="0">
      <selection activeCell="B190" sqref="B190"/>
    </sheetView>
  </sheetViews>
  <sheetFormatPr defaultColWidth="9.140625" defaultRowHeight="15"/>
  <cols>
    <col min="1" max="1" width="37.42578125" style="1" customWidth="1"/>
    <col min="2" max="2" width="27.42578125" style="1" customWidth="1"/>
    <col min="3" max="3" width="9" style="1" customWidth="1"/>
    <col min="4" max="4" width="18.42578125" style="1" customWidth="1"/>
    <col min="5" max="5" width="18.140625" style="1" customWidth="1"/>
    <col min="6" max="6" width="34.140625" style="1" customWidth="1"/>
    <col min="7" max="7" width="95" style="1" customWidth="1"/>
    <col min="8" max="8" width="37.42578125" style="1" customWidth="1"/>
    <col min="9" max="10" width="34.42578125" style="1" customWidth="1"/>
    <col min="11" max="16384" width="9.140625" style="1"/>
  </cols>
  <sheetData>
    <row r="1" spans="1:10" s="3" customFormat="1" ht="30">
      <c r="A1" s="164" t="s">
        <v>2311</v>
      </c>
      <c r="B1" s="165" t="s">
        <v>2312</v>
      </c>
      <c r="C1" s="198" t="s">
        <v>2817</v>
      </c>
      <c r="D1" s="165" t="s">
        <v>60</v>
      </c>
      <c r="E1" s="165" t="s">
        <v>62</v>
      </c>
      <c r="F1" s="165" t="s">
        <v>439</v>
      </c>
      <c r="G1" s="165" t="s">
        <v>61</v>
      </c>
      <c r="H1" s="165" t="s">
        <v>2321</v>
      </c>
      <c r="I1" s="166" t="s">
        <v>303</v>
      </c>
      <c r="J1" s="44" t="s">
        <v>3568</v>
      </c>
    </row>
    <row r="2" spans="1:10">
      <c r="A2" s="2" t="s">
        <v>2326</v>
      </c>
      <c r="B2" s="1" t="s">
        <v>2327</v>
      </c>
      <c r="C2" s="43">
        <v>1</v>
      </c>
      <c r="D2" s="1" t="s">
        <v>63</v>
      </c>
      <c r="E2" s="1" t="s">
        <v>64</v>
      </c>
      <c r="F2" s="1" t="str">
        <f>UnitControlCenter!$B$3</f>
        <v>million metric tons / year</v>
      </c>
      <c r="G2" s="1" t="s">
        <v>174</v>
      </c>
      <c r="J2" s="1" t="s">
        <v>3574</v>
      </c>
    </row>
    <row r="3" spans="1:10">
      <c r="A3" s="2" t="s">
        <v>2326</v>
      </c>
      <c r="B3" s="1" t="s">
        <v>2328</v>
      </c>
      <c r="C3" s="47">
        <v>1</v>
      </c>
      <c r="D3" s="2" t="s">
        <v>63</v>
      </c>
      <c r="E3" s="2" t="s">
        <v>64</v>
      </c>
      <c r="F3" s="1" t="str">
        <f>UnitControlCenter!$B$3</f>
        <v>million metric tons / year</v>
      </c>
      <c r="G3" s="1" t="s">
        <v>2310</v>
      </c>
    </row>
    <row r="4" spans="1:10" ht="30">
      <c r="A4" s="2" t="s">
        <v>2326</v>
      </c>
      <c r="B4" s="1" t="s">
        <v>3477</v>
      </c>
      <c r="C4" s="43">
        <v>1</v>
      </c>
      <c r="D4" s="1" t="s">
        <v>63</v>
      </c>
      <c r="E4" s="1" t="s">
        <v>64</v>
      </c>
      <c r="F4" s="1" t="str">
        <f>UnitControlCenter!B4</f>
        <v>million metric tons</v>
      </c>
      <c r="G4" s="1" t="s">
        <v>3480</v>
      </c>
      <c r="J4" s="1" t="s">
        <v>3575</v>
      </c>
    </row>
    <row r="5" spans="1:10" ht="30">
      <c r="A5" s="2" t="s">
        <v>2326</v>
      </c>
      <c r="B5" s="1" t="s">
        <v>3478</v>
      </c>
      <c r="C5" s="47">
        <v>1</v>
      </c>
      <c r="D5" s="2" t="s">
        <v>63</v>
      </c>
      <c r="E5" s="2" t="s">
        <v>64</v>
      </c>
      <c r="F5" s="1" t="str">
        <f>UnitControlCenter!B4</f>
        <v>million metric tons</v>
      </c>
      <c r="G5" s="1" t="s">
        <v>3481</v>
      </c>
    </row>
    <row r="6" spans="1:10" ht="90">
      <c r="A6" s="2" t="s">
        <v>2326</v>
      </c>
      <c r="B6" s="2" t="s">
        <v>2329</v>
      </c>
      <c r="C6" s="43">
        <v>1</v>
      </c>
      <c r="D6" s="1" t="s">
        <v>65</v>
      </c>
      <c r="E6" s="1" t="s">
        <v>66</v>
      </c>
      <c r="F6" s="1" t="str">
        <f>UnitControlCenter!$B$3</f>
        <v>million metric tons / year</v>
      </c>
      <c r="G6" s="1" t="s">
        <v>2795</v>
      </c>
      <c r="H6" s="1" t="s">
        <v>2796</v>
      </c>
      <c r="I6" s="1" t="s">
        <v>2797</v>
      </c>
    </row>
    <row r="7" spans="1:10" ht="30">
      <c r="A7" s="2" t="s">
        <v>2326</v>
      </c>
      <c r="B7" s="2" t="s">
        <v>2330</v>
      </c>
      <c r="C7" s="43">
        <v>1</v>
      </c>
      <c r="D7" s="1" t="s">
        <v>65</v>
      </c>
      <c r="E7" s="1" t="s">
        <v>66</v>
      </c>
      <c r="F7" s="1" t="str">
        <f>UnitControlCenter!$B$3</f>
        <v>million metric tons / year</v>
      </c>
      <c r="G7" s="1" t="s">
        <v>2798</v>
      </c>
      <c r="H7" s="1" t="s">
        <v>2799</v>
      </c>
      <c r="I7" s="1" t="s">
        <v>2800</v>
      </c>
    </row>
    <row r="8" spans="1:10" ht="30">
      <c r="A8" s="2" t="s">
        <v>2326</v>
      </c>
      <c r="B8" s="2" t="s">
        <v>2331</v>
      </c>
      <c r="C8" s="43">
        <v>1</v>
      </c>
      <c r="D8" s="1" t="s">
        <v>65</v>
      </c>
      <c r="E8" s="1" t="s">
        <v>66</v>
      </c>
      <c r="F8" s="1" t="str">
        <f>UnitControlCenter!$B$3</f>
        <v>million metric tons / year</v>
      </c>
      <c r="G8" s="1" t="s">
        <v>2602</v>
      </c>
      <c r="H8" s="1" t="s">
        <v>2603</v>
      </c>
      <c r="I8" s="1" t="s">
        <v>2604</v>
      </c>
    </row>
    <row r="9" spans="1:10">
      <c r="A9" s="2" t="s">
        <v>2326</v>
      </c>
      <c r="B9" s="2" t="s">
        <v>2866</v>
      </c>
      <c r="C9" s="43">
        <v>0</v>
      </c>
      <c r="D9" s="1" t="s">
        <v>63</v>
      </c>
      <c r="E9" s="1" t="s">
        <v>64</v>
      </c>
      <c r="F9" s="1" t="str">
        <f>UnitControlCenter!$B$5</f>
        <v>g CO2e / 2023 dollar</v>
      </c>
      <c r="G9" s="1" t="s">
        <v>2820</v>
      </c>
    </row>
    <row r="10" spans="1:10">
      <c r="A10" s="2" t="s">
        <v>2326</v>
      </c>
      <c r="B10" s="2" t="s">
        <v>132</v>
      </c>
      <c r="C10" s="43">
        <v>1</v>
      </c>
      <c r="D10" s="1" t="s">
        <v>63</v>
      </c>
      <c r="E10" s="1" t="s">
        <v>64</v>
      </c>
      <c r="F10" s="1" t="str">
        <f>UnitControlCenter!$B$3</f>
        <v>million metric tons / year</v>
      </c>
      <c r="G10" s="1" t="s">
        <v>2429</v>
      </c>
    </row>
    <row r="11" spans="1:10">
      <c r="A11" s="2" t="s">
        <v>2326</v>
      </c>
      <c r="B11" s="2" t="s">
        <v>2427</v>
      </c>
      <c r="C11" s="43">
        <v>1</v>
      </c>
      <c r="D11" s="1" t="s">
        <v>63</v>
      </c>
      <c r="E11" s="1" t="s">
        <v>64</v>
      </c>
      <c r="F11" s="1" t="str">
        <f>UnitControlCenter!$B$3</f>
        <v>million metric tons / year</v>
      </c>
      <c r="G11" s="1" t="s">
        <v>2430</v>
      </c>
    </row>
    <row r="12" spans="1:10">
      <c r="A12" s="2" t="s">
        <v>2326</v>
      </c>
      <c r="B12" s="2" t="s">
        <v>2488</v>
      </c>
      <c r="C12" s="43">
        <v>1</v>
      </c>
      <c r="D12" s="1" t="s">
        <v>63</v>
      </c>
      <c r="E12" s="1" t="s">
        <v>64</v>
      </c>
      <c r="F12" s="1" t="str">
        <f>UnitControlCenter!$B$3</f>
        <v>million metric tons / year</v>
      </c>
      <c r="G12" s="1" t="s">
        <v>2496</v>
      </c>
    </row>
    <row r="13" spans="1:10">
      <c r="A13" s="2" t="s">
        <v>2326</v>
      </c>
      <c r="B13" s="2" t="s">
        <v>93</v>
      </c>
      <c r="C13" s="43">
        <v>1</v>
      </c>
      <c r="D13" s="1" t="s">
        <v>63</v>
      </c>
      <c r="E13" s="1" t="s">
        <v>64</v>
      </c>
      <c r="F13" s="1" t="str">
        <f>UnitControlCenter!$B$3</f>
        <v>million metric tons / year</v>
      </c>
      <c r="G13" s="1" t="s">
        <v>2431</v>
      </c>
    </row>
    <row r="14" spans="1:10">
      <c r="A14" s="2" t="s">
        <v>2326</v>
      </c>
      <c r="B14" s="2" t="s">
        <v>9</v>
      </c>
      <c r="C14" s="43">
        <v>1</v>
      </c>
      <c r="D14" s="1" t="s">
        <v>63</v>
      </c>
      <c r="E14" s="1" t="s">
        <v>64</v>
      </c>
      <c r="F14" s="1" t="str">
        <f>UnitControlCenter!$B$3</f>
        <v>million metric tons / year</v>
      </c>
      <c r="G14" s="1" t="s">
        <v>2450</v>
      </c>
    </row>
    <row r="15" spans="1:10">
      <c r="A15" s="2" t="s">
        <v>2326</v>
      </c>
      <c r="B15" s="2" t="s">
        <v>2428</v>
      </c>
      <c r="C15" s="43">
        <v>1</v>
      </c>
      <c r="D15" s="1" t="s">
        <v>63</v>
      </c>
      <c r="E15" s="1" t="s">
        <v>64</v>
      </c>
      <c r="F15" s="1" t="str">
        <f>UnitControlCenter!$B$3</f>
        <v>million metric tons / year</v>
      </c>
      <c r="G15" s="1" t="s">
        <v>2432</v>
      </c>
    </row>
    <row r="16" spans="1:10">
      <c r="A16" s="2" t="s">
        <v>2326</v>
      </c>
      <c r="B16" s="2" t="s">
        <v>4</v>
      </c>
      <c r="C16" s="43">
        <v>1</v>
      </c>
      <c r="D16" s="1" t="s">
        <v>63</v>
      </c>
      <c r="E16" s="1" t="s">
        <v>64</v>
      </c>
      <c r="F16" s="1" t="str">
        <f>UnitControlCenter!$B$3</f>
        <v>million metric tons / year</v>
      </c>
      <c r="G16" s="1" t="s">
        <v>2433</v>
      </c>
    </row>
    <row r="17" spans="1:10">
      <c r="A17" s="2" t="s">
        <v>2326</v>
      </c>
      <c r="B17" s="2" t="s">
        <v>2437</v>
      </c>
      <c r="C17" s="43">
        <v>1</v>
      </c>
      <c r="D17" s="1" t="s">
        <v>63</v>
      </c>
      <c r="E17" s="1" t="s">
        <v>64</v>
      </c>
      <c r="F17" s="1" t="str">
        <f>UnitControlCenter!$B$3</f>
        <v>million metric tons / year</v>
      </c>
      <c r="G17" s="1" t="s">
        <v>2434</v>
      </c>
    </row>
    <row r="18" spans="1:10" ht="390.75" thickBot="1">
      <c r="A18" s="192" t="s">
        <v>2326</v>
      </c>
      <c r="B18" s="192" t="s">
        <v>3709</v>
      </c>
      <c r="C18" s="199">
        <v>1</v>
      </c>
      <c r="D18" s="193" t="s">
        <v>65</v>
      </c>
      <c r="E18" s="193" t="s">
        <v>66</v>
      </c>
      <c r="F18" s="193" t="s">
        <v>352</v>
      </c>
      <c r="G18" s="193" t="s">
        <v>3710</v>
      </c>
      <c r="H18" s="193" t="s">
        <v>3754</v>
      </c>
      <c r="I18" s="193" t="s">
        <v>3711</v>
      </c>
      <c r="J18" s="193"/>
    </row>
    <row r="19" spans="1:10" ht="105">
      <c r="A19" s="2" t="s">
        <v>2332</v>
      </c>
      <c r="B19" s="2" t="s">
        <v>2219</v>
      </c>
      <c r="C19" s="43">
        <v>1</v>
      </c>
      <c r="D19" s="1" t="s">
        <v>65</v>
      </c>
      <c r="E19" s="1" t="s">
        <v>66</v>
      </c>
      <c r="F19" s="1" t="str">
        <f>UnitControlCenter!$B$3</f>
        <v>million metric tons / year</v>
      </c>
      <c r="G19" s="1" t="s">
        <v>3302</v>
      </c>
      <c r="H19" s="1" t="s">
        <v>2796</v>
      </c>
      <c r="I19" s="1" t="s">
        <v>2797</v>
      </c>
    </row>
    <row r="20" spans="1:10" ht="105">
      <c r="A20" s="2" t="s">
        <v>2332</v>
      </c>
      <c r="B20" s="2" t="s">
        <v>2235</v>
      </c>
      <c r="C20" s="43">
        <v>1</v>
      </c>
      <c r="D20" s="1" t="s">
        <v>65</v>
      </c>
      <c r="E20" s="1" t="s">
        <v>66</v>
      </c>
      <c r="F20" s="1" t="str">
        <f>UnitControlCenter!$B$3</f>
        <v>million metric tons / year</v>
      </c>
      <c r="G20" s="1" t="s">
        <v>3314</v>
      </c>
      <c r="H20" s="1" t="s">
        <v>2796</v>
      </c>
      <c r="I20" s="1" t="s">
        <v>3303</v>
      </c>
    </row>
    <row r="21" spans="1:10" ht="105">
      <c r="A21" s="2" t="s">
        <v>2332</v>
      </c>
      <c r="B21" s="2" t="s">
        <v>2237</v>
      </c>
      <c r="C21" s="43">
        <v>1</v>
      </c>
      <c r="D21" s="1" t="s">
        <v>65</v>
      </c>
      <c r="E21" s="1" t="s">
        <v>66</v>
      </c>
      <c r="F21" s="1" t="str">
        <f>UnitControlCenter!$B$3</f>
        <v>million metric tons / year</v>
      </c>
      <c r="G21" s="1" t="s">
        <v>3315</v>
      </c>
      <c r="H21" s="1" t="s">
        <v>2796</v>
      </c>
      <c r="I21" s="1" t="s">
        <v>3304</v>
      </c>
    </row>
    <row r="22" spans="1:10" ht="105">
      <c r="A22" s="2" t="s">
        <v>2332</v>
      </c>
      <c r="B22" s="2" t="s">
        <v>2319</v>
      </c>
      <c r="C22" s="43">
        <v>1</v>
      </c>
      <c r="D22" s="1" t="s">
        <v>65</v>
      </c>
      <c r="E22" s="1" t="s">
        <v>66</v>
      </c>
      <c r="F22" s="1" t="str">
        <f>UnitControlCenter!$B$3</f>
        <v>million metric tons / year</v>
      </c>
      <c r="G22" s="1" t="s">
        <v>3316</v>
      </c>
      <c r="H22" s="1" t="s">
        <v>2796</v>
      </c>
      <c r="I22" s="1" t="s">
        <v>3305</v>
      </c>
    </row>
    <row r="23" spans="1:10" ht="105">
      <c r="A23" s="2" t="s">
        <v>2332</v>
      </c>
      <c r="B23" s="2" t="s">
        <v>2318</v>
      </c>
      <c r="C23" s="43">
        <v>1</v>
      </c>
      <c r="D23" s="1" t="s">
        <v>65</v>
      </c>
      <c r="E23" s="1" t="s">
        <v>66</v>
      </c>
      <c r="F23" s="1" t="str">
        <f>UnitControlCenter!$B$6</f>
        <v>thousand metric tons / year</v>
      </c>
      <c r="G23" s="1" t="s">
        <v>3317</v>
      </c>
      <c r="H23" s="1" t="s">
        <v>2796</v>
      </c>
      <c r="I23" s="1" t="s">
        <v>3306</v>
      </c>
    </row>
    <row r="24" spans="1:10" ht="105">
      <c r="A24" s="2" t="s">
        <v>2332</v>
      </c>
      <c r="B24" s="2" t="s">
        <v>2226</v>
      </c>
      <c r="C24" s="43">
        <v>1</v>
      </c>
      <c r="D24" s="1" t="s">
        <v>65</v>
      </c>
      <c r="E24" s="1" t="s">
        <v>66</v>
      </c>
      <c r="F24" s="1" t="str">
        <f>UnitControlCenter!$B$6</f>
        <v>thousand metric tons / year</v>
      </c>
      <c r="G24" s="1" t="s">
        <v>3318</v>
      </c>
      <c r="H24" s="1" t="s">
        <v>2796</v>
      </c>
      <c r="I24" s="1" t="s">
        <v>3307</v>
      </c>
    </row>
    <row r="25" spans="1:10" ht="105">
      <c r="A25" s="2" t="s">
        <v>2332</v>
      </c>
      <c r="B25" s="2" t="s">
        <v>2231</v>
      </c>
      <c r="C25" s="43">
        <v>1</v>
      </c>
      <c r="D25" s="1" t="s">
        <v>65</v>
      </c>
      <c r="E25" s="1" t="s">
        <v>66</v>
      </c>
      <c r="F25" s="1" t="str">
        <f>UnitControlCenter!$B$6</f>
        <v>thousand metric tons / year</v>
      </c>
      <c r="G25" s="1" t="s">
        <v>3319</v>
      </c>
      <c r="H25" s="1" t="s">
        <v>2796</v>
      </c>
      <c r="I25" s="1" t="s">
        <v>3308</v>
      </c>
    </row>
    <row r="26" spans="1:10" ht="105">
      <c r="A26" s="2" t="s">
        <v>2332</v>
      </c>
      <c r="B26" s="2" t="s">
        <v>2233</v>
      </c>
      <c r="C26" s="43">
        <v>1</v>
      </c>
      <c r="D26" s="1" t="s">
        <v>65</v>
      </c>
      <c r="E26" s="1" t="s">
        <v>66</v>
      </c>
      <c r="F26" s="1" t="str">
        <f>UnitControlCenter!$B$6</f>
        <v>thousand metric tons / year</v>
      </c>
      <c r="G26" s="1" t="s">
        <v>3320</v>
      </c>
      <c r="H26" s="1" t="s">
        <v>2796</v>
      </c>
      <c r="I26" s="1" t="s">
        <v>3309</v>
      </c>
    </row>
    <row r="27" spans="1:10" ht="105">
      <c r="A27" s="2" t="s">
        <v>2332</v>
      </c>
      <c r="B27" s="2" t="s">
        <v>2224</v>
      </c>
      <c r="C27" s="43">
        <v>1</v>
      </c>
      <c r="D27" s="1" t="s">
        <v>65</v>
      </c>
      <c r="E27" s="1" t="s">
        <v>66</v>
      </c>
      <c r="F27" s="1" t="str">
        <f>UnitControlCenter!$B$3</f>
        <v>million metric tons / year</v>
      </c>
      <c r="G27" s="1" t="s">
        <v>3321</v>
      </c>
      <c r="H27" s="1" t="s">
        <v>2796</v>
      </c>
      <c r="I27" s="1" t="s">
        <v>3310</v>
      </c>
    </row>
    <row r="28" spans="1:10" ht="105">
      <c r="A28" s="2" t="s">
        <v>2332</v>
      </c>
      <c r="B28" s="2" t="s">
        <v>2221</v>
      </c>
      <c r="C28" s="43">
        <v>1</v>
      </c>
      <c r="D28" s="1" t="s">
        <v>65</v>
      </c>
      <c r="E28" s="1" t="s">
        <v>66</v>
      </c>
      <c r="F28" s="1" t="str">
        <f>UnitControlCenter!$B$6</f>
        <v>thousand metric tons / year</v>
      </c>
      <c r="G28" s="1" t="s">
        <v>3322</v>
      </c>
      <c r="H28" s="1" t="s">
        <v>2796</v>
      </c>
      <c r="I28" s="1" t="s">
        <v>3311</v>
      </c>
    </row>
    <row r="29" spans="1:10" ht="105">
      <c r="A29" s="2" t="s">
        <v>2332</v>
      </c>
      <c r="B29" s="2" t="s">
        <v>2229</v>
      </c>
      <c r="C29" s="43">
        <v>1</v>
      </c>
      <c r="D29" s="1" t="s">
        <v>65</v>
      </c>
      <c r="E29" s="1" t="s">
        <v>66</v>
      </c>
      <c r="F29" s="1" t="str">
        <f>UnitControlCenter!$B$3</f>
        <v>million metric tons / year</v>
      </c>
      <c r="G29" s="1" t="s">
        <v>3323</v>
      </c>
      <c r="H29" s="1" t="s">
        <v>2796</v>
      </c>
      <c r="I29" s="1" t="s">
        <v>3312</v>
      </c>
    </row>
    <row r="30" spans="1:10" ht="105.75" thickBot="1">
      <c r="A30" s="192" t="s">
        <v>2332</v>
      </c>
      <c r="B30" s="192" t="s">
        <v>484</v>
      </c>
      <c r="C30" s="199">
        <v>1</v>
      </c>
      <c r="D30" s="1" t="s">
        <v>65</v>
      </c>
      <c r="E30" s="1" t="s">
        <v>66</v>
      </c>
      <c r="F30" s="193" t="str">
        <f>UnitControlCenter!$B$3</f>
        <v>million metric tons / year</v>
      </c>
      <c r="G30" s="1" t="s">
        <v>3324</v>
      </c>
      <c r="H30" s="1" t="s">
        <v>2796</v>
      </c>
      <c r="I30" s="1" t="s">
        <v>3313</v>
      </c>
    </row>
    <row r="31" spans="1:10" ht="75">
      <c r="A31" s="2" t="s">
        <v>2333</v>
      </c>
      <c r="B31" s="2" t="s">
        <v>2329</v>
      </c>
      <c r="C31" s="43">
        <v>1</v>
      </c>
      <c r="D31" s="1" t="s">
        <v>65</v>
      </c>
      <c r="E31" s="1" t="s">
        <v>66</v>
      </c>
      <c r="F31" s="1" t="str">
        <f>UnitControlCenter!$B$3</f>
        <v>million metric tons / year</v>
      </c>
      <c r="G31" s="1" t="s">
        <v>2878</v>
      </c>
      <c r="H31" s="1" t="s">
        <v>2879</v>
      </c>
      <c r="I31" s="1" t="s">
        <v>2880</v>
      </c>
    </row>
    <row r="32" spans="1:10" ht="105">
      <c r="A32" s="2" t="s">
        <v>2333</v>
      </c>
      <c r="B32" s="2" t="s">
        <v>2497</v>
      </c>
      <c r="C32" s="43">
        <v>1</v>
      </c>
      <c r="D32" s="1" t="s">
        <v>65</v>
      </c>
      <c r="E32" s="1" t="s">
        <v>66</v>
      </c>
      <c r="F32" s="1" t="str">
        <f>UnitControlCenter!$B$3</f>
        <v>million metric tons / year</v>
      </c>
      <c r="G32" s="1" t="s">
        <v>2881</v>
      </c>
      <c r="H32" s="1" t="s">
        <v>2882</v>
      </c>
      <c r="I32" s="1" t="s">
        <v>2883</v>
      </c>
    </row>
    <row r="33" spans="1:10" ht="60">
      <c r="A33" s="2" t="s">
        <v>2333</v>
      </c>
      <c r="B33" s="2" t="s">
        <v>2334</v>
      </c>
      <c r="C33" s="43">
        <v>1</v>
      </c>
      <c r="D33" s="1" t="s">
        <v>65</v>
      </c>
      <c r="E33" s="1" t="s">
        <v>66</v>
      </c>
      <c r="F33" s="1" t="str">
        <f>UnitControlCenter!$B$3</f>
        <v>million metric tons / year</v>
      </c>
      <c r="G33" s="1" t="s">
        <v>2884</v>
      </c>
      <c r="H33" s="1" t="s">
        <v>2885</v>
      </c>
      <c r="I33" s="1" t="s">
        <v>2886</v>
      </c>
    </row>
    <row r="34" spans="1:10" ht="15.75" thickBot="1">
      <c r="A34" s="192" t="s">
        <v>2333</v>
      </c>
      <c r="B34" s="192" t="s">
        <v>2866</v>
      </c>
      <c r="C34" s="199">
        <v>0</v>
      </c>
      <c r="D34" s="193" t="s">
        <v>63</v>
      </c>
      <c r="E34" s="193" t="s">
        <v>64</v>
      </c>
      <c r="F34" s="193" t="str">
        <f>UnitControlCenter!$B$7</f>
        <v>g CO2 / 2023 dollar</v>
      </c>
      <c r="G34" s="193" t="s">
        <v>2819</v>
      </c>
      <c r="H34" s="193"/>
      <c r="I34" s="193"/>
      <c r="J34" s="193"/>
    </row>
    <row r="35" spans="1:10" ht="105">
      <c r="A35" s="2" t="s">
        <v>2728</v>
      </c>
      <c r="B35" s="2" t="s">
        <v>2567</v>
      </c>
      <c r="C35" s="43">
        <v>1</v>
      </c>
      <c r="D35" s="1" t="s">
        <v>63</v>
      </c>
      <c r="E35" s="1" t="s">
        <v>2971</v>
      </c>
      <c r="F35" s="1" t="str">
        <f>UnitControlCenter!$B$3</f>
        <v>million metric tons / year</v>
      </c>
      <c r="G35" s="1" t="s">
        <v>3014</v>
      </c>
    </row>
    <row r="36" spans="1:10">
      <c r="A36" s="2" t="s">
        <v>2728</v>
      </c>
      <c r="B36" s="2" t="s">
        <v>132</v>
      </c>
      <c r="C36" s="43">
        <v>1</v>
      </c>
      <c r="D36" s="1" t="s">
        <v>63</v>
      </c>
      <c r="E36" s="1" t="s">
        <v>2971</v>
      </c>
      <c r="F36" s="1" t="str">
        <f>UnitControlCenter!$B$3</f>
        <v>million metric tons / year</v>
      </c>
      <c r="G36" s="1" t="s">
        <v>2429</v>
      </c>
    </row>
    <row r="37" spans="1:10">
      <c r="A37" s="2" t="s">
        <v>2728</v>
      </c>
      <c r="B37" s="2" t="s">
        <v>2427</v>
      </c>
      <c r="C37" s="43">
        <v>1</v>
      </c>
      <c r="D37" s="1" t="s">
        <v>63</v>
      </c>
      <c r="E37" s="1" t="s">
        <v>2971</v>
      </c>
      <c r="F37" s="1" t="str">
        <f>UnitControlCenter!$B$3</f>
        <v>million metric tons / year</v>
      </c>
      <c r="G37" s="1" t="s">
        <v>2430</v>
      </c>
    </row>
    <row r="38" spans="1:10">
      <c r="A38" s="2" t="s">
        <v>2728</v>
      </c>
      <c r="B38" s="2" t="s">
        <v>2488</v>
      </c>
      <c r="C38" s="43">
        <v>1</v>
      </c>
      <c r="D38" s="1" t="s">
        <v>63</v>
      </c>
      <c r="E38" s="1" t="s">
        <v>2971</v>
      </c>
      <c r="F38" s="1" t="str">
        <f>UnitControlCenter!$B$3</f>
        <v>million metric tons / year</v>
      </c>
      <c r="G38" s="1" t="s">
        <v>2496</v>
      </c>
    </row>
    <row r="39" spans="1:10">
      <c r="A39" s="2" t="s">
        <v>2728</v>
      </c>
      <c r="B39" s="2" t="s">
        <v>93</v>
      </c>
      <c r="C39" s="43">
        <v>1</v>
      </c>
      <c r="D39" s="1" t="s">
        <v>63</v>
      </c>
      <c r="E39" s="1" t="s">
        <v>2971</v>
      </c>
      <c r="F39" s="1" t="str">
        <f>UnitControlCenter!$B$3</f>
        <v>million metric tons / year</v>
      </c>
      <c r="G39" s="1" t="s">
        <v>2431</v>
      </c>
    </row>
    <row r="40" spans="1:10" ht="30">
      <c r="A40" s="2" t="s">
        <v>2728</v>
      </c>
      <c r="B40" s="2" t="s">
        <v>9</v>
      </c>
      <c r="C40" s="43">
        <v>1</v>
      </c>
      <c r="D40" s="1" t="s">
        <v>63</v>
      </c>
      <c r="E40" s="1" t="s">
        <v>2971</v>
      </c>
      <c r="F40" s="1" t="str">
        <f>UnitControlCenter!$B$3</f>
        <v>million metric tons / year</v>
      </c>
      <c r="G40" s="1" t="s">
        <v>3015</v>
      </c>
    </row>
    <row r="41" spans="1:10" ht="15.75" thickBot="1">
      <c r="A41" s="192" t="s">
        <v>2728</v>
      </c>
      <c r="B41" s="192" t="s">
        <v>4</v>
      </c>
      <c r="C41" s="199">
        <v>1</v>
      </c>
      <c r="D41" s="193" t="s">
        <v>63</v>
      </c>
      <c r="E41" s="193" t="s">
        <v>2971</v>
      </c>
      <c r="F41" s="193" t="str">
        <f>UnitControlCenter!$B$3</f>
        <v>million metric tons / year</v>
      </c>
      <c r="G41" s="193" t="s">
        <v>2433</v>
      </c>
      <c r="H41" s="193"/>
      <c r="I41" s="193"/>
      <c r="J41" s="193"/>
    </row>
    <row r="42" spans="1:10" ht="45">
      <c r="A42" s="2" t="s">
        <v>356</v>
      </c>
      <c r="B42" s="2" t="s">
        <v>2938</v>
      </c>
      <c r="C42" s="43">
        <v>1</v>
      </c>
      <c r="D42" s="1" t="s">
        <v>65</v>
      </c>
      <c r="E42" s="1" t="s">
        <v>438</v>
      </c>
      <c r="F42" s="1" t="str">
        <f>UnitControlCenter!$B$8</f>
        <v>2023 dollars / metric ton CO2e abated, Annual average abatement (million metric tons CO2e)</v>
      </c>
      <c r="G42" s="1" t="s">
        <v>3016</v>
      </c>
    </row>
    <row r="43" spans="1:10" ht="45.75" thickBot="1">
      <c r="A43" s="192" t="s">
        <v>356</v>
      </c>
      <c r="B43" s="192" t="s">
        <v>2939</v>
      </c>
      <c r="C43" s="199">
        <v>1</v>
      </c>
      <c r="D43" s="193" t="s">
        <v>65</v>
      </c>
      <c r="E43" s="193" t="s">
        <v>438</v>
      </c>
      <c r="F43" s="193" t="str">
        <f>UnitControlCenter!$B$8</f>
        <v>2023 dollars / metric ton CO2e abated, Annual average abatement (million metric tons CO2e)</v>
      </c>
      <c r="G43" s="193" t="s">
        <v>3016</v>
      </c>
      <c r="H43" s="193"/>
      <c r="I43" s="193"/>
      <c r="J43" s="193"/>
    </row>
    <row r="44" spans="1:10" ht="45">
      <c r="A44" s="2" t="s">
        <v>2335</v>
      </c>
      <c r="B44" s="2" t="s">
        <v>2942</v>
      </c>
      <c r="C44" s="43">
        <v>1</v>
      </c>
      <c r="D44" s="1" t="s">
        <v>65</v>
      </c>
      <c r="E44" s="1" t="s">
        <v>64</v>
      </c>
      <c r="F44" s="1" t="str">
        <f>UnitControlCenter!$B$9</f>
        <v>billion 2023 dollars / year</v>
      </c>
      <c r="G44" s="1" t="s">
        <v>2940</v>
      </c>
      <c r="H44" s="1" t="s">
        <v>2413</v>
      </c>
      <c r="I44" s="1" t="s">
        <v>2397</v>
      </c>
    </row>
    <row r="45" spans="1:10">
      <c r="A45" s="2" t="s">
        <v>2335</v>
      </c>
      <c r="B45" s="191" t="s">
        <v>2747</v>
      </c>
      <c r="C45" s="43">
        <v>1</v>
      </c>
      <c r="D45" s="1" t="s">
        <v>63</v>
      </c>
      <c r="E45" s="1" t="s">
        <v>64</v>
      </c>
      <c r="F45" s="1" t="str">
        <f>UnitControlCenter!$B$9</f>
        <v>billion 2023 dollars / year</v>
      </c>
      <c r="G45" s="1" t="s">
        <v>2741</v>
      </c>
    </row>
    <row r="46" spans="1:10" ht="75">
      <c r="A46" s="2" t="s">
        <v>2335</v>
      </c>
      <c r="B46" s="2" t="s">
        <v>2929</v>
      </c>
      <c r="C46" s="43">
        <v>1</v>
      </c>
      <c r="D46" s="1" t="s">
        <v>65</v>
      </c>
      <c r="E46" s="1" t="s">
        <v>66</v>
      </c>
      <c r="F46" s="1" t="str">
        <f>UnitControlCenter!$B$9</f>
        <v>billion 2023 dollars / year</v>
      </c>
      <c r="G46" s="1" t="s">
        <v>2930</v>
      </c>
      <c r="H46" s="1" t="s">
        <v>2931</v>
      </c>
      <c r="I46" s="1" t="s">
        <v>2932</v>
      </c>
    </row>
    <row r="47" spans="1:10" ht="30">
      <c r="A47" s="2" t="s">
        <v>2335</v>
      </c>
      <c r="B47" s="191" t="s">
        <v>2933</v>
      </c>
      <c r="C47" s="43">
        <v>1</v>
      </c>
      <c r="D47" s="1" t="s">
        <v>63</v>
      </c>
      <c r="E47" s="1" t="s">
        <v>64</v>
      </c>
      <c r="F47" s="1" t="str">
        <f>UnitControlCenter!$B$10</f>
        <v>billion 2023 dollars</v>
      </c>
      <c r="G47" s="1" t="s">
        <v>2934</v>
      </c>
    </row>
    <row r="48" spans="1:10" ht="30">
      <c r="A48" s="2" t="s">
        <v>2335</v>
      </c>
      <c r="B48" s="191" t="s">
        <v>2935</v>
      </c>
      <c r="C48" s="43">
        <v>1</v>
      </c>
      <c r="D48" s="1" t="s">
        <v>63</v>
      </c>
      <c r="E48" s="1" t="s">
        <v>64</v>
      </c>
      <c r="F48" s="1" t="str">
        <f>UnitControlCenter!$B$9</f>
        <v>billion 2023 dollars / year</v>
      </c>
      <c r="G48" s="1" t="s">
        <v>2936</v>
      </c>
    </row>
    <row r="49" spans="1:10" ht="135.75" thickBot="1">
      <c r="A49" s="192" t="s">
        <v>2335</v>
      </c>
      <c r="B49" s="194" t="s">
        <v>3009</v>
      </c>
      <c r="C49" s="199">
        <v>1</v>
      </c>
      <c r="D49" s="193" t="s">
        <v>65</v>
      </c>
      <c r="E49" s="193" t="s">
        <v>64</v>
      </c>
      <c r="F49" s="193" t="str">
        <f>UnitControlCenter!$B$9</f>
        <v>billion 2023 dollars / year</v>
      </c>
      <c r="G49" s="193" t="s">
        <v>3013</v>
      </c>
      <c r="H49" s="193" t="s">
        <v>3010</v>
      </c>
      <c r="I49" s="193" t="s">
        <v>3012</v>
      </c>
      <c r="J49" s="193"/>
    </row>
    <row r="50" spans="1:10" ht="45">
      <c r="A50" s="2" t="s">
        <v>2853</v>
      </c>
      <c r="B50" s="191" t="s">
        <v>2870</v>
      </c>
      <c r="C50" s="43">
        <v>1</v>
      </c>
      <c r="D50" s="1" t="s">
        <v>65</v>
      </c>
      <c r="E50" s="1" t="s">
        <v>64</v>
      </c>
      <c r="F50" s="1" t="str">
        <f>UnitControlCenter!$B$11</f>
        <v>jobs</v>
      </c>
      <c r="G50" s="1" t="s">
        <v>2861</v>
      </c>
      <c r="H50" s="1" t="s">
        <v>2860</v>
      </c>
      <c r="I50" s="1" t="s">
        <v>2398</v>
      </c>
    </row>
    <row r="51" spans="1:10" ht="30">
      <c r="A51" s="2" t="s">
        <v>2853</v>
      </c>
      <c r="B51" s="191" t="s">
        <v>3266</v>
      </c>
      <c r="C51" s="43">
        <v>0</v>
      </c>
      <c r="D51" s="1" t="s">
        <v>65</v>
      </c>
      <c r="E51" s="1" t="s">
        <v>66</v>
      </c>
      <c r="F51" s="1" t="str">
        <f>UnitControlCenter!$B$11</f>
        <v>jobs</v>
      </c>
      <c r="G51" s="1" t="s">
        <v>3152</v>
      </c>
      <c r="H51" s="1" t="s">
        <v>3153</v>
      </c>
      <c r="I51" s="1" t="s">
        <v>3154</v>
      </c>
    </row>
    <row r="52" spans="1:10" ht="30">
      <c r="A52" s="2" t="s">
        <v>2853</v>
      </c>
      <c r="B52" s="191" t="s">
        <v>3267</v>
      </c>
      <c r="C52" s="43">
        <v>0</v>
      </c>
      <c r="D52" s="1" t="s">
        <v>65</v>
      </c>
      <c r="E52" s="1" t="s">
        <v>64</v>
      </c>
      <c r="F52" s="1" t="str">
        <f>UnitControlCenter!$B$13</f>
        <v>% change</v>
      </c>
      <c r="G52" s="1" t="s">
        <v>3171</v>
      </c>
      <c r="H52" s="1" t="s">
        <v>3153</v>
      </c>
      <c r="I52" s="1" t="s">
        <v>3154</v>
      </c>
    </row>
    <row r="53" spans="1:10" ht="45">
      <c r="A53" s="2" t="s">
        <v>2853</v>
      </c>
      <c r="B53" s="191" t="s">
        <v>3136</v>
      </c>
      <c r="C53" s="43">
        <v>0</v>
      </c>
      <c r="D53" s="1" t="s">
        <v>65</v>
      </c>
      <c r="E53" s="1" t="s">
        <v>66</v>
      </c>
      <c r="F53" s="1" t="str">
        <f>UnitControlCenter!$B$11</f>
        <v>jobs</v>
      </c>
      <c r="G53" s="1" t="s">
        <v>3175</v>
      </c>
      <c r="H53" s="1" t="s">
        <v>3155</v>
      </c>
      <c r="I53" s="20" t="s">
        <v>3156</v>
      </c>
      <c r="J53" s="20"/>
    </row>
    <row r="54" spans="1:10" ht="45">
      <c r="A54" s="2" t="s">
        <v>2853</v>
      </c>
      <c r="B54" s="191" t="s">
        <v>3168</v>
      </c>
      <c r="C54" s="43">
        <v>0</v>
      </c>
      <c r="D54" s="1" t="s">
        <v>65</v>
      </c>
      <c r="E54" s="1" t="s">
        <v>64</v>
      </c>
      <c r="F54" s="1" t="str">
        <f>UnitControlCenter!$B$13</f>
        <v>% change</v>
      </c>
      <c r="G54" s="1" t="s">
        <v>3174</v>
      </c>
      <c r="H54" s="1" t="s">
        <v>3155</v>
      </c>
      <c r="I54" s="20" t="s">
        <v>3156</v>
      </c>
      <c r="J54" s="20"/>
    </row>
    <row r="55" spans="1:10" ht="30">
      <c r="A55" s="2" t="s">
        <v>2853</v>
      </c>
      <c r="B55" s="191" t="s">
        <v>3141</v>
      </c>
      <c r="C55" s="43">
        <v>0</v>
      </c>
      <c r="D55" s="1" t="s">
        <v>65</v>
      </c>
      <c r="E55" s="1" t="s">
        <v>66</v>
      </c>
      <c r="F55" s="1" t="str">
        <f>UnitControlCenter!$B$11</f>
        <v>jobs</v>
      </c>
      <c r="G55" s="1" t="s">
        <v>3157</v>
      </c>
      <c r="H55" s="1" t="s">
        <v>3158</v>
      </c>
      <c r="I55" s="1" t="s">
        <v>3159</v>
      </c>
    </row>
    <row r="56" spans="1:10" ht="30">
      <c r="A56" s="2" t="s">
        <v>2853</v>
      </c>
      <c r="B56" s="191" t="s">
        <v>3169</v>
      </c>
      <c r="C56" s="43">
        <v>0</v>
      </c>
      <c r="D56" s="1" t="s">
        <v>65</v>
      </c>
      <c r="E56" s="1" t="s">
        <v>64</v>
      </c>
      <c r="F56" s="1" t="str">
        <f>UnitControlCenter!$B$13</f>
        <v>% change</v>
      </c>
      <c r="G56" s="1" t="s">
        <v>3172</v>
      </c>
      <c r="H56" s="1" t="s">
        <v>3158</v>
      </c>
      <c r="I56" s="1" t="s">
        <v>3159</v>
      </c>
    </row>
    <row r="57" spans="1:10" ht="75">
      <c r="A57" s="2" t="s">
        <v>2853</v>
      </c>
      <c r="B57" s="191" t="s">
        <v>3144</v>
      </c>
      <c r="C57" s="43">
        <v>0</v>
      </c>
      <c r="D57" s="1" t="s">
        <v>65</v>
      </c>
      <c r="E57" s="1" t="s">
        <v>66</v>
      </c>
      <c r="F57" s="1" t="str">
        <f>UnitControlCenter!$B$11</f>
        <v>jobs</v>
      </c>
      <c r="G57" s="1" t="s">
        <v>3160</v>
      </c>
      <c r="H57" s="1" t="s">
        <v>3161</v>
      </c>
      <c r="I57" s="1" t="s">
        <v>3162</v>
      </c>
    </row>
    <row r="58" spans="1:10" ht="90">
      <c r="A58" s="2" t="s">
        <v>2853</v>
      </c>
      <c r="B58" s="191" t="s">
        <v>3170</v>
      </c>
      <c r="C58" s="43">
        <v>0</v>
      </c>
      <c r="D58" s="1" t="s">
        <v>65</v>
      </c>
      <c r="E58" s="1" t="s">
        <v>64</v>
      </c>
      <c r="F58" s="1" t="str">
        <f>UnitControlCenter!$B$13</f>
        <v>% change</v>
      </c>
      <c r="G58" s="1" t="s">
        <v>3173</v>
      </c>
      <c r="H58" s="1" t="s">
        <v>3161</v>
      </c>
      <c r="I58" s="1" t="s">
        <v>3162</v>
      </c>
    </row>
    <row r="59" spans="1:10" ht="30">
      <c r="A59" s="2" t="s">
        <v>2853</v>
      </c>
      <c r="B59" s="191" t="s">
        <v>3225</v>
      </c>
      <c r="C59" s="43">
        <v>1</v>
      </c>
      <c r="D59" s="1" t="s">
        <v>65</v>
      </c>
      <c r="E59" s="1" t="s">
        <v>66</v>
      </c>
      <c r="F59" s="1" t="str">
        <f>UnitControlCenter!$B$11</f>
        <v>jobs</v>
      </c>
      <c r="G59" s="1" t="s">
        <v>3226</v>
      </c>
      <c r="H59" s="1" t="s">
        <v>3227</v>
      </c>
      <c r="I59" s="1" t="s">
        <v>3228</v>
      </c>
    </row>
    <row r="60" spans="1:10" ht="30">
      <c r="A60" s="2" t="s">
        <v>2853</v>
      </c>
      <c r="B60" s="191" t="s">
        <v>3229</v>
      </c>
      <c r="C60" s="43">
        <v>1</v>
      </c>
      <c r="D60" s="1" t="s">
        <v>65</v>
      </c>
      <c r="E60" s="1" t="s">
        <v>64</v>
      </c>
      <c r="F60" s="1" t="str">
        <f>UnitControlCenter!$B$13</f>
        <v>% change</v>
      </c>
      <c r="G60" s="1" t="s">
        <v>3230</v>
      </c>
      <c r="H60" s="1" t="s">
        <v>3227</v>
      </c>
      <c r="I60" s="1" t="s">
        <v>3228</v>
      </c>
    </row>
    <row r="61" spans="1:10" ht="30">
      <c r="A61" s="2" t="s">
        <v>2853</v>
      </c>
      <c r="B61" s="191" t="s">
        <v>2914</v>
      </c>
      <c r="C61" s="43">
        <v>1</v>
      </c>
      <c r="D61" s="1" t="s">
        <v>65</v>
      </c>
      <c r="E61" s="1" t="s">
        <v>64</v>
      </c>
      <c r="F61" s="1" t="str">
        <f>UnitControlCenter!$B$11</f>
        <v>jobs</v>
      </c>
      <c r="G61" s="1" t="s">
        <v>2918</v>
      </c>
      <c r="H61" s="1" t="s">
        <v>2917</v>
      </c>
      <c r="I61" s="1" t="s">
        <v>2928</v>
      </c>
    </row>
    <row r="62" spans="1:10" ht="45">
      <c r="A62" s="2" t="s">
        <v>2853</v>
      </c>
      <c r="B62" s="191" t="s">
        <v>2969</v>
      </c>
      <c r="C62" s="43">
        <v>1</v>
      </c>
      <c r="D62" s="1" t="s">
        <v>65</v>
      </c>
      <c r="E62" s="1" t="s">
        <v>64</v>
      </c>
      <c r="F62" s="1" t="str">
        <f>UnitControlCenter!$B$11</f>
        <v>jobs</v>
      </c>
      <c r="G62" s="1" t="s">
        <v>2968</v>
      </c>
      <c r="H62" s="1" t="s">
        <v>2860</v>
      </c>
      <c r="I62" s="1" t="s">
        <v>2398</v>
      </c>
    </row>
    <row r="63" spans="1:10" ht="45">
      <c r="A63" s="2" t="s">
        <v>2853</v>
      </c>
      <c r="B63" s="191" t="s">
        <v>2855</v>
      </c>
      <c r="C63" s="43">
        <v>1</v>
      </c>
      <c r="D63" s="1" t="s">
        <v>65</v>
      </c>
      <c r="E63" s="1" t="s">
        <v>64</v>
      </c>
      <c r="F63" s="1" t="str">
        <f>UnitControlCenter!$B$9</f>
        <v>billion 2023 dollars / year</v>
      </c>
      <c r="G63" s="1" t="s">
        <v>2862</v>
      </c>
      <c r="H63" s="1" t="s">
        <v>2864</v>
      </c>
      <c r="I63" s="1" t="s">
        <v>2398</v>
      </c>
    </row>
    <row r="64" spans="1:10" ht="45">
      <c r="A64" s="2" t="s">
        <v>2853</v>
      </c>
      <c r="B64" s="191" t="s">
        <v>2874</v>
      </c>
      <c r="C64" s="43">
        <v>1</v>
      </c>
      <c r="D64" s="1" t="s">
        <v>65</v>
      </c>
      <c r="E64" s="1" t="s">
        <v>64</v>
      </c>
      <c r="F64" s="1" t="str">
        <f>UnitControlCenter!$B$13</f>
        <v>% change</v>
      </c>
      <c r="G64" s="1" t="s">
        <v>2876</v>
      </c>
      <c r="H64" s="1" t="s">
        <v>2864</v>
      </c>
      <c r="I64" s="1" t="s">
        <v>2398</v>
      </c>
    </row>
    <row r="65" spans="1:10" ht="30">
      <c r="A65" s="2" t="s">
        <v>2853</v>
      </c>
      <c r="B65" s="191" t="s">
        <v>2915</v>
      </c>
      <c r="C65" s="43">
        <v>1</v>
      </c>
      <c r="D65" s="1" t="s">
        <v>65</v>
      </c>
      <c r="E65" s="1" t="s">
        <v>64</v>
      </c>
      <c r="F65" s="1" t="str">
        <f>UnitControlCenter!$B$9</f>
        <v>billion 2023 dollars / year</v>
      </c>
      <c r="G65" s="1" t="s">
        <v>2919</v>
      </c>
      <c r="H65" s="1" t="s">
        <v>2917</v>
      </c>
      <c r="I65" s="1" t="s">
        <v>2928</v>
      </c>
    </row>
    <row r="66" spans="1:10" ht="45">
      <c r="A66" s="2" t="s">
        <v>2853</v>
      </c>
      <c r="B66" s="191" t="s">
        <v>2869</v>
      </c>
      <c r="C66" s="43">
        <v>1</v>
      </c>
      <c r="D66" s="1" t="s">
        <v>65</v>
      </c>
      <c r="E66" s="1" t="s">
        <v>64</v>
      </c>
      <c r="F66" s="1" t="str">
        <f>UnitControlCenter!$B$9</f>
        <v>billion 2023 dollars / year</v>
      </c>
      <c r="G66" s="1" t="s">
        <v>2865</v>
      </c>
      <c r="H66" s="1" t="s">
        <v>2863</v>
      </c>
      <c r="I66" s="1" t="s">
        <v>2398</v>
      </c>
    </row>
    <row r="67" spans="1:10" ht="30">
      <c r="A67" s="2" t="s">
        <v>2853</v>
      </c>
      <c r="B67" s="191" t="s">
        <v>2867</v>
      </c>
      <c r="C67" s="43">
        <v>1</v>
      </c>
      <c r="D67" s="1" t="s">
        <v>63</v>
      </c>
      <c r="E67" s="1" t="s">
        <v>64</v>
      </c>
      <c r="F67" s="1" t="str">
        <f>UnitControlCenter!$B$14</f>
        <v>2023 dollars / employee-year</v>
      </c>
      <c r="G67" s="1" t="s">
        <v>2868</v>
      </c>
    </row>
    <row r="68" spans="1:10" ht="30.75" thickBot="1">
      <c r="A68" s="192" t="s">
        <v>2853</v>
      </c>
      <c r="B68" s="194" t="s">
        <v>2916</v>
      </c>
      <c r="C68" s="199">
        <v>1</v>
      </c>
      <c r="D68" s="193" t="s">
        <v>65</v>
      </c>
      <c r="E68" s="193" t="s">
        <v>64</v>
      </c>
      <c r="F68" s="193" t="str">
        <f>UnitControlCenter!$B$9</f>
        <v>billion 2023 dollars / year</v>
      </c>
      <c r="G68" s="193" t="s">
        <v>2920</v>
      </c>
      <c r="H68" s="193" t="s">
        <v>2917</v>
      </c>
      <c r="I68" s="193" t="s">
        <v>2928</v>
      </c>
      <c r="J68" s="193"/>
    </row>
    <row r="69" spans="1:10" ht="90">
      <c r="A69" s="2" t="s">
        <v>2854</v>
      </c>
      <c r="B69" s="2" t="s">
        <v>2660</v>
      </c>
      <c r="C69" s="43">
        <v>0</v>
      </c>
      <c r="D69" s="1" t="s">
        <v>65</v>
      </c>
      <c r="E69" s="1" t="s">
        <v>64</v>
      </c>
      <c r="F69" s="1" t="str">
        <f>UnitControlCenter!$B$9</f>
        <v>billion 2023 dollars / year</v>
      </c>
      <c r="G69" s="1" t="s">
        <v>2661</v>
      </c>
      <c r="H69" s="1" t="s">
        <v>2662</v>
      </c>
      <c r="I69" s="1" t="s">
        <v>2641</v>
      </c>
    </row>
    <row r="70" spans="1:10" ht="45">
      <c r="A70" s="2" t="s">
        <v>2854</v>
      </c>
      <c r="B70" s="2" t="s">
        <v>2664</v>
      </c>
      <c r="C70" s="43">
        <v>0</v>
      </c>
      <c r="D70" s="1" t="s">
        <v>65</v>
      </c>
      <c r="E70" s="1" t="s">
        <v>64</v>
      </c>
      <c r="F70" s="1" t="str">
        <f>UnitControlCenter!$B$9</f>
        <v>billion 2023 dollars / year</v>
      </c>
      <c r="G70" s="1" t="s">
        <v>2674</v>
      </c>
      <c r="H70" s="1" t="s">
        <v>2675</v>
      </c>
      <c r="I70" s="1" t="s">
        <v>2676</v>
      </c>
    </row>
    <row r="71" spans="1:10" ht="60">
      <c r="A71" s="2" t="s">
        <v>2854</v>
      </c>
      <c r="B71" s="2" t="s">
        <v>2665</v>
      </c>
      <c r="C71" s="43">
        <v>0</v>
      </c>
      <c r="D71" s="1" t="s">
        <v>65</v>
      </c>
      <c r="E71" s="1" t="s">
        <v>64</v>
      </c>
      <c r="F71" s="1" t="str">
        <f>UnitControlCenter!$B$9</f>
        <v>billion 2023 dollars / year</v>
      </c>
      <c r="G71" s="1" t="s">
        <v>2685</v>
      </c>
      <c r="H71" s="1" t="s">
        <v>2683</v>
      </c>
      <c r="I71" s="1" t="s">
        <v>2684</v>
      </c>
    </row>
    <row r="72" spans="1:10" ht="45">
      <c r="A72" s="2" t="s">
        <v>2854</v>
      </c>
      <c r="B72" s="2" t="s">
        <v>2666</v>
      </c>
      <c r="C72" s="43">
        <v>0</v>
      </c>
      <c r="D72" s="1" t="s">
        <v>65</v>
      </c>
      <c r="E72" s="1" t="s">
        <v>64</v>
      </c>
      <c r="F72" s="1" t="str">
        <f>UnitControlCenter!$B$9</f>
        <v>billion 2023 dollars / year</v>
      </c>
      <c r="G72" s="1" t="s">
        <v>2679</v>
      </c>
      <c r="H72" s="1" t="s">
        <v>2675</v>
      </c>
      <c r="I72" s="1" t="s">
        <v>2677</v>
      </c>
    </row>
    <row r="73" spans="1:10" ht="45">
      <c r="A73" s="2" t="s">
        <v>2854</v>
      </c>
      <c r="B73" s="2" t="s">
        <v>2667</v>
      </c>
      <c r="C73" s="43">
        <v>0</v>
      </c>
      <c r="D73" s="1" t="s">
        <v>65</v>
      </c>
      <c r="E73" s="1" t="s">
        <v>64</v>
      </c>
      <c r="F73" s="1" t="str">
        <f>UnitControlCenter!$B$9</f>
        <v>billion 2023 dollars / year</v>
      </c>
      <c r="G73" s="1" t="s">
        <v>2680</v>
      </c>
      <c r="H73" s="1" t="s">
        <v>2675</v>
      </c>
      <c r="I73" s="1" t="s">
        <v>2678</v>
      </c>
    </row>
    <row r="74" spans="1:10" ht="60">
      <c r="A74" s="2" t="s">
        <v>2854</v>
      </c>
      <c r="B74" s="2" t="s">
        <v>2668</v>
      </c>
      <c r="C74" s="43">
        <v>0</v>
      </c>
      <c r="D74" s="1" t="s">
        <v>65</v>
      </c>
      <c r="E74" s="1" t="s">
        <v>64</v>
      </c>
      <c r="F74" s="1" t="str">
        <f>UnitControlCenter!$B$9</f>
        <v>billion 2023 dollars / year</v>
      </c>
      <c r="G74" s="1" t="s">
        <v>2686</v>
      </c>
      <c r="H74" s="1" t="s">
        <v>2683</v>
      </c>
      <c r="I74" s="1" t="s">
        <v>2684</v>
      </c>
    </row>
    <row r="75" spans="1:10" ht="60">
      <c r="A75" s="2" t="s">
        <v>2854</v>
      </c>
      <c r="B75" s="2" t="s">
        <v>2669</v>
      </c>
      <c r="C75" s="43">
        <v>0</v>
      </c>
      <c r="D75" s="1" t="s">
        <v>65</v>
      </c>
      <c r="E75" s="1" t="s">
        <v>64</v>
      </c>
      <c r="F75" s="1" t="str">
        <f>UnitControlCenter!$B$9</f>
        <v>billion 2023 dollars / year</v>
      </c>
      <c r="G75" s="1" t="s">
        <v>2687</v>
      </c>
      <c r="H75" s="1" t="s">
        <v>2683</v>
      </c>
      <c r="I75" s="1" t="s">
        <v>2684</v>
      </c>
    </row>
    <row r="76" spans="1:10" ht="75">
      <c r="A76" s="2" t="s">
        <v>2854</v>
      </c>
      <c r="B76" s="2" t="s">
        <v>2670</v>
      </c>
      <c r="C76" s="43">
        <v>0</v>
      </c>
      <c r="D76" s="1" t="s">
        <v>65</v>
      </c>
      <c r="E76" s="1" t="s">
        <v>64</v>
      </c>
      <c r="F76" s="1" t="str">
        <f>UnitControlCenter!$B$9</f>
        <v>billion 2023 dollars / year</v>
      </c>
      <c r="G76" s="1" t="s">
        <v>2688</v>
      </c>
      <c r="H76" s="1" t="s">
        <v>2683</v>
      </c>
      <c r="I76" s="1" t="s">
        <v>2684</v>
      </c>
    </row>
    <row r="77" spans="1:10" ht="75">
      <c r="A77" s="2" t="s">
        <v>2854</v>
      </c>
      <c r="B77" s="2" t="s">
        <v>2693</v>
      </c>
      <c r="C77" s="43">
        <v>0</v>
      </c>
      <c r="D77" s="1" t="s">
        <v>65</v>
      </c>
      <c r="E77" s="1" t="s">
        <v>64</v>
      </c>
      <c r="F77" s="1" t="str">
        <f>UnitControlCenter!$B$9</f>
        <v>billion 2023 dollars / year</v>
      </c>
      <c r="G77" s="1" t="s">
        <v>2691</v>
      </c>
      <c r="H77" s="1" t="s">
        <v>2683</v>
      </c>
      <c r="I77" s="1" t="s">
        <v>2689</v>
      </c>
    </row>
    <row r="78" spans="1:10" ht="60.75" thickBot="1">
      <c r="A78" s="192" t="s">
        <v>2854</v>
      </c>
      <c r="B78" s="192" t="s">
        <v>2694</v>
      </c>
      <c r="C78" s="199">
        <v>0</v>
      </c>
      <c r="D78" s="193" t="s">
        <v>65</v>
      </c>
      <c r="E78" s="193" t="s">
        <v>64</v>
      </c>
      <c r="F78" s="193" t="str">
        <f>UnitControlCenter!$B$9</f>
        <v>billion 2023 dollars / year</v>
      </c>
      <c r="G78" s="193" t="s">
        <v>2692</v>
      </c>
      <c r="H78" s="193" t="s">
        <v>2683</v>
      </c>
      <c r="I78" s="193" t="s">
        <v>2690</v>
      </c>
      <c r="J78" s="193"/>
    </row>
    <row r="79" spans="1:10" ht="30">
      <c r="A79" s="2" t="s">
        <v>2336</v>
      </c>
      <c r="B79" s="2" t="s">
        <v>2970</v>
      </c>
      <c r="C79" s="43">
        <v>1</v>
      </c>
      <c r="D79" s="1" t="s">
        <v>63</v>
      </c>
      <c r="E79" s="1" t="s">
        <v>2972</v>
      </c>
      <c r="F79" s="1" t="str">
        <f>UnitControlCenter!$B$12</f>
        <v>incidents / year</v>
      </c>
      <c r="G79" s="1" t="s">
        <v>2899</v>
      </c>
    </row>
    <row r="80" spans="1:10">
      <c r="A80" s="2" t="s">
        <v>2336</v>
      </c>
      <c r="B80" s="2" t="s">
        <v>3181</v>
      </c>
      <c r="C80" s="43">
        <v>1</v>
      </c>
      <c r="D80" s="1" t="s">
        <v>63</v>
      </c>
      <c r="E80" s="1" t="s">
        <v>64</v>
      </c>
      <c r="F80" s="1" t="str">
        <f>UnitControlCenter!$B$13</f>
        <v>% change</v>
      </c>
      <c r="G80" s="1" t="s">
        <v>3182</v>
      </c>
    </row>
    <row r="81" spans="1:10" ht="30">
      <c r="A81" s="2" t="s">
        <v>2336</v>
      </c>
      <c r="B81" s="2" t="s">
        <v>3264</v>
      </c>
      <c r="C81" s="43">
        <v>1</v>
      </c>
      <c r="D81" s="1" t="s">
        <v>65</v>
      </c>
      <c r="E81" s="1" t="s">
        <v>66</v>
      </c>
      <c r="F81" s="1" t="str">
        <f>UnitControlCenter!$B$12</f>
        <v>incidents / year</v>
      </c>
      <c r="G81" s="1" t="s">
        <v>3165</v>
      </c>
      <c r="H81" s="1" t="s">
        <v>3153</v>
      </c>
      <c r="I81" s="1" t="s">
        <v>3154</v>
      </c>
    </row>
    <row r="82" spans="1:10" ht="30">
      <c r="A82" s="2" t="s">
        <v>2336</v>
      </c>
      <c r="B82" s="2" t="s">
        <v>3265</v>
      </c>
      <c r="C82" s="43">
        <v>1</v>
      </c>
      <c r="D82" s="1" t="s">
        <v>65</v>
      </c>
      <c r="E82" s="1" t="s">
        <v>64</v>
      </c>
      <c r="F82" s="1" t="str">
        <f>UnitControlCenter!$B$13</f>
        <v>% change</v>
      </c>
      <c r="G82" s="1" t="s">
        <v>3176</v>
      </c>
      <c r="H82" s="1" t="s">
        <v>3153</v>
      </c>
      <c r="I82" s="1" t="s">
        <v>3154</v>
      </c>
    </row>
    <row r="83" spans="1:10" ht="45">
      <c r="A83" s="2" t="s">
        <v>2336</v>
      </c>
      <c r="B83" s="2" t="s">
        <v>3163</v>
      </c>
      <c r="C83" s="43">
        <v>1</v>
      </c>
      <c r="D83" s="1" t="s">
        <v>65</v>
      </c>
      <c r="E83" s="1" t="s">
        <v>66</v>
      </c>
      <c r="F83" s="1" t="str">
        <f>UnitControlCenter!$B$12</f>
        <v>incidents / year</v>
      </c>
      <c r="G83" s="1" t="s">
        <v>3166</v>
      </c>
      <c r="H83" s="1" t="s">
        <v>3155</v>
      </c>
      <c r="I83" s="20" t="s">
        <v>3156</v>
      </c>
      <c r="J83" s="20"/>
    </row>
    <row r="84" spans="1:10" ht="45">
      <c r="A84" s="2" t="s">
        <v>2336</v>
      </c>
      <c r="B84" s="2" t="s">
        <v>3179</v>
      </c>
      <c r="C84" s="43">
        <v>1</v>
      </c>
      <c r="D84" s="1" t="s">
        <v>65</v>
      </c>
      <c r="E84" s="1" t="s">
        <v>64</v>
      </c>
      <c r="F84" s="1" t="str">
        <f>UnitControlCenter!$B$13</f>
        <v>% change</v>
      </c>
      <c r="G84" s="1" t="s">
        <v>3177</v>
      </c>
      <c r="H84" s="1" t="s">
        <v>3155</v>
      </c>
      <c r="I84" s="20" t="s">
        <v>3156</v>
      </c>
      <c r="J84" s="20"/>
    </row>
    <row r="85" spans="1:10" ht="30">
      <c r="A85" s="2" t="s">
        <v>2336</v>
      </c>
      <c r="B85" s="2" t="s">
        <v>3164</v>
      </c>
      <c r="C85" s="43">
        <v>1</v>
      </c>
      <c r="D85" s="1" t="s">
        <v>65</v>
      </c>
      <c r="E85" s="1" t="s">
        <v>66</v>
      </c>
      <c r="F85" s="1" t="str">
        <f>UnitControlCenter!$B$12</f>
        <v>incidents / year</v>
      </c>
      <c r="G85" s="1" t="s">
        <v>3167</v>
      </c>
      <c r="H85" s="1" t="s">
        <v>3158</v>
      </c>
      <c r="I85" s="1" t="s">
        <v>3159</v>
      </c>
    </row>
    <row r="86" spans="1:10" ht="30">
      <c r="A86" s="2" t="s">
        <v>2336</v>
      </c>
      <c r="B86" s="2" t="s">
        <v>3180</v>
      </c>
      <c r="C86" s="43">
        <v>1</v>
      </c>
      <c r="D86" s="1" t="s">
        <v>65</v>
      </c>
      <c r="E86" s="1" t="s">
        <v>64</v>
      </c>
      <c r="F86" s="1" t="str">
        <f>UnitControlCenter!$B$13</f>
        <v>% change</v>
      </c>
      <c r="G86" s="1" t="s">
        <v>3178</v>
      </c>
      <c r="H86" s="1" t="s">
        <v>3158</v>
      </c>
      <c r="I86" s="1" t="s">
        <v>3159</v>
      </c>
    </row>
    <row r="87" spans="1:10">
      <c r="A87" s="2" t="s">
        <v>2336</v>
      </c>
      <c r="B87" s="2" t="s">
        <v>2891</v>
      </c>
      <c r="C87" s="43">
        <v>0</v>
      </c>
      <c r="D87" s="1" t="s">
        <v>63</v>
      </c>
      <c r="E87" s="1" t="s">
        <v>64</v>
      </c>
      <c r="F87" s="1" t="str">
        <f>UnitControlCenter!$B$12</f>
        <v>incidents / year</v>
      </c>
      <c r="G87" s="1" t="s">
        <v>2899</v>
      </c>
    </row>
    <row r="88" spans="1:10" ht="30">
      <c r="A88" s="2" t="s">
        <v>2336</v>
      </c>
      <c r="B88" s="2" t="s">
        <v>2337</v>
      </c>
      <c r="C88" s="43">
        <v>1</v>
      </c>
      <c r="D88" s="1" t="s">
        <v>63</v>
      </c>
      <c r="E88" s="1" t="s">
        <v>64</v>
      </c>
      <c r="F88" s="1" t="str">
        <f>UnitControlCenter!$B$9</f>
        <v>billion 2023 dollars / year</v>
      </c>
      <c r="G88" s="1" t="s">
        <v>67</v>
      </c>
    </row>
    <row r="89" spans="1:10">
      <c r="A89" s="2" t="s">
        <v>2336</v>
      </c>
      <c r="B89" s="2" t="s">
        <v>2892</v>
      </c>
      <c r="C89" s="43">
        <v>1</v>
      </c>
      <c r="D89" s="1" t="s">
        <v>63</v>
      </c>
      <c r="E89" s="1" t="s">
        <v>64</v>
      </c>
      <c r="F89" s="1" t="str">
        <f>UnitControlCenter!$B$12</f>
        <v>incidents / year</v>
      </c>
      <c r="G89" s="1" t="s">
        <v>2900</v>
      </c>
    </row>
    <row r="90" spans="1:10" ht="30">
      <c r="A90" s="2" t="s">
        <v>2336</v>
      </c>
      <c r="B90" s="2" t="s">
        <v>2893</v>
      </c>
      <c r="C90" s="43">
        <v>1</v>
      </c>
      <c r="D90" s="1" t="s">
        <v>63</v>
      </c>
      <c r="E90" s="1" t="s">
        <v>64</v>
      </c>
      <c r="F90" s="1" t="str">
        <f>UnitControlCenter!$B$12</f>
        <v>incidents / year</v>
      </c>
      <c r="G90" s="1" t="s">
        <v>2901</v>
      </c>
    </row>
    <row r="91" spans="1:10">
      <c r="A91" s="2" t="s">
        <v>2336</v>
      </c>
      <c r="B91" s="2" t="s">
        <v>2906</v>
      </c>
      <c r="C91" s="43">
        <v>1</v>
      </c>
      <c r="D91" s="1" t="s">
        <v>63</v>
      </c>
      <c r="E91" s="1" t="s">
        <v>64</v>
      </c>
      <c r="F91" s="1" t="str">
        <f>UnitControlCenter!$B$12</f>
        <v>incidents / year</v>
      </c>
      <c r="G91" s="1" t="s">
        <v>2907</v>
      </c>
    </row>
    <row r="92" spans="1:10" ht="30">
      <c r="A92" s="2" t="s">
        <v>2336</v>
      </c>
      <c r="B92" s="2" t="s">
        <v>2894</v>
      </c>
      <c r="C92" s="43">
        <v>1</v>
      </c>
      <c r="D92" s="1" t="s">
        <v>63</v>
      </c>
      <c r="E92" s="1" t="s">
        <v>64</v>
      </c>
      <c r="F92" s="1" t="str">
        <f>UnitControlCenter!$B$12</f>
        <v>incidents / year</v>
      </c>
      <c r="G92" s="1" t="s">
        <v>2902</v>
      </c>
    </row>
    <row r="93" spans="1:10">
      <c r="A93" s="2" t="s">
        <v>2336</v>
      </c>
      <c r="B93" s="2" t="s">
        <v>2895</v>
      </c>
      <c r="C93" s="43">
        <v>1</v>
      </c>
      <c r="D93" s="1" t="s">
        <v>63</v>
      </c>
      <c r="E93" s="1" t="s">
        <v>64</v>
      </c>
      <c r="F93" s="1" t="str">
        <f>UnitControlCenter!$B$12</f>
        <v>incidents / year</v>
      </c>
      <c r="G93" s="1" t="s">
        <v>2903</v>
      </c>
    </row>
    <row r="94" spans="1:10">
      <c r="A94" s="2" t="s">
        <v>2336</v>
      </c>
      <c r="B94" s="2" t="s">
        <v>2896</v>
      </c>
      <c r="C94" s="43">
        <v>1</v>
      </c>
      <c r="D94" s="1" t="s">
        <v>63</v>
      </c>
      <c r="E94" s="1" t="s">
        <v>64</v>
      </c>
      <c r="F94" s="1" t="str">
        <f>UnitControlCenter!$B$12</f>
        <v>incidents / year</v>
      </c>
      <c r="G94" s="1" t="s">
        <v>2904</v>
      </c>
    </row>
    <row r="95" spans="1:10" ht="30.75" thickBot="1">
      <c r="A95" s="192" t="s">
        <v>2336</v>
      </c>
      <c r="B95" s="192" t="s">
        <v>2897</v>
      </c>
      <c r="C95" s="199">
        <v>1</v>
      </c>
      <c r="D95" s="193" t="s">
        <v>63</v>
      </c>
      <c r="E95" s="193" t="s">
        <v>64</v>
      </c>
      <c r="F95" s="193" t="str">
        <f>UnitControlCenter!$B$12</f>
        <v>incidents / year</v>
      </c>
      <c r="G95" s="193" t="s">
        <v>2905</v>
      </c>
      <c r="H95" s="193"/>
      <c r="I95" s="193"/>
      <c r="J95" s="193"/>
    </row>
    <row r="96" spans="1:10" ht="240">
      <c r="A96" s="2" t="s">
        <v>2463</v>
      </c>
      <c r="B96" s="2" t="s">
        <v>2338</v>
      </c>
      <c r="C96" s="43">
        <v>1</v>
      </c>
      <c r="D96" s="1" t="s">
        <v>65</v>
      </c>
      <c r="E96" s="1" t="s">
        <v>66</v>
      </c>
      <c r="F96" s="1" t="str">
        <f>UnitControlCenter!$B$16</f>
        <v>terawatt-hours (TWh) / year</v>
      </c>
      <c r="G96" s="1" t="s">
        <v>3817</v>
      </c>
      <c r="H96" s="1" t="s">
        <v>3818</v>
      </c>
      <c r="I96" s="1" t="s">
        <v>3819</v>
      </c>
    </row>
    <row r="97" spans="1:10" ht="285">
      <c r="A97" s="2" t="s">
        <v>2463</v>
      </c>
      <c r="B97" s="2" t="s">
        <v>2339</v>
      </c>
      <c r="C97" s="43">
        <v>1</v>
      </c>
      <c r="D97" s="1" t="s">
        <v>65</v>
      </c>
      <c r="E97" s="1" t="s">
        <v>64</v>
      </c>
      <c r="F97" s="1" t="str">
        <f>UnitControlCenter!$B$16</f>
        <v>terawatt-hours (TWh) / year</v>
      </c>
      <c r="G97" s="1" t="s">
        <v>3816</v>
      </c>
      <c r="H97" s="1" t="s">
        <v>3818</v>
      </c>
      <c r="I97" s="1" t="s">
        <v>3819</v>
      </c>
    </row>
    <row r="98" spans="1:10" ht="240">
      <c r="A98" s="2" t="s">
        <v>2463</v>
      </c>
      <c r="B98" s="2" t="s">
        <v>2340</v>
      </c>
      <c r="C98" s="43">
        <v>1</v>
      </c>
      <c r="D98" s="1" t="s">
        <v>65</v>
      </c>
      <c r="E98" s="1" t="s">
        <v>66</v>
      </c>
      <c r="F98" s="1" t="str">
        <f>UnitControlCenter!$B$21</f>
        <v>gigawatts (GW) / year</v>
      </c>
      <c r="G98" s="1" t="s">
        <v>3815</v>
      </c>
      <c r="H98" s="1" t="s">
        <v>3810</v>
      </c>
      <c r="I98" s="1" t="s">
        <v>3811</v>
      </c>
    </row>
    <row r="99" spans="1:10" ht="285">
      <c r="A99" s="2" t="s">
        <v>2463</v>
      </c>
      <c r="B99" s="2" t="s">
        <v>2341</v>
      </c>
      <c r="C99" s="43">
        <v>1</v>
      </c>
      <c r="D99" s="1" t="s">
        <v>65</v>
      </c>
      <c r="E99" s="1" t="s">
        <v>64</v>
      </c>
      <c r="F99" s="1" t="str">
        <f>UnitControlCenter!$B$21</f>
        <v>gigawatts (GW) / year</v>
      </c>
      <c r="G99" s="1" t="s">
        <v>3814</v>
      </c>
      <c r="H99" s="1" t="s">
        <v>3813</v>
      </c>
      <c r="I99" s="1" t="s">
        <v>3812</v>
      </c>
    </row>
    <row r="100" spans="1:10" ht="75">
      <c r="A100" s="2" t="s">
        <v>2463</v>
      </c>
      <c r="B100" s="2" t="s">
        <v>2464</v>
      </c>
      <c r="C100" s="43">
        <v>1</v>
      </c>
      <c r="D100" s="1" t="s">
        <v>65</v>
      </c>
      <c r="E100" s="1" t="s">
        <v>66</v>
      </c>
      <c r="F100" s="1" t="str">
        <f>UnitControlCenter!$B$16</f>
        <v>terawatt-hours (TWh) / year</v>
      </c>
      <c r="G100" s="1" t="s">
        <v>3807</v>
      </c>
      <c r="H100" s="1" t="s">
        <v>3808</v>
      </c>
      <c r="I100" s="1" t="s">
        <v>3809</v>
      </c>
    </row>
    <row r="101" spans="1:10" ht="45">
      <c r="A101" s="2" t="s">
        <v>2463</v>
      </c>
      <c r="B101" s="2" t="s">
        <v>3782</v>
      </c>
      <c r="C101" s="43">
        <v>1</v>
      </c>
      <c r="D101" s="1" t="s">
        <v>63</v>
      </c>
      <c r="E101" s="1" t="s">
        <v>64</v>
      </c>
      <c r="F101" s="1" t="str">
        <f>UnitControlCenter!B18</f>
        <v>%</v>
      </c>
      <c r="G101" s="1" t="s">
        <v>3329</v>
      </c>
    </row>
    <row r="102" spans="1:10" ht="30">
      <c r="A102" s="2" t="s">
        <v>2463</v>
      </c>
      <c r="B102" s="2" t="s">
        <v>3331</v>
      </c>
      <c r="C102" s="43">
        <v>1</v>
      </c>
      <c r="D102" s="1" t="s">
        <v>63</v>
      </c>
      <c r="E102" s="1" t="s">
        <v>64</v>
      </c>
      <c r="F102" s="1" t="str">
        <f>UnitControlCenter!B19</f>
        <v>metric tons CO2e / megawatt-hour (MWh)</v>
      </c>
      <c r="G102" s="1" t="s">
        <v>3330</v>
      </c>
    </row>
    <row r="103" spans="1:10" ht="30.75" thickBot="1">
      <c r="A103" s="192" t="s">
        <v>2463</v>
      </c>
      <c r="B103" s="192" t="s">
        <v>3338</v>
      </c>
      <c r="C103" s="199">
        <v>1</v>
      </c>
      <c r="D103" s="193" t="s">
        <v>63</v>
      </c>
      <c r="E103" s="193" t="s">
        <v>64</v>
      </c>
      <c r="F103" s="193" t="str">
        <f>UnitControlCenter!B20</f>
        <v>kilowatt-hour / 2023 dollar</v>
      </c>
      <c r="G103" s="193" t="s">
        <v>3339</v>
      </c>
      <c r="H103" s="193"/>
      <c r="I103" s="193"/>
      <c r="J103" s="193"/>
    </row>
    <row r="104" spans="1:10" ht="195">
      <c r="A104" s="2" t="s">
        <v>3112</v>
      </c>
      <c r="B104" s="2" t="s">
        <v>2342</v>
      </c>
      <c r="C104" s="43">
        <v>1</v>
      </c>
      <c r="D104" s="1" t="s">
        <v>65</v>
      </c>
      <c r="E104" s="1" t="s">
        <v>2354</v>
      </c>
      <c r="F104" s="1" t="str">
        <f>UnitControlCenter!$B$22</f>
        <v>2023 dollars / megawatt-hour (MWh)</v>
      </c>
      <c r="G104" s="1" t="s">
        <v>3588</v>
      </c>
      <c r="H104" s="1" t="s">
        <v>3661</v>
      </c>
      <c r="I104" s="43" t="s">
        <v>3663</v>
      </c>
    </row>
    <row r="105" spans="1:10" ht="30">
      <c r="A105" s="2" t="s">
        <v>2463</v>
      </c>
      <c r="B105" s="2" t="s">
        <v>3820</v>
      </c>
      <c r="C105" s="43">
        <v>1</v>
      </c>
      <c r="D105" s="1" t="s">
        <v>63</v>
      </c>
      <c r="E105" s="1" t="s">
        <v>64</v>
      </c>
      <c r="F105" s="1" t="str">
        <f>UnitControlCenter!B22</f>
        <v>2023 dollars / megawatt-hour (MWh)</v>
      </c>
      <c r="G105" s="1" t="s">
        <v>3821</v>
      </c>
    </row>
    <row r="106" spans="1:10" ht="30">
      <c r="A106" s="2" t="s">
        <v>3112</v>
      </c>
      <c r="B106" s="2" t="s">
        <v>2343</v>
      </c>
      <c r="C106" s="43">
        <v>1</v>
      </c>
      <c r="D106" s="1" t="s">
        <v>65</v>
      </c>
      <c r="E106" s="1" t="s">
        <v>66</v>
      </c>
      <c r="F106" s="1" t="str">
        <f>UnitControlCenter!$B$16</f>
        <v>terawatt-hours (TWh) / year</v>
      </c>
      <c r="G106" s="1" t="s">
        <v>2765</v>
      </c>
      <c r="H106" s="1" t="s">
        <v>2766</v>
      </c>
      <c r="I106" s="1" t="s">
        <v>2767</v>
      </c>
    </row>
    <row r="107" spans="1:10" ht="120">
      <c r="A107" s="2" t="s">
        <v>3112</v>
      </c>
      <c r="B107" s="2" t="s">
        <v>3113</v>
      </c>
      <c r="C107" s="43">
        <v>1</v>
      </c>
      <c r="D107" s="1" t="s">
        <v>65</v>
      </c>
      <c r="E107" s="1" t="s">
        <v>66</v>
      </c>
      <c r="F107" s="1" t="str">
        <f>UnitControlCenter!$B$3</f>
        <v>million metric tons / year</v>
      </c>
      <c r="G107" s="1" t="s">
        <v>3590</v>
      </c>
      <c r="H107" s="1" t="s">
        <v>3662</v>
      </c>
      <c r="I107" s="43" t="s">
        <v>3664</v>
      </c>
    </row>
    <row r="108" spans="1:10" ht="225">
      <c r="A108" s="2" t="s">
        <v>3112</v>
      </c>
      <c r="B108" s="2" t="s">
        <v>2457</v>
      </c>
      <c r="C108" s="43">
        <v>1</v>
      </c>
      <c r="D108" s="1" t="s">
        <v>65</v>
      </c>
      <c r="E108" s="1" t="s">
        <v>66</v>
      </c>
      <c r="F108" s="1" t="str">
        <f>UnitControlCenter!$B$23</f>
        <v>cubic km / yr</v>
      </c>
      <c r="G108" s="1" t="s">
        <v>3589</v>
      </c>
      <c r="H108" s="1" t="s">
        <v>3661</v>
      </c>
      <c r="I108" s="43" t="s">
        <v>3663</v>
      </c>
    </row>
    <row r="109" spans="1:10" s="193" customFormat="1" ht="225.75" thickBot="1">
      <c r="A109" s="192" t="s">
        <v>3112</v>
      </c>
      <c r="B109" s="192" t="s">
        <v>2458</v>
      </c>
      <c r="C109" s="199">
        <v>1</v>
      </c>
      <c r="D109" s="193" t="s">
        <v>65</v>
      </c>
      <c r="E109" s="193" t="s">
        <v>66</v>
      </c>
      <c r="F109" s="193" t="str">
        <f>UnitControlCenter!$B$23</f>
        <v>cubic km / yr</v>
      </c>
      <c r="G109" s="193" t="s">
        <v>3591</v>
      </c>
      <c r="H109" s="1" t="s">
        <v>3661</v>
      </c>
      <c r="I109" s="43" t="s">
        <v>3663</v>
      </c>
    </row>
    <row r="110" spans="1:10" ht="409.5">
      <c r="A110" s="2" t="s">
        <v>3549</v>
      </c>
      <c r="B110" s="2" t="s">
        <v>3550</v>
      </c>
      <c r="C110" s="43">
        <v>1</v>
      </c>
      <c r="D110" s="1" t="s">
        <v>65</v>
      </c>
      <c r="E110" s="1" t="s">
        <v>3556</v>
      </c>
      <c r="F110" s="1" t="str">
        <f>UnitControlCenter!$B$17</f>
        <v>terawatt-hours (TWh)</v>
      </c>
      <c r="G110" s="1" t="s">
        <v>3617</v>
      </c>
      <c r="H110" s="1" t="s">
        <v>3755</v>
      </c>
      <c r="I110" s="1" t="s">
        <v>3614</v>
      </c>
    </row>
    <row r="111" spans="1:10" ht="409.5">
      <c r="A111" s="2" t="s">
        <v>3549</v>
      </c>
      <c r="B111" s="2" t="s">
        <v>3551</v>
      </c>
      <c r="C111" s="43">
        <v>1</v>
      </c>
      <c r="D111" s="1" t="s">
        <v>65</v>
      </c>
      <c r="E111" s="1" t="s">
        <v>3556</v>
      </c>
      <c r="F111" s="1" t="str">
        <f>UnitControlCenter!$B$17</f>
        <v>terawatt-hours (TWh)</v>
      </c>
      <c r="G111" s="1" t="s">
        <v>3618</v>
      </c>
      <c r="H111" s="373" t="str">
        <f>H$110</f>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1" s="373" t="str">
        <f>I$110</f>
        <v>abd8a4, af64ff, b49f00, ff9999, e5ffcc, 620e7a, 65fffb, 00b050, ff6400, ffff00, f1bb18, c2dffd, 087bf1, 004185, ccff33, 04ffaf, bfb088, ff00ff, 000000, ad6600, 740000, f593e0, 9b1cb0, c01b00, ff0000, 6e8000, 004d10, 009999, 969696, b49f00, af64ff</v>
      </c>
    </row>
    <row r="112" spans="1:10" ht="409.5">
      <c r="A112" s="2" t="s">
        <v>3549</v>
      </c>
      <c r="B112" s="2" t="s">
        <v>3552</v>
      </c>
      <c r="C112" s="43">
        <v>1</v>
      </c>
      <c r="D112" s="1" t="s">
        <v>65</v>
      </c>
      <c r="E112" s="1" t="s">
        <v>3556</v>
      </c>
      <c r="F112" s="1" t="str">
        <f>UnitControlCenter!$B$17</f>
        <v>terawatt-hours (TWh)</v>
      </c>
      <c r="G112" s="1" t="s">
        <v>3619</v>
      </c>
      <c r="H112" s="373" t="str">
        <f t="shared" ref="H112:I115" si="0">H$110</f>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2" s="373" t="str">
        <f t="shared" si="0"/>
        <v>abd8a4, af64ff, b49f00, ff9999, e5ffcc, 620e7a, 65fffb, 00b050, ff6400, ffff00, f1bb18, c2dffd, 087bf1, 004185, ccff33, 04ffaf, bfb088, ff00ff, 000000, ad6600, 740000, f593e0, 9b1cb0, c01b00, ff0000, 6e8000, 004d10, 009999, 969696, b49f00, af64ff</v>
      </c>
    </row>
    <row r="113" spans="1:10" ht="409.5">
      <c r="A113" s="2" t="s">
        <v>3549</v>
      </c>
      <c r="B113" s="2" t="s">
        <v>3553</v>
      </c>
      <c r="C113" s="43">
        <v>1</v>
      </c>
      <c r="D113" s="1" t="s">
        <v>65</v>
      </c>
      <c r="E113" s="1" t="s">
        <v>3556</v>
      </c>
      <c r="F113" s="1" t="str">
        <f>UnitControlCenter!$B$17</f>
        <v>terawatt-hours (TWh)</v>
      </c>
      <c r="G113" s="1" t="s">
        <v>3620</v>
      </c>
      <c r="H113" s="373" t="str">
        <f t="shared" si="0"/>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3" s="373" t="str">
        <f t="shared" si="0"/>
        <v>abd8a4, af64ff, b49f00, ff9999, e5ffcc, 620e7a, 65fffb, 00b050, ff6400, ffff00, f1bb18, c2dffd, 087bf1, 004185, ccff33, 04ffaf, bfb088, ff00ff, 000000, ad6600, 740000, f593e0, 9b1cb0, c01b00, ff0000, 6e8000, 004d10, 009999, 969696, b49f00, af64ff</v>
      </c>
    </row>
    <row r="114" spans="1:10" ht="409.5">
      <c r="A114" s="2" t="s">
        <v>3549</v>
      </c>
      <c r="B114" s="2" t="s">
        <v>3554</v>
      </c>
      <c r="C114" s="43">
        <v>1</v>
      </c>
      <c r="D114" s="1" t="s">
        <v>65</v>
      </c>
      <c r="E114" s="1" t="s">
        <v>3556</v>
      </c>
      <c r="F114" s="1" t="str">
        <f>UnitControlCenter!$B$17</f>
        <v>terawatt-hours (TWh)</v>
      </c>
      <c r="G114" s="1" t="s">
        <v>3615</v>
      </c>
      <c r="H114" s="373" t="str">
        <f t="shared" si="0"/>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4" s="373" t="str">
        <f t="shared" si="0"/>
        <v>abd8a4, af64ff, b49f00, ff9999, e5ffcc, 620e7a, 65fffb, 00b050, ff6400, ffff00, f1bb18, c2dffd, 087bf1, 004185, ccff33, 04ffaf, bfb088, ff00ff, 000000, ad6600, 740000, f593e0, 9b1cb0, c01b00, ff0000, 6e8000, 004d10, 009999, 969696, b49f00, af64ff</v>
      </c>
    </row>
    <row r="115" spans="1:10" ht="409.5">
      <c r="A115" s="2" t="s">
        <v>3549</v>
      </c>
      <c r="B115" s="2" t="s">
        <v>3555</v>
      </c>
      <c r="C115" s="43">
        <v>1</v>
      </c>
      <c r="D115" s="1" t="s">
        <v>65</v>
      </c>
      <c r="E115" s="1" t="s">
        <v>3556</v>
      </c>
      <c r="F115" s="1" t="str">
        <f>UnitControlCenter!$B$17</f>
        <v>terawatt-hours (TWh)</v>
      </c>
      <c r="G115" s="1" t="s">
        <v>3616</v>
      </c>
      <c r="H115" s="373" t="str">
        <f t="shared" si="0"/>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5" s="373" t="str">
        <f t="shared" si="0"/>
        <v>abd8a4, af64ff, b49f00, ff9999, e5ffcc, 620e7a, 65fffb, 00b050, ff6400, ffff00, f1bb18, c2dffd, 087bf1, 004185, ccff33, 04ffaf, bfb088, ff00ff, 000000, ad6600, 740000, f593e0, 9b1cb0, c01b00, ff0000, 6e8000, 004d10, 009999, 969696, b49f00, af64ff</v>
      </c>
    </row>
    <row r="116" spans="1:10" ht="409.5">
      <c r="A116" s="2" t="s">
        <v>3549</v>
      </c>
      <c r="B116" s="2" t="s">
        <v>3559</v>
      </c>
      <c r="C116" s="43">
        <v>1</v>
      </c>
      <c r="D116" s="1" t="s">
        <v>65</v>
      </c>
      <c r="E116" s="1" t="s">
        <v>3557</v>
      </c>
      <c r="F116" s="1" t="str">
        <f>UnitControlCenter!$B$17</f>
        <v>terawatt-hours (TWh)</v>
      </c>
      <c r="G116" s="363" t="str">
        <f>G110</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6" s="363" t="str">
        <f t="shared" ref="H116:I116" si="1">H110</f>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6" s="363" t="str">
        <f t="shared" si="1"/>
        <v>abd8a4, af64ff, b49f00, ff9999, e5ffcc, 620e7a, 65fffb, 00b050, ff6400, ffff00, f1bb18, c2dffd, 087bf1, 004185, ccff33, 04ffaf, bfb088, ff00ff, 000000, ad6600, 740000, f593e0, 9b1cb0, c01b00, ff0000, 6e8000, 004d10, 009999, 969696, b49f00, af64ff</v>
      </c>
      <c r="J116" s="363"/>
    </row>
    <row r="117" spans="1:10" ht="409.5">
      <c r="A117" s="2" t="s">
        <v>3549</v>
      </c>
      <c r="B117" s="2" t="s">
        <v>3560</v>
      </c>
      <c r="C117" s="43">
        <v>1</v>
      </c>
      <c r="D117" s="1" t="s">
        <v>65</v>
      </c>
      <c r="E117" s="1" t="s">
        <v>3557</v>
      </c>
      <c r="F117" s="1" t="str">
        <f>UnitControlCenter!$B$17</f>
        <v>terawatt-hours (TWh)</v>
      </c>
      <c r="G117" s="363" t="str">
        <f t="shared" ref="G117:I117" si="2">G111</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7" s="363" t="str">
        <f t="shared" si="2"/>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7" s="363" t="str">
        <f t="shared" si="2"/>
        <v>abd8a4, af64ff, b49f00, ff9999, e5ffcc, 620e7a, 65fffb, 00b050, ff6400, ffff00, f1bb18, c2dffd, 087bf1, 004185, ccff33, 04ffaf, bfb088, ff00ff, 000000, ad6600, 740000, f593e0, 9b1cb0, c01b00, ff0000, 6e8000, 004d10, 009999, 969696, b49f00, af64ff</v>
      </c>
      <c r="J117" s="363"/>
    </row>
    <row r="118" spans="1:10" ht="409.5">
      <c r="A118" s="2" t="s">
        <v>3549</v>
      </c>
      <c r="B118" s="2" t="s">
        <v>3561</v>
      </c>
      <c r="C118" s="43">
        <v>1</v>
      </c>
      <c r="D118" s="1" t="s">
        <v>65</v>
      </c>
      <c r="E118" s="1" t="s">
        <v>3557</v>
      </c>
      <c r="F118" s="1" t="str">
        <f>UnitControlCenter!$B$17</f>
        <v>terawatt-hours (TWh)</v>
      </c>
      <c r="G118" s="363" t="str">
        <f t="shared" ref="G118:I118" si="3">G112</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8" s="363" t="str">
        <f t="shared" si="3"/>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8" s="363" t="str">
        <f t="shared" si="3"/>
        <v>abd8a4, af64ff, b49f00, ff9999, e5ffcc, 620e7a, 65fffb, 00b050, ff6400, ffff00, f1bb18, c2dffd, 087bf1, 004185, ccff33, 04ffaf, bfb088, ff00ff, 000000, ad6600, 740000, f593e0, 9b1cb0, c01b00, ff0000, 6e8000, 004d10, 009999, 969696, b49f00, af64ff</v>
      </c>
      <c r="J118" s="363"/>
    </row>
    <row r="119" spans="1:10" ht="409.5">
      <c r="A119" s="2" t="s">
        <v>3549</v>
      </c>
      <c r="B119" s="2" t="s">
        <v>3562</v>
      </c>
      <c r="C119" s="43">
        <v>1</v>
      </c>
      <c r="D119" s="1" t="s">
        <v>65</v>
      </c>
      <c r="E119" s="1" t="s">
        <v>3557</v>
      </c>
      <c r="F119" s="1" t="str">
        <f>UnitControlCenter!$B$17</f>
        <v>terawatt-hours (TWh)</v>
      </c>
      <c r="G119" s="363" t="str">
        <f t="shared" ref="G119:I119" si="4">G113</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9" s="363" t="str">
        <f t="shared" si="4"/>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9" s="363" t="str">
        <f t="shared" si="4"/>
        <v>abd8a4, af64ff, b49f00, ff9999, e5ffcc, 620e7a, 65fffb, 00b050, ff6400, ffff00, f1bb18, c2dffd, 087bf1, 004185, ccff33, 04ffaf, bfb088, ff00ff, 000000, ad6600, 740000, f593e0, 9b1cb0, c01b00, ff0000, 6e8000, 004d10, 009999, 969696, b49f00, af64ff</v>
      </c>
      <c r="J119" s="363"/>
    </row>
    <row r="120" spans="1:10" ht="409.5">
      <c r="A120" s="2" t="s">
        <v>3549</v>
      </c>
      <c r="B120" s="2" t="s">
        <v>3563</v>
      </c>
      <c r="C120" s="43">
        <v>1</v>
      </c>
      <c r="D120" s="1" t="s">
        <v>65</v>
      </c>
      <c r="E120" s="1" t="s">
        <v>3557</v>
      </c>
      <c r="F120" s="1" t="str">
        <f>UnitControlCenter!$B$17</f>
        <v>terawatt-hours (TWh)</v>
      </c>
      <c r="G120" s="363" t="str">
        <f t="shared" ref="G120:I120" si="5">G114</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20" s="363" t="str">
        <f t="shared" si="5"/>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20" s="363" t="str">
        <f t="shared" si="5"/>
        <v>abd8a4, af64ff, b49f00, ff9999, e5ffcc, 620e7a, 65fffb, 00b050, ff6400, ffff00, f1bb18, c2dffd, 087bf1, 004185, ccff33, 04ffaf, bfb088, ff00ff, 000000, ad6600, 740000, f593e0, 9b1cb0, c01b00, ff0000, 6e8000, 004d10, 009999, 969696, b49f00, af64ff</v>
      </c>
      <c r="J120" s="363"/>
    </row>
    <row r="121" spans="1:10" s="193" customFormat="1" ht="409.6" thickBot="1">
      <c r="A121" s="192" t="s">
        <v>3549</v>
      </c>
      <c r="B121" s="192" t="s">
        <v>3564</v>
      </c>
      <c r="C121" s="199">
        <v>1</v>
      </c>
      <c r="D121" s="193" t="s">
        <v>65</v>
      </c>
      <c r="E121" s="193" t="s">
        <v>3557</v>
      </c>
      <c r="F121" s="193" t="str">
        <f>UnitControlCenter!$B$17</f>
        <v>terawatt-hours (TWh)</v>
      </c>
      <c r="G121" s="364" t="str">
        <f t="shared" ref="G121:I121" si="6">G115</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21" s="364" t="str">
        <f t="shared" si="6"/>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21" s="364" t="str">
        <f t="shared" si="6"/>
        <v>abd8a4, af64ff, b49f00, ff9999, e5ffcc, 620e7a, 65fffb, 00b050, ff6400, ffff00, f1bb18, c2dffd, 087bf1, 004185, ccff33, 04ffaf, bfb088, ff00ff, 000000, ad6600, 740000, f593e0, 9b1cb0, c01b00, ff0000, 6e8000, 004d10, 009999, 969696, b49f00, af64ff</v>
      </c>
      <c r="J121" s="364"/>
    </row>
    <row r="122" spans="1:10" ht="90">
      <c r="A122" s="2" t="s">
        <v>2742</v>
      </c>
      <c r="B122" s="2" t="s">
        <v>2743</v>
      </c>
      <c r="C122" s="43">
        <v>1</v>
      </c>
      <c r="D122" s="1" t="s">
        <v>65</v>
      </c>
      <c r="E122" s="1" t="s">
        <v>66</v>
      </c>
      <c r="F122" s="1" t="str">
        <f>UnitControlCenter!$B$26</f>
        <v>million vehicles / year</v>
      </c>
      <c r="G122" s="1" t="s">
        <v>2607</v>
      </c>
      <c r="H122" s="1" t="s">
        <v>2608</v>
      </c>
      <c r="I122" s="1" t="s">
        <v>2609</v>
      </c>
    </row>
    <row r="123" spans="1:10" ht="90">
      <c r="A123" s="2" t="s">
        <v>2742</v>
      </c>
      <c r="B123" s="2" t="s">
        <v>2744</v>
      </c>
      <c r="C123" s="43">
        <v>1</v>
      </c>
      <c r="D123" s="1" t="s">
        <v>65</v>
      </c>
      <c r="E123" s="1" t="s">
        <v>66</v>
      </c>
      <c r="F123" s="1" t="str">
        <f>UnitControlCenter!$B$27</f>
        <v>thousand vehicles / year</v>
      </c>
      <c r="G123" s="1" t="s">
        <v>2610</v>
      </c>
      <c r="H123" s="1" t="s">
        <v>2611</v>
      </c>
      <c r="I123" s="1" t="s">
        <v>2612</v>
      </c>
    </row>
    <row r="124" spans="1:10" ht="90">
      <c r="A124" s="2" t="s">
        <v>2742</v>
      </c>
      <c r="B124" s="2" t="s">
        <v>3114</v>
      </c>
      <c r="C124" s="43">
        <v>1</v>
      </c>
      <c r="D124" s="1" t="s">
        <v>65</v>
      </c>
      <c r="E124" s="1" t="s">
        <v>66</v>
      </c>
      <c r="F124" s="1" t="str">
        <f>UnitControlCenter!$B$27</f>
        <v>thousand vehicles / year</v>
      </c>
      <c r="G124" s="1" t="s">
        <v>2613</v>
      </c>
      <c r="H124" s="1" t="s">
        <v>2608</v>
      </c>
      <c r="I124" s="1" t="s">
        <v>2609</v>
      </c>
    </row>
    <row r="125" spans="1:10" ht="90">
      <c r="A125" s="2" t="s">
        <v>2742</v>
      </c>
      <c r="B125" s="2" t="s">
        <v>3117</v>
      </c>
      <c r="C125" s="43">
        <v>1</v>
      </c>
      <c r="D125" s="1" t="s">
        <v>65</v>
      </c>
      <c r="E125" s="1" t="s">
        <v>66</v>
      </c>
      <c r="F125" s="1" t="str">
        <f>UnitControlCenter!$B$27</f>
        <v>thousand vehicles / year</v>
      </c>
      <c r="G125" s="1" t="s">
        <v>2614</v>
      </c>
      <c r="H125" s="1" t="s">
        <v>2611</v>
      </c>
      <c r="I125" s="1" t="s">
        <v>2612</v>
      </c>
    </row>
    <row r="126" spans="1:10" ht="30">
      <c r="A126" s="2" t="s">
        <v>2742</v>
      </c>
      <c r="B126" s="2" t="s">
        <v>3361</v>
      </c>
      <c r="C126" s="43">
        <v>1</v>
      </c>
      <c r="D126" s="1" t="s">
        <v>65</v>
      </c>
      <c r="E126" s="1" t="s">
        <v>66</v>
      </c>
      <c r="F126" s="1" t="str">
        <f>UnitControlCenter!$B$27</f>
        <v>thousand vehicles / year</v>
      </c>
      <c r="G126" s="1" t="s">
        <v>2498</v>
      </c>
      <c r="H126" s="1" t="s">
        <v>2499</v>
      </c>
      <c r="I126" s="1" t="s">
        <v>2598</v>
      </c>
    </row>
    <row r="127" spans="1:10" ht="30">
      <c r="A127" s="2" t="s">
        <v>2742</v>
      </c>
      <c r="B127" s="2" t="s">
        <v>3362</v>
      </c>
      <c r="C127" s="43">
        <v>0</v>
      </c>
      <c r="D127" s="1" t="s">
        <v>65</v>
      </c>
      <c r="E127" s="1" t="s">
        <v>66</v>
      </c>
      <c r="F127" s="1" t="str">
        <f>UnitControlCenter!$B$27</f>
        <v>thousand vehicles / year</v>
      </c>
      <c r="G127" s="1" t="s">
        <v>3363</v>
      </c>
      <c r="H127" s="1" t="s">
        <v>2499</v>
      </c>
      <c r="I127" s="1" t="s">
        <v>2598</v>
      </c>
    </row>
    <row r="128" spans="1:10" ht="75">
      <c r="A128" s="2" t="s">
        <v>2742</v>
      </c>
      <c r="B128" s="2" t="s">
        <v>2745</v>
      </c>
      <c r="C128" s="43">
        <v>1</v>
      </c>
      <c r="D128" s="1" t="s">
        <v>65</v>
      </c>
      <c r="E128" s="1" t="s">
        <v>66</v>
      </c>
      <c r="F128" s="1" t="str">
        <f>UnitControlCenter!$B$28</f>
        <v>million vehicles</v>
      </c>
      <c r="G128" s="1" t="s">
        <v>2615</v>
      </c>
      <c r="H128" s="1" t="s">
        <v>2608</v>
      </c>
      <c r="I128" s="1" t="s">
        <v>2609</v>
      </c>
    </row>
    <row r="129" spans="1:10" ht="90">
      <c r="A129" s="2" t="s">
        <v>2742</v>
      </c>
      <c r="B129" s="2" t="s">
        <v>2746</v>
      </c>
      <c r="C129" s="43">
        <v>1</v>
      </c>
      <c r="D129" s="1" t="s">
        <v>65</v>
      </c>
      <c r="E129" s="1" t="s">
        <v>66</v>
      </c>
      <c r="F129" s="1" t="str">
        <f>UnitControlCenter!$B$29</f>
        <v>thousand vehicles</v>
      </c>
      <c r="G129" s="1" t="s">
        <v>2825</v>
      </c>
      <c r="H129" s="1" t="s">
        <v>2611</v>
      </c>
      <c r="I129" s="1" t="s">
        <v>2612</v>
      </c>
    </row>
    <row r="130" spans="1:10" ht="75">
      <c r="A130" s="2" t="s">
        <v>2742</v>
      </c>
      <c r="B130" s="2" t="s">
        <v>3115</v>
      </c>
      <c r="C130" s="43">
        <v>1</v>
      </c>
      <c r="D130" s="1" t="s">
        <v>65</v>
      </c>
      <c r="E130" s="1" t="s">
        <v>66</v>
      </c>
      <c r="F130" s="1" t="str">
        <f>UnitControlCenter!$B$28</f>
        <v>million vehicles</v>
      </c>
      <c r="G130" s="1" t="s">
        <v>2616</v>
      </c>
      <c r="H130" s="1" t="s">
        <v>2608</v>
      </c>
      <c r="I130" s="1" t="s">
        <v>2609</v>
      </c>
    </row>
    <row r="131" spans="1:10" ht="75">
      <c r="A131" s="2" t="s">
        <v>2742</v>
      </c>
      <c r="B131" s="2" t="s">
        <v>3118</v>
      </c>
      <c r="C131" s="43">
        <v>1</v>
      </c>
      <c r="D131" s="1" t="s">
        <v>65</v>
      </c>
      <c r="E131" s="1" t="s">
        <v>66</v>
      </c>
      <c r="F131" s="1" t="str">
        <f>UnitControlCenter!$B$28</f>
        <v>million vehicles</v>
      </c>
      <c r="G131" s="1" t="s">
        <v>2617</v>
      </c>
      <c r="H131" s="1" t="s">
        <v>2611</v>
      </c>
      <c r="I131" s="1" t="s">
        <v>2612</v>
      </c>
    </row>
    <row r="132" spans="1:10" ht="30">
      <c r="A132" s="2" t="s">
        <v>2742</v>
      </c>
      <c r="B132" s="2" t="s">
        <v>3364</v>
      </c>
      <c r="C132" s="43">
        <v>1</v>
      </c>
      <c r="D132" s="1" t="s">
        <v>65</v>
      </c>
      <c r="E132" s="1" t="s">
        <v>66</v>
      </c>
      <c r="F132" s="1" t="str">
        <f>UnitControlCenter!$B$28</f>
        <v>million vehicles</v>
      </c>
      <c r="G132" s="1" t="s">
        <v>2599</v>
      </c>
      <c r="H132" s="1" t="s">
        <v>2499</v>
      </c>
      <c r="I132" s="1" t="s">
        <v>2598</v>
      </c>
    </row>
    <row r="133" spans="1:10" s="193" customFormat="1" ht="30.75" thickBot="1">
      <c r="A133" s="192" t="s">
        <v>2742</v>
      </c>
      <c r="B133" s="192" t="s">
        <v>3365</v>
      </c>
      <c r="C133" s="199">
        <v>0</v>
      </c>
      <c r="D133" s="193" t="s">
        <v>65</v>
      </c>
      <c r="E133" s="193" t="s">
        <v>66</v>
      </c>
      <c r="F133" s="193" t="str">
        <f>UnitControlCenter!$B$28</f>
        <v>million vehicles</v>
      </c>
      <c r="G133" s="193" t="s">
        <v>3366</v>
      </c>
      <c r="H133" s="193" t="s">
        <v>2499</v>
      </c>
      <c r="I133" s="193" t="s">
        <v>2598</v>
      </c>
    </row>
    <row r="134" spans="1:10" ht="150">
      <c r="A134" s="2" t="s">
        <v>2850</v>
      </c>
      <c r="B134" s="2" t="s">
        <v>2345</v>
      </c>
      <c r="C134" s="43">
        <v>1</v>
      </c>
      <c r="D134" s="1" t="s">
        <v>65</v>
      </c>
      <c r="E134" s="1" t="s">
        <v>66</v>
      </c>
      <c r="F134" s="1" t="str">
        <f>UnitControlCenter!$B$3</f>
        <v>million metric tons / year</v>
      </c>
      <c r="G134" s="1" t="s">
        <v>3269</v>
      </c>
      <c r="H134" s="1" t="s">
        <v>3268</v>
      </c>
      <c r="I134" s="1" t="s">
        <v>2600</v>
      </c>
    </row>
    <row r="135" spans="1:10" ht="105">
      <c r="A135" s="2" t="s">
        <v>2850</v>
      </c>
      <c r="B135" s="2" t="s">
        <v>2346</v>
      </c>
      <c r="C135" s="43">
        <v>1</v>
      </c>
      <c r="D135" s="1" t="s">
        <v>65</v>
      </c>
      <c r="E135" s="1" t="s">
        <v>66</v>
      </c>
      <c r="F135" s="1" t="str">
        <f>UnitControlCenter!$B$30</f>
        <v>quads / year</v>
      </c>
      <c r="G135" s="1" t="s">
        <v>2764</v>
      </c>
      <c r="H135" s="1" t="s">
        <v>2618</v>
      </c>
      <c r="I135" s="1" t="s">
        <v>2619</v>
      </c>
    </row>
    <row r="136" spans="1:10" ht="135">
      <c r="A136" s="2" t="s">
        <v>2850</v>
      </c>
      <c r="B136" s="2" t="s">
        <v>2396</v>
      </c>
      <c r="C136" s="43">
        <v>1</v>
      </c>
      <c r="D136" s="1" t="s">
        <v>65</v>
      </c>
      <c r="E136" s="1" t="s">
        <v>66</v>
      </c>
      <c r="F136" s="1" t="str">
        <f>UnitControlCenter!$B$30</f>
        <v>quads / year</v>
      </c>
      <c r="G136" s="1" t="s">
        <v>3270</v>
      </c>
      <c r="H136" s="1" t="s">
        <v>3268</v>
      </c>
      <c r="I136" s="1" t="s">
        <v>2600</v>
      </c>
    </row>
    <row r="137" spans="1:10" ht="30">
      <c r="A137" s="2" t="s">
        <v>2850</v>
      </c>
      <c r="B137" s="2" t="s">
        <v>3276</v>
      </c>
      <c r="C137" s="43">
        <v>1</v>
      </c>
      <c r="D137" s="1" t="s">
        <v>63</v>
      </c>
      <c r="E137" s="1" t="s">
        <v>64</v>
      </c>
      <c r="F137" s="1" t="str">
        <f>UnitControlCenter!$B$30</f>
        <v>quads / year</v>
      </c>
      <c r="G137" s="1" t="s">
        <v>3277</v>
      </c>
    </row>
    <row r="138" spans="1:10" ht="45">
      <c r="A138" s="2" t="s">
        <v>2850</v>
      </c>
      <c r="B138" s="2" t="s">
        <v>2851</v>
      </c>
      <c r="C138" s="43">
        <v>1</v>
      </c>
      <c r="D138" s="1" t="s">
        <v>65</v>
      </c>
      <c r="E138" s="1" t="s">
        <v>66</v>
      </c>
      <c r="F138" s="1" t="str">
        <f>UnitControlCenter!$B$24</f>
        <v>trillion passenger-miles / year</v>
      </c>
      <c r="G138" s="1" t="s">
        <v>2355</v>
      </c>
      <c r="H138" s="1" t="s">
        <v>2559</v>
      </c>
      <c r="I138" s="1" t="s">
        <v>2560</v>
      </c>
    </row>
    <row r="139" spans="1:10" ht="45.75" thickBot="1">
      <c r="A139" s="192" t="s">
        <v>2850</v>
      </c>
      <c r="B139" s="192" t="s">
        <v>2852</v>
      </c>
      <c r="C139" s="199">
        <v>1</v>
      </c>
      <c r="D139" s="193" t="s">
        <v>65</v>
      </c>
      <c r="E139" s="193" t="s">
        <v>66</v>
      </c>
      <c r="F139" s="193" t="str">
        <f>UnitControlCenter!$B$25</f>
        <v>trillion freight ton-miles / year</v>
      </c>
      <c r="G139" s="193" t="s">
        <v>2596</v>
      </c>
      <c r="H139" s="193" t="s">
        <v>3122</v>
      </c>
      <c r="I139" s="193" t="s">
        <v>2597</v>
      </c>
      <c r="J139" s="193"/>
    </row>
    <row r="140" spans="1:10" ht="315">
      <c r="A140" s="2" t="s">
        <v>2347</v>
      </c>
      <c r="B140" s="2" t="s">
        <v>2734</v>
      </c>
      <c r="C140" s="43">
        <v>1</v>
      </c>
      <c r="D140" s="1" t="s">
        <v>65</v>
      </c>
      <c r="E140" s="1" t="s">
        <v>66</v>
      </c>
      <c r="F140" s="1" t="str">
        <f>UnitControlCenter!$B$30</f>
        <v>quads / year</v>
      </c>
      <c r="G140" s="1" t="s">
        <v>3058</v>
      </c>
      <c r="H140" s="1" t="s">
        <v>3056</v>
      </c>
      <c r="I140" s="208" t="s">
        <v>3057</v>
      </c>
      <c r="J140" s="208"/>
    </row>
    <row r="141" spans="1:10" ht="120">
      <c r="A141" s="2" t="s">
        <v>2347</v>
      </c>
      <c r="B141" s="2" t="s">
        <v>2735</v>
      </c>
      <c r="C141" s="43">
        <v>1</v>
      </c>
      <c r="D141" s="1" t="s">
        <v>65</v>
      </c>
      <c r="E141" s="1" t="s">
        <v>66</v>
      </c>
      <c r="F141" s="1" t="str">
        <f>UnitControlCenter!$B$30</f>
        <v>quads / year</v>
      </c>
      <c r="G141" s="1" t="s">
        <v>2736</v>
      </c>
      <c r="H141" s="1" t="s">
        <v>2730</v>
      </c>
      <c r="I141" s="1" t="s">
        <v>2731</v>
      </c>
    </row>
    <row r="142" spans="1:10">
      <c r="A142" s="2" t="s">
        <v>2347</v>
      </c>
      <c r="B142" s="2" t="s">
        <v>3278</v>
      </c>
      <c r="C142" s="43">
        <v>1</v>
      </c>
      <c r="D142" s="1" t="s">
        <v>63</v>
      </c>
      <c r="E142" s="1" t="s">
        <v>64</v>
      </c>
      <c r="F142" s="1" t="str">
        <f>UnitControlCenter!$B$30</f>
        <v>quads / year</v>
      </c>
      <c r="G142" s="1" t="s">
        <v>3279</v>
      </c>
    </row>
    <row r="143" spans="1:10" ht="240">
      <c r="A143" s="2" t="s">
        <v>2347</v>
      </c>
      <c r="B143" s="2" t="s">
        <v>2732</v>
      </c>
      <c r="C143" s="43">
        <v>1</v>
      </c>
      <c r="D143" s="1" t="s">
        <v>65</v>
      </c>
      <c r="E143" s="1" t="s">
        <v>66</v>
      </c>
      <c r="F143" s="1" t="str">
        <f>UnitControlCenter!$B$30</f>
        <v>quads / year</v>
      </c>
      <c r="G143" s="1" t="s">
        <v>3055</v>
      </c>
      <c r="H143" s="1" t="s">
        <v>3056</v>
      </c>
      <c r="I143" s="208" t="s">
        <v>3057</v>
      </c>
      <c r="J143" s="208"/>
    </row>
    <row r="144" spans="1:10" ht="90">
      <c r="A144" s="2" t="s">
        <v>2347</v>
      </c>
      <c r="B144" s="2" t="s">
        <v>2733</v>
      </c>
      <c r="C144" s="43">
        <v>1</v>
      </c>
      <c r="D144" s="1" t="s">
        <v>65</v>
      </c>
      <c r="E144" s="1" t="s">
        <v>66</v>
      </c>
      <c r="F144" s="1" t="str">
        <f>UnitControlCenter!$B$30</f>
        <v>quads / year</v>
      </c>
      <c r="G144" s="1" t="s">
        <v>2729</v>
      </c>
      <c r="H144" s="1" t="s">
        <v>2730</v>
      </c>
      <c r="I144" s="1" t="s">
        <v>2731</v>
      </c>
    </row>
    <row r="145" spans="1:10">
      <c r="A145" s="2" t="s">
        <v>2347</v>
      </c>
      <c r="B145" s="2" t="s">
        <v>3280</v>
      </c>
      <c r="C145" s="43">
        <v>1</v>
      </c>
      <c r="D145" s="1" t="s">
        <v>63</v>
      </c>
      <c r="E145" s="1" t="s">
        <v>64</v>
      </c>
      <c r="F145" s="1" t="str">
        <f>UnitControlCenter!$B$30</f>
        <v>quads / year</v>
      </c>
      <c r="G145" s="1" t="s">
        <v>3281</v>
      </c>
    </row>
    <row r="146" spans="1:10" ht="150">
      <c r="A146" s="2" t="s">
        <v>2347</v>
      </c>
      <c r="B146" s="2" t="s">
        <v>3532</v>
      </c>
      <c r="C146" s="43">
        <v>1</v>
      </c>
      <c r="D146" s="1" t="s">
        <v>65</v>
      </c>
      <c r="E146" s="1" t="s">
        <v>66</v>
      </c>
      <c r="F146" s="1" t="str">
        <f>UnitControlCenter!$B$30</f>
        <v>quads / year</v>
      </c>
      <c r="G146" s="1" t="s">
        <v>3679</v>
      </c>
      <c r="H146" s="1" t="s">
        <v>3536</v>
      </c>
      <c r="I146" s="1" t="s">
        <v>3537</v>
      </c>
    </row>
    <row r="147" spans="1:10" s="193" customFormat="1" ht="90.75" thickBot="1">
      <c r="A147" s="192" t="s">
        <v>2347</v>
      </c>
      <c r="B147" s="192" t="s">
        <v>3533</v>
      </c>
      <c r="C147" s="199">
        <v>1</v>
      </c>
      <c r="D147" s="193" t="s">
        <v>65</v>
      </c>
      <c r="E147" s="193" t="s">
        <v>66</v>
      </c>
      <c r="F147" s="193" t="str">
        <f>UnitControlCenter!$B$16</f>
        <v>terawatt-hours (TWh) / year</v>
      </c>
      <c r="G147" s="193" t="s">
        <v>3680</v>
      </c>
      <c r="H147" s="193" t="s">
        <v>3534</v>
      </c>
      <c r="I147" s="193" t="s">
        <v>3535</v>
      </c>
    </row>
    <row r="148" spans="1:10" ht="285">
      <c r="A148" s="2" t="s">
        <v>2810</v>
      </c>
      <c r="B148" s="2" t="s">
        <v>2392</v>
      </c>
      <c r="C148" s="43">
        <v>1</v>
      </c>
      <c r="D148" s="1" t="s">
        <v>65</v>
      </c>
      <c r="E148" s="1" t="s">
        <v>66</v>
      </c>
      <c r="F148" s="1" t="str">
        <f>UnitControlCenter!$B$3</f>
        <v>million metric tons / year</v>
      </c>
      <c r="G148" s="1" t="s">
        <v>3059</v>
      </c>
      <c r="H148" s="1" t="s">
        <v>3056</v>
      </c>
      <c r="I148" s="208" t="s">
        <v>3057</v>
      </c>
      <c r="J148" s="208"/>
    </row>
    <row r="149" spans="1:10" ht="45">
      <c r="A149" s="2" t="s">
        <v>2810</v>
      </c>
      <c r="B149" s="2" t="s">
        <v>2393</v>
      </c>
      <c r="C149" s="43">
        <v>1</v>
      </c>
      <c r="D149" s="1" t="s">
        <v>65</v>
      </c>
      <c r="E149" s="1" t="s">
        <v>66</v>
      </c>
      <c r="F149" s="1" t="str">
        <f>UnitControlCenter!$B$3</f>
        <v>million metric tons / year</v>
      </c>
      <c r="G149" s="1" t="s">
        <v>2605</v>
      </c>
      <c r="H149" s="1" t="s">
        <v>2603</v>
      </c>
      <c r="I149" s="1" t="s">
        <v>2604</v>
      </c>
    </row>
    <row r="150" spans="1:10" ht="270">
      <c r="A150" s="2" t="s">
        <v>2810</v>
      </c>
      <c r="B150" s="2" t="s">
        <v>2394</v>
      </c>
      <c r="C150" s="43">
        <v>1</v>
      </c>
      <c r="D150" s="1" t="s">
        <v>65</v>
      </c>
      <c r="E150" s="1" t="s">
        <v>66</v>
      </c>
      <c r="F150" s="1" t="str">
        <f>UnitControlCenter!$B$3</f>
        <v>million metric tons / year</v>
      </c>
      <c r="G150" s="1" t="s">
        <v>3111</v>
      </c>
      <c r="H150" s="1" t="s">
        <v>3056</v>
      </c>
      <c r="I150" s="208" t="s">
        <v>3057</v>
      </c>
      <c r="J150" s="208"/>
    </row>
    <row r="151" spans="1:10" ht="45">
      <c r="A151" s="2" t="s">
        <v>2810</v>
      </c>
      <c r="B151" s="2" t="s">
        <v>2395</v>
      </c>
      <c r="C151" s="43">
        <v>1</v>
      </c>
      <c r="D151" s="1" t="s">
        <v>65</v>
      </c>
      <c r="E151" s="1" t="s">
        <v>66</v>
      </c>
      <c r="F151" s="1" t="str">
        <f>UnitControlCenter!$B$3</f>
        <v>million metric tons / year</v>
      </c>
      <c r="G151" s="1" t="s">
        <v>2606</v>
      </c>
      <c r="H151" s="1" t="s">
        <v>2603</v>
      </c>
      <c r="I151" s="1" t="s">
        <v>2604</v>
      </c>
    </row>
    <row r="152" spans="1:10" ht="330">
      <c r="A152" s="2" t="s">
        <v>2810</v>
      </c>
      <c r="B152" s="2" t="s">
        <v>2808</v>
      </c>
      <c r="C152" s="43">
        <v>1</v>
      </c>
      <c r="D152" s="1" t="s">
        <v>65</v>
      </c>
      <c r="E152" s="1" t="s">
        <v>66</v>
      </c>
      <c r="F152" s="1" t="str">
        <f>UnitControlCenter!$B$3</f>
        <v>million metric tons / year</v>
      </c>
      <c r="G152" s="1" t="s">
        <v>3060</v>
      </c>
      <c r="H152" s="1" t="s">
        <v>3056</v>
      </c>
      <c r="I152" s="208" t="s">
        <v>3057</v>
      </c>
      <c r="J152" s="208"/>
    </row>
    <row r="153" spans="1:10" ht="45">
      <c r="A153" s="2" t="s">
        <v>2810</v>
      </c>
      <c r="B153" s="2" t="s">
        <v>2809</v>
      </c>
      <c r="C153" s="43">
        <v>1</v>
      </c>
      <c r="D153" s="1" t="s">
        <v>65</v>
      </c>
      <c r="E153" s="1" t="s">
        <v>66</v>
      </c>
      <c r="F153" s="1" t="str">
        <f>UnitControlCenter!$B$3</f>
        <v>million metric tons / year</v>
      </c>
      <c r="G153" s="1" t="s">
        <v>2847</v>
      </c>
      <c r="H153" s="1" t="s">
        <v>2811</v>
      </c>
      <c r="I153" s="1" t="s">
        <v>2812</v>
      </c>
    </row>
    <row r="154" spans="1:10" ht="30">
      <c r="A154" s="2" t="s">
        <v>2810</v>
      </c>
      <c r="B154" s="2" t="s">
        <v>3340</v>
      </c>
      <c r="C154" s="43">
        <v>1</v>
      </c>
      <c r="D154" s="1" t="s">
        <v>65</v>
      </c>
      <c r="E154" s="1" t="s">
        <v>66</v>
      </c>
      <c r="F154" s="1" t="str">
        <f>UnitControlCenter!$B$3</f>
        <v>million metric tons / year</v>
      </c>
      <c r="G154" s="1" t="s">
        <v>3438</v>
      </c>
      <c r="H154" s="1" t="s">
        <v>3334</v>
      </c>
      <c r="I154" s="1" t="s">
        <v>3337</v>
      </c>
    </row>
    <row r="155" spans="1:10" ht="255">
      <c r="A155" s="2" t="s">
        <v>2810</v>
      </c>
      <c r="B155" s="2" t="s">
        <v>3332</v>
      </c>
      <c r="C155" s="43">
        <v>1</v>
      </c>
      <c r="D155" s="1" t="s">
        <v>65</v>
      </c>
      <c r="E155" s="1" t="s">
        <v>66</v>
      </c>
      <c r="F155" s="1" t="str">
        <f>UnitControlCenter!$B$3</f>
        <v>million metric tons / year</v>
      </c>
      <c r="G155" s="1" t="s">
        <v>3335</v>
      </c>
      <c r="H155" s="1" t="s">
        <v>3056</v>
      </c>
      <c r="I155" s="208" t="s">
        <v>3057</v>
      </c>
      <c r="J155" s="208"/>
    </row>
    <row r="156" spans="1:10" ht="330.75" thickBot="1">
      <c r="A156" s="192" t="s">
        <v>2810</v>
      </c>
      <c r="B156" s="192" t="s">
        <v>3333</v>
      </c>
      <c r="C156" s="199">
        <v>1</v>
      </c>
      <c r="D156" s="192" t="s">
        <v>65</v>
      </c>
      <c r="E156" s="192" t="s">
        <v>66</v>
      </c>
      <c r="F156" s="192" t="str">
        <f>UnitControlCenter!$B$3</f>
        <v>million metric tons / year</v>
      </c>
      <c r="G156" s="192" t="s">
        <v>3336</v>
      </c>
      <c r="H156" s="192" t="s">
        <v>3056</v>
      </c>
      <c r="I156" s="192" t="s">
        <v>3057</v>
      </c>
      <c r="J156" s="192"/>
    </row>
    <row r="157" spans="1:10" ht="60">
      <c r="A157" s="2" t="s">
        <v>3468</v>
      </c>
      <c r="B157" s="2" t="s">
        <v>3469</v>
      </c>
      <c r="C157" s="43">
        <v>1</v>
      </c>
      <c r="D157" s="1" t="s">
        <v>65</v>
      </c>
      <c r="E157" s="1" t="s">
        <v>66</v>
      </c>
      <c r="F157" s="1" t="str">
        <f>UnitControlCenter!$B$30</f>
        <v>quads / year</v>
      </c>
      <c r="G157" s="1" t="s">
        <v>2358</v>
      </c>
      <c r="H157" s="1" t="s">
        <v>2359</v>
      </c>
      <c r="I157" s="1" t="s">
        <v>2589</v>
      </c>
    </row>
    <row r="158" spans="1:10" s="2" customFormat="1" ht="30">
      <c r="A158" s="2" t="s">
        <v>3468</v>
      </c>
      <c r="B158" s="2" t="s">
        <v>3470</v>
      </c>
      <c r="C158" s="43">
        <v>1</v>
      </c>
      <c r="D158" s="2" t="s">
        <v>65</v>
      </c>
      <c r="E158" s="2" t="s">
        <v>66</v>
      </c>
      <c r="F158" s="2" t="str">
        <f>UnitControlCenter!$B$30</f>
        <v>quads / year</v>
      </c>
      <c r="G158" s="2" t="s">
        <v>2376</v>
      </c>
      <c r="H158" s="2" t="s">
        <v>2360</v>
      </c>
      <c r="I158" s="2" t="s">
        <v>2361</v>
      </c>
    </row>
    <row r="159" spans="1:10" ht="90">
      <c r="A159" s="2" t="s">
        <v>3468</v>
      </c>
      <c r="B159" s="2" t="s">
        <v>3471</v>
      </c>
      <c r="C159" s="43">
        <v>1</v>
      </c>
      <c r="D159" s="1" t="s">
        <v>65</v>
      </c>
      <c r="E159" s="1" t="s">
        <v>66</v>
      </c>
      <c r="F159" s="1" t="str">
        <f>UnitControlCenter!$B$30</f>
        <v>quads / year</v>
      </c>
      <c r="G159" s="1" t="s">
        <v>2628</v>
      </c>
      <c r="H159" s="1" t="s">
        <v>2630</v>
      </c>
      <c r="I159" s="1" t="s">
        <v>2629</v>
      </c>
    </row>
    <row r="160" spans="1:10" s="2" customFormat="1">
      <c r="A160" s="2" t="s">
        <v>3468</v>
      </c>
      <c r="B160" s="2" t="s">
        <v>3472</v>
      </c>
      <c r="C160" s="43">
        <v>1</v>
      </c>
      <c r="D160" s="2" t="s">
        <v>63</v>
      </c>
      <c r="E160" s="2" t="s">
        <v>64</v>
      </c>
      <c r="F160" s="2" t="str">
        <f>UnitControlCenter!$B$30</f>
        <v>quads / year</v>
      </c>
      <c r="G160" s="2" t="s">
        <v>3282</v>
      </c>
    </row>
    <row r="161" spans="1:10" ht="210">
      <c r="A161" s="2" t="s">
        <v>3468</v>
      </c>
      <c r="B161" s="2" t="s">
        <v>3473</v>
      </c>
      <c r="C161" s="43">
        <v>1</v>
      </c>
      <c r="D161" s="1" t="s">
        <v>65</v>
      </c>
      <c r="E161" s="1" t="s">
        <v>66</v>
      </c>
      <c r="F161" s="2" t="str">
        <f>UnitControlCenter!B3</f>
        <v>million metric tons / year</v>
      </c>
      <c r="G161" s="1" t="s">
        <v>3621</v>
      </c>
      <c r="H161" s="1" t="s">
        <v>3475</v>
      </c>
      <c r="I161" s="2" t="s">
        <v>3476</v>
      </c>
      <c r="J161" s="2"/>
    </row>
    <row r="162" spans="1:10" s="193" customFormat="1" ht="255.75" thickBot="1">
      <c r="A162" s="2" t="s">
        <v>3468</v>
      </c>
      <c r="B162" s="192" t="s">
        <v>3474</v>
      </c>
      <c r="C162" s="199">
        <v>1</v>
      </c>
      <c r="D162" s="193" t="s">
        <v>65</v>
      </c>
      <c r="E162" s="193" t="s">
        <v>66</v>
      </c>
      <c r="F162" s="192" t="str">
        <f>UnitControlCenter!B3</f>
        <v>million metric tons / year</v>
      </c>
      <c r="G162" s="193" t="s">
        <v>3622</v>
      </c>
      <c r="H162" s="193" t="s">
        <v>3475</v>
      </c>
      <c r="I162" s="192" t="s">
        <v>3476</v>
      </c>
      <c r="J162" s="192"/>
    </row>
    <row r="163" spans="1:10" ht="90">
      <c r="A163" s="2" t="s">
        <v>2414</v>
      </c>
      <c r="B163" s="2" t="s">
        <v>2415</v>
      </c>
      <c r="C163" s="43">
        <v>1</v>
      </c>
      <c r="D163" s="1" t="s">
        <v>65</v>
      </c>
      <c r="E163" s="1" t="s">
        <v>66</v>
      </c>
      <c r="F163" s="1" t="str">
        <f>UnitControlCenter!$B$30</f>
        <v>quads / year</v>
      </c>
      <c r="G163" s="1" t="s">
        <v>3655</v>
      </c>
      <c r="H163" s="1" t="s">
        <v>3654</v>
      </c>
      <c r="I163" s="1" t="s">
        <v>3653</v>
      </c>
    </row>
    <row r="164" spans="1:10" ht="75">
      <c r="A164" s="2" t="s">
        <v>2414</v>
      </c>
      <c r="B164" s="2" t="s">
        <v>2416</v>
      </c>
      <c r="C164" s="43">
        <v>1</v>
      </c>
      <c r="D164" s="1" t="s">
        <v>65</v>
      </c>
      <c r="E164" s="1" t="s">
        <v>66</v>
      </c>
      <c r="F164" s="1" t="str">
        <f>UnitControlCenter!$B$30</f>
        <v>quads / year</v>
      </c>
      <c r="G164" s="1" t="s">
        <v>3656</v>
      </c>
      <c r="H164" s="1" t="s">
        <v>3274</v>
      </c>
      <c r="I164" s="1" t="s">
        <v>3275</v>
      </c>
    </row>
    <row r="165" spans="1:10" ht="75">
      <c r="A165" s="2" t="s">
        <v>2414</v>
      </c>
      <c r="B165" s="2" t="s">
        <v>3651</v>
      </c>
      <c r="C165" s="43">
        <v>1</v>
      </c>
      <c r="D165" s="1" t="s">
        <v>65</v>
      </c>
      <c r="E165" s="1" t="s">
        <v>66</v>
      </c>
      <c r="F165" s="1" t="str">
        <f>UnitControlCenter!$B$30</f>
        <v>quads / year</v>
      </c>
      <c r="G165" s="1" t="s">
        <v>3665</v>
      </c>
      <c r="H165" s="1" t="s">
        <v>3657</v>
      </c>
      <c r="I165" s="43" t="s">
        <v>3658</v>
      </c>
    </row>
    <row r="166" spans="1:10" ht="75">
      <c r="A166" s="2" t="s">
        <v>2414</v>
      </c>
      <c r="B166" s="2" t="s">
        <v>3652</v>
      </c>
      <c r="C166" s="43">
        <v>1</v>
      </c>
      <c r="D166" s="1" t="s">
        <v>65</v>
      </c>
      <c r="E166" s="1" t="s">
        <v>66</v>
      </c>
      <c r="F166" s="1" t="str">
        <f>UnitControlCenter!$B$30</f>
        <v>quads / year</v>
      </c>
      <c r="G166" s="1" t="s">
        <v>3666</v>
      </c>
      <c r="H166" s="1" t="s">
        <v>3274</v>
      </c>
      <c r="I166" s="1" t="s">
        <v>3275</v>
      </c>
    </row>
    <row r="167" spans="1:10">
      <c r="A167" s="2" t="s">
        <v>2414</v>
      </c>
      <c r="B167" s="2" t="s">
        <v>2866</v>
      </c>
      <c r="C167" s="43">
        <v>0</v>
      </c>
      <c r="D167" s="1" t="s">
        <v>63</v>
      </c>
      <c r="E167" s="1" t="s">
        <v>64</v>
      </c>
      <c r="F167" s="1" t="str">
        <f>UnitControlCenter!$B$31</f>
        <v>thousand BTU / 2023 dollar</v>
      </c>
      <c r="G167" s="1" t="s">
        <v>2821</v>
      </c>
    </row>
    <row r="168" spans="1:10">
      <c r="A168" s="2" t="s">
        <v>2414</v>
      </c>
      <c r="B168" s="2" t="s">
        <v>2417</v>
      </c>
      <c r="C168" s="43">
        <v>1</v>
      </c>
      <c r="D168" s="1" t="s">
        <v>63</v>
      </c>
      <c r="E168" s="1" t="s">
        <v>64</v>
      </c>
      <c r="F168" s="1" t="str">
        <f>UnitControlCenter!$B$16</f>
        <v>terawatt-hours (TWh) / year</v>
      </c>
      <c r="G168" s="1" t="s">
        <v>2317</v>
      </c>
    </row>
    <row r="169" spans="1:10">
      <c r="A169" s="2" t="s">
        <v>2414</v>
      </c>
      <c r="B169" s="2" t="s">
        <v>2418</v>
      </c>
      <c r="C169" s="43">
        <v>1</v>
      </c>
      <c r="D169" s="1" t="s">
        <v>63</v>
      </c>
      <c r="E169" s="1" t="s">
        <v>64</v>
      </c>
      <c r="F169" s="1" t="str">
        <f>UnitControlCenter!$B$32</f>
        <v>millions of short tons / year</v>
      </c>
      <c r="G169" s="1" t="s">
        <v>2316</v>
      </c>
    </row>
    <row r="170" spans="1:10">
      <c r="A170" s="2" t="s">
        <v>2414</v>
      </c>
      <c r="B170" s="2" t="s">
        <v>2419</v>
      </c>
      <c r="C170" s="43">
        <v>1</v>
      </c>
      <c r="D170" s="1" t="s">
        <v>63</v>
      </c>
      <c r="E170" s="1" t="s">
        <v>64</v>
      </c>
      <c r="F170" s="1" t="str">
        <f>UnitControlCenter!$B$32</f>
        <v>millions of short tons / year</v>
      </c>
      <c r="G170" s="1" t="s">
        <v>2315</v>
      </c>
    </row>
    <row r="171" spans="1:10">
      <c r="A171" s="2" t="s">
        <v>2414</v>
      </c>
      <c r="B171" s="2" t="s">
        <v>2420</v>
      </c>
      <c r="C171" s="43">
        <v>1</v>
      </c>
      <c r="D171" s="1" t="s">
        <v>63</v>
      </c>
      <c r="E171" s="1" t="s">
        <v>64</v>
      </c>
      <c r="F171" s="1" t="str">
        <f>UnitControlCenter!$B$33</f>
        <v>trillion cubic feet / year</v>
      </c>
      <c r="G171" s="1" t="s">
        <v>2314</v>
      </c>
    </row>
    <row r="172" spans="1:10" ht="30">
      <c r="A172" s="2" t="s">
        <v>2414</v>
      </c>
      <c r="B172" s="2" t="s">
        <v>2421</v>
      </c>
      <c r="C172" s="43">
        <v>1</v>
      </c>
      <c r="D172" s="1" t="s">
        <v>63</v>
      </c>
      <c r="E172" s="1" t="s">
        <v>64</v>
      </c>
      <c r="F172" s="1" t="str">
        <f>UnitControlCenter!$B$34</f>
        <v>million barrels of oil / year</v>
      </c>
      <c r="G172" s="1" t="s">
        <v>2313</v>
      </c>
    </row>
    <row r="173" spans="1:10">
      <c r="A173" s="2" t="s">
        <v>2414</v>
      </c>
      <c r="B173" s="2" t="s">
        <v>2422</v>
      </c>
      <c r="C173" s="43">
        <v>1</v>
      </c>
      <c r="D173" s="1" t="s">
        <v>63</v>
      </c>
      <c r="E173" s="1" t="s">
        <v>64</v>
      </c>
      <c r="F173" s="1" t="str">
        <f>UnitControlCenter!$B$34</f>
        <v>million barrels of oil / year</v>
      </c>
      <c r="G173" s="1" t="s">
        <v>2364</v>
      </c>
    </row>
    <row r="174" spans="1:10">
      <c r="A174" s="2" t="s">
        <v>2414</v>
      </c>
      <c r="B174" s="2" t="s">
        <v>2423</v>
      </c>
      <c r="C174" s="43">
        <v>1</v>
      </c>
      <c r="D174" s="1" t="s">
        <v>63</v>
      </c>
      <c r="E174" s="1" t="s">
        <v>64</v>
      </c>
      <c r="F174" s="1" t="str">
        <f>UnitControlCenter!$B$32</f>
        <v>millions of short tons / year</v>
      </c>
      <c r="G174" s="1" t="s">
        <v>2365</v>
      </c>
    </row>
    <row r="175" spans="1:10" ht="30">
      <c r="A175" s="2" t="s">
        <v>2414</v>
      </c>
      <c r="B175" s="2" t="s">
        <v>2631</v>
      </c>
      <c r="C175" s="43">
        <v>1</v>
      </c>
      <c r="D175" s="1" t="s">
        <v>63</v>
      </c>
      <c r="E175" s="1" t="s">
        <v>64</v>
      </c>
      <c r="F175" s="1" t="str">
        <f>UnitControlCenter!$B$35</f>
        <v>million gallons / year</v>
      </c>
      <c r="G175" s="1" t="s">
        <v>2635</v>
      </c>
    </row>
    <row r="176" spans="1:10" ht="30">
      <c r="A176" s="2" t="s">
        <v>2414</v>
      </c>
      <c r="B176" s="2" t="s">
        <v>2632</v>
      </c>
      <c r="C176" s="43">
        <v>1</v>
      </c>
      <c r="D176" s="1" t="s">
        <v>63</v>
      </c>
      <c r="E176" s="1" t="s">
        <v>64</v>
      </c>
      <c r="F176" s="1" t="str">
        <f>UnitControlCenter!$B$32</f>
        <v>millions of short tons / year</v>
      </c>
      <c r="G176" s="1" t="s">
        <v>2636</v>
      </c>
    </row>
    <row r="177" spans="1:10" ht="15.75" thickBot="1">
      <c r="A177" s="192" t="s">
        <v>2414</v>
      </c>
      <c r="B177" s="192" t="s">
        <v>2633</v>
      </c>
      <c r="C177" s="199">
        <v>1</v>
      </c>
      <c r="D177" s="193" t="s">
        <v>63</v>
      </c>
      <c r="E177" s="193" t="s">
        <v>64</v>
      </c>
      <c r="F177" s="193" t="str">
        <f>UnitControlCenter!$B$6</f>
        <v>thousand metric tons / year</v>
      </c>
      <c r="G177" s="193" t="s">
        <v>2637</v>
      </c>
      <c r="H177" s="193"/>
      <c r="I177" s="193"/>
      <c r="J177" s="193"/>
    </row>
    <row r="178" spans="1:10" ht="60">
      <c r="A178" s="2" t="s">
        <v>3343</v>
      </c>
      <c r="B178" s="2" t="s">
        <v>3371</v>
      </c>
      <c r="C178" s="43">
        <v>1</v>
      </c>
      <c r="D178" s="1" t="s">
        <v>65</v>
      </c>
      <c r="E178" s="1" t="s">
        <v>66</v>
      </c>
      <c r="F178" s="1" t="str">
        <f>UnitControlCenter!$B$36</f>
        <v>trillion BTU / year</v>
      </c>
      <c r="G178" s="1" t="s">
        <v>2642</v>
      </c>
      <c r="H178" s="1" t="s">
        <v>2643</v>
      </c>
      <c r="I178" s="1" t="s">
        <v>2644</v>
      </c>
    </row>
    <row r="179" spans="1:10" ht="60">
      <c r="A179" s="2" t="s">
        <v>3343</v>
      </c>
      <c r="B179" s="2" t="s">
        <v>3372</v>
      </c>
      <c r="C179" s="43">
        <v>1</v>
      </c>
      <c r="D179" s="1" t="s">
        <v>65</v>
      </c>
      <c r="E179" s="1" t="s">
        <v>66</v>
      </c>
      <c r="F179" s="1" t="str">
        <f>UnitControlCenter!$B$36</f>
        <v>trillion BTU / year</v>
      </c>
      <c r="G179" s="1" t="s">
        <v>2645</v>
      </c>
      <c r="H179" s="1" t="s">
        <v>2643</v>
      </c>
      <c r="I179" s="1" t="s">
        <v>2644</v>
      </c>
    </row>
    <row r="180" spans="1:10" ht="60">
      <c r="A180" s="2" t="s">
        <v>3343</v>
      </c>
      <c r="B180" s="2" t="s">
        <v>3373</v>
      </c>
      <c r="C180" s="43">
        <v>1</v>
      </c>
      <c r="D180" s="1" t="s">
        <v>65</v>
      </c>
      <c r="E180" s="1" t="s">
        <v>66</v>
      </c>
      <c r="F180" s="1" t="str">
        <f>UnitControlCenter!$B$9</f>
        <v>billion 2023 dollars / year</v>
      </c>
      <c r="G180" s="1" t="s">
        <v>2646</v>
      </c>
      <c r="H180" s="1" t="s">
        <v>2643</v>
      </c>
      <c r="I180" s="1" t="s">
        <v>2644</v>
      </c>
    </row>
    <row r="181" spans="1:10" ht="75">
      <c r="A181" s="2" t="s">
        <v>3343</v>
      </c>
      <c r="B181" s="2" t="s">
        <v>3374</v>
      </c>
      <c r="C181" s="43">
        <v>1</v>
      </c>
      <c r="D181" s="1" t="s">
        <v>65</v>
      </c>
      <c r="E181" s="1" t="s">
        <v>66</v>
      </c>
      <c r="F181" s="1" t="str">
        <f>UnitControlCenter!$B$9</f>
        <v>billion 2023 dollars / year</v>
      </c>
      <c r="G181" s="1" t="s">
        <v>2647</v>
      </c>
      <c r="H181" s="1" t="s">
        <v>2643</v>
      </c>
      <c r="I181" s="1" t="s">
        <v>2644</v>
      </c>
    </row>
    <row r="182" spans="1:10" ht="60">
      <c r="A182" s="2" t="s">
        <v>3343</v>
      </c>
      <c r="B182" s="2" t="s">
        <v>3375</v>
      </c>
      <c r="C182" s="43">
        <v>1</v>
      </c>
      <c r="D182" s="1" t="s">
        <v>65</v>
      </c>
      <c r="E182" s="1" t="s">
        <v>66</v>
      </c>
      <c r="F182" s="1" t="str">
        <f>UnitControlCenter!B3</f>
        <v>million metric tons / year</v>
      </c>
      <c r="G182" s="1" t="s">
        <v>2889</v>
      </c>
      <c r="H182" s="1" t="s">
        <v>2887</v>
      </c>
      <c r="I182" s="1" t="s">
        <v>2888</v>
      </c>
    </row>
    <row r="183" spans="1:10" ht="60">
      <c r="A183" s="2" t="s">
        <v>3343</v>
      </c>
      <c r="B183" s="2" t="s">
        <v>3376</v>
      </c>
      <c r="C183" s="43">
        <v>1</v>
      </c>
      <c r="D183" s="1" t="s">
        <v>65</v>
      </c>
      <c r="E183" s="1" t="s">
        <v>66</v>
      </c>
      <c r="F183" s="1" t="str">
        <f>UnitControlCenter!B3</f>
        <v>million metric tons / year</v>
      </c>
      <c r="G183" s="1" t="s">
        <v>2890</v>
      </c>
      <c r="H183" s="1" t="s">
        <v>2887</v>
      </c>
      <c r="I183" s="1" t="s">
        <v>2888</v>
      </c>
    </row>
    <row r="184" spans="1:10" ht="60">
      <c r="A184" s="2" t="s">
        <v>3343</v>
      </c>
      <c r="B184" s="2" t="s">
        <v>3377</v>
      </c>
      <c r="C184" s="43">
        <v>1</v>
      </c>
      <c r="D184" s="1" t="s">
        <v>65</v>
      </c>
      <c r="E184" s="1" t="s">
        <v>66</v>
      </c>
      <c r="F184" s="1" t="str">
        <f>UnitControlCenter!$B$36</f>
        <v>trillion BTU / year</v>
      </c>
      <c r="G184" s="1" t="s">
        <v>2724</v>
      </c>
      <c r="H184" s="1" t="s">
        <v>2719</v>
      </c>
      <c r="I184" s="1" t="s">
        <v>2720</v>
      </c>
    </row>
    <row r="185" spans="1:10" ht="75">
      <c r="A185" s="2" t="s">
        <v>3343</v>
      </c>
      <c r="B185" s="2" t="s">
        <v>3378</v>
      </c>
      <c r="C185" s="43">
        <v>1</v>
      </c>
      <c r="D185" s="1" t="s">
        <v>65</v>
      </c>
      <c r="E185" s="1" t="s">
        <v>66</v>
      </c>
      <c r="F185" s="1" t="str">
        <f>UnitControlCenter!$B$36</f>
        <v>trillion BTU / year</v>
      </c>
      <c r="G185" s="1" t="s">
        <v>2725</v>
      </c>
      <c r="H185" s="1" t="s">
        <v>2719</v>
      </c>
      <c r="I185" s="1" t="s">
        <v>2721</v>
      </c>
    </row>
    <row r="186" spans="1:10" ht="75">
      <c r="A186" s="2" t="s">
        <v>3343</v>
      </c>
      <c r="B186" s="2" t="s">
        <v>3379</v>
      </c>
      <c r="C186" s="43">
        <v>1</v>
      </c>
      <c r="D186" s="1" t="s">
        <v>65</v>
      </c>
      <c r="E186" s="1" t="s">
        <v>66</v>
      </c>
      <c r="F186" s="1" t="str">
        <f>UnitControlCenter!$B$9</f>
        <v>billion 2023 dollars / year</v>
      </c>
      <c r="G186" s="1" t="s">
        <v>2726</v>
      </c>
      <c r="H186" s="1" t="s">
        <v>2719</v>
      </c>
      <c r="I186" s="1" t="s">
        <v>2722</v>
      </c>
    </row>
    <row r="187" spans="1:10" ht="90">
      <c r="A187" s="2" t="s">
        <v>3343</v>
      </c>
      <c r="B187" s="2" t="s">
        <v>3380</v>
      </c>
      <c r="C187" s="43">
        <v>1</v>
      </c>
      <c r="D187" s="1" t="s">
        <v>65</v>
      </c>
      <c r="E187" s="1" t="s">
        <v>66</v>
      </c>
      <c r="F187" s="1" t="str">
        <f>UnitControlCenter!$B$9</f>
        <v>billion 2023 dollars / year</v>
      </c>
      <c r="G187" s="1" t="s">
        <v>2727</v>
      </c>
      <c r="H187" s="1" t="s">
        <v>2719</v>
      </c>
      <c r="I187" s="1" t="s">
        <v>2723</v>
      </c>
    </row>
    <row r="188" spans="1:10" ht="105">
      <c r="A188" s="2" t="s">
        <v>3343</v>
      </c>
      <c r="B188" s="2" t="s">
        <v>3381</v>
      </c>
      <c r="C188" s="43">
        <v>1</v>
      </c>
      <c r="D188" s="1" t="s">
        <v>65</v>
      </c>
      <c r="E188" s="1" t="s">
        <v>66</v>
      </c>
      <c r="F188" s="1" t="str">
        <f>UnitControlCenter!$B$30</f>
        <v>quads / year</v>
      </c>
      <c r="G188" s="1" t="s">
        <v>2752</v>
      </c>
      <c r="H188" s="1" t="s">
        <v>2754</v>
      </c>
      <c r="I188" s="1" t="s">
        <v>2755</v>
      </c>
    </row>
    <row r="189" spans="1:10" ht="120">
      <c r="A189" s="2" t="s">
        <v>3343</v>
      </c>
      <c r="B189" s="2" t="s">
        <v>3382</v>
      </c>
      <c r="C189" s="43">
        <v>1</v>
      </c>
      <c r="D189" s="1" t="s">
        <v>65</v>
      </c>
      <c r="E189" s="1" t="s">
        <v>66</v>
      </c>
      <c r="F189" s="1" t="str">
        <f>UnitControlCenter!$B$30</f>
        <v>quads / year</v>
      </c>
      <c r="G189" s="1" t="s">
        <v>2753</v>
      </c>
      <c r="H189" s="1" t="s">
        <v>2754</v>
      </c>
      <c r="I189" s="1" t="s">
        <v>2755</v>
      </c>
    </row>
    <row r="190" spans="1:10" ht="105">
      <c r="A190" s="2" t="s">
        <v>3343</v>
      </c>
      <c r="B190" s="2" t="s">
        <v>3712</v>
      </c>
      <c r="C190" s="43">
        <v>1</v>
      </c>
      <c r="D190" s="1" t="s">
        <v>65</v>
      </c>
      <c r="E190" s="1" t="s">
        <v>66</v>
      </c>
      <c r="F190" s="1" t="s">
        <v>352</v>
      </c>
      <c r="G190" s="1" t="s">
        <v>3823</v>
      </c>
      <c r="H190" s="1" t="s">
        <v>3824</v>
      </c>
      <c r="I190" s="1" t="s">
        <v>3713</v>
      </c>
    </row>
    <row r="191" spans="1:10" ht="225">
      <c r="A191" s="2" t="s">
        <v>3343</v>
      </c>
      <c r="B191" s="2" t="s">
        <v>3390</v>
      </c>
      <c r="C191" s="43">
        <v>1</v>
      </c>
      <c r="D191" s="1" t="s">
        <v>65</v>
      </c>
      <c r="E191" s="1" t="s">
        <v>66</v>
      </c>
      <c r="F191" s="1" t="str">
        <f>UnitControlCenter!$B$10</f>
        <v>billion 2023 dollars</v>
      </c>
      <c r="G191" s="1" t="s">
        <v>3346</v>
      </c>
      <c r="H191" s="1" t="s">
        <v>3345</v>
      </c>
      <c r="I191" s="208" t="s">
        <v>3344</v>
      </c>
      <c r="J191" s="208"/>
    </row>
    <row r="192" spans="1:10" ht="255">
      <c r="A192" s="2" t="s">
        <v>3343</v>
      </c>
      <c r="B192" s="2" t="s">
        <v>3383</v>
      </c>
      <c r="C192" s="43">
        <v>1</v>
      </c>
      <c r="D192" s="1" t="s">
        <v>65</v>
      </c>
      <c r="E192" s="1" t="s">
        <v>66</v>
      </c>
      <c r="F192" s="1" t="str">
        <f>UnitControlCenter!$B$10</f>
        <v>billion 2023 dollars</v>
      </c>
      <c r="G192" s="1" t="s">
        <v>3354</v>
      </c>
      <c r="H192" s="1" t="s">
        <v>3345</v>
      </c>
      <c r="I192" s="208" t="s">
        <v>3347</v>
      </c>
      <c r="J192" s="208"/>
    </row>
    <row r="193" spans="1:10" ht="225">
      <c r="A193" s="2" t="s">
        <v>3343</v>
      </c>
      <c r="B193" s="2" t="s">
        <v>3384</v>
      </c>
      <c r="C193" s="43">
        <v>1</v>
      </c>
      <c r="D193" s="1" t="s">
        <v>65</v>
      </c>
      <c r="E193" s="1" t="s">
        <v>66</v>
      </c>
      <c r="F193" s="1" t="str">
        <f>UnitControlCenter!$B$10</f>
        <v>billion 2023 dollars</v>
      </c>
      <c r="G193" s="1" t="s">
        <v>3355</v>
      </c>
      <c r="H193" s="1" t="s">
        <v>3345</v>
      </c>
      <c r="I193" s="208" t="s">
        <v>3348</v>
      </c>
      <c r="J193" s="208"/>
    </row>
    <row r="194" spans="1:10" ht="255">
      <c r="A194" s="2" t="s">
        <v>3343</v>
      </c>
      <c r="B194" s="2" t="s">
        <v>3385</v>
      </c>
      <c r="C194" s="43">
        <v>1</v>
      </c>
      <c r="D194" s="1" t="s">
        <v>65</v>
      </c>
      <c r="E194" s="1" t="s">
        <v>66</v>
      </c>
      <c r="F194" s="1" t="str">
        <f>UnitControlCenter!$B$10</f>
        <v>billion 2023 dollars</v>
      </c>
      <c r="G194" s="1" t="s">
        <v>3356</v>
      </c>
      <c r="H194" s="1" t="s">
        <v>3345</v>
      </c>
      <c r="I194" s="208" t="s">
        <v>3349</v>
      </c>
      <c r="J194" s="208"/>
    </row>
    <row r="195" spans="1:10" ht="210">
      <c r="A195" s="2" t="s">
        <v>3343</v>
      </c>
      <c r="B195" s="2" t="s">
        <v>3386</v>
      </c>
      <c r="C195" s="43">
        <v>1</v>
      </c>
      <c r="D195" s="1" t="s">
        <v>65</v>
      </c>
      <c r="E195" s="1" t="s">
        <v>66</v>
      </c>
      <c r="F195" s="1" t="str">
        <f>UnitControlCenter!$B$10</f>
        <v>billion 2023 dollars</v>
      </c>
      <c r="G195" s="1" t="s">
        <v>3359</v>
      </c>
      <c r="H195" s="1" t="s">
        <v>3345</v>
      </c>
      <c r="I195" s="208" t="s">
        <v>3350</v>
      </c>
      <c r="J195" s="208"/>
    </row>
    <row r="196" spans="1:10" ht="240">
      <c r="A196" s="2" t="s">
        <v>3343</v>
      </c>
      <c r="B196" s="2" t="s">
        <v>3387</v>
      </c>
      <c r="C196" s="43">
        <v>1</v>
      </c>
      <c r="D196" s="1" t="s">
        <v>65</v>
      </c>
      <c r="E196" s="1" t="s">
        <v>66</v>
      </c>
      <c r="F196" s="1" t="str">
        <f>UnitControlCenter!$B$10</f>
        <v>billion 2023 dollars</v>
      </c>
      <c r="G196" s="1" t="s">
        <v>3360</v>
      </c>
      <c r="H196" s="1" t="s">
        <v>3345</v>
      </c>
      <c r="I196" s="208" t="s">
        <v>3351</v>
      </c>
      <c r="J196" s="208"/>
    </row>
    <row r="197" spans="1:10" ht="270">
      <c r="A197" s="2" t="s">
        <v>3343</v>
      </c>
      <c r="B197" s="2" t="s">
        <v>3388</v>
      </c>
      <c r="C197" s="43">
        <v>1</v>
      </c>
      <c r="D197" s="1" t="s">
        <v>65</v>
      </c>
      <c r="E197" s="1" t="s">
        <v>66</v>
      </c>
      <c r="F197" s="1" t="str">
        <f>UnitControlCenter!$B$10</f>
        <v>billion 2023 dollars</v>
      </c>
      <c r="G197" s="1" t="s">
        <v>3357</v>
      </c>
      <c r="H197" s="1" t="s">
        <v>3345</v>
      </c>
      <c r="I197" s="208" t="s">
        <v>3352</v>
      </c>
      <c r="J197" s="208"/>
    </row>
    <row r="198" spans="1:10" ht="315.75" thickBot="1">
      <c r="A198" s="192" t="s">
        <v>3343</v>
      </c>
      <c r="B198" s="192" t="s">
        <v>3389</v>
      </c>
      <c r="C198" s="199">
        <v>1</v>
      </c>
      <c r="D198" s="193" t="s">
        <v>65</v>
      </c>
      <c r="E198" s="193" t="s">
        <v>66</v>
      </c>
      <c r="F198" s="193" t="str">
        <f>UnitControlCenter!$B$10</f>
        <v>billion 2023 dollars</v>
      </c>
      <c r="G198" s="193" t="s">
        <v>3358</v>
      </c>
      <c r="H198" s="193" t="s">
        <v>3345</v>
      </c>
      <c r="I198" s="315" t="s">
        <v>3353</v>
      </c>
      <c r="J198" s="315"/>
    </row>
    <row r="199" spans="1:10" ht="75">
      <c r="A199" s="2" t="s">
        <v>2348</v>
      </c>
      <c r="B199" s="2" t="s">
        <v>93</v>
      </c>
      <c r="C199" s="43">
        <v>1</v>
      </c>
      <c r="D199" s="1" t="s">
        <v>65</v>
      </c>
      <c r="E199" s="1" t="s">
        <v>2354</v>
      </c>
      <c r="F199" s="1" t="str">
        <f>UnitControlCenter!$B$22</f>
        <v>2023 dollars / megawatt-hour (MWh)</v>
      </c>
      <c r="G199" s="1" t="s">
        <v>3299</v>
      </c>
      <c r="H199" s="1" t="s">
        <v>3298</v>
      </c>
      <c r="I199" s="1" t="s">
        <v>3659</v>
      </c>
    </row>
    <row r="200" spans="1:10" ht="45">
      <c r="A200" s="2" t="s">
        <v>2348</v>
      </c>
      <c r="B200" s="2" t="s">
        <v>446</v>
      </c>
      <c r="C200" s="43">
        <v>1</v>
      </c>
      <c r="D200" s="1" t="s">
        <v>65</v>
      </c>
      <c r="E200" s="1" t="s">
        <v>2354</v>
      </c>
      <c r="F200" s="1" t="str">
        <f>UnitControlCenter!$B$37</f>
        <v>2023 dollars / short ton</v>
      </c>
      <c r="G200" s="1" t="s">
        <v>2655</v>
      </c>
      <c r="H200" s="1" t="s">
        <v>2656</v>
      </c>
      <c r="I200" s="1" t="s">
        <v>2657</v>
      </c>
    </row>
    <row r="201" spans="1:10">
      <c r="A201" s="2" t="s">
        <v>2348</v>
      </c>
      <c r="B201" s="2" t="s">
        <v>443</v>
      </c>
      <c r="C201" s="43">
        <v>1</v>
      </c>
      <c r="D201" s="1" t="s">
        <v>65</v>
      </c>
      <c r="E201" s="1" t="s">
        <v>2354</v>
      </c>
      <c r="F201" s="1" t="str">
        <f>UnitControlCenter!$B$37</f>
        <v>2023 dollars / short ton</v>
      </c>
      <c r="G201" s="1" t="s">
        <v>2367</v>
      </c>
      <c r="H201" s="1" t="s">
        <v>341</v>
      </c>
      <c r="I201" s="1" t="s">
        <v>2542</v>
      </c>
    </row>
    <row r="202" spans="1:10" ht="90">
      <c r="A202" s="2" t="s">
        <v>2348</v>
      </c>
      <c r="B202" s="2" t="s">
        <v>87</v>
      </c>
      <c r="C202" s="43">
        <v>1</v>
      </c>
      <c r="D202" s="1" t="s">
        <v>65</v>
      </c>
      <c r="E202" s="1" t="s">
        <v>2354</v>
      </c>
      <c r="F202" s="1" t="str">
        <f>UnitControlCenter!$B$38</f>
        <v>2023 dollars / thousand cubic feet</v>
      </c>
      <c r="G202" s="1" t="s">
        <v>3301</v>
      </c>
      <c r="H202" s="1" t="s">
        <v>3300</v>
      </c>
      <c r="I202" s="1" t="s">
        <v>3660</v>
      </c>
    </row>
    <row r="203" spans="1:10">
      <c r="A203" s="2" t="s">
        <v>2348</v>
      </c>
      <c r="B203" s="2" t="s">
        <v>95</v>
      </c>
      <c r="C203" s="43">
        <v>1</v>
      </c>
      <c r="D203" s="1" t="s">
        <v>65</v>
      </c>
      <c r="E203" s="1" t="s">
        <v>2354</v>
      </c>
      <c r="F203" s="1" t="str">
        <f>UnitControlCenter!$B$39</f>
        <v>2023 dollars / gallon</v>
      </c>
      <c r="G203" s="1" t="s">
        <v>2369</v>
      </c>
      <c r="H203" s="1" t="s">
        <v>336</v>
      </c>
      <c r="I203" s="43">
        <v>969696</v>
      </c>
      <c r="J203" s="43"/>
    </row>
    <row r="204" spans="1:10" ht="90">
      <c r="A204" s="2" t="s">
        <v>2348</v>
      </c>
      <c r="B204" s="2" t="s">
        <v>96</v>
      </c>
      <c r="C204" s="43">
        <v>1</v>
      </c>
      <c r="D204" s="1" t="s">
        <v>65</v>
      </c>
      <c r="E204" s="1" t="s">
        <v>2354</v>
      </c>
      <c r="F204" s="1" t="str">
        <f>UnitControlCenter!$B$39</f>
        <v>2023 dollars / gallon</v>
      </c>
      <c r="G204" s="1" t="s">
        <v>2650</v>
      </c>
      <c r="H204" s="1" t="s">
        <v>2648</v>
      </c>
      <c r="I204" s="1" t="s">
        <v>2649</v>
      </c>
    </row>
    <row r="205" spans="1:10" ht="60">
      <c r="A205" s="2" t="s">
        <v>2348</v>
      </c>
      <c r="B205" s="2" t="s">
        <v>92</v>
      </c>
      <c r="C205" s="43">
        <v>1</v>
      </c>
      <c r="D205" s="1" t="s">
        <v>65</v>
      </c>
      <c r="E205" s="1" t="s">
        <v>2354</v>
      </c>
      <c r="F205" s="1" t="str">
        <f>UnitControlCenter!$B$37</f>
        <v>2023 dollars / short ton</v>
      </c>
      <c r="G205" s="1" t="s">
        <v>2651</v>
      </c>
      <c r="H205" s="1" t="s">
        <v>2652</v>
      </c>
      <c r="I205" s="1" t="s">
        <v>2653</v>
      </c>
    </row>
    <row r="206" spans="1:10" ht="60">
      <c r="A206" s="2" t="s">
        <v>2348</v>
      </c>
      <c r="B206" s="2" t="s">
        <v>2592</v>
      </c>
      <c r="C206" s="43">
        <v>1</v>
      </c>
      <c r="D206" s="1" t="s">
        <v>65</v>
      </c>
      <c r="E206" s="1" t="s">
        <v>2354</v>
      </c>
      <c r="F206" s="1" t="str">
        <f>UnitControlCenter!$B$40</f>
        <v>2023 dollars / barrel of oil</v>
      </c>
      <c r="G206" s="1" t="s">
        <v>2716</v>
      </c>
      <c r="H206" s="1" t="s">
        <v>2717</v>
      </c>
      <c r="I206" s="1" t="s">
        <v>2718</v>
      </c>
    </row>
    <row r="207" spans="1:10" ht="60">
      <c r="A207" s="2" t="s">
        <v>2348</v>
      </c>
      <c r="B207" s="2" t="s">
        <v>2654</v>
      </c>
      <c r="C207" s="43">
        <v>1</v>
      </c>
      <c r="D207" s="1" t="s">
        <v>65</v>
      </c>
      <c r="E207" s="1" t="s">
        <v>2354</v>
      </c>
      <c r="F207" s="1" t="str">
        <f>UnitControlCenter!$B$39</f>
        <v>2023 dollars / gallon</v>
      </c>
      <c r="G207" s="1" t="s">
        <v>2658</v>
      </c>
      <c r="H207" s="1" t="s">
        <v>2366</v>
      </c>
      <c r="I207" s="1" t="s">
        <v>2588</v>
      </c>
    </row>
    <row r="208" spans="1:10" ht="30.75" thickBot="1">
      <c r="A208" s="192" t="s">
        <v>2348</v>
      </c>
      <c r="B208" s="192" t="s">
        <v>2472</v>
      </c>
      <c r="C208" s="199">
        <v>1</v>
      </c>
      <c r="D208" s="193" t="s">
        <v>65</v>
      </c>
      <c r="E208" s="193" t="s">
        <v>2354</v>
      </c>
      <c r="F208" s="193" t="str">
        <f>UnitControlCenter!$B$41</f>
        <v>2023 dollars / kg</v>
      </c>
      <c r="G208" s="193" t="s">
        <v>2760</v>
      </c>
      <c r="H208" s="193" t="s">
        <v>2761</v>
      </c>
      <c r="I208" s="193" t="s">
        <v>2762</v>
      </c>
      <c r="J208" s="193"/>
    </row>
    <row r="209" spans="1:10">
      <c r="A209" s="2" t="s">
        <v>2349</v>
      </c>
      <c r="B209" s="2" t="s">
        <v>3482</v>
      </c>
      <c r="C209" s="43">
        <v>1</v>
      </c>
      <c r="D209" s="1" t="s">
        <v>63</v>
      </c>
      <c r="E209" s="1" t="s">
        <v>64</v>
      </c>
      <c r="F209" s="1" t="str">
        <f>UnitControlCenter!$B$42</f>
        <v>2023 dollars / kilowatt-hour (kWh)</v>
      </c>
      <c r="G209" s="1" t="s">
        <v>2370</v>
      </c>
    </row>
    <row r="210" spans="1:10" ht="30">
      <c r="A210" s="2" t="s">
        <v>2349</v>
      </c>
      <c r="B210" s="2" t="s">
        <v>2350</v>
      </c>
      <c r="C210" s="43">
        <v>0</v>
      </c>
      <c r="D210" s="1" t="s">
        <v>65</v>
      </c>
      <c r="E210" s="1" t="s">
        <v>64</v>
      </c>
      <c r="F210" s="1" t="str">
        <f>UnitControlCenter!$B$44</f>
        <v>cost of eqpt. to capture 1 metric ton CO2e/yr (2020 dollars)</v>
      </c>
      <c r="G210" s="1" t="s">
        <v>2374</v>
      </c>
      <c r="H210" s="1" t="s">
        <v>2375</v>
      </c>
      <c r="I210" s="1" t="s">
        <v>2549</v>
      </c>
    </row>
    <row r="211" spans="1:10" ht="30">
      <c r="A211" s="2" t="s">
        <v>2349</v>
      </c>
      <c r="B211" s="2" t="s">
        <v>2351</v>
      </c>
      <c r="C211" s="43">
        <v>1</v>
      </c>
      <c r="D211" s="1" t="s">
        <v>63</v>
      </c>
      <c r="E211" s="1" t="s">
        <v>64</v>
      </c>
      <c r="F211" s="1" t="str">
        <f>UnitControlCenter!$B$45</f>
        <v>million 2023 dollars / megawatt (MW)</v>
      </c>
      <c r="G211" s="1" t="s">
        <v>2371</v>
      </c>
    </row>
    <row r="212" spans="1:10" ht="30">
      <c r="A212" s="2" t="s">
        <v>2349</v>
      </c>
      <c r="B212" s="2" t="s">
        <v>2352</v>
      </c>
      <c r="C212" s="43">
        <v>1</v>
      </c>
      <c r="D212" s="1" t="s">
        <v>63</v>
      </c>
      <c r="E212" s="1" t="s">
        <v>64</v>
      </c>
      <c r="F212" s="1" t="str">
        <f>UnitControlCenter!$B$45</f>
        <v>million 2023 dollars / megawatt (MW)</v>
      </c>
      <c r="G212" s="1" t="s">
        <v>2372</v>
      </c>
    </row>
    <row r="213" spans="1:10" ht="30">
      <c r="A213" s="2" t="s">
        <v>2349</v>
      </c>
      <c r="B213" s="2" t="s">
        <v>2353</v>
      </c>
      <c r="C213" s="43">
        <v>1</v>
      </c>
      <c r="D213" s="1" t="s">
        <v>63</v>
      </c>
      <c r="E213" s="1" t="s">
        <v>64</v>
      </c>
      <c r="F213" s="1" t="str">
        <f>UnitControlCenter!$B$45</f>
        <v>million 2023 dollars / megawatt (MW)</v>
      </c>
      <c r="G213" s="1" t="s">
        <v>2373</v>
      </c>
    </row>
    <row r="214" spans="1:10" ht="30.75" thickBot="1">
      <c r="A214" s="192" t="s">
        <v>2349</v>
      </c>
      <c r="B214" s="192" t="s">
        <v>2489</v>
      </c>
      <c r="C214" s="199">
        <v>1</v>
      </c>
      <c r="D214" s="193" t="s">
        <v>63</v>
      </c>
      <c r="E214" s="193" t="s">
        <v>64</v>
      </c>
      <c r="F214" s="193" t="str">
        <f>UnitControlCenter!$B$46</f>
        <v>cost of eqpt. to produce 1 kg H2/yr (2023 dollars)</v>
      </c>
      <c r="G214" s="193" t="s">
        <v>2490</v>
      </c>
      <c r="H214" s="193"/>
      <c r="I214" s="193"/>
      <c r="J214" s="193"/>
    </row>
  </sheetData>
  <phoneticPr fontId="113" type="noConversion"/>
  <conditionalFormatting sqref="C2:C214">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4 F104 F175 F27 F129 F50 F87 F64 F67 F47 F52:F58"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E315"/>
  <sheetViews>
    <sheetView workbookViewId="0"/>
  </sheetViews>
  <sheetFormatPr defaultColWidth="8.85546875" defaultRowHeight="15"/>
  <cols>
    <col min="1" max="1" width="13.42578125" customWidth="1"/>
    <col min="2" max="2" width="8.85546875" style="20"/>
    <col min="4" max="4" width="46" customWidth="1"/>
  </cols>
  <sheetData>
    <row r="1" spans="1:5">
      <c r="A1" s="42" t="s">
        <v>2537</v>
      </c>
      <c r="B1" s="169"/>
      <c r="C1" s="159"/>
      <c r="D1" s="159"/>
    </row>
    <row r="2" spans="1:5">
      <c r="A2" s="9" t="s">
        <v>2501</v>
      </c>
      <c r="B2" s="170" t="s">
        <v>2502</v>
      </c>
      <c r="C2" s="9" t="s">
        <v>2503</v>
      </c>
      <c r="D2" s="9" t="s">
        <v>2504</v>
      </c>
    </row>
    <row r="3" spans="1:5">
      <c r="A3" s="371" t="s">
        <v>3594</v>
      </c>
      <c r="B3" s="375" t="s">
        <v>3596</v>
      </c>
      <c r="C3" s="372"/>
      <c r="D3" s="374" t="s">
        <v>3595</v>
      </c>
    </row>
    <row r="4" spans="1:5">
      <c r="A4" t="s">
        <v>2551</v>
      </c>
      <c r="B4" s="20" t="s">
        <v>2545</v>
      </c>
      <c r="C4" s="188"/>
      <c r="D4" s="376" t="s">
        <v>3598</v>
      </c>
      <c r="E4" t="s">
        <v>3601</v>
      </c>
    </row>
    <row r="5" spans="1:5">
      <c r="A5" t="s">
        <v>3605</v>
      </c>
      <c r="B5" s="171" t="s">
        <v>3606</v>
      </c>
      <c r="C5" s="377"/>
      <c r="D5" s="376" t="s">
        <v>3600</v>
      </c>
      <c r="E5" t="s">
        <v>3604</v>
      </c>
    </row>
    <row r="6" spans="1:5">
      <c r="A6" t="s">
        <v>3803</v>
      </c>
      <c r="B6" s="171" t="s">
        <v>3802</v>
      </c>
      <c r="C6" s="411"/>
      <c r="D6" s="408" t="s">
        <v>3796</v>
      </c>
    </row>
    <row r="7" spans="1:5">
      <c r="A7" t="s">
        <v>3800</v>
      </c>
      <c r="B7" s="171" t="s">
        <v>3799</v>
      </c>
      <c r="C7" s="409"/>
      <c r="D7" s="408" t="s">
        <v>3797</v>
      </c>
    </row>
    <row r="8" spans="1:5">
      <c r="A8" t="s">
        <v>3801</v>
      </c>
      <c r="B8" s="20">
        <v>6699</v>
      </c>
      <c r="C8" s="410"/>
      <c r="D8" s="408" t="s">
        <v>3798</v>
      </c>
    </row>
    <row r="9" spans="1:5">
      <c r="A9" t="s">
        <v>3803</v>
      </c>
      <c r="B9" s="171" t="s">
        <v>3607</v>
      </c>
      <c r="C9" s="205"/>
      <c r="D9" t="s">
        <v>3611</v>
      </c>
    </row>
    <row r="10" spans="1:5">
      <c r="A10" t="s">
        <v>3612</v>
      </c>
      <c r="B10" s="171" t="s">
        <v>3613</v>
      </c>
      <c r="C10" s="379"/>
      <c r="D10" s="378" t="s">
        <v>3583</v>
      </c>
    </row>
    <row r="11" spans="1:5">
      <c r="A11" t="s">
        <v>2511</v>
      </c>
      <c r="B11" s="20" t="s">
        <v>2522</v>
      </c>
      <c r="C11" s="176"/>
      <c r="D11" t="s">
        <v>436</v>
      </c>
    </row>
    <row r="12" spans="1:5">
      <c r="A12" t="s">
        <v>3567</v>
      </c>
      <c r="B12" s="20" t="s">
        <v>3566</v>
      </c>
      <c r="C12" s="362"/>
      <c r="D12" t="s">
        <v>3498</v>
      </c>
    </row>
    <row r="13" spans="1:5">
      <c r="A13" t="s">
        <v>2519</v>
      </c>
      <c r="B13" s="171" t="s">
        <v>2520</v>
      </c>
      <c r="C13" s="175"/>
      <c r="D13" t="s">
        <v>92</v>
      </c>
    </row>
    <row r="14" spans="1:5">
      <c r="A14" t="s">
        <v>2547</v>
      </c>
      <c r="B14" s="20" t="s">
        <v>2541</v>
      </c>
      <c r="C14" s="185"/>
      <c r="D14" t="s">
        <v>91</v>
      </c>
    </row>
    <row r="15" spans="1:5">
      <c r="A15" t="s">
        <v>2526</v>
      </c>
      <c r="B15" s="20" t="s">
        <v>2542</v>
      </c>
      <c r="C15" s="180"/>
      <c r="D15" t="s">
        <v>2538</v>
      </c>
    </row>
    <row r="16" spans="1:5">
      <c r="A16" t="s">
        <v>2548</v>
      </c>
      <c r="B16" s="20" t="s">
        <v>2368</v>
      </c>
      <c r="C16" s="184"/>
      <c r="D16" t="s">
        <v>2539</v>
      </c>
    </row>
    <row r="17" spans="1:4">
      <c r="A17" t="s">
        <v>2546</v>
      </c>
      <c r="B17" s="20" t="s">
        <v>2543</v>
      </c>
      <c r="C17" s="187"/>
      <c r="D17" t="s">
        <v>451</v>
      </c>
    </row>
    <row r="18" spans="1:4">
      <c r="A18" t="s">
        <v>2527</v>
      </c>
      <c r="B18" s="20" t="s">
        <v>2523</v>
      </c>
      <c r="C18" s="179"/>
      <c r="D18" t="s">
        <v>454</v>
      </c>
    </row>
    <row r="19" spans="1:4">
      <c r="A19" t="s">
        <v>2500</v>
      </c>
      <c r="B19" s="172" t="s">
        <v>2507</v>
      </c>
      <c r="C19" s="168"/>
      <c r="D19" t="s">
        <v>89</v>
      </c>
    </row>
    <row r="20" spans="1:4">
      <c r="A20" t="s">
        <v>3052</v>
      </c>
      <c r="B20" t="s">
        <v>3608</v>
      </c>
      <c r="C20" s="206"/>
      <c r="D20" t="s">
        <v>3500</v>
      </c>
    </row>
    <row r="21" spans="1:4">
      <c r="A21" t="s">
        <v>2528</v>
      </c>
      <c r="B21" s="20" t="s">
        <v>2524</v>
      </c>
      <c r="C21" s="181"/>
      <c r="D21" t="s">
        <v>3501</v>
      </c>
    </row>
    <row r="22" spans="1:4">
      <c r="A22" t="s">
        <v>2510</v>
      </c>
      <c r="B22" s="171" t="s">
        <v>2515</v>
      </c>
      <c r="C22" s="177"/>
      <c r="D22" t="s">
        <v>2540</v>
      </c>
    </row>
    <row r="23" spans="1:4">
      <c r="A23" t="s">
        <v>2550</v>
      </c>
      <c r="B23" s="20" t="s">
        <v>2544</v>
      </c>
      <c r="C23" s="186"/>
      <c r="D23" t="s">
        <v>2471</v>
      </c>
    </row>
    <row r="24" spans="1:4">
      <c r="A24" t="s">
        <v>2513</v>
      </c>
      <c r="B24" s="171" t="s">
        <v>2514</v>
      </c>
      <c r="C24" s="167"/>
      <c r="D24" t="s">
        <v>2625</v>
      </c>
    </row>
    <row r="25" spans="1:4">
      <c r="A25" t="s">
        <v>2593</v>
      </c>
      <c r="B25" s="171" t="s">
        <v>2595</v>
      </c>
      <c r="C25" s="189"/>
      <c r="D25" t="s">
        <v>2592</v>
      </c>
    </row>
    <row r="26" spans="1:4">
      <c r="A26" t="s">
        <v>2594</v>
      </c>
      <c r="B26" s="171">
        <v>740000</v>
      </c>
      <c r="C26" s="190"/>
      <c r="D26" t="s">
        <v>2469</v>
      </c>
    </row>
    <row r="27" spans="1:4">
      <c r="A27" t="s">
        <v>2529</v>
      </c>
      <c r="B27" s="20" t="s">
        <v>2525</v>
      </c>
      <c r="C27" s="182"/>
      <c r="D27" t="s">
        <v>311</v>
      </c>
    </row>
    <row r="28" spans="1:4">
      <c r="A28" t="s">
        <v>3565</v>
      </c>
      <c r="B28" s="20" t="s">
        <v>3609</v>
      </c>
      <c r="C28" s="361"/>
      <c r="D28" t="s">
        <v>3497</v>
      </c>
    </row>
    <row r="29" spans="1:4">
      <c r="A29" t="s">
        <v>2512</v>
      </c>
      <c r="B29" s="171" t="s">
        <v>2517</v>
      </c>
      <c r="C29" s="174"/>
      <c r="D29" t="s">
        <v>3427</v>
      </c>
    </row>
    <row r="30" spans="1:4">
      <c r="A30" t="s">
        <v>3428</v>
      </c>
      <c r="B30" s="171" t="s">
        <v>3429</v>
      </c>
      <c r="C30" s="360"/>
      <c r="D30" t="s">
        <v>3426</v>
      </c>
    </row>
    <row r="31" spans="1:4">
      <c r="A31" t="s">
        <v>3053</v>
      </c>
      <c r="B31" s="17" t="s">
        <v>3610</v>
      </c>
      <c r="C31" s="207"/>
      <c r="D31" t="s">
        <v>3499</v>
      </c>
    </row>
    <row r="32" spans="1:4">
      <c r="A32" t="s">
        <v>2536</v>
      </c>
      <c r="B32" s="20" t="s">
        <v>2535</v>
      </c>
      <c r="C32" s="183"/>
      <c r="D32" t="s">
        <v>443</v>
      </c>
    </row>
    <row r="33" spans="1:5">
      <c r="A33" t="s">
        <v>3054</v>
      </c>
      <c r="B33" s="204" t="s">
        <v>3047</v>
      </c>
      <c r="C33" s="203"/>
      <c r="D33" t="s">
        <v>3496</v>
      </c>
    </row>
    <row r="34" spans="1:5">
      <c r="A34" t="s">
        <v>2506</v>
      </c>
      <c r="B34" s="171" t="s">
        <v>2516</v>
      </c>
      <c r="C34" s="173"/>
      <c r="D34" t="s">
        <v>446</v>
      </c>
    </row>
    <row r="35" spans="1:5">
      <c r="A35" t="s">
        <v>3605</v>
      </c>
      <c r="B35" s="171" t="s">
        <v>3606</v>
      </c>
      <c r="C35" s="377"/>
      <c r="D35" t="s">
        <v>3599</v>
      </c>
      <c r="E35" t="s">
        <v>3603</v>
      </c>
    </row>
    <row r="36" spans="1:5">
      <c r="A36" t="s">
        <v>2551</v>
      </c>
      <c r="B36" s="20" t="s">
        <v>2545</v>
      </c>
      <c r="C36" s="188"/>
      <c r="D36" s="376" t="s">
        <v>3597</v>
      </c>
      <c r="E36" t="s">
        <v>3602</v>
      </c>
    </row>
    <row r="38" spans="1:5">
      <c r="A38" s="42" t="s">
        <v>2521</v>
      </c>
      <c r="B38" s="169"/>
      <c r="C38" s="159"/>
      <c r="D38" s="159"/>
    </row>
    <row r="39" spans="1:5" s="9" customFormat="1">
      <c r="A39" s="9" t="s">
        <v>2501</v>
      </c>
      <c r="B39" s="170" t="s">
        <v>2502</v>
      </c>
      <c r="C39" s="9" t="s">
        <v>2503</v>
      </c>
      <c r="D39" s="9" t="s">
        <v>2585</v>
      </c>
    </row>
    <row r="40" spans="1:5">
      <c r="A40" t="s">
        <v>2527</v>
      </c>
      <c r="B40" s="20" t="s">
        <v>2523</v>
      </c>
      <c r="C40" s="179"/>
      <c r="D40" t="s">
        <v>2587</v>
      </c>
    </row>
    <row r="41" spans="1:5">
      <c r="A41" t="s">
        <v>2500</v>
      </c>
      <c r="B41" s="172" t="s">
        <v>2507</v>
      </c>
      <c r="C41" s="168"/>
      <c r="D41" t="s">
        <v>2586</v>
      </c>
    </row>
    <row r="42" spans="1:5">
      <c r="A42" t="s">
        <v>2512</v>
      </c>
      <c r="B42" s="20" t="s">
        <v>2517</v>
      </c>
      <c r="C42" s="174"/>
      <c r="D42" t="s">
        <v>4</v>
      </c>
    </row>
    <row r="43" spans="1:5">
      <c r="A43" t="s">
        <v>2526</v>
      </c>
      <c r="B43" s="20" t="s">
        <v>2542</v>
      </c>
      <c r="C43" s="180"/>
      <c r="D43" t="s">
        <v>93</v>
      </c>
    </row>
    <row r="44" spans="1:5">
      <c r="A44" t="s">
        <v>2506</v>
      </c>
      <c r="B44" s="20">
        <v>969696</v>
      </c>
      <c r="C44" s="173"/>
      <c r="D44" t="s">
        <v>9</v>
      </c>
    </row>
    <row r="45" spans="1:5">
      <c r="A45" t="s">
        <v>2519</v>
      </c>
      <c r="B45" s="20" t="s">
        <v>2520</v>
      </c>
      <c r="C45" s="175"/>
      <c r="D45" t="s">
        <v>2428</v>
      </c>
    </row>
    <row r="46" spans="1:5">
      <c r="A46" t="s">
        <v>2528</v>
      </c>
      <c r="B46" s="20" t="s">
        <v>2524</v>
      </c>
      <c r="C46" s="181"/>
      <c r="D46" t="s">
        <v>132</v>
      </c>
    </row>
    <row r="47" spans="1:5">
      <c r="A47" t="s">
        <v>2529</v>
      </c>
      <c r="B47" s="20" t="s">
        <v>2525</v>
      </c>
      <c r="C47" s="182"/>
      <c r="D47" t="s">
        <v>2437</v>
      </c>
    </row>
    <row r="48" spans="1:5">
      <c r="A48" t="s">
        <v>2511</v>
      </c>
      <c r="B48" s="20" t="s">
        <v>2522</v>
      </c>
      <c r="C48" s="178"/>
      <c r="D48" t="s">
        <v>3804</v>
      </c>
    </row>
    <row r="49" spans="1:4">
      <c r="A49" t="s">
        <v>2547</v>
      </c>
      <c r="B49" s="20" t="s">
        <v>2541</v>
      </c>
      <c r="C49" s="185"/>
      <c r="D49" t="s">
        <v>3805</v>
      </c>
    </row>
    <row r="50" spans="1:4">
      <c r="A50" t="s">
        <v>2526</v>
      </c>
      <c r="B50" s="20" t="s">
        <v>2542</v>
      </c>
      <c r="C50" s="180"/>
      <c r="D50" t="s">
        <v>3806</v>
      </c>
    </row>
    <row r="51" spans="1:4">
      <c r="A51" t="s">
        <v>2593</v>
      </c>
      <c r="B51" s="171" t="s">
        <v>2595</v>
      </c>
      <c r="C51" s="189"/>
      <c r="D51" t="s">
        <v>2793</v>
      </c>
    </row>
    <row r="53" spans="1:4">
      <c r="A53" s="42" t="s">
        <v>2530</v>
      </c>
      <c r="B53" s="169"/>
      <c r="C53" s="159"/>
      <c r="D53" s="159"/>
    </row>
    <row r="54" spans="1:4">
      <c r="A54" s="9" t="s">
        <v>2501</v>
      </c>
      <c r="B54" s="170" t="s">
        <v>2502</v>
      </c>
      <c r="C54" s="9" t="s">
        <v>2503</v>
      </c>
      <c r="D54" s="9" t="s">
        <v>2504</v>
      </c>
    </row>
    <row r="55" spans="1:4">
      <c r="A55" t="s">
        <v>2512</v>
      </c>
      <c r="B55" s="171" t="s">
        <v>2517</v>
      </c>
      <c r="C55" s="174"/>
      <c r="D55" t="s">
        <v>2531</v>
      </c>
    </row>
    <row r="56" spans="1:4">
      <c r="A56" t="s">
        <v>2506</v>
      </c>
      <c r="B56" s="20">
        <v>969696</v>
      </c>
      <c r="C56" s="173"/>
      <c r="D56" t="s">
        <v>2532</v>
      </c>
    </row>
    <row r="57" spans="1:4">
      <c r="A57" t="s">
        <v>2519</v>
      </c>
      <c r="B57" s="20" t="s">
        <v>2520</v>
      </c>
      <c r="C57" s="175"/>
      <c r="D57" t="s">
        <v>2533</v>
      </c>
    </row>
    <row r="58" spans="1:4">
      <c r="A58" t="s">
        <v>2593</v>
      </c>
      <c r="B58" s="171" t="s">
        <v>2595</v>
      </c>
      <c r="C58" s="189"/>
      <c r="D58" t="s">
        <v>2794</v>
      </c>
    </row>
    <row r="60" spans="1:4">
      <c r="A60" s="42" t="s">
        <v>2534</v>
      </c>
      <c r="B60" s="169"/>
      <c r="C60" s="159"/>
      <c r="D60" s="159"/>
    </row>
    <row r="61" spans="1:4">
      <c r="A61" s="9" t="s">
        <v>2501</v>
      </c>
      <c r="B61" s="170" t="s">
        <v>2502</v>
      </c>
      <c r="C61" s="9" t="s">
        <v>2503</v>
      </c>
      <c r="D61" s="9" t="s">
        <v>2504</v>
      </c>
    </row>
    <row r="62" spans="1:4">
      <c r="A62" t="s">
        <v>2519</v>
      </c>
      <c r="B62" s="20" t="s">
        <v>2520</v>
      </c>
      <c r="C62" s="175"/>
      <c r="D62" t="s">
        <v>2237</v>
      </c>
    </row>
    <row r="63" spans="1:4">
      <c r="A63" t="s">
        <v>2513</v>
      </c>
      <c r="B63" s="171" t="s">
        <v>2514</v>
      </c>
      <c r="C63" s="167"/>
      <c r="D63" t="s">
        <v>846</v>
      </c>
    </row>
    <row r="64" spans="1:4">
      <c r="A64" t="s">
        <v>2512</v>
      </c>
      <c r="B64" s="171" t="s">
        <v>2517</v>
      </c>
      <c r="C64" s="174"/>
      <c r="D64" t="s">
        <v>2235</v>
      </c>
    </row>
    <row r="65" spans="1:4">
      <c r="A65" t="s">
        <v>2506</v>
      </c>
      <c r="B65" s="171" t="s">
        <v>2516</v>
      </c>
      <c r="C65" s="173"/>
      <c r="D65" t="s">
        <v>2219</v>
      </c>
    </row>
    <row r="66" spans="1:4">
      <c r="B66" s="171"/>
    </row>
    <row r="67" spans="1:4">
      <c r="A67" s="42" t="s">
        <v>2671</v>
      </c>
      <c r="B67" s="169"/>
      <c r="C67" s="159"/>
      <c r="D67" s="159"/>
    </row>
    <row r="68" spans="1:4">
      <c r="A68" s="9" t="s">
        <v>2501</v>
      </c>
      <c r="B68" s="170" t="s">
        <v>2502</v>
      </c>
      <c r="C68" s="9" t="s">
        <v>2503</v>
      </c>
      <c r="D68" s="9" t="s">
        <v>2504</v>
      </c>
    </row>
    <row r="69" spans="1:4">
      <c r="A69" t="s">
        <v>2512</v>
      </c>
      <c r="B69" s="171" t="s">
        <v>2517</v>
      </c>
      <c r="C69" s="174"/>
      <c r="D69" t="s">
        <v>2563</v>
      </c>
    </row>
    <row r="70" spans="1:4">
      <c r="A70" t="s">
        <v>2527</v>
      </c>
      <c r="B70" s="20" t="s">
        <v>2523</v>
      </c>
      <c r="C70" s="179"/>
      <c r="D70" t="s">
        <v>2564</v>
      </c>
    </row>
    <row r="71" spans="1:4">
      <c r="A71" t="s">
        <v>2526</v>
      </c>
      <c r="B71" s="20" t="s">
        <v>2542</v>
      </c>
      <c r="C71" s="180"/>
      <c r="D71" t="s">
        <v>2565</v>
      </c>
    </row>
    <row r="72" spans="1:4">
      <c r="A72" t="s">
        <v>2519</v>
      </c>
      <c r="B72" s="171" t="s">
        <v>2520</v>
      </c>
      <c r="C72" s="175"/>
      <c r="D72" t="s">
        <v>2566</v>
      </c>
    </row>
    <row r="73" spans="1:4">
      <c r="A73" t="s">
        <v>2513</v>
      </c>
      <c r="B73" s="171" t="s">
        <v>2514</v>
      </c>
      <c r="C73" s="167"/>
      <c r="D73" t="s">
        <v>2567</v>
      </c>
    </row>
    <row r="75" spans="1:4">
      <c r="A75" s="42" t="s">
        <v>2937</v>
      </c>
      <c r="B75" s="169"/>
      <c r="C75" s="159"/>
      <c r="D75" s="159"/>
    </row>
    <row r="76" spans="1:4">
      <c r="A76" s="9" t="s">
        <v>2501</v>
      </c>
      <c r="B76" s="170" t="s">
        <v>2502</v>
      </c>
      <c r="C76" s="9" t="s">
        <v>2503</v>
      </c>
      <c r="D76" s="9" t="s">
        <v>2504</v>
      </c>
    </row>
    <row r="77" spans="1:4">
      <c r="A77" t="s">
        <v>2527</v>
      </c>
      <c r="B77" s="20" t="s">
        <v>2523</v>
      </c>
      <c r="C77" s="179"/>
      <c r="D77" t="s">
        <v>2927</v>
      </c>
    </row>
    <row r="78" spans="1:4">
      <c r="A78" t="s">
        <v>2512</v>
      </c>
      <c r="B78" s="171" t="s">
        <v>2517</v>
      </c>
      <c r="C78" s="174"/>
      <c r="D78" t="s">
        <v>2926</v>
      </c>
    </row>
    <row r="79" spans="1:4">
      <c r="A79" t="s">
        <v>2511</v>
      </c>
      <c r="B79" s="20" t="s">
        <v>2522</v>
      </c>
      <c r="C79" s="178"/>
      <c r="D79" t="s">
        <v>2923</v>
      </c>
    </row>
    <row r="80" spans="1:4">
      <c r="A80" t="s">
        <v>2551</v>
      </c>
      <c r="B80" s="20" t="s">
        <v>2545</v>
      </c>
      <c r="C80" s="188"/>
      <c r="D80" t="s">
        <v>2924</v>
      </c>
    </row>
    <row r="81" spans="1:4">
      <c r="A81" t="s">
        <v>2529</v>
      </c>
      <c r="B81" s="20" t="s">
        <v>2525</v>
      </c>
      <c r="C81" s="182"/>
      <c r="D81" t="s">
        <v>2925</v>
      </c>
    </row>
    <row r="83" spans="1:4">
      <c r="A83" s="42" t="s">
        <v>3011</v>
      </c>
      <c r="B83" s="169"/>
      <c r="C83" s="159"/>
      <c r="D83" s="159"/>
    </row>
    <row r="84" spans="1:4">
      <c r="A84" s="9" t="s">
        <v>2501</v>
      </c>
      <c r="B84" s="170" t="s">
        <v>2502</v>
      </c>
      <c r="C84" s="9" t="s">
        <v>2503</v>
      </c>
      <c r="D84" s="9" t="s">
        <v>2504</v>
      </c>
    </row>
    <row r="85" spans="1:4">
      <c r="A85" t="s">
        <v>2593</v>
      </c>
      <c r="B85" s="171" t="s">
        <v>2595</v>
      </c>
      <c r="C85" s="189"/>
      <c r="D85" t="s">
        <v>2944</v>
      </c>
    </row>
    <row r="86" spans="1:4">
      <c r="A86" t="s">
        <v>2527</v>
      </c>
      <c r="B86" s="20" t="s">
        <v>2523</v>
      </c>
      <c r="C86" s="179"/>
      <c r="D86" t="s">
        <v>2945</v>
      </c>
    </row>
    <row r="87" spans="1:4">
      <c r="A87" t="s">
        <v>2529</v>
      </c>
      <c r="B87" s="20" t="s">
        <v>2525</v>
      </c>
      <c r="C87" s="182"/>
      <c r="D87" t="s">
        <v>458</v>
      </c>
    </row>
    <row r="88" spans="1:4">
      <c r="A88" t="s">
        <v>2528</v>
      </c>
      <c r="B88" s="20" t="s">
        <v>2524</v>
      </c>
      <c r="C88" s="181"/>
      <c r="D88" t="s">
        <v>2946</v>
      </c>
    </row>
    <row r="89" spans="1:4">
      <c r="A89" t="s">
        <v>2526</v>
      </c>
      <c r="B89" s="20" t="s">
        <v>2542</v>
      </c>
      <c r="C89" s="180"/>
      <c r="D89" t="s">
        <v>2947</v>
      </c>
    </row>
    <row r="90" spans="1:4">
      <c r="A90" t="s">
        <v>2506</v>
      </c>
      <c r="B90" s="171" t="s">
        <v>2516</v>
      </c>
      <c r="C90" s="173"/>
      <c r="D90" t="s">
        <v>263</v>
      </c>
    </row>
    <row r="91" spans="1:4">
      <c r="A91" t="s">
        <v>2512</v>
      </c>
      <c r="B91" s="171" t="s">
        <v>2517</v>
      </c>
      <c r="C91" s="174"/>
      <c r="D91" t="s">
        <v>2948</v>
      </c>
    </row>
    <row r="92" spans="1:4">
      <c r="A92" t="s">
        <v>2519</v>
      </c>
      <c r="B92" s="171" t="s">
        <v>2520</v>
      </c>
      <c r="C92" s="175"/>
      <c r="D92" t="s">
        <v>2949</v>
      </c>
    </row>
    <row r="93" spans="1:4">
      <c r="A93" t="s">
        <v>2511</v>
      </c>
      <c r="B93" s="20" t="s">
        <v>2522</v>
      </c>
      <c r="C93" s="178"/>
      <c r="D93" t="s">
        <v>2950</v>
      </c>
    </row>
    <row r="94" spans="1:4">
      <c r="A94" t="s">
        <v>2513</v>
      </c>
      <c r="B94" s="171" t="s">
        <v>2514</v>
      </c>
      <c r="C94" s="167"/>
      <c r="D94" t="s">
        <v>2567</v>
      </c>
    </row>
    <row r="95" spans="1:4">
      <c r="B95" s="171"/>
    </row>
    <row r="96" spans="1:4">
      <c r="A96" s="42" t="s">
        <v>2909</v>
      </c>
      <c r="B96" s="169"/>
      <c r="C96" s="159"/>
      <c r="D96" s="159"/>
    </row>
    <row r="97" spans="1:4">
      <c r="A97" s="9" t="s">
        <v>2501</v>
      </c>
      <c r="B97" s="170" t="s">
        <v>2502</v>
      </c>
      <c r="C97" s="9" t="s">
        <v>2503</v>
      </c>
      <c r="D97" s="9" t="s">
        <v>2504</v>
      </c>
    </row>
    <row r="98" spans="1:4">
      <c r="A98" t="s">
        <v>2512</v>
      </c>
      <c r="B98" s="171" t="s">
        <v>2517</v>
      </c>
      <c r="C98" s="174"/>
      <c r="D98" t="s">
        <v>2857</v>
      </c>
    </row>
    <row r="99" spans="1:4">
      <c r="A99" t="s">
        <v>2527</v>
      </c>
      <c r="B99" s="20" t="s">
        <v>2523</v>
      </c>
      <c r="C99" s="179"/>
      <c r="D99" t="s">
        <v>2858</v>
      </c>
    </row>
    <row r="100" spans="1:4">
      <c r="A100" t="s">
        <v>2526</v>
      </c>
      <c r="B100" s="20" t="s">
        <v>2542</v>
      </c>
      <c r="C100" s="180"/>
      <c r="D100" t="s">
        <v>2859</v>
      </c>
    </row>
    <row r="101" spans="1:4">
      <c r="A101" t="s">
        <v>2513</v>
      </c>
      <c r="B101" s="171" t="s">
        <v>2514</v>
      </c>
      <c r="C101" s="167"/>
      <c r="D101" t="s">
        <v>2567</v>
      </c>
    </row>
    <row r="103" spans="1:4">
      <c r="A103" s="42" t="s">
        <v>3266</v>
      </c>
      <c r="B103" s="169"/>
      <c r="C103" s="159"/>
      <c r="D103" s="159"/>
    </row>
    <row r="104" spans="1:4">
      <c r="A104" s="9" t="s">
        <v>2501</v>
      </c>
      <c r="B104" s="170" t="s">
        <v>2502</v>
      </c>
      <c r="C104" s="9" t="s">
        <v>2503</v>
      </c>
      <c r="D104" s="9" t="s">
        <v>2504</v>
      </c>
    </row>
    <row r="105" spans="1:4">
      <c r="A105" t="s">
        <v>2547</v>
      </c>
      <c r="B105" s="20" t="s">
        <v>2541</v>
      </c>
      <c r="C105" s="185"/>
      <c r="D105" t="s">
        <v>3134</v>
      </c>
    </row>
    <row r="106" spans="1:4">
      <c r="A106" t="s">
        <v>2519</v>
      </c>
      <c r="B106" s="171" t="s">
        <v>2520</v>
      </c>
      <c r="C106" s="175"/>
      <c r="D106" t="s">
        <v>3135</v>
      </c>
    </row>
    <row r="108" spans="1:4">
      <c r="A108" s="42" t="s">
        <v>3136</v>
      </c>
      <c r="B108" s="169"/>
      <c r="C108" s="159"/>
      <c r="D108" s="159"/>
    </row>
    <row r="109" spans="1:4">
      <c r="A109" s="9" t="s">
        <v>2501</v>
      </c>
      <c r="B109" s="170" t="s">
        <v>2502</v>
      </c>
      <c r="C109" s="9" t="s">
        <v>2503</v>
      </c>
      <c r="D109" s="9" t="s">
        <v>2504</v>
      </c>
    </row>
    <row r="110" spans="1:4">
      <c r="A110" t="s">
        <v>2512</v>
      </c>
      <c r="B110" s="171" t="s">
        <v>2517</v>
      </c>
      <c r="C110" s="174"/>
      <c r="D110" t="s">
        <v>3137</v>
      </c>
    </row>
    <row r="111" spans="1:4">
      <c r="A111" t="s">
        <v>2526</v>
      </c>
      <c r="B111" s="20" t="s">
        <v>2542</v>
      </c>
      <c r="C111" s="180"/>
      <c r="D111" t="s">
        <v>3138</v>
      </c>
    </row>
    <row r="112" spans="1:4">
      <c r="A112" t="s">
        <v>2519</v>
      </c>
      <c r="B112" s="171" t="s">
        <v>2520</v>
      </c>
      <c r="C112" s="175"/>
      <c r="D112" t="s">
        <v>3139</v>
      </c>
    </row>
    <row r="113" spans="1:4">
      <c r="A113" t="s">
        <v>2527</v>
      </c>
      <c r="B113" s="20" t="s">
        <v>2523</v>
      </c>
      <c r="C113" s="179"/>
      <c r="D113" t="s">
        <v>3140</v>
      </c>
    </row>
    <row r="115" spans="1:4">
      <c r="A115" s="42" t="s">
        <v>3141</v>
      </c>
      <c r="B115" s="169"/>
      <c r="C115" s="159"/>
      <c r="D115" s="159"/>
    </row>
    <row r="116" spans="1:4">
      <c r="A116" s="9" t="s">
        <v>2501</v>
      </c>
      <c r="B116" s="170" t="s">
        <v>2502</v>
      </c>
      <c r="C116" s="9" t="s">
        <v>2503</v>
      </c>
      <c r="D116" s="9" t="s">
        <v>2504</v>
      </c>
    </row>
    <row r="117" spans="1:4">
      <c r="A117" t="s">
        <v>2551</v>
      </c>
      <c r="B117" s="20" t="s">
        <v>2545</v>
      </c>
      <c r="C117" s="188"/>
      <c r="D117" t="s">
        <v>3142</v>
      </c>
    </row>
    <row r="118" spans="1:4">
      <c r="A118" t="s">
        <v>2528</v>
      </c>
      <c r="B118" s="20" t="s">
        <v>2524</v>
      </c>
      <c r="C118" s="181"/>
      <c r="D118" t="s">
        <v>3143</v>
      </c>
    </row>
    <row r="120" spans="1:4">
      <c r="A120" s="42" t="s">
        <v>3144</v>
      </c>
      <c r="B120" s="169"/>
      <c r="C120" s="159"/>
      <c r="D120" s="159"/>
    </row>
    <row r="121" spans="1:4">
      <c r="A121" s="9" t="s">
        <v>2501</v>
      </c>
      <c r="B121" s="170" t="s">
        <v>2502</v>
      </c>
      <c r="C121" s="9" t="s">
        <v>2503</v>
      </c>
      <c r="D121" s="9" t="s">
        <v>2504</v>
      </c>
    </row>
    <row r="122" spans="1:4">
      <c r="A122" t="s">
        <v>2547</v>
      </c>
      <c r="B122" s="20" t="s">
        <v>2541</v>
      </c>
      <c r="C122" s="185"/>
      <c r="D122" t="s">
        <v>3145</v>
      </c>
    </row>
    <row r="123" spans="1:4">
      <c r="A123" t="s">
        <v>2527</v>
      </c>
      <c r="B123" s="20" t="s">
        <v>2523</v>
      </c>
      <c r="C123" s="179"/>
      <c r="D123" t="s">
        <v>3146</v>
      </c>
    </row>
    <row r="124" spans="1:4">
      <c r="A124" t="s">
        <v>2529</v>
      </c>
      <c r="B124" s="20" t="s">
        <v>2525</v>
      </c>
      <c r="C124" s="182"/>
      <c r="D124" t="s">
        <v>3147</v>
      </c>
    </row>
    <row r="125" spans="1:4">
      <c r="A125" t="s">
        <v>2519</v>
      </c>
      <c r="B125" s="171" t="s">
        <v>2520</v>
      </c>
      <c r="C125" s="175"/>
      <c r="D125" t="s">
        <v>3148</v>
      </c>
    </row>
    <row r="126" spans="1:4">
      <c r="A126" t="s">
        <v>2526</v>
      </c>
      <c r="B126" s="20" t="s">
        <v>2542</v>
      </c>
      <c r="C126" s="180"/>
      <c r="D126" t="s">
        <v>3149</v>
      </c>
    </row>
    <row r="127" spans="1:4">
      <c r="A127" t="s">
        <v>2506</v>
      </c>
      <c r="B127" s="171" t="s">
        <v>2516</v>
      </c>
      <c r="C127" s="173"/>
      <c r="D127" t="s">
        <v>3150</v>
      </c>
    </row>
    <row r="128" spans="1:4">
      <c r="A128" t="s">
        <v>2512</v>
      </c>
      <c r="B128" s="171" t="s">
        <v>2517</v>
      </c>
      <c r="C128" s="174"/>
      <c r="D128" t="s">
        <v>3151</v>
      </c>
    </row>
    <row r="130" spans="1:4">
      <c r="A130" s="42" t="s">
        <v>2871</v>
      </c>
      <c r="B130" s="169"/>
      <c r="C130" s="159"/>
      <c r="D130" s="159"/>
    </row>
    <row r="131" spans="1:4">
      <c r="A131" s="9" t="s">
        <v>2501</v>
      </c>
      <c r="B131" s="170" t="s">
        <v>2502</v>
      </c>
      <c r="C131" s="9" t="s">
        <v>2503</v>
      </c>
      <c r="D131" s="9" t="s">
        <v>2504</v>
      </c>
    </row>
    <row r="132" spans="1:4">
      <c r="A132" t="s">
        <v>2527</v>
      </c>
      <c r="B132" s="20" t="s">
        <v>2523</v>
      </c>
      <c r="C132" s="179"/>
      <c r="D132" t="s">
        <v>2872</v>
      </c>
    </row>
    <row r="133" spans="1:4">
      <c r="A133" t="s">
        <v>2519</v>
      </c>
      <c r="B133" s="171" t="s">
        <v>2520</v>
      </c>
      <c r="C133" s="175"/>
      <c r="D133" t="s">
        <v>2873</v>
      </c>
    </row>
    <row r="134" spans="1:4">
      <c r="A134" t="s">
        <v>2513</v>
      </c>
      <c r="B134" s="171" t="s">
        <v>2514</v>
      </c>
      <c r="C134" s="167"/>
      <c r="D134" t="s">
        <v>2567</v>
      </c>
    </row>
    <row r="135" spans="1:4">
      <c r="B135" s="171"/>
    </row>
    <row r="136" spans="1:4">
      <c r="A136" s="42" t="s">
        <v>2910</v>
      </c>
      <c r="B136" s="169"/>
      <c r="C136" s="159"/>
      <c r="D136" s="159"/>
    </row>
    <row r="137" spans="1:4">
      <c r="A137" s="9" t="s">
        <v>2501</v>
      </c>
      <c r="B137" s="170" t="s">
        <v>2502</v>
      </c>
      <c r="C137" s="9" t="s">
        <v>2503</v>
      </c>
      <c r="D137" s="9" t="s">
        <v>2504</v>
      </c>
    </row>
    <row r="138" spans="1:4">
      <c r="A138" t="s">
        <v>2512</v>
      </c>
      <c r="B138" s="171" t="s">
        <v>2517</v>
      </c>
      <c r="C138" s="174"/>
      <c r="D138" t="s">
        <v>2911</v>
      </c>
    </row>
    <row r="139" spans="1:4">
      <c r="A139" t="s">
        <v>2551</v>
      </c>
      <c r="B139" s="20" t="s">
        <v>2545</v>
      </c>
      <c r="C139" s="188"/>
      <c r="D139" t="s">
        <v>2912</v>
      </c>
    </row>
    <row r="140" spans="1:4">
      <c r="A140" t="s">
        <v>2529</v>
      </c>
      <c r="B140" s="20" t="s">
        <v>2525</v>
      </c>
      <c r="C140" s="182"/>
      <c r="D140" t="s">
        <v>2913</v>
      </c>
    </row>
    <row r="141" spans="1:4">
      <c r="A141" t="s">
        <v>2513</v>
      </c>
      <c r="B141" s="171" t="s">
        <v>2514</v>
      </c>
      <c r="C141" s="167"/>
      <c r="D141" t="s">
        <v>2567</v>
      </c>
    </row>
    <row r="143" spans="1:4">
      <c r="A143" s="42" t="s">
        <v>2569</v>
      </c>
      <c r="B143" s="169"/>
      <c r="C143" s="159"/>
      <c r="D143" s="159"/>
    </row>
    <row r="144" spans="1:4">
      <c r="A144" s="9" t="s">
        <v>2501</v>
      </c>
      <c r="B144" s="170" t="s">
        <v>2502</v>
      </c>
      <c r="C144" s="9" t="s">
        <v>2503</v>
      </c>
      <c r="D144" s="9" t="s">
        <v>2504</v>
      </c>
    </row>
    <row r="145" spans="1:4">
      <c r="A145" t="s">
        <v>2513</v>
      </c>
      <c r="B145" s="171" t="s">
        <v>2514</v>
      </c>
      <c r="C145" s="167"/>
      <c r="D145" t="s">
        <v>2570</v>
      </c>
    </row>
    <row r="146" spans="1:4">
      <c r="A146" t="s">
        <v>2527</v>
      </c>
      <c r="B146" s="20" t="s">
        <v>2523</v>
      </c>
      <c r="C146" s="179"/>
      <c r="D146" t="s">
        <v>2571</v>
      </c>
    </row>
    <row r="147" spans="1:4">
      <c r="A147" t="s">
        <v>2529</v>
      </c>
      <c r="B147" s="20" t="s">
        <v>2525</v>
      </c>
      <c r="C147" s="182"/>
      <c r="D147" t="s">
        <v>2663</v>
      </c>
    </row>
    <row r="148" spans="1:4">
      <c r="A148" t="s">
        <v>2528</v>
      </c>
      <c r="B148" s="20" t="s">
        <v>2524</v>
      </c>
      <c r="C148" s="181"/>
      <c r="D148" t="s">
        <v>2572</v>
      </c>
    </row>
    <row r="149" spans="1:4">
      <c r="A149" t="s">
        <v>2526</v>
      </c>
      <c r="B149" s="20" t="s">
        <v>2542</v>
      </c>
      <c r="C149" s="180"/>
      <c r="D149" t="s">
        <v>2573</v>
      </c>
    </row>
    <row r="150" spans="1:4">
      <c r="A150" t="s">
        <v>2506</v>
      </c>
      <c r="B150" s="171" t="s">
        <v>2516</v>
      </c>
      <c r="C150" s="173"/>
      <c r="D150" t="s">
        <v>2574</v>
      </c>
    </row>
    <row r="151" spans="1:4">
      <c r="A151" t="s">
        <v>2512</v>
      </c>
      <c r="B151" s="171" t="s">
        <v>2517</v>
      </c>
      <c r="C151" s="174"/>
      <c r="D151" t="s">
        <v>2575</v>
      </c>
    </row>
    <row r="152" spans="1:4">
      <c r="A152" t="s">
        <v>2519</v>
      </c>
      <c r="B152" s="171" t="s">
        <v>2520</v>
      </c>
      <c r="C152" s="175"/>
      <c r="D152" t="s">
        <v>2576</v>
      </c>
    </row>
    <row r="153" spans="1:4">
      <c r="A153" t="s">
        <v>2511</v>
      </c>
      <c r="B153" s="20" t="s">
        <v>2522</v>
      </c>
      <c r="C153" s="178"/>
      <c r="D153" t="s">
        <v>2577</v>
      </c>
    </row>
    <row r="155" spans="1:4">
      <c r="A155" s="42" t="s">
        <v>2568</v>
      </c>
      <c r="B155" s="169"/>
      <c r="C155" s="159"/>
      <c r="D155" s="159"/>
    </row>
    <row r="156" spans="1:4">
      <c r="A156" s="9" t="s">
        <v>2501</v>
      </c>
      <c r="B156" s="170" t="s">
        <v>2502</v>
      </c>
      <c r="C156" s="9" t="s">
        <v>2503</v>
      </c>
      <c r="D156" s="9" t="s">
        <v>2504</v>
      </c>
    </row>
    <row r="157" spans="1:4">
      <c r="A157" t="s">
        <v>2519</v>
      </c>
      <c r="B157" s="171" t="s">
        <v>2520</v>
      </c>
      <c r="C157" s="175"/>
      <c r="D157" t="s">
        <v>2681</v>
      </c>
    </row>
    <row r="158" spans="1:4">
      <c r="A158" t="s">
        <v>2526</v>
      </c>
      <c r="B158" s="20" t="s">
        <v>2542</v>
      </c>
      <c r="C158" s="180"/>
      <c r="D158" t="s">
        <v>2682</v>
      </c>
    </row>
    <row r="159" spans="1:4">
      <c r="A159" t="s">
        <v>2512</v>
      </c>
      <c r="B159" s="171" t="s">
        <v>2517</v>
      </c>
      <c r="C159" s="174"/>
      <c r="D159" t="s">
        <v>2672</v>
      </c>
    </row>
    <row r="160" spans="1:4">
      <c r="A160" t="s">
        <v>2527</v>
      </c>
      <c r="B160" s="20" t="s">
        <v>2523</v>
      </c>
      <c r="C160" s="179"/>
      <c r="D160" t="s">
        <v>2673</v>
      </c>
    </row>
    <row r="161" spans="1:4">
      <c r="A161" t="s">
        <v>2513</v>
      </c>
      <c r="B161" s="171" t="s">
        <v>2514</v>
      </c>
      <c r="C161" s="167"/>
      <c r="D161" t="s">
        <v>2567</v>
      </c>
    </row>
    <row r="163" spans="1:4">
      <c r="A163" s="42" t="s">
        <v>2505</v>
      </c>
      <c r="B163" s="169"/>
      <c r="C163" s="159"/>
      <c r="D163" s="159"/>
    </row>
    <row r="164" spans="1:4">
      <c r="A164" s="9" t="s">
        <v>2501</v>
      </c>
      <c r="B164" s="170" t="s">
        <v>2502</v>
      </c>
      <c r="C164" s="9" t="s">
        <v>2503</v>
      </c>
      <c r="D164" s="9" t="s">
        <v>2504</v>
      </c>
    </row>
    <row r="165" spans="1:4">
      <c r="A165" t="s">
        <v>2526</v>
      </c>
      <c r="B165" s="20" t="s">
        <v>2542</v>
      </c>
      <c r="C165" s="180"/>
      <c r="D165" t="s">
        <v>2245</v>
      </c>
    </row>
    <row r="166" spans="1:4">
      <c r="A166" t="s">
        <v>2506</v>
      </c>
      <c r="B166" s="171" t="s">
        <v>2516</v>
      </c>
      <c r="C166" s="173"/>
      <c r="D166" t="s">
        <v>2247</v>
      </c>
    </row>
    <row r="167" spans="1:4">
      <c r="A167" t="s">
        <v>2512</v>
      </c>
      <c r="B167" s="171" t="s">
        <v>2517</v>
      </c>
      <c r="C167" s="174"/>
      <c r="D167" t="s">
        <v>2246</v>
      </c>
    </row>
    <row r="168" spans="1:4">
      <c r="A168" t="s">
        <v>2511</v>
      </c>
      <c r="B168" s="20" t="s">
        <v>2522</v>
      </c>
      <c r="C168" s="176"/>
      <c r="D168" t="s">
        <v>2508</v>
      </c>
    </row>
    <row r="169" spans="1:4">
      <c r="A169" t="s">
        <v>2527</v>
      </c>
      <c r="B169" s="20" t="s">
        <v>2523</v>
      </c>
      <c r="C169" s="179"/>
      <c r="D169" t="s">
        <v>2509</v>
      </c>
    </row>
    <row r="170" spans="1:4">
      <c r="A170" t="s">
        <v>2513</v>
      </c>
      <c r="B170" s="171" t="s">
        <v>2514</v>
      </c>
      <c r="C170" s="167"/>
      <c r="D170" t="s">
        <v>2248</v>
      </c>
    </row>
    <row r="171" spans="1:4">
      <c r="A171" t="s">
        <v>2519</v>
      </c>
      <c r="B171" s="171" t="s">
        <v>2520</v>
      </c>
      <c r="C171" s="175"/>
      <c r="D171" t="s">
        <v>2518</v>
      </c>
    </row>
    <row r="173" spans="1:4">
      <c r="A173" s="42" t="s">
        <v>2552</v>
      </c>
      <c r="B173" s="169"/>
      <c r="C173" s="159"/>
      <c r="D173" s="159"/>
    </row>
    <row r="174" spans="1:4">
      <c r="A174" s="9" t="s">
        <v>2501</v>
      </c>
      <c r="B174" s="170" t="s">
        <v>2502</v>
      </c>
      <c r="C174" s="9" t="s">
        <v>2503</v>
      </c>
      <c r="D174" s="9" t="s">
        <v>2504</v>
      </c>
    </row>
    <row r="175" spans="1:4">
      <c r="A175" t="s">
        <v>2512</v>
      </c>
      <c r="B175" s="171" t="s">
        <v>2517</v>
      </c>
      <c r="C175" s="174"/>
      <c r="D175" t="s">
        <v>143</v>
      </c>
    </row>
    <row r="176" spans="1:4">
      <c r="A176" t="s">
        <v>2500</v>
      </c>
      <c r="B176" s="172" t="s">
        <v>2507</v>
      </c>
      <c r="C176" s="168"/>
      <c r="D176" t="s">
        <v>2554</v>
      </c>
    </row>
    <row r="177" spans="1:4">
      <c r="A177" t="s">
        <v>2551</v>
      </c>
      <c r="B177" s="20" t="s">
        <v>2545</v>
      </c>
      <c r="C177" s="188"/>
      <c r="D177" t="s">
        <v>2561</v>
      </c>
    </row>
    <row r="178" spans="1:4">
      <c r="A178" t="s">
        <v>2519</v>
      </c>
      <c r="B178" s="171" t="s">
        <v>2520</v>
      </c>
      <c r="C178" s="175"/>
      <c r="D178" t="s">
        <v>2555</v>
      </c>
    </row>
    <row r="179" spans="1:4">
      <c r="A179" t="s">
        <v>2528</v>
      </c>
      <c r="B179" s="20" t="s">
        <v>2524</v>
      </c>
      <c r="C179" s="181"/>
      <c r="D179" t="s">
        <v>2556</v>
      </c>
    </row>
    <row r="180" spans="1:4">
      <c r="A180" t="s">
        <v>2527</v>
      </c>
      <c r="B180" s="20" t="s">
        <v>2523</v>
      </c>
      <c r="C180" s="179"/>
      <c r="D180" t="s">
        <v>2557</v>
      </c>
    </row>
    <row r="181" spans="1:4">
      <c r="A181" t="s">
        <v>2546</v>
      </c>
      <c r="B181" s="20" t="s">
        <v>2543</v>
      </c>
      <c r="C181" s="187"/>
      <c r="D181" t="s">
        <v>2558</v>
      </c>
    </row>
    <row r="182" spans="1:4">
      <c r="A182" t="s">
        <v>2513</v>
      </c>
      <c r="B182" s="171" t="s">
        <v>2514</v>
      </c>
      <c r="C182" s="167"/>
      <c r="D182" t="s">
        <v>2562</v>
      </c>
    </row>
    <row r="183" spans="1:4">
      <c r="A183" t="s">
        <v>2526</v>
      </c>
      <c r="B183" s="20" t="s">
        <v>2542</v>
      </c>
      <c r="C183" s="180"/>
      <c r="D183" t="s">
        <v>2344</v>
      </c>
    </row>
    <row r="184" spans="1:4">
      <c r="A184" t="s">
        <v>2529</v>
      </c>
      <c r="B184" s="20" t="s">
        <v>2525</v>
      </c>
      <c r="C184" s="182"/>
      <c r="D184" t="s">
        <v>3116</v>
      </c>
    </row>
    <row r="185" spans="1:4">
      <c r="A185" t="s">
        <v>2506</v>
      </c>
      <c r="B185" s="171" t="s">
        <v>2516</v>
      </c>
      <c r="C185" s="173"/>
      <c r="D185" t="s">
        <v>2553</v>
      </c>
    </row>
    <row r="187" spans="1:4">
      <c r="A187" s="42" t="s">
        <v>2578</v>
      </c>
      <c r="B187" s="169"/>
      <c r="C187" s="159"/>
      <c r="D187" s="159"/>
    </row>
    <row r="188" spans="1:4">
      <c r="A188" s="9" t="s">
        <v>2501</v>
      </c>
      <c r="B188" s="170" t="s">
        <v>2502</v>
      </c>
      <c r="C188" s="9" t="s">
        <v>2503</v>
      </c>
      <c r="D188" s="9" t="s">
        <v>2504</v>
      </c>
    </row>
    <row r="189" spans="1:4">
      <c r="A189" t="s">
        <v>2506</v>
      </c>
      <c r="B189" s="171" t="s">
        <v>2516</v>
      </c>
      <c r="C189" s="173"/>
      <c r="D189" t="s">
        <v>2759</v>
      </c>
    </row>
    <row r="190" spans="1:4">
      <c r="A190" t="s">
        <v>2512</v>
      </c>
      <c r="B190" s="171" t="s">
        <v>2517</v>
      </c>
      <c r="C190" s="174"/>
      <c r="D190" t="s">
        <v>3027</v>
      </c>
    </row>
    <row r="191" spans="1:4">
      <c r="A191" t="s">
        <v>2511</v>
      </c>
      <c r="B191" s="20" t="s">
        <v>2522</v>
      </c>
      <c r="C191" s="176"/>
      <c r="D191" t="s">
        <v>3028</v>
      </c>
    </row>
    <row r="192" spans="1:4">
      <c r="A192" t="s">
        <v>2547</v>
      </c>
      <c r="B192" s="20" t="s">
        <v>2541</v>
      </c>
      <c r="C192" s="185"/>
      <c r="D192" t="s">
        <v>3029</v>
      </c>
    </row>
    <row r="193" spans="1:4">
      <c r="A193" t="s">
        <v>2548</v>
      </c>
      <c r="B193" s="20" t="s">
        <v>2368</v>
      </c>
      <c r="C193" s="184"/>
      <c r="D193" t="s">
        <v>3030</v>
      </c>
    </row>
    <row r="194" spans="1:4">
      <c r="A194" t="s">
        <v>2519</v>
      </c>
      <c r="B194" s="171" t="s">
        <v>2520</v>
      </c>
      <c r="C194" s="175"/>
      <c r="D194" t="s">
        <v>3031</v>
      </c>
    </row>
    <row r="195" spans="1:4">
      <c r="A195" t="s">
        <v>2528</v>
      </c>
      <c r="B195" s="20" t="s">
        <v>2524</v>
      </c>
      <c r="C195" s="181"/>
      <c r="D195" t="s">
        <v>3032</v>
      </c>
    </row>
    <row r="196" spans="1:4">
      <c r="A196" t="s">
        <v>2513</v>
      </c>
      <c r="B196" s="171" t="s">
        <v>2514</v>
      </c>
      <c r="C196" s="167"/>
      <c r="D196" t="s">
        <v>3033</v>
      </c>
    </row>
    <row r="197" spans="1:4">
      <c r="A197" t="s">
        <v>2526</v>
      </c>
      <c r="B197" s="20" t="s">
        <v>2542</v>
      </c>
      <c r="C197" s="180"/>
      <c r="D197" t="s">
        <v>2579</v>
      </c>
    </row>
    <row r="198" spans="1:4">
      <c r="A198" t="s">
        <v>2550</v>
      </c>
      <c r="B198" s="20" t="s">
        <v>2544</v>
      </c>
      <c r="C198" s="186"/>
      <c r="D198" t="s">
        <v>3034</v>
      </c>
    </row>
    <row r="199" spans="1:4">
      <c r="A199" t="s">
        <v>2593</v>
      </c>
      <c r="B199" s="171" t="s">
        <v>2595</v>
      </c>
      <c r="C199" s="189"/>
      <c r="D199" t="s">
        <v>3035</v>
      </c>
    </row>
    <row r="200" spans="1:4">
      <c r="A200" t="s">
        <v>2546</v>
      </c>
      <c r="B200" s="20" t="s">
        <v>2543</v>
      </c>
      <c r="C200" s="187"/>
      <c r="D200" t="s">
        <v>3036</v>
      </c>
    </row>
    <row r="201" spans="1:4">
      <c r="A201" t="s">
        <v>2500</v>
      </c>
      <c r="B201" s="172" t="s">
        <v>2507</v>
      </c>
      <c r="C201" s="168"/>
      <c r="D201" t="s">
        <v>2580</v>
      </c>
    </row>
    <row r="202" spans="1:4">
      <c r="A202" t="s">
        <v>2527</v>
      </c>
      <c r="B202" s="20" t="s">
        <v>2523</v>
      </c>
      <c r="C202" s="179"/>
      <c r="D202" t="s">
        <v>3037</v>
      </c>
    </row>
    <row r="203" spans="1:4">
      <c r="A203" t="s">
        <v>2594</v>
      </c>
      <c r="B203" s="171">
        <v>740000</v>
      </c>
      <c r="C203" s="190"/>
      <c r="D203" t="s">
        <v>3038</v>
      </c>
    </row>
    <row r="204" spans="1:4">
      <c r="A204" t="s">
        <v>2529</v>
      </c>
      <c r="B204" s="20" t="s">
        <v>2525</v>
      </c>
      <c r="C204" s="182"/>
      <c r="D204" t="s">
        <v>3039</v>
      </c>
    </row>
    <row r="205" spans="1:4">
      <c r="A205" t="s">
        <v>2536</v>
      </c>
      <c r="B205" s="20" t="s">
        <v>2535</v>
      </c>
      <c r="C205" s="183"/>
      <c r="D205" t="s">
        <v>3040</v>
      </c>
    </row>
    <row r="206" spans="1:4">
      <c r="A206" t="s">
        <v>2551</v>
      </c>
      <c r="B206" s="20" t="s">
        <v>2545</v>
      </c>
      <c r="C206" s="188"/>
      <c r="D206" t="s">
        <v>3041</v>
      </c>
    </row>
    <row r="207" spans="1:4">
      <c r="A207" t="s">
        <v>2510</v>
      </c>
      <c r="B207" s="171" t="s">
        <v>2515</v>
      </c>
      <c r="C207" s="177"/>
      <c r="D207" t="s">
        <v>3042</v>
      </c>
    </row>
    <row r="208" spans="1:4">
      <c r="A208" t="s">
        <v>3054</v>
      </c>
      <c r="B208" s="204" t="s">
        <v>3047</v>
      </c>
      <c r="C208" s="203"/>
      <c r="D208" t="s">
        <v>3043</v>
      </c>
    </row>
    <row r="209" spans="1:4">
      <c r="A209" t="s">
        <v>3051</v>
      </c>
      <c r="B209" s="171" t="s">
        <v>3048</v>
      </c>
      <c r="C209" s="205"/>
      <c r="D209" t="s">
        <v>3044</v>
      </c>
    </row>
    <row r="210" spans="1:4">
      <c r="A210" t="s">
        <v>3052</v>
      </c>
      <c r="B210" t="s">
        <v>3049</v>
      </c>
      <c r="C210" s="206"/>
      <c r="D210" t="s">
        <v>3045</v>
      </c>
    </row>
    <row r="211" spans="1:4">
      <c r="A211" t="s">
        <v>3053</v>
      </c>
      <c r="B211" s="17" t="s">
        <v>3050</v>
      </c>
      <c r="C211" s="207"/>
      <c r="D211" t="s">
        <v>3046</v>
      </c>
    </row>
    <row r="213" spans="1:4">
      <c r="A213" s="42" t="s">
        <v>2581</v>
      </c>
      <c r="B213" s="169"/>
      <c r="C213" s="159"/>
      <c r="D213" s="159"/>
    </row>
    <row r="214" spans="1:4">
      <c r="A214" s="9" t="s">
        <v>2501</v>
      </c>
      <c r="B214" s="170" t="s">
        <v>2502</v>
      </c>
      <c r="C214" s="9" t="s">
        <v>2503</v>
      </c>
      <c r="D214" s="9" t="s">
        <v>2504</v>
      </c>
    </row>
    <row r="215" spans="1:4">
      <c r="A215" t="s">
        <v>2513</v>
      </c>
      <c r="B215" s="171" t="s">
        <v>2514</v>
      </c>
      <c r="C215" s="167"/>
      <c r="D215" t="s">
        <v>126</v>
      </c>
    </row>
    <row r="216" spans="1:4">
      <c r="A216" t="s">
        <v>2519</v>
      </c>
      <c r="B216" s="171" t="s">
        <v>2520</v>
      </c>
      <c r="C216" s="175"/>
      <c r="D216" t="s">
        <v>125</v>
      </c>
    </row>
    <row r="217" spans="1:4">
      <c r="A217" t="s">
        <v>2526</v>
      </c>
      <c r="B217" s="20" t="s">
        <v>2542</v>
      </c>
      <c r="C217" s="180"/>
      <c r="D217" t="s">
        <v>124</v>
      </c>
    </row>
    <row r="218" spans="1:4">
      <c r="A218" t="s">
        <v>2527</v>
      </c>
      <c r="B218" s="20" t="s">
        <v>2523</v>
      </c>
      <c r="C218" s="179"/>
      <c r="D218" t="s">
        <v>122</v>
      </c>
    </row>
    <row r="219" spans="1:4">
      <c r="A219" t="s">
        <v>2512</v>
      </c>
      <c r="B219" s="171" t="s">
        <v>2517</v>
      </c>
      <c r="C219" s="174"/>
      <c r="D219" t="s">
        <v>121</v>
      </c>
    </row>
    <row r="221" spans="1:4">
      <c r="A221" s="42" t="s">
        <v>2582</v>
      </c>
      <c r="B221" s="169"/>
      <c r="C221" s="159"/>
      <c r="D221" s="159"/>
    </row>
    <row r="222" spans="1:4">
      <c r="A222" s="9" t="s">
        <v>2501</v>
      </c>
      <c r="B222" s="170" t="s">
        <v>2502</v>
      </c>
      <c r="C222" s="9" t="s">
        <v>2503</v>
      </c>
      <c r="D222" s="9" t="s">
        <v>2504</v>
      </c>
    </row>
    <row r="223" spans="1:4">
      <c r="A223" t="s">
        <v>2500</v>
      </c>
      <c r="B223" s="172" t="s">
        <v>2507</v>
      </c>
      <c r="C223" s="168"/>
      <c r="D223" t="s">
        <v>164</v>
      </c>
    </row>
    <row r="224" spans="1:4">
      <c r="A224" t="s">
        <v>2519</v>
      </c>
      <c r="B224" s="171" t="s">
        <v>2520</v>
      </c>
      <c r="C224" s="175"/>
      <c r="D224" t="s">
        <v>279</v>
      </c>
    </row>
    <row r="225" spans="1:4">
      <c r="A225" t="s">
        <v>2506</v>
      </c>
      <c r="B225" s="171" t="s">
        <v>2516</v>
      </c>
      <c r="C225" s="173"/>
      <c r="D225" t="s">
        <v>280</v>
      </c>
    </row>
    <row r="227" spans="1:4">
      <c r="A227" s="42" t="s">
        <v>2621</v>
      </c>
      <c r="B227" s="169"/>
      <c r="C227" s="159"/>
      <c r="D227" s="159"/>
    </row>
    <row r="228" spans="1:4">
      <c r="A228" s="9" t="s">
        <v>2501</v>
      </c>
      <c r="B228" s="170" t="s">
        <v>2502</v>
      </c>
      <c r="C228" s="9" t="s">
        <v>2503</v>
      </c>
      <c r="D228" s="9" t="s">
        <v>2504</v>
      </c>
    </row>
    <row r="229" spans="1:4">
      <c r="A229" t="s">
        <v>2511</v>
      </c>
      <c r="B229" s="20" t="s">
        <v>2522</v>
      </c>
      <c r="C229" s="176"/>
      <c r="D229" t="s">
        <v>2472</v>
      </c>
    </row>
    <row r="230" spans="1:4">
      <c r="A230" t="s">
        <v>2526</v>
      </c>
      <c r="B230" s="20" t="s">
        <v>2542</v>
      </c>
      <c r="C230" s="180"/>
      <c r="D230" t="s">
        <v>93</v>
      </c>
    </row>
    <row r="231" spans="1:4">
      <c r="A231" t="s">
        <v>2512</v>
      </c>
      <c r="B231" s="171" t="s">
        <v>2517</v>
      </c>
      <c r="C231" s="174"/>
      <c r="D231" t="s">
        <v>87</v>
      </c>
    </row>
    <row r="232" spans="1:4">
      <c r="A232" t="s">
        <v>2546</v>
      </c>
      <c r="B232" s="20" t="s">
        <v>2543</v>
      </c>
      <c r="C232" s="187"/>
      <c r="D232" t="s">
        <v>2622</v>
      </c>
    </row>
    <row r="233" spans="1:4">
      <c r="A233" t="s">
        <v>2527</v>
      </c>
      <c r="B233" s="20" t="s">
        <v>2523</v>
      </c>
      <c r="C233" s="179"/>
      <c r="D233" t="s">
        <v>2623</v>
      </c>
    </row>
    <row r="234" spans="1:4">
      <c r="A234" t="s">
        <v>2519</v>
      </c>
      <c r="B234" s="171" t="s">
        <v>2520</v>
      </c>
      <c r="C234" s="175"/>
      <c r="D234" t="s">
        <v>98</v>
      </c>
    </row>
    <row r="235" spans="1:4">
      <c r="A235" t="s">
        <v>2528</v>
      </c>
      <c r="B235" s="20" t="s">
        <v>2524</v>
      </c>
      <c r="C235" s="181"/>
      <c r="D235" t="s">
        <v>97</v>
      </c>
    </row>
    <row r="236" spans="1:4">
      <c r="A236" t="s">
        <v>2513</v>
      </c>
      <c r="B236" s="171" t="s">
        <v>2514</v>
      </c>
      <c r="C236" s="167"/>
      <c r="D236" t="s">
        <v>96</v>
      </c>
    </row>
    <row r="237" spans="1:4">
      <c r="A237" t="s">
        <v>2506</v>
      </c>
      <c r="B237" s="171" t="s">
        <v>2516</v>
      </c>
      <c r="C237" s="173"/>
      <c r="D237" t="s">
        <v>95</v>
      </c>
    </row>
    <row r="239" spans="1:4">
      <c r="A239" s="42" t="s">
        <v>2626</v>
      </c>
      <c r="B239" s="169"/>
      <c r="C239" s="159"/>
      <c r="D239" s="159"/>
    </row>
    <row r="240" spans="1:4">
      <c r="A240" s="9" t="s">
        <v>2501</v>
      </c>
      <c r="B240" s="170" t="s">
        <v>2502</v>
      </c>
      <c r="C240" s="9" t="s">
        <v>2503</v>
      </c>
      <c r="D240" s="9" t="s">
        <v>2504</v>
      </c>
    </row>
    <row r="241" spans="1:4">
      <c r="A241" t="s">
        <v>2511</v>
      </c>
      <c r="B241" s="20" t="s">
        <v>2522</v>
      </c>
      <c r="C241" s="176"/>
      <c r="D241" t="s">
        <v>2472</v>
      </c>
    </row>
    <row r="242" spans="1:4">
      <c r="A242" t="s">
        <v>2529</v>
      </c>
      <c r="B242" s="20" t="s">
        <v>2525</v>
      </c>
      <c r="C242" s="182"/>
      <c r="D242" t="s">
        <v>2584</v>
      </c>
    </row>
    <row r="243" spans="1:4">
      <c r="A243" t="s">
        <v>2519</v>
      </c>
      <c r="B243" s="171" t="s">
        <v>2520</v>
      </c>
      <c r="C243" s="175"/>
      <c r="D243" t="s">
        <v>92</v>
      </c>
    </row>
    <row r="244" spans="1:4">
      <c r="A244" t="s">
        <v>2526</v>
      </c>
      <c r="B244" s="20" t="s">
        <v>2542</v>
      </c>
      <c r="C244" s="180"/>
      <c r="D244" t="s">
        <v>93</v>
      </c>
    </row>
    <row r="245" spans="1:4">
      <c r="A245" t="s">
        <v>2512</v>
      </c>
      <c r="B245" s="171" t="s">
        <v>2517</v>
      </c>
      <c r="C245" s="174"/>
      <c r="D245" t="s">
        <v>87</v>
      </c>
    </row>
    <row r="246" spans="1:4">
      <c r="A246" t="s">
        <v>2527</v>
      </c>
      <c r="B246" s="20" t="s">
        <v>2523</v>
      </c>
      <c r="C246" s="179"/>
      <c r="D246" t="s">
        <v>2624</v>
      </c>
    </row>
    <row r="247" spans="1:4">
      <c r="A247" t="s">
        <v>2506</v>
      </c>
      <c r="B247" s="171" t="s">
        <v>2516</v>
      </c>
      <c r="C247" s="173"/>
      <c r="D247" t="s">
        <v>446</v>
      </c>
    </row>
    <row r="248" spans="1:4">
      <c r="A248" t="s">
        <v>2593</v>
      </c>
      <c r="B248" s="171" t="s">
        <v>2595</v>
      </c>
      <c r="C248" s="189"/>
      <c r="D248" t="s">
        <v>2592</v>
      </c>
    </row>
    <row r="249" spans="1:4">
      <c r="A249" t="s">
        <v>2594</v>
      </c>
      <c r="B249" s="171">
        <v>740000</v>
      </c>
      <c r="C249" s="190"/>
      <c r="D249" t="s">
        <v>2469</v>
      </c>
    </row>
    <row r="250" spans="1:4">
      <c r="A250" t="s">
        <v>2513</v>
      </c>
      <c r="B250" s="171" t="s">
        <v>2514</v>
      </c>
      <c r="C250" s="167"/>
      <c r="D250" t="s">
        <v>2625</v>
      </c>
    </row>
    <row r="252" spans="1:4">
      <c r="A252" s="42" t="s">
        <v>3516</v>
      </c>
      <c r="B252" s="169"/>
      <c r="C252" s="159"/>
      <c r="D252" s="159"/>
    </row>
    <row r="253" spans="1:4">
      <c r="A253" s="9" t="s">
        <v>2501</v>
      </c>
      <c r="B253" s="170" t="s">
        <v>2502</v>
      </c>
      <c r="C253" s="9" t="s">
        <v>2503</v>
      </c>
      <c r="D253" s="9" t="s">
        <v>2504</v>
      </c>
    </row>
    <row r="254" spans="1:4">
      <c r="A254" t="s">
        <v>2548</v>
      </c>
      <c r="B254" s="20" t="s">
        <v>2368</v>
      </c>
      <c r="C254" s="184"/>
      <c r="D254" t="s">
        <v>3524</v>
      </c>
    </row>
    <row r="255" spans="1:4">
      <c r="A255" t="s">
        <v>2526</v>
      </c>
      <c r="B255" s="20" t="s">
        <v>2542</v>
      </c>
      <c r="C255" s="180"/>
      <c r="D255" t="s">
        <v>3525</v>
      </c>
    </row>
    <row r="256" spans="1:4">
      <c r="A256" t="s">
        <v>2547</v>
      </c>
      <c r="B256" s="20" t="s">
        <v>2541</v>
      </c>
      <c r="C256" s="185"/>
      <c r="D256" t="s">
        <v>3526</v>
      </c>
    </row>
    <row r="257" spans="1:4">
      <c r="A257" t="s">
        <v>2512</v>
      </c>
      <c r="B257" s="171" t="s">
        <v>2517</v>
      </c>
      <c r="C257" s="174"/>
      <c r="D257" t="s">
        <v>3527</v>
      </c>
    </row>
    <row r="258" spans="1:4">
      <c r="A258" t="s">
        <v>2527</v>
      </c>
      <c r="B258" s="20" t="s">
        <v>2523</v>
      </c>
      <c r="C258" s="179"/>
      <c r="D258" t="s">
        <v>3528</v>
      </c>
    </row>
    <row r="259" spans="1:4">
      <c r="A259" t="s">
        <v>2506</v>
      </c>
      <c r="B259" s="171" t="s">
        <v>2516</v>
      </c>
      <c r="C259" s="173"/>
      <c r="D259" t="s">
        <v>3529</v>
      </c>
    </row>
    <row r="260" spans="1:4">
      <c r="A260" t="s">
        <v>2528</v>
      </c>
      <c r="B260" s="20" t="s">
        <v>2524</v>
      </c>
      <c r="C260" s="181"/>
      <c r="D260" t="s">
        <v>3530</v>
      </c>
    </row>
    <row r="261" spans="1:4">
      <c r="A261" t="s">
        <v>2551</v>
      </c>
      <c r="B261" s="20" t="s">
        <v>2545</v>
      </c>
      <c r="C261" s="188"/>
      <c r="D261" t="s">
        <v>3531</v>
      </c>
    </row>
    <row r="263" spans="1:4">
      <c r="A263" s="42" t="s">
        <v>2627</v>
      </c>
      <c r="B263" s="169"/>
      <c r="C263" s="159"/>
      <c r="D263" s="159"/>
    </row>
    <row r="264" spans="1:4">
      <c r="A264" s="9" t="s">
        <v>2501</v>
      </c>
      <c r="B264" s="170" t="s">
        <v>2502</v>
      </c>
      <c r="C264" s="9" t="s">
        <v>2503</v>
      </c>
      <c r="D264" s="9" t="s">
        <v>2504</v>
      </c>
    </row>
    <row r="265" spans="1:4">
      <c r="A265" t="s">
        <v>2511</v>
      </c>
      <c r="B265" s="20" t="s">
        <v>2522</v>
      </c>
      <c r="C265" s="176"/>
      <c r="D265" t="s">
        <v>2472</v>
      </c>
    </row>
    <row r="266" spans="1:4">
      <c r="A266" t="s">
        <v>2506</v>
      </c>
      <c r="B266" s="171" t="s">
        <v>2516</v>
      </c>
      <c r="C266" s="173"/>
      <c r="D266" t="s">
        <v>446</v>
      </c>
    </row>
    <row r="267" spans="1:4">
      <c r="A267" t="s">
        <v>2529</v>
      </c>
      <c r="B267" s="20" t="s">
        <v>2525</v>
      </c>
      <c r="C267" s="182"/>
      <c r="D267" t="s">
        <v>2584</v>
      </c>
    </row>
    <row r="268" spans="1:4">
      <c r="A268" t="s">
        <v>2519</v>
      </c>
      <c r="B268" s="171" t="s">
        <v>2520</v>
      </c>
      <c r="C268" s="175"/>
      <c r="D268" t="s">
        <v>92</v>
      </c>
    </row>
    <row r="269" spans="1:4">
      <c r="A269" t="s">
        <v>2546</v>
      </c>
      <c r="B269" s="20" t="s">
        <v>2543</v>
      </c>
      <c r="C269" s="187"/>
      <c r="D269" t="s">
        <v>2620</v>
      </c>
    </row>
    <row r="270" spans="1:4">
      <c r="A270" t="s">
        <v>2593</v>
      </c>
      <c r="B270" s="171" t="s">
        <v>2595</v>
      </c>
      <c r="C270" s="189"/>
      <c r="D270" t="s">
        <v>2592</v>
      </c>
    </row>
    <row r="271" spans="1:4">
      <c r="A271" t="s">
        <v>2513</v>
      </c>
      <c r="B271" s="171" t="s">
        <v>2514</v>
      </c>
      <c r="C271" s="167"/>
      <c r="D271" t="s">
        <v>2625</v>
      </c>
    </row>
    <row r="272" spans="1:4">
      <c r="A272" t="s">
        <v>2527</v>
      </c>
      <c r="B272" s="20" t="s">
        <v>2523</v>
      </c>
      <c r="C272" s="179"/>
      <c r="D272" t="s">
        <v>2624</v>
      </c>
    </row>
    <row r="273" spans="1:4">
      <c r="A273" t="s">
        <v>2512</v>
      </c>
      <c r="B273" s="171" t="s">
        <v>2517</v>
      </c>
      <c r="C273" s="174"/>
      <c r="D273" t="s">
        <v>87</v>
      </c>
    </row>
    <row r="274" spans="1:4">
      <c r="A274" t="s">
        <v>2526</v>
      </c>
      <c r="B274" s="20" t="s">
        <v>2542</v>
      </c>
      <c r="C274" s="180"/>
      <c r="D274" t="s">
        <v>93</v>
      </c>
    </row>
    <row r="276" spans="1:4">
      <c r="A276" s="42" t="s">
        <v>2601</v>
      </c>
      <c r="B276" s="169"/>
      <c r="C276" s="159"/>
      <c r="D276" s="159"/>
    </row>
    <row r="277" spans="1:4">
      <c r="A277" s="9" t="s">
        <v>2501</v>
      </c>
      <c r="B277" s="170" t="s">
        <v>2502</v>
      </c>
      <c r="C277" s="9" t="s">
        <v>2503</v>
      </c>
      <c r="D277" s="9" t="s">
        <v>2504</v>
      </c>
    </row>
    <row r="278" spans="1:4">
      <c r="A278" t="s">
        <v>2511</v>
      </c>
      <c r="B278" s="20" t="s">
        <v>2522</v>
      </c>
      <c r="C278" s="176"/>
      <c r="D278" t="s">
        <v>436</v>
      </c>
    </row>
    <row r="279" spans="1:4">
      <c r="A279" t="s">
        <v>2550</v>
      </c>
      <c r="B279" s="20" t="s">
        <v>2544</v>
      </c>
      <c r="C279" s="186"/>
      <c r="D279" t="s">
        <v>2471</v>
      </c>
    </row>
    <row r="280" spans="1:4">
      <c r="A280" t="s">
        <v>2519</v>
      </c>
      <c r="B280" s="171" t="s">
        <v>2520</v>
      </c>
      <c r="C280" s="175"/>
      <c r="D280" t="s">
        <v>92</v>
      </c>
    </row>
    <row r="281" spans="1:4">
      <c r="A281" t="s">
        <v>2526</v>
      </c>
      <c r="B281" s="20" t="s">
        <v>2542</v>
      </c>
      <c r="C281" s="180"/>
      <c r="D281" t="s">
        <v>2590</v>
      </c>
    </row>
    <row r="282" spans="1:4">
      <c r="A282" t="s">
        <v>2546</v>
      </c>
      <c r="B282" s="20" t="s">
        <v>2543</v>
      </c>
      <c r="C282" s="187"/>
      <c r="D282" t="s">
        <v>2591</v>
      </c>
    </row>
    <row r="283" spans="1:4">
      <c r="A283" t="s">
        <v>2500</v>
      </c>
      <c r="B283" s="172" t="s">
        <v>2507</v>
      </c>
      <c r="C283" s="168"/>
      <c r="D283" t="s">
        <v>89</v>
      </c>
    </row>
    <row r="284" spans="1:4">
      <c r="A284" t="s">
        <v>2528</v>
      </c>
      <c r="B284" s="20" t="s">
        <v>2524</v>
      </c>
      <c r="C284" s="181"/>
      <c r="D284" t="s">
        <v>88</v>
      </c>
    </row>
    <row r="285" spans="1:4">
      <c r="A285" t="s">
        <v>2512</v>
      </c>
      <c r="B285" s="171" t="s">
        <v>2517</v>
      </c>
      <c r="C285" s="174"/>
      <c r="D285" t="s">
        <v>87</v>
      </c>
    </row>
    <row r="286" spans="1:4">
      <c r="A286" t="s">
        <v>2536</v>
      </c>
      <c r="B286" s="20" t="s">
        <v>2535</v>
      </c>
      <c r="C286" s="183"/>
      <c r="D286" t="s">
        <v>443</v>
      </c>
    </row>
    <row r="287" spans="1:4">
      <c r="A287" t="s">
        <v>2506</v>
      </c>
      <c r="B287" s="171" t="s">
        <v>2516</v>
      </c>
      <c r="C287" s="173"/>
      <c r="D287" t="s">
        <v>446</v>
      </c>
    </row>
    <row r="288" spans="1:4">
      <c r="A288" t="s">
        <v>2594</v>
      </c>
      <c r="B288" s="171">
        <v>740000</v>
      </c>
      <c r="C288" s="190"/>
      <c r="D288" t="s">
        <v>2469</v>
      </c>
    </row>
    <row r="289" spans="1:4">
      <c r="B289" s="171"/>
    </row>
    <row r="290" spans="1:4">
      <c r="A290" s="42" t="s">
        <v>2601</v>
      </c>
      <c r="B290" s="169"/>
      <c r="C290" s="159"/>
      <c r="D290" s="159"/>
    </row>
    <row r="291" spans="1:4">
      <c r="A291" s="9" t="s">
        <v>2501</v>
      </c>
      <c r="B291" s="170" t="s">
        <v>2502</v>
      </c>
      <c r="C291" s="9" t="s">
        <v>2503</v>
      </c>
      <c r="D291" s="9" t="s">
        <v>2504</v>
      </c>
    </row>
    <row r="292" spans="1:4">
      <c r="A292" t="s">
        <v>2511</v>
      </c>
      <c r="B292" s="20" t="s">
        <v>2522</v>
      </c>
      <c r="C292" s="176"/>
      <c r="D292" s="380" t="s">
        <v>2472</v>
      </c>
    </row>
    <row r="293" spans="1:4">
      <c r="A293" t="s">
        <v>2551</v>
      </c>
      <c r="B293" s="20" t="s">
        <v>2545</v>
      </c>
      <c r="C293" s="188"/>
      <c r="D293" t="s">
        <v>2583</v>
      </c>
    </row>
    <row r="294" spans="1:4">
      <c r="A294" t="s">
        <v>2519</v>
      </c>
      <c r="B294" s="171" t="s">
        <v>2520</v>
      </c>
      <c r="C294" s="175"/>
      <c r="D294" t="s">
        <v>92</v>
      </c>
    </row>
    <row r="295" spans="1:4">
      <c r="A295" t="s">
        <v>2513</v>
      </c>
      <c r="B295" s="171" t="s">
        <v>2514</v>
      </c>
      <c r="C295" s="167"/>
      <c r="D295" t="s">
        <v>2638</v>
      </c>
    </row>
    <row r="296" spans="1:4">
      <c r="A296" t="s">
        <v>2512</v>
      </c>
      <c r="B296" s="171" t="s">
        <v>2517</v>
      </c>
      <c r="C296" s="174"/>
      <c r="D296" t="s">
        <v>87</v>
      </c>
    </row>
    <row r="297" spans="1:4">
      <c r="A297" t="s">
        <v>2536</v>
      </c>
      <c r="B297" s="20" t="s">
        <v>2535</v>
      </c>
      <c r="C297" s="183"/>
      <c r="D297" t="s">
        <v>443</v>
      </c>
    </row>
    <row r="298" spans="1:4">
      <c r="A298" t="s">
        <v>2506</v>
      </c>
      <c r="B298" s="171" t="s">
        <v>2516</v>
      </c>
      <c r="C298" s="173"/>
      <c r="D298" t="s">
        <v>446</v>
      </c>
    </row>
    <row r="299" spans="1:4">
      <c r="A299" t="s">
        <v>2594</v>
      </c>
      <c r="B299" s="171">
        <v>740000</v>
      </c>
      <c r="C299" s="190"/>
      <c r="D299" t="s">
        <v>2469</v>
      </c>
    </row>
    <row r="300" spans="1:4">
      <c r="A300" t="s">
        <v>2529</v>
      </c>
      <c r="B300" s="20" t="s">
        <v>2525</v>
      </c>
      <c r="C300" s="182"/>
      <c r="D300" t="s">
        <v>2584</v>
      </c>
    </row>
    <row r="301" spans="1:4">
      <c r="A301" t="s">
        <v>2526</v>
      </c>
      <c r="B301" s="20" t="s">
        <v>2542</v>
      </c>
      <c r="C301" s="180"/>
      <c r="D301" t="s">
        <v>93</v>
      </c>
    </row>
    <row r="302" spans="1:4">
      <c r="B302"/>
    </row>
    <row r="303" spans="1:4">
      <c r="A303" s="42" t="s">
        <v>2751</v>
      </c>
      <c r="B303" s="169"/>
      <c r="C303" s="159"/>
      <c r="D303" s="159"/>
    </row>
    <row r="304" spans="1:4">
      <c r="A304" s="9" t="s">
        <v>2501</v>
      </c>
      <c r="B304" s="170" t="s">
        <v>2502</v>
      </c>
      <c r="C304" s="9" t="s">
        <v>2503</v>
      </c>
      <c r="D304" s="9" t="s">
        <v>2504</v>
      </c>
    </row>
    <row r="305" spans="1:4">
      <c r="A305" t="s">
        <v>2511</v>
      </c>
      <c r="B305" s="20" t="s">
        <v>2522</v>
      </c>
      <c r="C305" s="176"/>
      <c r="D305" t="s">
        <v>2472</v>
      </c>
    </row>
    <row r="306" spans="1:4">
      <c r="A306" t="s">
        <v>2526</v>
      </c>
      <c r="B306" s="20" t="s">
        <v>2542</v>
      </c>
      <c r="C306" s="180"/>
      <c r="D306" t="s">
        <v>93</v>
      </c>
    </row>
    <row r="307" spans="1:4">
      <c r="A307" t="s">
        <v>2529</v>
      </c>
      <c r="B307" s="20" t="s">
        <v>2525</v>
      </c>
      <c r="C307" s="182"/>
      <c r="D307" t="s">
        <v>2584</v>
      </c>
    </row>
    <row r="308" spans="1:4">
      <c r="A308" t="s">
        <v>2550</v>
      </c>
      <c r="B308" s="20" t="s">
        <v>2544</v>
      </c>
      <c r="C308" s="186"/>
      <c r="D308" t="s">
        <v>2471</v>
      </c>
    </row>
    <row r="309" spans="1:4">
      <c r="A309" t="s">
        <v>2551</v>
      </c>
      <c r="B309" s="20" t="s">
        <v>2545</v>
      </c>
      <c r="C309" s="188"/>
      <c r="D309" t="s">
        <v>2583</v>
      </c>
    </row>
    <row r="310" spans="1:4">
      <c r="A310" t="s">
        <v>2519</v>
      </c>
      <c r="B310" s="171" t="s">
        <v>2520</v>
      </c>
      <c r="C310" s="175"/>
      <c r="D310" t="s">
        <v>92</v>
      </c>
    </row>
    <row r="311" spans="1:4">
      <c r="A311" t="s">
        <v>2528</v>
      </c>
      <c r="B311" s="20" t="s">
        <v>2524</v>
      </c>
      <c r="C311" s="181"/>
      <c r="D311" t="s">
        <v>2640</v>
      </c>
    </row>
    <row r="312" spans="1:4">
      <c r="A312" t="s">
        <v>2506</v>
      </c>
      <c r="B312" s="171" t="s">
        <v>2516</v>
      </c>
      <c r="C312" s="173"/>
      <c r="D312" t="s">
        <v>2639</v>
      </c>
    </row>
    <row r="313" spans="1:4">
      <c r="A313" t="s">
        <v>2512</v>
      </c>
      <c r="B313" s="171" t="s">
        <v>2517</v>
      </c>
      <c r="C313" s="174"/>
      <c r="D313" t="s">
        <v>87</v>
      </c>
    </row>
    <row r="314" spans="1:4">
      <c r="A314" t="s">
        <v>2513</v>
      </c>
      <c r="B314" s="171" t="s">
        <v>2514</v>
      </c>
      <c r="C314" s="167"/>
      <c r="D314" t="s">
        <v>2638</v>
      </c>
    </row>
    <row r="315" spans="1:4">
      <c r="A315" t="s">
        <v>2594</v>
      </c>
      <c r="B315" s="171">
        <v>740000</v>
      </c>
      <c r="C315" s="190"/>
      <c r="D315" t="s">
        <v>2469</v>
      </c>
    </row>
  </sheetData>
  <pageMargins left="0.7" right="0.7" top="0.75" bottom="0.75" header="0.3" footer="0.3"/>
  <pageSetup orientation="portrait" r:id="rId1"/>
  <ignoredErrors>
    <ignoredError sqref="B166:B167 B170 B73 B145:B150 B36:B45 B65 B176:B186 B276:B278 B63 B213:B226 B280:B284 B52:B55 B101 B189 B196:B199 B201:B208 B22 B285:B287 B25:B26"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workbookViewId="0"/>
  </sheetViews>
  <sheetFormatPr defaultColWidth="8.85546875" defaultRowHeight="15"/>
  <cols>
    <col min="1" max="1" width="31.42578125" customWidth="1"/>
    <col min="2" max="2" width="28.140625" customWidth="1"/>
    <col min="3" max="3" width="85.42578125" customWidth="1"/>
  </cols>
  <sheetData>
    <row r="1" spans="1:3">
      <c r="A1" s="42" t="s">
        <v>72</v>
      </c>
      <c r="B1" s="42" t="s">
        <v>73</v>
      </c>
    </row>
    <row r="2" spans="1:3" ht="165">
      <c r="A2" t="s">
        <v>3777</v>
      </c>
      <c r="B2" t="s">
        <v>3424</v>
      </c>
      <c r="C2" s="163" t="s">
        <v>3425</v>
      </c>
    </row>
    <row r="3" spans="1:3">
      <c r="A3" t="s">
        <v>3681</v>
      </c>
      <c r="B3" t="s">
        <v>3682</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2"/>
  <sheetViews>
    <sheetView workbookViewId="0"/>
  </sheetViews>
  <sheetFormatPr defaultColWidth="11.42578125" defaultRowHeight="15"/>
  <cols>
    <col min="1" max="1" width="11.140625" customWidth="1"/>
    <col min="2" max="2" width="25.140625" customWidth="1"/>
    <col min="3" max="3" width="10.140625" style="370" customWidth="1"/>
    <col min="4" max="33" width="10.140625" customWidth="1"/>
  </cols>
  <sheetData>
    <row r="1" spans="1:33">
      <c r="A1" s="365" t="s">
        <v>3568</v>
      </c>
      <c r="B1" s="366" t="s">
        <v>3592</v>
      </c>
      <c r="C1" s="369" t="s">
        <v>2503</v>
      </c>
      <c r="D1" s="366">
        <v>2021</v>
      </c>
      <c r="E1" s="366">
        <v>2022</v>
      </c>
      <c r="F1" s="366">
        <v>2023</v>
      </c>
      <c r="G1" s="366">
        <v>2024</v>
      </c>
      <c r="H1" s="366">
        <v>2025</v>
      </c>
      <c r="I1" s="366">
        <v>2026</v>
      </c>
      <c r="J1" s="366">
        <v>2027</v>
      </c>
      <c r="K1" s="366">
        <v>2028</v>
      </c>
      <c r="L1" s="366">
        <v>2029</v>
      </c>
      <c r="M1" s="366">
        <v>2030</v>
      </c>
      <c r="N1" s="366">
        <v>2031</v>
      </c>
      <c r="O1" s="366">
        <v>2032</v>
      </c>
      <c r="P1" s="366">
        <v>2033</v>
      </c>
      <c r="Q1" s="366">
        <v>2034</v>
      </c>
      <c r="R1" s="366">
        <v>2035</v>
      </c>
      <c r="S1" s="366">
        <v>2036</v>
      </c>
      <c r="T1" s="366">
        <v>2037</v>
      </c>
      <c r="U1" s="366">
        <v>2038</v>
      </c>
      <c r="V1" s="366">
        <v>2039</v>
      </c>
      <c r="W1" s="366">
        <v>2040</v>
      </c>
      <c r="X1" s="366">
        <v>2041</v>
      </c>
      <c r="Y1" s="366">
        <v>2042</v>
      </c>
      <c r="Z1" s="366">
        <v>2043</v>
      </c>
      <c r="AA1" s="366">
        <v>2044</v>
      </c>
      <c r="AB1" s="366">
        <v>2045</v>
      </c>
      <c r="AC1" s="366">
        <v>2046</v>
      </c>
      <c r="AD1" s="366">
        <v>2047</v>
      </c>
      <c r="AE1" s="366">
        <v>2048</v>
      </c>
      <c r="AF1" s="366">
        <v>2049</v>
      </c>
      <c r="AG1" s="366">
        <v>2050</v>
      </c>
    </row>
    <row r="2" spans="1:33">
      <c r="A2" s="1" t="s">
        <v>3574</v>
      </c>
      <c r="B2" t="s">
        <v>3775</v>
      </c>
      <c r="C2" s="370" t="s">
        <v>3593</v>
      </c>
      <c r="D2">
        <v>5494.59</v>
      </c>
      <c r="E2">
        <v>5541.33</v>
      </c>
      <c r="F2">
        <v>5441.64</v>
      </c>
      <c r="G2">
        <v>5212.6899999999996</v>
      </c>
      <c r="H2">
        <v>5162.21</v>
      </c>
      <c r="I2">
        <v>5154.8999999999996</v>
      </c>
      <c r="J2">
        <v>5142.67</v>
      </c>
      <c r="K2">
        <v>5113.03</v>
      </c>
      <c r="L2">
        <v>5066.8</v>
      </c>
      <c r="M2">
        <v>4996.5600000000004</v>
      </c>
      <c r="N2">
        <v>4955.9399999999996</v>
      </c>
      <c r="O2">
        <v>4931.03</v>
      </c>
      <c r="P2">
        <v>4907.22</v>
      </c>
      <c r="Q2">
        <v>4877.6899999999996</v>
      </c>
      <c r="R2">
        <v>4819.97</v>
      </c>
      <c r="S2">
        <v>4762.1400000000003</v>
      </c>
      <c r="T2">
        <v>4695.88</v>
      </c>
      <c r="U2">
        <v>4635</v>
      </c>
      <c r="V2">
        <v>4556.1000000000004</v>
      </c>
      <c r="W2">
        <v>4487.26</v>
      </c>
      <c r="X2">
        <v>4462.6400000000003</v>
      </c>
      <c r="Y2">
        <v>4446.6899999999996</v>
      </c>
      <c r="Z2">
        <v>4437.43</v>
      </c>
      <c r="AA2">
        <v>4422.38</v>
      </c>
      <c r="AB2">
        <v>4400.83</v>
      </c>
      <c r="AC2">
        <v>4391.74</v>
      </c>
      <c r="AD2">
        <v>4391.68</v>
      </c>
      <c r="AE2">
        <v>4396.54</v>
      </c>
      <c r="AF2">
        <v>4405.45</v>
      </c>
      <c r="AG2">
        <v>4409.3599999999997</v>
      </c>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3"/>
  <sheetViews>
    <sheetView workbookViewId="0"/>
  </sheetViews>
  <sheetFormatPr defaultColWidth="11.42578125" defaultRowHeight="15"/>
  <cols>
    <col min="1" max="1" width="15.85546875" customWidth="1"/>
    <col min="2" max="2" width="39" customWidth="1"/>
    <col min="3" max="3" width="13.140625" customWidth="1"/>
    <col min="4" max="4" width="17.140625" customWidth="1"/>
    <col min="5" max="5" width="16.140625" customWidth="1"/>
    <col min="6" max="6" width="39.140625" customWidth="1"/>
  </cols>
  <sheetData>
    <row r="1" spans="1:6" ht="30">
      <c r="A1" s="365" t="s">
        <v>3568</v>
      </c>
      <c r="B1" s="366" t="s">
        <v>3569</v>
      </c>
      <c r="C1" s="366" t="s">
        <v>3570</v>
      </c>
      <c r="D1" s="366" t="s">
        <v>3571</v>
      </c>
      <c r="E1" s="366" t="s">
        <v>3572</v>
      </c>
      <c r="F1" s="367" t="s">
        <v>3573</v>
      </c>
    </row>
    <row r="2" spans="1:6" ht="30">
      <c r="A2" s="1" t="s">
        <v>3574</v>
      </c>
      <c r="B2" s="1" t="s">
        <v>3132</v>
      </c>
      <c r="C2" s="1">
        <v>2030</v>
      </c>
      <c r="D2" s="5">
        <f>0.48*'EPA GHG Inventory'!Q16</f>
        <v>3161.7119999999995</v>
      </c>
      <c r="E2" s="5">
        <f>0.5*'EPA GHG Inventory'!Q16</f>
        <v>3293.45</v>
      </c>
      <c r="F2" t="s">
        <v>3133</v>
      </c>
    </row>
    <row r="3" spans="1:6">
      <c r="A3" s="1"/>
      <c r="B3" s="1"/>
      <c r="C3" s="1"/>
      <c r="D3" s="5"/>
      <c r="E3" s="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0F4340-D898-46AE-B605-AEE8D72EB122}">
  <dimension ref="A1:AI21"/>
  <sheetViews>
    <sheetView workbookViewId="0"/>
  </sheetViews>
  <sheetFormatPr defaultRowHeight="15"/>
  <sheetData>
    <row r="1" spans="1:35">
      <c r="A1" t="s">
        <v>3742</v>
      </c>
    </row>
    <row r="2" spans="1:35">
      <c r="A2" t="s">
        <v>3743</v>
      </c>
      <c r="B2">
        <v>1990</v>
      </c>
      <c r="C2">
        <v>1991</v>
      </c>
      <c r="D2">
        <v>1992</v>
      </c>
      <c r="E2">
        <v>1993</v>
      </c>
      <c r="F2">
        <v>1994</v>
      </c>
      <c r="G2">
        <v>1995</v>
      </c>
      <c r="H2">
        <v>1996</v>
      </c>
      <c r="I2">
        <v>1997</v>
      </c>
      <c r="J2">
        <v>1998</v>
      </c>
      <c r="K2">
        <v>1999</v>
      </c>
      <c r="L2">
        <v>2000</v>
      </c>
      <c r="M2">
        <v>2001</v>
      </c>
      <c r="N2">
        <v>2002</v>
      </c>
      <c r="O2">
        <v>2003</v>
      </c>
      <c r="P2">
        <v>2004</v>
      </c>
      <c r="Q2">
        <v>2005</v>
      </c>
      <c r="R2">
        <v>2006</v>
      </c>
      <c r="S2">
        <v>2007</v>
      </c>
      <c r="T2">
        <v>2008</v>
      </c>
      <c r="U2">
        <v>2009</v>
      </c>
      <c r="V2">
        <v>2010</v>
      </c>
      <c r="W2">
        <v>2011</v>
      </c>
      <c r="X2">
        <v>2012</v>
      </c>
      <c r="Y2">
        <v>2013</v>
      </c>
      <c r="Z2">
        <v>2014</v>
      </c>
      <c r="AA2">
        <v>2015</v>
      </c>
      <c r="AB2">
        <v>2016</v>
      </c>
      <c r="AC2">
        <v>2017</v>
      </c>
      <c r="AD2">
        <v>2018</v>
      </c>
      <c r="AE2">
        <v>2019</v>
      </c>
      <c r="AF2">
        <v>2020</v>
      </c>
      <c r="AG2">
        <v>2021</v>
      </c>
      <c r="AH2">
        <v>2022</v>
      </c>
      <c r="AI2" t="s">
        <v>3756</v>
      </c>
    </row>
    <row r="3" spans="1:35">
      <c r="A3" t="s">
        <v>2219</v>
      </c>
      <c r="B3">
        <v>5131.6000000000004</v>
      </c>
      <c r="C3">
        <v>5076.3</v>
      </c>
      <c r="D3">
        <v>5178.7</v>
      </c>
      <c r="E3">
        <v>5279.5</v>
      </c>
      <c r="F3">
        <v>5361.8</v>
      </c>
      <c r="G3">
        <v>5425.8</v>
      </c>
      <c r="H3">
        <v>5601.1</v>
      </c>
      <c r="I3">
        <v>5673.1</v>
      </c>
      <c r="J3">
        <v>5736.3</v>
      </c>
      <c r="K3">
        <v>5800.2</v>
      </c>
      <c r="L3">
        <v>6023.1</v>
      </c>
      <c r="M3">
        <v>5903.5</v>
      </c>
      <c r="N3">
        <v>5947.8</v>
      </c>
      <c r="O3">
        <v>6006.4</v>
      </c>
      <c r="P3">
        <v>6111.5</v>
      </c>
      <c r="Q3">
        <v>6126.9</v>
      </c>
      <c r="R3">
        <v>6045.3</v>
      </c>
      <c r="S3">
        <v>6121.5</v>
      </c>
      <c r="T3">
        <v>5919.2</v>
      </c>
      <c r="U3">
        <v>5486.1</v>
      </c>
      <c r="V3">
        <v>5668.7</v>
      </c>
      <c r="W3">
        <v>5540.3</v>
      </c>
      <c r="X3">
        <v>5332.8</v>
      </c>
      <c r="Y3">
        <v>5473.7</v>
      </c>
      <c r="Z3">
        <v>5529.9</v>
      </c>
      <c r="AA3">
        <v>5368.3</v>
      </c>
      <c r="AB3">
        <v>5246.4</v>
      </c>
      <c r="AC3">
        <v>5196.5</v>
      </c>
      <c r="AD3">
        <v>5362.2</v>
      </c>
      <c r="AE3">
        <v>5234.5</v>
      </c>
      <c r="AF3">
        <v>4689</v>
      </c>
      <c r="AG3">
        <v>5017.2</v>
      </c>
      <c r="AH3">
        <v>5053</v>
      </c>
      <c r="AI3">
        <v>0</v>
      </c>
    </row>
    <row r="4" spans="1:35">
      <c r="A4" t="s">
        <v>3757</v>
      </c>
      <c r="B4">
        <v>871.7</v>
      </c>
      <c r="C4">
        <v>879.6</v>
      </c>
      <c r="D4">
        <v>877.4</v>
      </c>
      <c r="E4">
        <v>864.9</v>
      </c>
      <c r="F4">
        <v>873.4</v>
      </c>
      <c r="G4">
        <v>866.6</v>
      </c>
      <c r="H4">
        <v>861.7</v>
      </c>
      <c r="I4">
        <v>847.9</v>
      </c>
      <c r="J4">
        <v>835.5</v>
      </c>
      <c r="K4">
        <v>815.8</v>
      </c>
      <c r="L4">
        <v>815.7</v>
      </c>
      <c r="M4">
        <v>807.1</v>
      </c>
      <c r="N4">
        <v>801.1</v>
      </c>
      <c r="O4">
        <v>801.1</v>
      </c>
      <c r="P4">
        <v>796.4</v>
      </c>
      <c r="Q4">
        <v>795.4</v>
      </c>
      <c r="R4">
        <v>806.6</v>
      </c>
      <c r="S4">
        <v>810.3</v>
      </c>
      <c r="T4">
        <v>821.6</v>
      </c>
      <c r="U4">
        <v>806.8</v>
      </c>
      <c r="V4">
        <v>807.6</v>
      </c>
      <c r="W4">
        <v>778.3</v>
      </c>
      <c r="X4">
        <v>764.1</v>
      </c>
      <c r="Y4">
        <v>766.2</v>
      </c>
      <c r="Z4">
        <v>762.4</v>
      </c>
      <c r="AA4">
        <v>764.4</v>
      </c>
      <c r="AB4">
        <v>744.6</v>
      </c>
      <c r="AC4">
        <v>759.5</v>
      </c>
      <c r="AD4">
        <v>771.5</v>
      </c>
      <c r="AE4">
        <v>754.3</v>
      </c>
      <c r="AF4">
        <v>735.3</v>
      </c>
      <c r="AG4">
        <v>720.5</v>
      </c>
      <c r="AH4">
        <v>702.4</v>
      </c>
      <c r="AI4">
        <v>-0.2</v>
      </c>
    </row>
    <row r="5" spans="1:35">
      <c r="A5" t="s">
        <v>3758</v>
      </c>
      <c r="B5">
        <v>408.2</v>
      </c>
      <c r="C5">
        <v>398.5</v>
      </c>
      <c r="D5">
        <v>397.3</v>
      </c>
      <c r="E5">
        <v>418.5</v>
      </c>
      <c r="F5">
        <v>419.2</v>
      </c>
      <c r="G5">
        <v>423.5</v>
      </c>
      <c r="H5">
        <v>435.5</v>
      </c>
      <c r="I5">
        <v>419.6</v>
      </c>
      <c r="J5">
        <v>423.4</v>
      </c>
      <c r="K5">
        <v>418.7</v>
      </c>
      <c r="L5">
        <v>410.9</v>
      </c>
      <c r="M5">
        <v>421.7</v>
      </c>
      <c r="N5">
        <v>422.9</v>
      </c>
      <c r="O5">
        <v>423.4</v>
      </c>
      <c r="P5">
        <v>428.5</v>
      </c>
      <c r="Q5">
        <v>419.2</v>
      </c>
      <c r="R5">
        <v>420.6</v>
      </c>
      <c r="S5">
        <v>431.6</v>
      </c>
      <c r="T5">
        <v>416.5</v>
      </c>
      <c r="U5">
        <v>410.1</v>
      </c>
      <c r="V5">
        <v>418.3</v>
      </c>
      <c r="W5">
        <v>419.9</v>
      </c>
      <c r="X5">
        <v>392.8</v>
      </c>
      <c r="Y5">
        <v>434</v>
      </c>
      <c r="Z5">
        <v>439.6</v>
      </c>
      <c r="AA5">
        <v>427</v>
      </c>
      <c r="AB5">
        <v>413.4</v>
      </c>
      <c r="AC5">
        <v>417.8</v>
      </c>
      <c r="AD5">
        <v>439.5</v>
      </c>
      <c r="AE5">
        <v>416.4</v>
      </c>
      <c r="AF5">
        <v>391.2</v>
      </c>
      <c r="AG5">
        <v>398.2</v>
      </c>
      <c r="AH5">
        <v>389.7</v>
      </c>
      <c r="AI5">
        <v>0</v>
      </c>
    </row>
    <row r="6" spans="1:35">
      <c r="A6" t="s">
        <v>3744</v>
      </c>
      <c r="B6">
        <v>47.7</v>
      </c>
      <c r="C6">
        <v>44.1</v>
      </c>
      <c r="D6">
        <v>49.2</v>
      </c>
      <c r="E6">
        <v>49.8</v>
      </c>
      <c r="F6">
        <v>56.3</v>
      </c>
      <c r="G6">
        <v>74.2</v>
      </c>
      <c r="H6">
        <v>84.4</v>
      </c>
      <c r="I6">
        <v>96.8</v>
      </c>
      <c r="J6">
        <v>115.3</v>
      </c>
      <c r="K6">
        <v>114.6</v>
      </c>
      <c r="L6">
        <v>114.1</v>
      </c>
      <c r="M6">
        <v>111.4</v>
      </c>
      <c r="N6">
        <v>118</v>
      </c>
      <c r="O6">
        <v>113.6</v>
      </c>
      <c r="P6">
        <v>122.9</v>
      </c>
      <c r="Q6">
        <v>121.7</v>
      </c>
      <c r="R6">
        <v>126.5</v>
      </c>
      <c r="S6">
        <v>137.80000000000001</v>
      </c>
      <c r="T6">
        <v>142.6</v>
      </c>
      <c r="U6">
        <v>143.4</v>
      </c>
      <c r="V6">
        <v>151.9</v>
      </c>
      <c r="W6">
        <v>153.1</v>
      </c>
      <c r="X6">
        <v>152.9</v>
      </c>
      <c r="Y6">
        <v>153.5</v>
      </c>
      <c r="Z6">
        <v>157.4</v>
      </c>
      <c r="AA6">
        <v>160.80000000000001</v>
      </c>
      <c r="AB6">
        <v>160.6</v>
      </c>
      <c r="AC6">
        <v>163</v>
      </c>
      <c r="AD6">
        <v>163.9</v>
      </c>
      <c r="AE6">
        <v>168.2</v>
      </c>
      <c r="AF6">
        <v>170.3</v>
      </c>
      <c r="AG6">
        <v>177</v>
      </c>
      <c r="AH6">
        <v>182.8</v>
      </c>
      <c r="AI6">
        <v>2.8</v>
      </c>
    </row>
    <row r="7" spans="1:35">
      <c r="A7" t="s">
        <v>3745</v>
      </c>
      <c r="B7">
        <v>39.5</v>
      </c>
      <c r="C7">
        <v>36.9</v>
      </c>
      <c r="D7">
        <v>36</v>
      </c>
      <c r="E7">
        <v>36.299999999999997</v>
      </c>
      <c r="F7">
        <v>35.299999999999997</v>
      </c>
      <c r="G7">
        <v>36.299999999999997</v>
      </c>
      <c r="H7">
        <v>38.5</v>
      </c>
      <c r="I7">
        <v>38.200000000000003</v>
      </c>
      <c r="J7">
        <v>38.200000000000003</v>
      </c>
      <c r="K7">
        <v>39.200000000000003</v>
      </c>
      <c r="L7">
        <v>28.6</v>
      </c>
      <c r="M7">
        <v>18.5</v>
      </c>
      <c r="N7">
        <v>17.2</v>
      </c>
      <c r="O7">
        <v>20.399999999999999</v>
      </c>
      <c r="P7">
        <v>11.4</v>
      </c>
      <c r="Q7">
        <v>10.199999999999999</v>
      </c>
      <c r="R7">
        <v>9.5</v>
      </c>
      <c r="S7">
        <v>10</v>
      </c>
      <c r="T7">
        <v>8.5</v>
      </c>
      <c r="U7">
        <v>6</v>
      </c>
      <c r="V7">
        <v>6.8</v>
      </c>
      <c r="W7">
        <v>8.8000000000000007</v>
      </c>
      <c r="X7">
        <v>8</v>
      </c>
      <c r="Y7">
        <v>8.1</v>
      </c>
      <c r="Z7">
        <v>7.1</v>
      </c>
      <c r="AA7">
        <v>6.8</v>
      </c>
      <c r="AB7">
        <v>5.8</v>
      </c>
      <c r="AC7">
        <v>5.4</v>
      </c>
      <c r="AD7">
        <v>7.4</v>
      </c>
      <c r="AE7">
        <v>7.3</v>
      </c>
      <c r="AF7">
        <v>6.6</v>
      </c>
      <c r="AG7">
        <v>6.3</v>
      </c>
      <c r="AH7">
        <v>6.7</v>
      </c>
      <c r="AI7">
        <v>-0.8</v>
      </c>
    </row>
    <row r="8" spans="1:35">
      <c r="A8" t="s">
        <v>842</v>
      </c>
      <c r="B8">
        <v>37.9</v>
      </c>
      <c r="C8">
        <v>36.9</v>
      </c>
      <c r="D8">
        <v>37.4</v>
      </c>
      <c r="E8">
        <v>37.200000000000003</v>
      </c>
      <c r="F8">
        <v>36.200000000000003</v>
      </c>
      <c r="G8">
        <v>35.299999999999997</v>
      </c>
      <c r="H8">
        <v>34.5</v>
      </c>
      <c r="I8">
        <v>32.700000000000003</v>
      </c>
      <c r="J8">
        <v>29.7</v>
      </c>
      <c r="K8">
        <v>29.3</v>
      </c>
      <c r="L8">
        <v>26.5</v>
      </c>
      <c r="M8">
        <v>24.2</v>
      </c>
      <c r="N8">
        <v>21.9</v>
      </c>
      <c r="O8">
        <v>21.1</v>
      </c>
      <c r="P8">
        <v>20.6</v>
      </c>
      <c r="Q8">
        <v>20.2</v>
      </c>
      <c r="R8">
        <v>19.399999999999999</v>
      </c>
      <c r="S8">
        <v>17.5</v>
      </c>
      <c r="T8">
        <v>16.8</v>
      </c>
      <c r="U8">
        <v>13.6</v>
      </c>
      <c r="V8">
        <v>11.6</v>
      </c>
      <c r="W8">
        <v>10.4</v>
      </c>
      <c r="X8">
        <v>9.3000000000000007</v>
      </c>
      <c r="Y8">
        <v>9.1</v>
      </c>
      <c r="Z8">
        <v>8.6999999999999993</v>
      </c>
      <c r="AA8">
        <v>8.1999999999999993</v>
      </c>
      <c r="AB8">
        <v>8.5</v>
      </c>
      <c r="AC8">
        <v>7.9</v>
      </c>
      <c r="AD8">
        <v>7.6</v>
      </c>
      <c r="AE8">
        <v>8.4</v>
      </c>
      <c r="AF8">
        <v>8.1</v>
      </c>
      <c r="AG8">
        <v>8.5</v>
      </c>
      <c r="AH8">
        <v>7.6</v>
      </c>
      <c r="AI8">
        <v>-0.8</v>
      </c>
    </row>
    <row r="9" spans="1:35">
      <c r="A9" t="s">
        <v>843</v>
      </c>
      <c r="B9">
        <v>0.3</v>
      </c>
      <c r="C9">
        <v>0.4</v>
      </c>
      <c r="D9">
        <v>0.4</v>
      </c>
      <c r="E9">
        <v>0.4</v>
      </c>
      <c r="F9">
        <v>0.4</v>
      </c>
      <c r="G9">
        <v>0.5</v>
      </c>
      <c r="H9">
        <v>0.5</v>
      </c>
      <c r="I9">
        <v>0.6</v>
      </c>
      <c r="J9">
        <v>0.7</v>
      </c>
      <c r="K9">
        <v>0.7</v>
      </c>
      <c r="L9">
        <v>0.9</v>
      </c>
      <c r="M9">
        <v>0.8</v>
      </c>
      <c r="N9">
        <v>1</v>
      </c>
      <c r="O9">
        <v>0.8</v>
      </c>
      <c r="P9">
        <v>1</v>
      </c>
      <c r="Q9">
        <v>1</v>
      </c>
      <c r="R9">
        <v>1.3</v>
      </c>
      <c r="S9">
        <v>1.2</v>
      </c>
      <c r="T9">
        <v>1.1000000000000001</v>
      </c>
      <c r="U9">
        <v>1</v>
      </c>
      <c r="V9">
        <v>1.1000000000000001</v>
      </c>
      <c r="W9">
        <v>1</v>
      </c>
      <c r="X9">
        <v>1</v>
      </c>
      <c r="Y9">
        <v>0.8</v>
      </c>
      <c r="Z9">
        <v>0.7</v>
      </c>
      <c r="AA9">
        <v>0.8</v>
      </c>
      <c r="AB9">
        <v>0.7</v>
      </c>
      <c r="AC9">
        <v>0.9</v>
      </c>
      <c r="AD9">
        <v>0.7</v>
      </c>
      <c r="AE9">
        <v>1.1000000000000001</v>
      </c>
      <c r="AF9">
        <v>1.3</v>
      </c>
      <c r="AG9">
        <v>1.1000000000000001</v>
      </c>
      <c r="AH9">
        <v>1.1000000000000001</v>
      </c>
      <c r="AI9">
        <v>2.4</v>
      </c>
    </row>
    <row r="10" spans="1:35">
      <c r="A10" t="s">
        <v>3759</v>
      </c>
      <c r="B10">
        <v>6536.9</v>
      </c>
      <c r="C10">
        <v>6472.7</v>
      </c>
      <c r="D10">
        <v>6576.4</v>
      </c>
      <c r="E10">
        <v>6686.5</v>
      </c>
      <c r="F10">
        <v>6782.6</v>
      </c>
      <c r="G10">
        <v>6862.1</v>
      </c>
      <c r="H10">
        <v>7056.3</v>
      </c>
      <c r="I10">
        <v>7109</v>
      </c>
      <c r="J10">
        <v>7179</v>
      </c>
      <c r="K10">
        <v>7218.6</v>
      </c>
      <c r="L10">
        <v>7419.9</v>
      </c>
      <c r="M10">
        <v>7287.3</v>
      </c>
      <c r="N10">
        <v>7329.9</v>
      </c>
      <c r="O10">
        <v>7386.9</v>
      </c>
      <c r="P10">
        <v>7492.3</v>
      </c>
      <c r="Q10">
        <v>7494.6</v>
      </c>
      <c r="R10">
        <v>7429.2</v>
      </c>
      <c r="S10">
        <v>7529.9</v>
      </c>
      <c r="T10">
        <v>7326.4</v>
      </c>
      <c r="U10">
        <v>6866.9</v>
      </c>
      <c r="V10">
        <v>7066</v>
      </c>
      <c r="W10">
        <v>6911.8</v>
      </c>
      <c r="X10">
        <v>6660.9</v>
      </c>
      <c r="Y10">
        <v>6845.4</v>
      </c>
      <c r="Z10">
        <v>6905.9</v>
      </c>
      <c r="AA10">
        <v>6736.2</v>
      </c>
      <c r="AB10">
        <v>6580</v>
      </c>
      <c r="AC10">
        <v>6551</v>
      </c>
      <c r="AD10">
        <v>6752.7</v>
      </c>
      <c r="AE10">
        <v>6590.1</v>
      </c>
      <c r="AF10">
        <v>6001.8</v>
      </c>
      <c r="AG10">
        <v>6328.8</v>
      </c>
      <c r="AH10">
        <v>6343.2</v>
      </c>
      <c r="AI10">
        <v>0</v>
      </c>
    </row>
    <row r="11" spans="1:35">
      <c r="A11" t="s">
        <v>3760</v>
      </c>
      <c r="B11">
        <v>58</v>
      </c>
      <c r="C11">
        <v>56.6</v>
      </c>
      <c r="D11">
        <v>53.7</v>
      </c>
      <c r="E11">
        <v>54.4</v>
      </c>
      <c r="F11">
        <v>57.4</v>
      </c>
      <c r="G11">
        <v>53.5</v>
      </c>
      <c r="H11">
        <v>56.6</v>
      </c>
      <c r="I11">
        <v>53.1</v>
      </c>
      <c r="J11">
        <v>54.1</v>
      </c>
      <c r="K11">
        <v>57.9</v>
      </c>
      <c r="L11">
        <v>63.1</v>
      </c>
      <c r="M11">
        <v>56.4</v>
      </c>
      <c r="N11">
        <v>66.900000000000006</v>
      </c>
      <c r="O11">
        <v>61.9</v>
      </c>
      <c r="P11">
        <v>76.7</v>
      </c>
      <c r="Q11">
        <v>68.900000000000006</v>
      </c>
      <c r="R11">
        <v>61.9</v>
      </c>
      <c r="S11">
        <v>65.900000000000006</v>
      </c>
      <c r="T11">
        <v>60.3</v>
      </c>
      <c r="U11">
        <v>64.099999999999994</v>
      </c>
      <c r="V11">
        <v>55.2</v>
      </c>
      <c r="W11">
        <v>60.1</v>
      </c>
      <c r="X11">
        <v>62.1</v>
      </c>
      <c r="Y11">
        <v>62.7</v>
      </c>
      <c r="Z11">
        <v>56.7</v>
      </c>
      <c r="AA11">
        <v>76</v>
      </c>
      <c r="AB11">
        <v>57</v>
      </c>
      <c r="AC11">
        <v>65.900000000000006</v>
      </c>
      <c r="AD11">
        <v>62.8</v>
      </c>
      <c r="AE11">
        <v>58</v>
      </c>
      <c r="AF11">
        <v>68.400000000000006</v>
      </c>
      <c r="AG11">
        <v>72.900000000000006</v>
      </c>
      <c r="AH11">
        <v>67.599999999999994</v>
      </c>
      <c r="AI11">
        <v>0.2</v>
      </c>
    </row>
    <row r="12" spans="1:35">
      <c r="A12" t="s">
        <v>3746</v>
      </c>
      <c r="B12">
        <v>53.1</v>
      </c>
      <c r="C12">
        <v>52.2</v>
      </c>
      <c r="D12">
        <v>50.5</v>
      </c>
      <c r="E12">
        <v>50.7</v>
      </c>
      <c r="F12">
        <v>52.6</v>
      </c>
      <c r="G12">
        <v>50.1</v>
      </c>
      <c r="H12">
        <v>51.9</v>
      </c>
      <c r="I12">
        <v>49.7</v>
      </c>
      <c r="J12">
        <v>50.5</v>
      </c>
      <c r="K12">
        <v>52.5</v>
      </c>
      <c r="L12">
        <v>55.7</v>
      </c>
      <c r="M12">
        <v>51.5</v>
      </c>
      <c r="N12">
        <v>58.1</v>
      </c>
      <c r="O12">
        <v>55.1</v>
      </c>
      <c r="P12">
        <v>63.1</v>
      </c>
      <c r="Q12">
        <v>58.5</v>
      </c>
      <c r="R12">
        <v>54.5</v>
      </c>
      <c r="S12">
        <v>57</v>
      </c>
      <c r="T12">
        <v>53.5</v>
      </c>
      <c r="U12">
        <v>55.7</v>
      </c>
      <c r="V12">
        <v>50.8</v>
      </c>
      <c r="W12">
        <v>53.6</v>
      </c>
      <c r="X12">
        <v>55.2</v>
      </c>
      <c r="Y12">
        <v>55.6</v>
      </c>
      <c r="Z12">
        <v>51.7</v>
      </c>
      <c r="AA12">
        <v>63.7</v>
      </c>
      <c r="AB12">
        <v>51.9</v>
      </c>
      <c r="AC12">
        <v>57.6</v>
      </c>
      <c r="AD12">
        <v>55.5</v>
      </c>
      <c r="AE12">
        <v>52.5</v>
      </c>
      <c r="AF12">
        <v>59.3</v>
      </c>
      <c r="AG12">
        <v>62.1</v>
      </c>
      <c r="AH12">
        <v>58.4</v>
      </c>
      <c r="AI12">
        <v>0.1</v>
      </c>
    </row>
    <row r="13" spans="1:35">
      <c r="A13" t="s">
        <v>3747</v>
      </c>
      <c r="B13">
        <v>4.8</v>
      </c>
      <c r="C13">
        <v>4.4000000000000004</v>
      </c>
      <c r="D13">
        <v>3.3</v>
      </c>
      <c r="E13">
        <v>3.7</v>
      </c>
      <c r="F13">
        <v>4.8</v>
      </c>
      <c r="G13">
        <v>3.4</v>
      </c>
      <c r="H13">
        <v>4.8</v>
      </c>
      <c r="I13">
        <v>3.4</v>
      </c>
      <c r="J13">
        <v>3.6</v>
      </c>
      <c r="K13">
        <v>5.3</v>
      </c>
      <c r="L13">
        <v>7.3</v>
      </c>
      <c r="M13">
        <v>4.9000000000000004</v>
      </c>
      <c r="N13">
        <v>8.9</v>
      </c>
      <c r="O13">
        <v>6.8</v>
      </c>
      <c r="P13">
        <v>13.6</v>
      </c>
      <c r="Q13">
        <v>10.3</v>
      </c>
      <c r="R13">
        <v>7.4</v>
      </c>
      <c r="S13">
        <v>8.9</v>
      </c>
      <c r="T13">
        <v>6.7</v>
      </c>
      <c r="U13">
        <v>8.4</v>
      </c>
      <c r="V13">
        <v>4.4000000000000004</v>
      </c>
      <c r="W13">
        <v>6.5</v>
      </c>
      <c r="X13">
        <v>6.9</v>
      </c>
      <c r="Y13">
        <v>7.2</v>
      </c>
      <c r="Z13">
        <v>5</v>
      </c>
      <c r="AA13">
        <v>12.3</v>
      </c>
      <c r="AB13">
        <v>5</v>
      </c>
      <c r="AC13">
        <v>8.1999999999999993</v>
      </c>
      <c r="AD13">
        <v>7.3</v>
      </c>
      <c r="AE13">
        <v>5.5</v>
      </c>
      <c r="AF13">
        <v>9.1</v>
      </c>
      <c r="AG13">
        <v>10.7</v>
      </c>
      <c r="AH13">
        <v>9.1</v>
      </c>
      <c r="AI13">
        <v>0.9</v>
      </c>
    </row>
    <row r="14" spans="1:35">
      <c r="A14" t="s">
        <v>3761</v>
      </c>
      <c r="B14">
        <v>-1034.7</v>
      </c>
      <c r="C14">
        <v>-1045.5999999999999</v>
      </c>
      <c r="D14">
        <v>-1061.0999999999999</v>
      </c>
      <c r="E14">
        <v>-1045.7</v>
      </c>
      <c r="F14">
        <v>-1062.7</v>
      </c>
      <c r="G14">
        <v>-1033.8</v>
      </c>
      <c r="H14">
        <v>-1067.8</v>
      </c>
      <c r="I14">
        <v>-1038.3</v>
      </c>
      <c r="J14">
        <v>-1050.5</v>
      </c>
      <c r="K14">
        <v>-1026.3</v>
      </c>
      <c r="L14">
        <v>-1046.8</v>
      </c>
      <c r="M14">
        <v>-1036.0999999999999</v>
      </c>
      <c r="N14">
        <v>-991.8</v>
      </c>
      <c r="O14">
        <v>-1019.8</v>
      </c>
      <c r="P14">
        <v>-936.9</v>
      </c>
      <c r="Q14">
        <v>-976.6</v>
      </c>
      <c r="R14">
        <v>-1013.9</v>
      </c>
      <c r="S14">
        <v>-966.3</v>
      </c>
      <c r="T14">
        <v>-973.1</v>
      </c>
      <c r="U14">
        <v>-915</v>
      </c>
      <c r="V14">
        <v>-941.6</v>
      </c>
      <c r="W14">
        <v>-1001.9</v>
      </c>
      <c r="X14">
        <v>-991.3</v>
      </c>
      <c r="Y14">
        <v>-949.4</v>
      </c>
      <c r="Z14">
        <v>-980.4</v>
      </c>
      <c r="AA14">
        <v>-896.2</v>
      </c>
      <c r="AB14">
        <v>-973.8</v>
      </c>
      <c r="AC14">
        <v>-991.9</v>
      </c>
      <c r="AD14">
        <v>-978.3</v>
      </c>
      <c r="AE14">
        <v>-921.6</v>
      </c>
      <c r="AF14">
        <v>-972.8</v>
      </c>
      <c r="AG14">
        <v>-983.4</v>
      </c>
      <c r="AH14">
        <v>-921.8</v>
      </c>
      <c r="AI14">
        <v>-0.1</v>
      </c>
    </row>
    <row r="15" spans="1:35">
      <c r="A15" t="s">
        <v>3762</v>
      </c>
      <c r="B15">
        <v>-976.7</v>
      </c>
      <c r="C15">
        <v>-989</v>
      </c>
      <c r="D15">
        <v>-1007.4</v>
      </c>
      <c r="E15">
        <v>-991.3</v>
      </c>
      <c r="F15">
        <v>-1005.2</v>
      </c>
      <c r="G15">
        <v>-980.2</v>
      </c>
      <c r="H15">
        <v>-1011.2</v>
      </c>
      <c r="I15">
        <v>-985.2</v>
      </c>
      <c r="J15">
        <v>-996.3</v>
      </c>
      <c r="K15">
        <v>-968.5</v>
      </c>
      <c r="L15">
        <v>-983.7</v>
      </c>
      <c r="M15">
        <v>-979.8</v>
      </c>
      <c r="N15">
        <v>-924.8</v>
      </c>
      <c r="O15">
        <v>-957.9</v>
      </c>
      <c r="P15">
        <v>-860.2</v>
      </c>
      <c r="Q15">
        <v>-907.7</v>
      </c>
      <c r="R15">
        <v>-951.9</v>
      </c>
      <c r="S15">
        <v>-900.3</v>
      </c>
      <c r="T15">
        <v>-912.8</v>
      </c>
      <c r="U15">
        <v>-850.9</v>
      </c>
      <c r="V15">
        <v>-886.3</v>
      </c>
      <c r="W15">
        <v>-941.7</v>
      </c>
      <c r="X15">
        <v>-929.2</v>
      </c>
      <c r="Y15">
        <v>-886.6</v>
      </c>
      <c r="Z15">
        <v>-923.7</v>
      </c>
      <c r="AA15">
        <v>-820.2</v>
      </c>
      <c r="AB15">
        <v>-916.8</v>
      </c>
      <c r="AC15">
        <v>-926</v>
      </c>
      <c r="AD15">
        <v>-915.5</v>
      </c>
      <c r="AE15">
        <v>-863.6</v>
      </c>
      <c r="AF15">
        <v>-904.4</v>
      </c>
      <c r="AG15">
        <v>-910.6</v>
      </c>
      <c r="AH15">
        <v>-854.2</v>
      </c>
      <c r="AI15">
        <v>-0.1</v>
      </c>
    </row>
    <row r="16" spans="1:35">
      <c r="A16" t="s">
        <v>3748</v>
      </c>
      <c r="B16">
        <v>5560.2</v>
      </c>
      <c r="C16">
        <v>5483.7</v>
      </c>
      <c r="D16">
        <v>5569</v>
      </c>
      <c r="E16">
        <v>5695.1</v>
      </c>
      <c r="F16">
        <v>5777.4</v>
      </c>
      <c r="G16">
        <v>5881.9</v>
      </c>
      <c r="H16">
        <v>6045.1</v>
      </c>
      <c r="I16">
        <v>6123.8</v>
      </c>
      <c r="J16">
        <v>6182.7</v>
      </c>
      <c r="K16">
        <v>6250.2</v>
      </c>
      <c r="L16">
        <v>6436.2</v>
      </c>
      <c r="M16">
        <v>6307.6</v>
      </c>
      <c r="N16">
        <v>6405.1</v>
      </c>
      <c r="O16">
        <v>6429</v>
      </c>
      <c r="P16">
        <v>6632.1</v>
      </c>
      <c r="Q16">
        <v>6586.9</v>
      </c>
      <c r="R16">
        <v>6477.2</v>
      </c>
      <c r="S16">
        <v>6629.6</v>
      </c>
      <c r="T16">
        <v>6413.5</v>
      </c>
      <c r="U16">
        <v>6016</v>
      </c>
      <c r="V16">
        <v>6179.7</v>
      </c>
      <c r="W16">
        <v>5970</v>
      </c>
      <c r="X16">
        <v>5731.7</v>
      </c>
      <c r="Y16">
        <v>5958.8</v>
      </c>
      <c r="Z16">
        <v>5982.2</v>
      </c>
      <c r="AA16">
        <v>5916</v>
      </c>
      <c r="AB16">
        <v>5663.2</v>
      </c>
      <c r="AC16">
        <v>5625</v>
      </c>
      <c r="AD16">
        <v>5837.3</v>
      </c>
      <c r="AE16">
        <v>5726.6</v>
      </c>
      <c r="AF16">
        <v>5097.3999999999996</v>
      </c>
      <c r="AG16">
        <v>5418.2</v>
      </c>
      <c r="AH16">
        <v>5489</v>
      </c>
      <c r="AI16">
        <v>0</v>
      </c>
    </row>
    <row r="17" spans="1:1">
      <c r="A17" t="s">
        <v>3763</v>
      </c>
    </row>
    <row r="18" spans="1:1">
      <c r="A18" t="s">
        <v>3764</v>
      </c>
    </row>
    <row r="19" spans="1:1">
      <c r="A19" t="s">
        <v>3765</v>
      </c>
    </row>
    <row r="20" spans="1:1">
      <c r="A20" t="s">
        <v>3766</v>
      </c>
    </row>
    <row r="21" spans="1:1">
      <c r="A21" t="s">
        <v>3749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42"/>
  <sheetViews>
    <sheetView workbookViewId="0"/>
  </sheetViews>
  <sheetFormatPr defaultColWidth="8.85546875" defaultRowHeight="15"/>
  <cols>
    <col min="1" max="1" width="49.42578125" style="1" customWidth="1"/>
    <col min="2" max="2" width="12.85546875" style="1" bestFit="1" customWidth="1"/>
    <col min="3" max="3" width="12.85546875" style="1" customWidth="1"/>
    <col min="4" max="4" width="13.42578125" style="1" customWidth="1"/>
    <col min="5" max="5" width="20.42578125" style="1" customWidth="1"/>
    <col min="7" max="7" width="14" customWidth="1"/>
    <col min="10" max="10" width="9.42578125" bestFit="1" customWidth="1"/>
    <col min="14" max="15" width="12.140625" bestFit="1" customWidth="1"/>
    <col min="16" max="16" width="12.42578125" bestFit="1" customWidth="1"/>
  </cols>
  <sheetData>
    <row r="1" spans="1:8" s="1" customFormat="1">
      <c r="A1" s="3"/>
      <c r="B1" s="200"/>
      <c r="C1" s="200"/>
      <c r="D1" s="200"/>
      <c r="E1" s="3"/>
    </row>
    <row r="2" spans="1:8" ht="15.75">
      <c r="A2" s="434" t="s">
        <v>476</v>
      </c>
      <c r="B2" s="434"/>
      <c r="C2" s="212"/>
      <c r="D2" s="212"/>
      <c r="E2" s="212"/>
      <c r="F2" s="212"/>
      <c r="G2" s="212"/>
      <c r="H2" s="49" t="s">
        <v>477</v>
      </c>
    </row>
    <row r="3" spans="1:8" ht="15.75">
      <c r="A3" s="212" t="s">
        <v>722</v>
      </c>
      <c r="B3" s="212"/>
      <c r="C3" s="212"/>
      <c r="D3" s="212"/>
      <c r="E3" s="212"/>
      <c r="F3" s="212"/>
      <c r="G3" s="212"/>
      <c r="H3" s="49" t="s">
        <v>3401</v>
      </c>
    </row>
    <row r="4" spans="1:8">
      <c r="A4" s="213"/>
      <c r="B4" s="213"/>
      <c r="C4" s="213"/>
      <c r="D4" s="213"/>
      <c r="E4" s="213"/>
      <c r="F4" s="213"/>
      <c r="G4" s="49"/>
      <c r="H4" s="49" t="s">
        <v>478</v>
      </c>
    </row>
    <row r="5" spans="1:8">
      <c r="A5" s="213"/>
      <c r="B5" s="213"/>
      <c r="C5" s="213"/>
      <c r="D5" s="213"/>
      <c r="E5" s="213"/>
      <c r="F5" s="213"/>
      <c r="G5" s="213"/>
      <c r="H5" s="213"/>
    </row>
    <row r="6" spans="1:8">
      <c r="A6" s="439" t="s">
        <v>479</v>
      </c>
      <c r="B6" s="267" t="s">
        <v>480</v>
      </c>
      <c r="C6" s="267" t="s">
        <v>481</v>
      </c>
      <c r="D6" s="267" t="s">
        <v>482</v>
      </c>
      <c r="E6" s="267" t="s">
        <v>483</v>
      </c>
      <c r="F6" s="267" t="s">
        <v>484</v>
      </c>
      <c r="G6" s="267" t="s">
        <v>485</v>
      </c>
      <c r="H6" s="267" t="s">
        <v>486</v>
      </c>
    </row>
    <row r="7" spans="1:8" ht="15.75" thickBot="1">
      <c r="A7" s="440"/>
      <c r="B7" s="441" t="s">
        <v>487</v>
      </c>
      <c r="C7" s="442"/>
      <c r="D7" s="442"/>
      <c r="E7" s="442"/>
      <c r="F7" s="442"/>
      <c r="G7" s="442"/>
      <c r="H7" s="443"/>
    </row>
    <row r="8" spans="1:8" ht="15.75" thickTop="1">
      <c r="A8" s="268" t="s">
        <v>488</v>
      </c>
      <c r="B8" s="269">
        <v>5935361.2048846316</v>
      </c>
      <c r="C8" s="269">
        <v>12331.35516763239</v>
      </c>
      <c r="D8" s="269">
        <v>255.41813011993699</v>
      </c>
      <c r="E8" s="269">
        <v>16601.736021301014</v>
      </c>
      <c r="F8" s="269">
        <v>64984.511311122282</v>
      </c>
      <c r="G8" s="269">
        <v>7345.4310275876951</v>
      </c>
      <c r="H8" s="269">
        <v>12364.091048770906</v>
      </c>
    </row>
    <row r="9" spans="1:8">
      <c r="A9" s="270" t="s">
        <v>489</v>
      </c>
      <c r="B9" s="269">
        <v>5894246.3300794624</v>
      </c>
      <c r="C9" s="269">
        <v>474.07141405218891</v>
      </c>
      <c r="D9" s="269">
        <v>255.32625983564566</v>
      </c>
      <c r="E9" s="269">
        <v>16392.841699559172</v>
      </c>
      <c r="F9" s="269">
        <v>64879.039506516223</v>
      </c>
      <c r="G9" s="269">
        <v>6989.45692056402</v>
      </c>
      <c r="H9" s="269">
        <v>12298.979757295287</v>
      </c>
    </row>
    <row r="10" spans="1:8">
      <c r="A10" s="271" t="s">
        <v>490</v>
      </c>
      <c r="B10" s="269">
        <v>2540094.5307982946</v>
      </c>
      <c r="C10" s="269">
        <v>37.656050059714502</v>
      </c>
      <c r="D10" s="269">
        <v>101.32241952488565</v>
      </c>
      <c r="E10" s="269">
        <v>3546.3367720364731</v>
      </c>
      <c r="F10" s="269">
        <v>794.66570664443441</v>
      </c>
      <c r="G10" s="269">
        <v>197.74109991391563</v>
      </c>
      <c r="H10" s="269">
        <v>9554.1507363760447</v>
      </c>
    </row>
    <row r="11" spans="1:8">
      <c r="A11" s="272" t="s">
        <v>491</v>
      </c>
      <c r="B11" s="269">
        <v>2400057.4856406469</v>
      </c>
      <c r="C11" s="269">
        <v>34.823479419570468</v>
      </c>
      <c r="D11" s="269">
        <v>100.86538569159121</v>
      </c>
      <c r="E11" s="273">
        <v>3434.4290996747714</v>
      </c>
      <c r="F11" s="273">
        <v>581.83867235005948</v>
      </c>
      <c r="G11" s="273">
        <v>43.701395420034459</v>
      </c>
      <c r="H11" s="273">
        <v>9439.0432746602182</v>
      </c>
    </row>
    <row r="12" spans="1:8">
      <c r="A12" s="272" t="s">
        <v>492</v>
      </c>
      <c r="B12" s="269">
        <v>94253.062008181601</v>
      </c>
      <c r="C12" s="269">
        <v>1.46027512323081</v>
      </c>
      <c r="D12" s="269">
        <v>0.26593010197444999</v>
      </c>
      <c r="E12" s="273">
        <v>111.9076723617019</v>
      </c>
      <c r="F12" s="273">
        <v>212.82703429437495</v>
      </c>
      <c r="G12" s="273">
        <v>154.03970449388117</v>
      </c>
      <c r="H12" s="273">
        <v>115.10746171582606</v>
      </c>
    </row>
    <row r="13" spans="1:8">
      <c r="A13" s="272" t="s">
        <v>494</v>
      </c>
      <c r="B13" s="269">
        <v>45783.983149465937</v>
      </c>
      <c r="C13" s="269">
        <v>1.37229551691322</v>
      </c>
      <c r="D13" s="269">
        <v>0.19110373131999001</v>
      </c>
      <c r="E13" s="273" t="s">
        <v>495</v>
      </c>
      <c r="F13" s="273" t="s">
        <v>495</v>
      </c>
      <c r="G13" s="273" t="s">
        <v>495</v>
      </c>
      <c r="H13" s="273" t="s">
        <v>495</v>
      </c>
    </row>
    <row r="14" spans="1:8">
      <c r="A14" s="274" t="s">
        <v>496</v>
      </c>
      <c r="B14" s="269">
        <v>711227.52746031829</v>
      </c>
      <c r="C14" s="269">
        <v>66.667583289309391</v>
      </c>
      <c r="D14" s="269">
        <v>9.3662220369597406</v>
      </c>
      <c r="E14" s="269">
        <v>1515.3616266750041</v>
      </c>
      <c r="F14" s="269">
        <v>1044.8381666781022</v>
      </c>
      <c r="G14" s="269">
        <v>120.23413844415886</v>
      </c>
      <c r="H14" s="269">
        <v>1574.0871153371656</v>
      </c>
    </row>
    <row r="15" spans="1:8">
      <c r="A15" s="272" t="s">
        <v>497</v>
      </c>
      <c r="B15" s="269">
        <v>14978.572362155866</v>
      </c>
      <c r="C15" s="269">
        <v>0.23835740177008</v>
      </c>
      <c r="D15" s="269">
        <v>5.0815371746130003E-2</v>
      </c>
      <c r="E15" s="273" t="s">
        <v>495</v>
      </c>
      <c r="F15" s="273" t="s">
        <v>495</v>
      </c>
      <c r="G15" s="273" t="s">
        <v>495</v>
      </c>
      <c r="H15" s="273" t="s">
        <v>495</v>
      </c>
    </row>
    <row r="16" spans="1:8">
      <c r="A16" s="272" t="s">
        <v>498</v>
      </c>
      <c r="B16" s="269">
        <v>5057.2748720254449</v>
      </c>
      <c r="C16" s="269">
        <v>0.25516926930848</v>
      </c>
      <c r="D16" s="269">
        <v>3.8004328346280002E-2</v>
      </c>
      <c r="E16" s="273" t="s">
        <v>495</v>
      </c>
      <c r="F16" s="273" t="s">
        <v>495</v>
      </c>
      <c r="G16" s="273" t="s">
        <v>495</v>
      </c>
      <c r="H16" s="273" t="s">
        <v>495</v>
      </c>
    </row>
    <row r="17" spans="1:8">
      <c r="A17" s="272" t="s">
        <v>499</v>
      </c>
      <c r="B17" s="269">
        <v>67269.957813983725</v>
      </c>
      <c r="C17" s="269">
        <v>1.85662734289529</v>
      </c>
      <c r="D17" s="269">
        <v>0.29458061428601001</v>
      </c>
      <c r="E17" s="273" t="s">
        <v>495</v>
      </c>
      <c r="F17" s="273" t="s">
        <v>495</v>
      </c>
      <c r="G17" s="273" t="s">
        <v>495</v>
      </c>
      <c r="H17" s="273" t="s">
        <v>495</v>
      </c>
    </row>
    <row r="18" spans="1:8">
      <c r="A18" s="272" t="s">
        <v>500</v>
      </c>
      <c r="B18" s="269">
        <v>45070.579654334128</v>
      </c>
      <c r="C18" s="269">
        <v>3.0283235843053902</v>
      </c>
      <c r="D18" s="269">
        <v>0.52839203850651995</v>
      </c>
      <c r="E18" s="273" t="s">
        <v>495</v>
      </c>
      <c r="F18" s="273" t="s">
        <v>495</v>
      </c>
      <c r="G18" s="273" t="s">
        <v>495</v>
      </c>
      <c r="H18" s="273" t="s">
        <v>495</v>
      </c>
    </row>
    <row r="19" spans="1:8">
      <c r="A19" s="272" t="s">
        <v>501</v>
      </c>
      <c r="B19" s="269">
        <v>46357.764227420019</v>
      </c>
      <c r="C19" s="269">
        <v>3.41919088614388</v>
      </c>
      <c r="D19" s="269">
        <v>0.52415757023381004</v>
      </c>
      <c r="E19" s="273" t="s">
        <v>495</v>
      </c>
      <c r="F19" s="273" t="s">
        <v>495</v>
      </c>
      <c r="G19" s="273" t="s">
        <v>495</v>
      </c>
      <c r="H19" s="273" t="s">
        <v>495</v>
      </c>
    </row>
    <row r="20" spans="1:8">
      <c r="A20" s="272" t="s">
        <v>502</v>
      </c>
      <c r="B20" s="269">
        <v>36302.033778109631</v>
      </c>
      <c r="C20" s="269">
        <v>2.4295382607283198</v>
      </c>
      <c r="D20" s="269">
        <v>0.36471649490099001</v>
      </c>
      <c r="E20" s="273" t="s">
        <v>495</v>
      </c>
      <c r="F20" s="273" t="s">
        <v>495</v>
      </c>
      <c r="G20" s="273" t="s">
        <v>495</v>
      </c>
      <c r="H20" s="273" t="s">
        <v>495</v>
      </c>
    </row>
    <row r="21" spans="1:8">
      <c r="A21" s="275" t="s">
        <v>3392</v>
      </c>
      <c r="B21" s="269">
        <v>496191.34475228947</v>
      </c>
      <c r="C21" s="269">
        <v>55.440376544157949</v>
      </c>
      <c r="D21" s="269">
        <v>7.5655556189400004</v>
      </c>
      <c r="E21" s="273">
        <v>1515.3616266750041</v>
      </c>
      <c r="F21" s="273">
        <v>1044.8381666781022</v>
      </c>
      <c r="G21" s="273">
        <v>120.23413844415886</v>
      </c>
      <c r="H21" s="273">
        <v>1574.0871153371656</v>
      </c>
    </row>
    <row r="22" spans="1:8">
      <c r="A22" s="274" t="s">
        <v>503</v>
      </c>
      <c r="B22" s="269">
        <v>1830505.6056332772</v>
      </c>
      <c r="C22" s="269">
        <v>160.28001983992968</v>
      </c>
      <c r="D22" s="269">
        <v>137.97722792661688</v>
      </c>
      <c r="E22" s="269">
        <v>10294.630529494003</v>
      </c>
      <c r="F22" s="269">
        <v>58614.797849139453</v>
      </c>
      <c r="G22" s="269">
        <v>5723.5980346497408</v>
      </c>
      <c r="H22" s="269">
        <v>618.63077203361581</v>
      </c>
    </row>
    <row r="23" spans="1:8">
      <c r="A23" s="272" t="s">
        <v>504</v>
      </c>
      <c r="B23" s="269">
        <v>170713.69036083069</v>
      </c>
      <c r="C23" s="269">
        <v>2.0771880881664</v>
      </c>
      <c r="D23" s="269">
        <v>5.2617344805668296</v>
      </c>
      <c r="E23" s="273">
        <v>40.811932568812999</v>
      </c>
      <c r="F23" s="273">
        <v>207.24271059858924</v>
      </c>
      <c r="G23" s="273">
        <v>20.972782413204179</v>
      </c>
      <c r="H23" s="273">
        <v>7.9863698191035404</v>
      </c>
    </row>
    <row r="24" spans="1:8">
      <c r="A24" s="272" t="s">
        <v>505</v>
      </c>
      <c r="B24" s="269">
        <v>1543321.2347240872</v>
      </c>
      <c r="C24" s="269">
        <v>95.722338182973743</v>
      </c>
      <c r="D24" s="269">
        <v>108.02744179292077</v>
      </c>
      <c r="E24" s="273">
        <v>7564.0039070770663</v>
      </c>
      <c r="F24" s="273">
        <v>38851.488066997837</v>
      </c>
      <c r="G24" s="273">
        <v>3123.5335919534832</v>
      </c>
      <c r="H24" s="273">
        <v>155.69594484037685</v>
      </c>
    </row>
    <row r="25" spans="1:8">
      <c r="A25" s="272" t="s">
        <v>506</v>
      </c>
      <c r="B25" s="269">
        <v>46055.912865416671</v>
      </c>
      <c r="C25" s="269">
        <v>3.5201759225</v>
      </c>
      <c r="D25" s="269">
        <v>1.1264562951999999</v>
      </c>
      <c r="E25" s="273">
        <v>504.06504986911966</v>
      </c>
      <c r="F25" s="273">
        <v>79.731529299018959</v>
      </c>
      <c r="G25" s="273">
        <v>38.628071801561717</v>
      </c>
      <c r="H25" s="273">
        <v>59.549191471448658</v>
      </c>
    </row>
    <row r="26" spans="1:8">
      <c r="A26" s="272" t="s">
        <v>507</v>
      </c>
      <c r="B26" s="269">
        <v>38024.136018348065</v>
      </c>
      <c r="C26" s="269">
        <v>16.174692701572852</v>
      </c>
      <c r="D26" s="269">
        <v>0.73291389331867995</v>
      </c>
      <c r="E26" s="273">
        <v>564.78322714808633</v>
      </c>
      <c r="F26" s="273">
        <v>1625.6330147817607</v>
      </c>
      <c r="G26" s="273">
        <v>797.79002364334588</v>
      </c>
      <c r="H26" s="273">
        <v>168.62503652225149</v>
      </c>
    </row>
    <row r="27" spans="1:8" ht="15.75" thickBot="1">
      <c r="A27" s="272" t="s">
        <v>508</v>
      </c>
      <c r="B27" s="269">
        <v>32390.631664594664</v>
      </c>
      <c r="C27" s="269">
        <v>42.78562494471668</v>
      </c>
      <c r="D27" s="269">
        <v>22.8286814646106</v>
      </c>
      <c r="E27" s="273">
        <v>1620.9664128309175</v>
      </c>
      <c r="F27" s="273">
        <v>17850.702527462247</v>
      </c>
      <c r="G27" s="273">
        <v>1742.6735648381459</v>
      </c>
      <c r="H27" s="273">
        <v>226.77422938043526</v>
      </c>
    </row>
    <row r="28" spans="1:8" ht="15.75" thickTop="1">
      <c r="A28" s="276" t="s">
        <v>509</v>
      </c>
      <c r="B28" s="269">
        <v>586285.4434706961</v>
      </c>
      <c r="C28" s="269">
        <v>205.34813377159594</v>
      </c>
      <c r="D28" s="269">
        <v>4.1002059296026401</v>
      </c>
      <c r="E28" s="269">
        <v>908.26373148672474</v>
      </c>
      <c r="F28" s="269">
        <v>3021.6454373622296</v>
      </c>
      <c r="G28" s="269">
        <v>706.60096524296171</v>
      </c>
      <c r="H28" s="269">
        <v>527.57585355553215</v>
      </c>
    </row>
    <row r="29" spans="1:8">
      <c r="A29" s="272" t="s">
        <v>510</v>
      </c>
      <c r="B29" s="269">
        <v>227130.02298152124</v>
      </c>
      <c r="C29" s="269">
        <v>43.127051806573057</v>
      </c>
      <c r="D29" s="269">
        <v>1.1609958550767701</v>
      </c>
      <c r="E29" s="273">
        <v>490.17465541376572</v>
      </c>
      <c r="F29" s="273">
        <v>165.62633435353089</v>
      </c>
      <c r="G29" s="273">
        <v>188.2774974794886</v>
      </c>
      <c r="H29" s="273">
        <v>369.97578072655716</v>
      </c>
    </row>
    <row r="30" spans="1:8">
      <c r="A30" s="272" t="s">
        <v>511</v>
      </c>
      <c r="B30" s="269">
        <v>358897.51072027022</v>
      </c>
      <c r="C30" s="269">
        <v>162.20807697148538</v>
      </c>
      <c r="D30" s="269">
        <v>2.9373316220328798</v>
      </c>
      <c r="E30" s="273">
        <v>418.08907607295907</v>
      </c>
      <c r="F30" s="273">
        <v>2856.0191030086989</v>
      </c>
      <c r="G30" s="273">
        <v>518.3234677634731</v>
      </c>
      <c r="H30" s="273">
        <v>157.60007282897502</v>
      </c>
    </row>
    <row r="31" spans="1:8">
      <c r="A31" s="272" t="s">
        <v>512</v>
      </c>
      <c r="B31" s="269">
        <v>257.90976890459297</v>
      </c>
      <c r="C31" s="269">
        <v>1.300499353749E-2</v>
      </c>
      <c r="D31" s="269">
        <v>1.87845249299E-3</v>
      </c>
      <c r="E31" s="273" t="s">
        <v>495</v>
      </c>
      <c r="F31" s="273" t="s">
        <v>495</v>
      </c>
      <c r="G31" s="273" t="s">
        <v>495</v>
      </c>
      <c r="H31" s="273" t="s">
        <v>495</v>
      </c>
    </row>
    <row r="32" spans="1:8">
      <c r="A32" s="274" t="s">
        <v>3393</v>
      </c>
      <c r="B32" s="269">
        <v>226133.22271687587</v>
      </c>
      <c r="C32" s="269">
        <v>4.1196270916394298</v>
      </c>
      <c r="D32" s="269">
        <v>2.5601844175807398</v>
      </c>
      <c r="E32" s="269">
        <v>128.24903986696705</v>
      </c>
      <c r="F32" s="269">
        <v>1403.092346692003</v>
      </c>
      <c r="G32" s="269">
        <v>241.28268231324299</v>
      </c>
      <c r="H32" s="269">
        <v>24.535279992929539</v>
      </c>
    </row>
    <row r="33" spans="1:8">
      <c r="A33" s="272" t="s">
        <v>513</v>
      </c>
      <c r="B33" s="269">
        <v>198086.65897924625</v>
      </c>
      <c r="C33" s="269">
        <v>3.6313603130694299</v>
      </c>
      <c r="D33" s="269">
        <v>1.7785747835824199</v>
      </c>
      <c r="E33" s="273">
        <v>128.24903986696705</v>
      </c>
      <c r="F33" s="273">
        <v>1403.092346692003</v>
      </c>
      <c r="G33" s="273">
        <v>241.28268231324299</v>
      </c>
      <c r="H33" s="273">
        <v>24.535279992929539</v>
      </c>
    </row>
    <row r="34" spans="1:8">
      <c r="A34" s="272" t="s">
        <v>514</v>
      </c>
      <c r="B34" s="269">
        <v>28046.5637376296</v>
      </c>
      <c r="C34" s="269">
        <v>0.48826677857</v>
      </c>
      <c r="D34" s="269">
        <v>0.78160963399831995</v>
      </c>
      <c r="E34" s="273" t="s">
        <v>493</v>
      </c>
      <c r="F34" s="273" t="s">
        <v>493</v>
      </c>
      <c r="G34" s="273" t="s">
        <v>493</v>
      </c>
      <c r="H34" s="273" t="s">
        <v>493</v>
      </c>
    </row>
    <row r="35" spans="1:8">
      <c r="A35" s="277" t="s">
        <v>515</v>
      </c>
      <c r="B35" s="269">
        <v>41114.874805169908</v>
      </c>
      <c r="C35" s="269">
        <v>11857.283753580201</v>
      </c>
      <c r="D35" s="269">
        <v>9.1870284291349996E-2</v>
      </c>
      <c r="E35" s="269">
        <v>208.89432174184356</v>
      </c>
      <c r="F35" s="269">
        <v>105.47180460606191</v>
      </c>
      <c r="G35" s="269">
        <v>355.97410702367489</v>
      </c>
      <c r="H35" s="269">
        <v>65.111291475618813</v>
      </c>
    </row>
    <row r="36" spans="1:8">
      <c r="A36" s="274" t="s">
        <v>517</v>
      </c>
      <c r="B36" s="269">
        <v>4169.7141237857086</v>
      </c>
      <c r="C36" s="269">
        <v>2828.7193306107342</v>
      </c>
      <c r="D36" s="269" t="s">
        <v>493</v>
      </c>
      <c r="E36" s="269" t="s">
        <v>493</v>
      </c>
      <c r="F36" s="269" t="s">
        <v>493</v>
      </c>
      <c r="G36" s="269" t="s">
        <v>493</v>
      </c>
      <c r="H36" s="269" t="s">
        <v>493</v>
      </c>
    </row>
    <row r="37" spans="1:8">
      <c r="A37" s="272" t="s">
        <v>519</v>
      </c>
      <c r="B37" s="269">
        <v>4169.7141237857086</v>
      </c>
      <c r="C37" s="269">
        <v>2828.7193306107342</v>
      </c>
      <c r="D37" s="273" t="s">
        <v>493</v>
      </c>
      <c r="E37" s="273" t="s">
        <v>493</v>
      </c>
      <c r="F37" s="273" t="s">
        <v>493</v>
      </c>
      <c r="G37" s="273" t="s">
        <v>493</v>
      </c>
      <c r="H37" s="278" t="s">
        <v>188</v>
      </c>
    </row>
    <row r="38" spans="1:8">
      <c r="A38" s="272" t="s">
        <v>521</v>
      </c>
      <c r="B38" s="269" t="s">
        <v>495</v>
      </c>
      <c r="C38" s="269" t="s">
        <v>495</v>
      </c>
      <c r="D38" s="273" t="s">
        <v>493</v>
      </c>
      <c r="E38" s="273" t="s">
        <v>493</v>
      </c>
      <c r="F38" s="273" t="s">
        <v>493</v>
      </c>
      <c r="G38" s="273" t="s">
        <v>493</v>
      </c>
      <c r="H38" s="273" t="s">
        <v>493</v>
      </c>
    </row>
    <row r="39" spans="1:8">
      <c r="A39" s="272" t="s">
        <v>3394</v>
      </c>
      <c r="B39" s="269" t="s">
        <v>522</v>
      </c>
      <c r="C39" s="269" t="s">
        <v>522</v>
      </c>
      <c r="D39" s="273" t="s">
        <v>493</v>
      </c>
      <c r="E39" s="269" t="s">
        <v>493</v>
      </c>
      <c r="F39" s="269" t="s">
        <v>493</v>
      </c>
      <c r="G39" s="269" t="s">
        <v>493</v>
      </c>
      <c r="H39" s="269" t="s">
        <v>493</v>
      </c>
    </row>
    <row r="40" spans="1:8">
      <c r="A40" s="274" t="s">
        <v>523</v>
      </c>
      <c r="B40" s="269">
        <v>36945.160681384201</v>
      </c>
      <c r="C40" s="269">
        <v>9028.5644229694662</v>
      </c>
      <c r="D40" s="269">
        <v>9.1870284291349996E-2</v>
      </c>
      <c r="E40" s="269">
        <v>208.89432174184356</v>
      </c>
      <c r="F40" s="269">
        <v>105.47180460606191</v>
      </c>
      <c r="G40" s="269">
        <v>355.97410702367489</v>
      </c>
      <c r="H40" s="269">
        <v>65.111291475618813</v>
      </c>
    </row>
    <row r="41" spans="1:8">
      <c r="A41" s="272" t="s">
        <v>524</v>
      </c>
      <c r="B41" s="269">
        <v>11998.333379274758</v>
      </c>
      <c r="C41" s="269">
        <v>1877.1194091493796</v>
      </c>
      <c r="D41" s="269">
        <v>3.5424165198090003E-2</v>
      </c>
      <c r="E41" s="273" t="s">
        <v>495</v>
      </c>
      <c r="F41" s="273" t="s">
        <v>495</v>
      </c>
      <c r="G41" s="273" t="s">
        <v>495</v>
      </c>
      <c r="H41" s="273" t="s">
        <v>495</v>
      </c>
    </row>
    <row r="42" spans="1:8">
      <c r="A42" s="272" t="s">
        <v>525</v>
      </c>
      <c r="B42" s="269">
        <v>24946.827302109439</v>
      </c>
      <c r="C42" s="269">
        <v>7151.4450138200864</v>
      </c>
      <c r="D42" s="278" t="s">
        <v>188</v>
      </c>
      <c r="E42" s="278" t="s">
        <v>188</v>
      </c>
      <c r="F42" s="278" t="s">
        <v>188</v>
      </c>
      <c r="G42" s="273" t="s">
        <v>495</v>
      </c>
      <c r="H42" s="273" t="s">
        <v>495</v>
      </c>
    </row>
    <row r="43" spans="1:8">
      <c r="A43" s="272" t="s">
        <v>526</v>
      </c>
      <c r="B43" s="269" t="s">
        <v>495</v>
      </c>
      <c r="C43" s="269" t="s">
        <v>495</v>
      </c>
      <c r="D43" s="269">
        <v>5.644611909326E-2</v>
      </c>
      <c r="E43" s="273" t="s">
        <v>495</v>
      </c>
      <c r="F43" s="273" t="s">
        <v>495</v>
      </c>
      <c r="G43" s="273" t="s">
        <v>495</v>
      </c>
      <c r="H43" s="273" t="s">
        <v>495</v>
      </c>
    </row>
    <row r="44" spans="1:8">
      <c r="A44" s="272" t="s">
        <v>3395</v>
      </c>
      <c r="B44" s="269" t="s">
        <v>522</v>
      </c>
      <c r="C44" s="269" t="s">
        <v>522</v>
      </c>
      <c r="D44" s="269" t="s">
        <v>522</v>
      </c>
      <c r="E44" s="269">
        <v>208.89432174184356</v>
      </c>
      <c r="F44" s="269">
        <v>105.47180460606191</v>
      </c>
      <c r="G44" s="269">
        <v>355.97410702367489</v>
      </c>
      <c r="H44" s="269">
        <v>65.111291475618813</v>
      </c>
    </row>
    <row r="45" spans="1:8">
      <c r="A45" s="279" t="s">
        <v>3396</v>
      </c>
      <c r="B45" s="269" t="s">
        <v>527</v>
      </c>
      <c r="C45" s="278" t="s">
        <v>188</v>
      </c>
      <c r="D45" s="278" t="s">
        <v>188</v>
      </c>
      <c r="E45" s="278" t="s">
        <v>188</v>
      </c>
      <c r="F45" s="278" t="s">
        <v>188</v>
      </c>
      <c r="G45" s="278" t="s">
        <v>188</v>
      </c>
      <c r="H45" s="278" t="s">
        <v>188</v>
      </c>
    </row>
    <row r="46" spans="1:8">
      <c r="A46" s="274" t="s">
        <v>3397</v>
      </c>
      <c r="B46" s="269" t="s">
        <v>495</v>
      </c>
      <c r="C46" s="278" t="s">
        <v>188</v>
      </c>
      <c r="D46" s="278" t="s">
        <v>188</v>
      </c>
      <c r="E46" s="278" t="s">
        <v>188</v>
      </c>
      <c r="F46" s="278" t="s">
        <v>188</v>
      </c>
      <c r="G46" s="278" t="s">
        <v>188</v>
      </c>
      <c r="H46" s="278" t="s">
        <v>188</v>
      </c>
    </row>
    <row r="47" spans="1:8">
      <c r="A47" s="274" t="s">
        <v>528</v>
      </c>
      <c r="B47" s="269" t="s">
        <v>495</v>
      </c>
      <c r="C47" s="278" t="s">
        <v>188</v>
      </c>
      <c r="D47" s="278" t="s">
        <v>188</v>
      </c>
      <c r="E47" s="278" t="s">
        <v>188</v>
      </c>
      <c r="F47" s="278" t="s">
        <v>188</v>
      </c>
      <c r="G47" s="278" t="s">
        <v>188</v>
      </c>
      <c r="H47" s="278" t="s">
        <v>188</v>
      </c>
    </row>
    <row r="48" spans="1:8">
      <c r="A48" s="271" t="s">
        <v>529</v>
      </c>
      <c r="B48" s="269" t="s">
        <v>527</v>
      </c>
      <c r="C48" s="278" t="s">
        <v>188</v>
      </c>
      <c r="D48" s="278" t="s">
        <v>188</v>
      </c>
      <c r="E48" s="278" t="s">
        <v>188</v>
      </c>
      <c r="F48" s="278" t="s">
        <v>188</v>
      </c>
      <c r="G48" s="278" t="s">
        <v>188</v>
      </c>
      <c r="H48" s="278" t="s">
        <v>188</v>
      </c>
    </row>
    <row r="49" spans="1:8">
      <c r="A49" s="279" t="s">
        <v>3398</v>
      </c>
      <c r="B49" s="278" t="s">
        <v>188</v>
      </c>
      <c r="C49" s="278" t="s">
        <v>188</v>
      </c>
      <c r="D49" s="278" t="s">
        <v>188</v>
      </c>
      <c r="E49" s="278" t="s">
        <v>188</v>
      </c>
      <c r="F49" s="278" t="s">
        <v>188</v>
      </c>
      <c r="G49" s="278" t="s">
        <v>188</v>
      </c>
      <c r="H49" s="278" t="s">
        <v>188</v>
      </c>
    </row>
    <row r="50" spans="1:8">
      <c r="A50" s="271" t="s">
        <v>530</v>
      </c>
      <c r="B50" s="269">
        <v>113327.83658654301</v>
      </c>
      <c r="C50" s="269">
        <v>5.2928930187330101</v>
      </c>
      <c r="D50" s="269">
        <v>3.2441550799905401</v>
      </c>
      <c r="E50" s="269">
        <v>1699.3376784668872</v>
      </c>
      <c r="F50" s="269">
        <v>130.7216571044716</v>
      </c>
      <c r="G50" s="269">
        <v>53.656498765611978</v>
      </c>
      <c r="H50" s="269" t="s">
        <v>520</v>
      </c>
    </row>
    <row r="51" spans="1:8">
      <c r="A51" s="280" t="s">
        <v>531</v>
      </c>
      <c r="B51" s="269">
        <v>60220.980376771418</v>
      </c>
      <c r="C51" s="269" t="s">
        <v>555</v>
      </c>
      <c r="D51" s="269">
        <v>1.8999282815821601</v>
      </c>
      <c r="E51" s="273">
        <v>237.49103519777046</v>
      </c>
      <c r="F51" s="273">
        <v>98.796270642272503</v>
      </c>
      <c r="G51" s="273">
        <v>14.819440596340881</v>
      </c>
      <c r="H51" s="273" t="s">
        <v>520</v>
      </c>
    </row>
    <row r="52" spans="1:8">
      <c r="A52" s="280" t="s">
        <v>532</v>
      </c>
      <c r="B52" s="269">
        <v>53106.856209771599</v>
      </c>
      <c r="C52" s="269">
        <v>5.2928930187330101</v>
      </c>
      <c r="D52" s="269">
        <v>1.34422679840838</v>
      </c>
      <c r="E52" s="273">
        <v>1461.8466432691168</v>
      </c>
      <c r="F52" s="273">
        <v>31.9253864621991</v>
      </c>
      <c r="G52" s="273">
        <v>38.837058169271103</v>
      </c>
      <c r="H52" s="273" t="s">
        <v>520</v>
      </c>
    </row>
    <row r="53" spans="1:8">
      <c r="A53" s="271" t="s">
        <v>533</v>
      </c>
      <c r="B53" s="269" t="s">
        <v>495</v>
      </c>
      <c r="C53" s="269" t="s">
        <v>495</v>
      </c>
      <c r="D53" s="269" t="s">
        <v>495</v>
      </c>
      <c r="E53" s="273" t="s">
        <v>495</v>
      </c>
      <c r="F53" s="273" t="s">
        <v>495</v>
      </c>
      <c r="G53" s="273" t="s">
        <v>495</v>
      </c>
      <c r="H53" s="273" t="s">
        <v>520</v>
      </c>
    </row>
    <row r="54" spans="1:8">
      <c r="A54" s="281" t="s">
        <v>3399</v>
      </c>
      <c r="B54" s="269">
        <v>230699.51036740557</v>
      </c>
      <c r="C54" s="278" t="s">
        <v>188</v>
      </c>
      <c r="D54" s="278" t="s">
        <v>188</v>
      </c>
      <c r="E54" s="278" t="s">
        <v>188</v>
      </c>
      <c r="F54" s="278" t="s">
        <v>188</v>
      </c>
      <c r="G54" s="278" t="s">
        <v>188</v>
      </c>
      <c r="H54" s="278" t="s">
        <v>188</v>
      </c>
    </row>
    <row r="55" spans="1:8">
      <c r="A55" s="214" t="s">
        <v>3400</v>
      </c>
      <c r="B55" s="269" t="s">
        <v>555</v>
      </c>
      <c r="C55" s="278" t="s">
        <v>188</v>
      </c>
      <c r="D55" s="278" t="s">
        <v>188</v>
      </c>
      <c r="E55" s="278" t="s">
        <v>188</v>
      </c>
      <c r="F55" s="278" t="s">
        <v>188</v>
      </c>
      <c r="G55" s="278" t="s">
        <v>188</v>
      </c>
      <c r="H55" s="278" t="s">
        <v>188</v>
      </c>
    </row>
    <row r="56" spans="1:8">
      <c r="A56" s="282" t="s">
        <v>534</v>
      </c>
      <c r="B56" s="273" t="s">
        <v>493</v>
      </c>
      <c r="C56" s="278" t="s">
        <v>188</v>
      </c>
      <c r="D56" s="278" t="s">
        <v>188</v>
      </c>
      <c r="E56" s="278" t="s">
        <v>188</v>
      </c>
      <c r="F56" s="278" t="s">
        <v>188</v>
      </c>
      <c r="G56" s="278" t="s">
        <v>188</v>
      </c>
      <c r="H56" s="278" t="s">
        <v>188</v>
      </c>
    </row>
    <row r="57" spans="1:8">
      <c r="A57" s="282" t="s">
        <v>535</v>
      </c>
      <c r="B57" s="273" t="s">
        <v>493</v>
      </c>
      <c r="C57" s="278" t="s">
        <v>188</v>
      </c>
      <c r="D57" s="278" t="s">
        <v>188</v>
      </c>
      <c r="E57" s="278" t="s">
        <v>188</v>
      </c>
      <c r="F57" s="278" t="s">
        <v>188</v>
      </c>
      <c r="G57" s="278" t="s">
        <v>188</v>
      </c>
      <c r="H57" s="278" t="s">
        <v>188</v>
      </c>
    </row>
    <row r="58" spans="1:8">
      <c r="C58" s="5"/>
      <c r="D58" s="5"/>
    </row>
    <row r="59" spans="1:8">
      <c r="A59" s="50" t="s">
        <v>3667</v>
      </c>
      <c r="B59" s="51">
        <f t="shared" ref="B59:H59" si="0">B8</f>
        <v>5935361.2048846316</v>
      </c>
      <c r="C59" s="51">
        <f t="shared" si="0"/>
        <v>12331.35516763239</v>
      </c>
      <c r="D59" s="51">
        <f t="shared" si="0"/>
        <v>255.41813011993699</v>
      </c>
      <c r="E59" s="51">
        <f t="shared" si="0"/>
        <v>16601.736021301014</v>
      </c>
      <c r="F59" s="51">
        <f t="shared" si="0"/>
        <v>64984.511311122282</v>
      </c>
      <c r="G59" s="51">
        <f t="shared" si="0"/>
        <v>7345.4310275876951</v>
      </c>
      <c r="H59" s="51">
        <f t="shared" si="0"/>
        <v>12364.091048770906</v>
      </c>
    </row>
    <row r="60" spans="1:8">
      <c r="A60" s="50" t="s">
        <v>536</v>
      </c>
      <c r="B60" s="51">
        <f>B8+B50</f>
        <v>6048689.0414711749</v>
      </c>
      <c r="C60" s="51">
        <f t="shared" ref="C60:G60" si="1">C8+C50</f>
        <v>12336.648060651123</v>
      </c>
      <c r="D60" s="51">
        <f t="shared" si="1"/>
        <v>258.66228519992751</v>
      </c>
      <c r="E60" s="51">
        <f t="shared" si="1"/>
        <v>18301.073699767901</v>
      </c>
      <c r="F60" s="51">
        <f t="shared" si="1"/>
        <v>65115.232968226752</v>
      </c>
      <c r="G60" s="51">
        <f t="shared" si="1"/>
        <v>7399.0875263533071</v>
      </c>
      <c r="H60" s="51">
        <f>H8</f>
        <v>12364.091048770906</v>
      </c>
    </row>
    <row r="61" spans="1:8">
      <c r="A61" s="50" t="s">
        <v>93</v>
      </c>
      <c r="B61" s="51">
        <f>B11</f>
        <v>2400057.4856406469</v>
      </c>
      <c r="C61" s="51">
        <f t="shared" ref="C61:H61" si="2">C11</f>
        <v>34.823479419570468</v>
      </c>
      <c r="D61" s="51">
        <f t="shared" si="2"/>
        <v>100.86538569159121</v>
      </c>
      <c r="E61" s="51">
        <f t="shared" si="2"/>
        <v>3434.4290996747714</v>
      </c>
      <c r="F61" s="51">
        <f t="shared" si="2"/>
        <v>581.83867235005948</v>
      </c>
      <c r="G61" s="51">
        <f t="shared" si="2"/>
        <v>43.701395420034459</v>
      </c>
      <c r="H61" s="51">
        <f t="shared" si="2"/>
        <v>9439.0432746602182</v>
      </c>
    </row>
    <row r="62" spans="1:8">
      <c r="A62" s="50" t="s">
        <v>4</v>
      </c>
      <c r="B62" s="51">
        <f>SUM(B22,B50)-G294</f>
        <v>1911442.8105552257</v>
      </c>
      <c r="C62" s="51">
        <f t="shared" ref="C62:H62" si="3">SUM(C22,C50)</f>
        <v>165.57291285866268</v>
      </c>
      <c r="D62" s="51">
        <f t="shared" si="3"/>
        <v>141.22138300660743</v>
      </c>
      <c r="E62" s="51">
        <f t="shared" si="3"/>
        <v>11993.96820796089</v>
      </c>
      <c r="F62" s="51">
        <f t="shared" si="3"/>
        <v>58745.519506243923</v>
      </c>
      <c r="G62" s="51">
        <f t="shared" si="3"/>
        <v>5777.2545334153529</v>
      </c>
      <c r="H62" s="51">
        <f t="shared" si="3"/>
        <v>618.63077203361581</v>
      </c>
    </row>
    <row r="63" spans="1:8">
      <c r="A63" s="50" t="s">
        <v>2427</v>
      </c>
      <c r="B63" s="51">
        <f>SUM(B29:B30)</f>
        <v>586027.53370179143</v>
      </c>
      <c r="C63" s="51">
        <f t="shared" ref="C63:H63" si="4">SUM(C29:C30)</f>
        <v>205.33512877805845</v>
      </c>
      <c r="D63" s="51">
        <f t="shared" si="4"/>
        <v>4.0983274771096498</v>
      </c>
      <c r="E63" s="51">
        <f t="shared" si="4"/>
        <v>908.26373148672474</v>
      </c>
      <c r="F63" s="51">
        <f t="shared" si="4"/>
        <v>3021.64543736223</v>
      </c>
      <c r="G63" s="51">
        <f t="shared" si="4"/>
        <v>706.60096524296171</v>
      </c>
      <c r="H63" s="51">
        <f t="shared" si="4"/>
        <v>527.57585355553215</v>
      </c>
    </row>
    <row r="64" spans="1:8">
      <c r="A64" s="50" t="s">
        <v>9</v>
      </c>
      <c r="B64" s="51">
        <f>SUM(B12:B14,B35,B45,B32)+G294-G375</f>
        <v>1137620.3858851495</v>
      </c>
      <c r="C64" s="51">
        <f>SUM(C12:C14,C35,C45,C32)-H375</f>
        <v>11930.898339782843</v>
      </c>
      <c r="D64" s="51">
        <f>SUM(D12:D14,D35,D45,D32)-I375</f>
        <v>11.176634590788881</v>
      </c>
      <c r="E64" s="51">
        <f t="shared" ref="E64:H64" si="5">SUM(E12:E14,E35,E45,E32)</f>
        <v>1964.4126606455166</v>
      </c>
      <c r="F64" s="51">
        <f t="shared" si="5"/>
        <v>2766.2293522705422</v>
      </c>
      <c r="G64" s="51">
        <f t="shared" si="5"/>
        <v>871.53063227495795</v>
      </c>
      <c r="H64" s="51">
        <f t="shared" si="5"/>
        <v>1778.8411485215402</v>
      </c>
    </row>
    <row r="65" spans="1:10">
      <c r="A65" s="50" t="s">
        <v>132</v>
      </c>
      <c r="B65" s="51">
        <f>B31</f>
        <v>257.90976890459297</v>
      </c>
      <c r="C65" s="51">
        <f t="shared" ref="C65:H65" si="6">C31</f>
        <v>1.300499353749E-2</v>
      </c>
      <c r="D65" s="51">
        <f t="shared" si="6"/>
        <v>1.87845249299E-3</v>
      </c>
      <c r="E65" s="51" t="str">
        <f t="shared" si="6"/>
        <v>IE</v>
      </c>
      <c r="F65" s="51" t="str">
        <f t="shared" si="6"/>
        <v>IE</v>
      </c>
      <c r="G65" s="51" t="str">
        <f t="shared" si="6"/>
        <v>IE</v>
      </c>
      <c r="H65" s="51" t="str">
        <f t="shared" si="6"/>
        <v>IE</v>
      </c>
    </row>
    <row r="66" spans="1:10">
      <c r="A66" s="50" t="s">
        <v>3120</v>
      </c>
      <c r="B66" s="51">
        <f>G375</f>
        <v>13282.915919456782</v>
      </c>
      <c r="C66" s="51">
        <f t="shared" ref="C66:D66" si="7">H375</f>
        <v>5.1948184495699996E-3</v>
      </c>
      <c r="D66" s="51">
        <f t="shared" si="7"/>
        <v>1.29867598133739</v>
      </c>
      <c r="E66" s="51"/>
      <c r="F66" s="51"/>
      <c r="G66" s="51"/>
      <c r="H66" s="51"/>
    </row>
    <row r="67" spans="1:10" ht="60">
      <c r="A67" s="1" t="s">
        <v>3121</v>
      </c>
      <c r="B67" s="5"/>
      <c r="C67" s="5"/>
      <c r="D67" s="5"/>
      <c r="E67" s="5"/>
      <c r="F67" s="5"/>
      <c r="G67" s="5"/>
      <c r="H67" s="5"/>
    </row>
    <row r="68" spans="1:10" ht="15.75" thickBot="1">
      <c r="B68" s="81"/>
      <c r="C68" s="81"/>
      <c r="D68" s="81"/>
      <c r="E68" s="81"/>
      <c r="F68" s="81"/>
      <c r="G68" s="81"/>
      <c r="H68" s="81"/>
    </row>
    <row r="69" spans="1:10" ht="15.75">
      <c r="A69" s="444" t="s">
        <v>537</v>
      </c>
      <c r="B69" s="445"/>
      <c r="C69" s="215"/>
      <c r="D69" s="215"/>
      <c r="E69" s="215"/>
      <c r="F69" s="215"/>
      <c r="G69" s="215"/>
      <c r="H69" s="215"/>
      <c r="I69" s="54"/>
      <c r="J69" s="49" t="s">
        <v>477</v>
      </c>
    </row>
    <row r="70" spans="1:10" ht="15.75">
      <c r="A70" s="48" t="s">
        <v>538</v>
      </c>
      <c r="B70" s="52"/>
      <c r="C70" s="53"/>
      <c r="D70" s="53"/>
      <c r="E70" s="53"/>
      <c r="F70" s="53"/>
      <c r="G70" s="53"/>
      <c r="H70" s="53"/>
      <c r="I70" s="54"/>
      <c r="J70" s="49" t="s">
        <v>3401</v>
      </c>
    </row>
    <row r="71" spans="1:10" ht="15.75">
      <c r="A71" s="48"/>
      <c r="B71" s="52"/>
      <c r="C71" s="53"/>
      <c r="D71" s="53"/>
      <c r="E71" s="53"/>
      <c r="F71" s="53"/>
      <c r="G71" s="53"/>
      <c r="H71" s="49"/>
      <c r="I71" s="54"/>
      <c r="J71" s="49" t="s">
        <v>478</v>
      </c>
    </row>
    <row r="72" spans="1:10">
      <c r="A72" s="446" t="s">
        <v>479</v>
      </c>
      <c r="B72" s="449" t="s">
        <v>539</v>
      </c>
      <c r="C72" s="450"/>
      <c r="D72" s="449" t="s">
        <v>540</v>
      </c>
      <c r="E72" s="451"/>
      <c r="F72" s="452"/>
      <c r="G72" s="449" t="s">
        <v>541</v>
      </c>
      <c r="H72" s="453"/>
      <c r="I72" s="453"/>
      <c r="J72" s="450"/>
    </row>
    <row r="73" spans="1:10">
      <c r="A73" s="447"/>
      <c r="B73" s="454" t="s">
        <v>542</v>
      </c>
      <c r="C73" s="455"/>
      <c r="D73" s="458" t="s">
        <v>543</v>
      </c>
      <c r="E73" s="454" t="s">
        <v>481</v>
      </c>
      <c r="F73" s="455" t="s">
        <v>482</v>
      </c>
      <c r="G73" s="458" t="s">
        <v>544</v>
      </c>
      <c r="H73" s="458" t="s">
        <v>481</v>
      </c>
      <c r="I73" s="458" t="s">
        <v>482</v>
      </c>
      <c r="J73" s="263" t="s">
        <v>480</v>
      </c>
    </row>
    <row r="74" spans="1:10">
      <c r="A74" s="447"/>
      <c r="B74" s="456"/>
      <c r="C74" s="457"/>
      <c r="D74" s="459"/>
      <c r="E74" s="456"/>
      <c r="F74" s="457"/>
      <c r="G74" s="460"/>
      <c r="H74" s="459"/>
      <c r="I74" s="459"/>
      <c r="J74" s="263" t="s">
        <v>545</v>
      </c>
    </row>
    <row r="75" spans="1:10" ht="15.75" thickBot="1">
      <c r="A75" s="448"/>
      <c r="B75" s="266" t="s">
        <v>546</v>
      </c>
      <c r="C75" s="55" t="s">
        <v>547</v>
      </c>
      <c r="D75" s="55" t="s">
        <v>548</v>
      </c>
      <c r="E75" s="437" t="s">
        <v>549</v>
      </c>
      <c r="F75" s="438"/>
      <c r="G75" s="437" t="s">
        <v>487</v>
      </c>
      <c r="H75" s="435"/>
      <c r="I75" s="435"/>
      <c r="J75" s="436"/>
    </row>
    <row r="76" spans="1:10" ht="15.75" thickTop="1">
      <c r="A76" s="56" t="s">
        <v>550</v>
      </c>
      <c r="B76" s="327">
        <v>91119552.110468924</v>
      </c>
      <c r="C76" s="327" t="s">
        <v>551</v>
      </c>
      <c r="D76" s="328" t="s">
        <v>188</v>
      </c>
      <c r="E76" s="328" t="s">
        <v>188</v>
      </c>
      <c r="F76" s="328" t="s">
        <v>188</v>
      </c>
      <c r="G76" s="327">
        <v>5894246.3300794624</v>
      </c>
      <c r="H76" s="327">
        <v>474.07141405218891</v>
      </c>
      <c r="I76" s="327">
        <v>255.32625983564566</v>
      </c>
      <c r="J76" s="327" t="s">
        <v>555</v>
      </c>
    </row>
    <row r="77" spans="1:10">
      <c r="A77" s="283" t="s">
        <v>552</v>
      </c>
      <c r="B77" s="327">
        <v>39518350.449221194</v>
      </c>
      <c r="C77" s="327" t="s">
        <v>551</v>
      </c>
      <c r="D77" s="327">
        <v>62.818550609275022</v>
      </c>
      <c r="E77" s="327">
        <v>4.71081601067928</v>
      </c>
      <c r="F77" s="327">
        <v>3.6043774931421502</v>
      </c>
      <c r="G77" s="327">
        <v>2482485.4976894674</v>
      </c>
      <c r="H77" s="327">
        <v>186.16367801182585</v>
      </c>
      <c r="I77" s="327">
        <v>142.439052925277</v>
      </c>
      <c r="J77" s="327" t="s">
        <v>493</v>
      </c>
    </row>
    <row r="78" spans="1:10">
      <c r="A78" s="283" t="s">
        <v>553</v>
      </c>
      <c r="B78" s="327">
        <v>23547856.46013758</v>
      </c>
      <c r="C78" s="327" t="s">
        <v>551</v>
      </c>
      <c r="D78" s="327">
        <v>90.390222007608685</v>
      </c>
      <c r="E78" s="327">
        <v>1.3293847084140999</v>
      </c>
      <c r="F78" s="327">
        <v>4.0838943275543604</v>
      </c>
      <c r="G78" s="327">
        <v>2128495.9732351382</v>
      </c>
      <c r="H78" s="327">
        <v>31.304160294037182</v>
      </c>
      <c r="I78" s="327">
        <v>96.166957423620104</v>
      </c>
      <c r="J78" s="327" t="s">
        <v>493</v>
      </c>
    </row>
    <row r="79" spans="1:10">
      <c r="A79" s="283" t="s">
        <v>554</v>
      </c>
      <c r="B79" s="327">
        <v>25079732.293968797</v>
      </c>
      <c r="C79" s="327" t="s">
        <v>551</v>
      </c>
      <c r="D79" s="327">
        <v>50.61939699547608</v>
      </c>
      <c r="E79" s="327">
        <v>2.9025747542863098</v>
      </c>
      <c r="F79" s="327">
        <v>0.31864834210840998</v>
      </c>
      <c r="G79" s="327">
        <v>1269520.9255286683</v>
      </c>
      <c r="H79" s="327">
        <v>72.795797800732927</v>
      </c>
      <c r="I79" s="327">
        <v>7.9916151159959297</v>
      </c>
      <c r="J79" s="327" t="s">
        <v>493</v>
      </c>
    </row>
    <row r="80" spans="1:10">
      <c r="A80" s="283" t="s">
        <v>3235</v>
      </c>
      <c r="B80" s="327">
        <v>353451.33084586024</v>
      </c>
      <c r="C80" s="327" t="s">
        <v>551</v>
      </c>
      <c r="D80" s="327">
        <v>38.884939528440349</v>
      </c>
      <c r="E80" s="327">
        <v>1.469740809049E-2</v>
      </c>
      <c r="F80" s="327">
        <v>3.6742710183873699</v>
      </c>
      <c r="G80" s="327">
        <v>13743.93362618804</v>
      </c>
      <c r="H80" s="327">
        <v>5.1948184495699996E-3</v>
      </c>
      <c r="I80" s="327">
        <v>1.29867598133739</v>
      </c>
      <c r="J80" s="327" t="s">
        <v>555</v>
      </c>
    </row>
    <row r="81" spans="1:10">
      <c r="A81" s="283" t="s">
        <v>3236</v>
      </c>
      <c r="B81" s="327" t="s">
        <v>522</v>
      </c>
      <c r="C81" s="327" t="s">
        <v>551</v>
      </c>
      <c r="D81" s="327" t="s">
        <v>522</v>
      </c>
      <c r="E81" s="327" t="s">
        <v>522</v>
      </c>
      <c r="F81" s="327" t="s">
        <v>522</v>
      </c>
      <c r="G81" s="327" t="s">
        <v>522</v>
      </c>
      <c r="H81" s="327" t="s">
        <v>522</v>
      </c>
      <c r="I81" s="327" t="s">
        <v>522</v>
      </c>
      <c r="J81" s="327" t="s">
        <v>522</v>
      </c>
    </row>
    <row r="82" spans="1:10">
      <c r="A82" s="283" t="s">
        <v>3237</v>
      </c>
      <c r="B82" s="327">
        <v>2620161.5762954974</v>
      </c>
      <c r="C82" s="327" t="s">
        <v>551</v>
      </c>
      <c r="D82" s="327">
        <v>88.047818292785962</v>
      </c>
      <c r="E82" s="327">
        <v>70.149331548862634</v>
      </c>
      <c r="F82" s="327">
        <v>2.8356871028999802</v>
      </c>
      <c r="G82" s="328" t="s">
        <v>188</v>
      </c>
      <c r="H82" s="327">
        <v>183.80258312714338</v>
      </c>
      <c r="I82" s="327">
        <v>7.4299583894152299</v>
      </c>
      <c r="J82" s="327" t="s">
        <v>493</v>
      </c>
    </row>
    <row r="83" spans="1:10">
      <c r="A83" s="284" t="s">
        <v>556</v>
      </c>
      <c r="B83" s="327">
        <v>32351773.409563068</v>
      </c>
      <c r="C83" s="327" t="s">
        <v>551</v>
      </c>
      <c r="D83" s="328" t="s">
        <v>188</v>
      </c>
      <c r="E83" s="328" t="s">
        <v>188</v>
      </c>
      <c r="F83" s="328" t="s">
        <v>188</v>
      </c>
      <c r="G83" s="327">
        <v>2540094.5307982946</v>
      </c>
      <c r="H83" s="327">
        <v>37.656050059714502</v>
      </c>
      <c r="I83" s="327">
        <v>101.32241952488565</v>
      </c>
      <c r="J83" s="327" t="s">
        <v>555</v>
      </c>
    </row>
    <row r="84" spans="1:10">
      <c r="A84" s="285" t="s">
        <v>552</v>
      </c>
      <c r="B84" s="327">
        <v>1343810.0384583769</v>
      </c>
      <c r="C84" s="327" t="s">
        <v>551</v>
      </c>
      <c r="D84" s="327">
        <v>75.928141051021797</v>
      </c>
      <c r="E84" s="327">
        <v>0.76379847184557004</v>
      </c>
      <c r="F84" s="327">
        <v>0.35425092693756</v>
      </c>
      <c r="G84" s="327">
        <v>102032.99814584665</v>
      </c>
      <c r="H84" s="327">
        <v>1.02640005382524</v>
      </c>
      <c r="I84" s="327">
        <v>0.47604595175188003</v>
      </c>
      <c r="J84" s="327" t="s">
        <v>493</v>
      </c>
    </row>
    <row r="85" spans="1:10">
      <c r="A85" s="285" t="s">
        <v>553</v>
      </c>
      <c r="B85" s="327">
        <v>21964918.19043801</v>
      </c>
      <c r="C85" s="327" t="s">
        <v>551</v>
      </c>
      <c r="D85" s="327">
        <v>90.62078968100333</v>
      </c>
      <c r="E85" s="327">
        <v>0.73257570335638</v>
      </c>
      <c r="F85" s="327">
        <v>4.2890443345528002</v>
      </c>
      <c r="G85" s="327">
        <v>1990478.2316961272</v>
      </c>
      <c r="H85" s="327">
        <v>16.09096539252544</v>
      </c>
      <c r="I85" s="327">
        <v>94.208507923613965</v>
      </c>
      <c r="J85" s="327" t="s">
        <v>493</v>
      </c>
    </row>
    <row r="86" spans="1:10">
      <c r="A86" s="285" t="s">
        <v>554</v>
      </c>
      <c r="B86" s="327">
        <v>8795000.2471165303</v>
      </c>
      <c r="C86" s="327" t="s">
        <v>551</v>
      </c>
      <c r="D86" s="327">
        <v>50.838234302060421</v>
      </c>
      <c r="E86" s="327">
        <v>2.3338941529224702</v>
      </c>
      <c r="F86" s="327">
        <v>0.75335764658167004</v>
      </c>
      <c r="G86" s="327">
        <v>447122.28324958944</v>
      </c>
      <c r="H86" s="327">
        <v>20.526599651696909</v>
      </c>
      <c r="I86" s="327">
        <v>6.6257806878528998</v>
      </c>
      <c r="J86" s="327" t="s">
        <v>493</v>
      </c>
    </row>
    <row r="87" spans="1:10">
      <c r="A87" s="285" t="s">
        <v>3235</v>
      </c>
      <c r="B87" s="327">
        <v>52888.087323471489</v>
      </c>
      <c r="C87" s="327" t="s">
        <v>551</v>
      </c>
      <c r="D87" s="327">
        <v>8.7168534553273496</v>
      </c>
      <c r="E87" s="327" t="s">
        <v>3126</v>
      </c>
      <c r="F87" s="327" t="s">
        <v>3126</v>
      </c>
      <c r="G87" s="327">
        <v>461.01770673125719</v>
      </c>
      <c r="H87" s="327" t="s">
        <v>3126</v>
      </c>
      <c r="I87" s="327" t="s">
        <v>3126</v>
      </c>
      <c r="J87" s="327" t="s">
        <v>555</v>
      </c>
    </row>
    <row r="88" spans="1:10">
      <c r="A88" s="285" t="s">
        <v>3236</v>
      </c>
      <c r="B88" s="327" t="s">
        <v>522</v>
      </c>
      <c r="C88" s="327" t="s">
        <v>551</v>
      </c>
      <c r="D88" s="327" t="s">
        <v>522</v>
      </c>
      <c r="E88" s="327" t="s">
        <v>522</v>
      </c>
      <c r="F88" s="327" t="s">
        <v>522</v>
      </c>
      <c r="G88" s="327" t="s">
        <v>522</v>
      </c>
      <c r="H88" s="327" t="s">
        <v>522</v>
      </c>
      <c r="I88" s="327" t="s">
        <v>522</v>
      </c>
      <c r="J88" s="327" t="s">
        <v>522</v>
      </c>
    </row>
    <row r="89" spans="1:10">
      <c r="A89" s="285" t="s">
        <v>3237</v>
      </c>
      <c r="B89" s="327">
        <v>195156.84622667928</v>
      </c>
      <c r="C89" s="327" t="s">
        <v>551</v>
      </c>
      <c r="D89" s="327">
        <v>97.735736802039924</v>
      </c>
      <c r="E89" s="327">
        <v>6.192435418265E-2</v>
      </c>
      <c r="F89" s="327">
        <v>6.192435418265E-2</v>
      </c>
      <c r="G89" s="327">
        <v>19073.798157926904</v>
      </c>
      <c r="H89" s="327">
        <v>1.2084961666909999E-2</v>
      </c>
      <c r="I89" s="327">
        <v>1.2084961666909999E-2</v>
      </c>
      <c r="J89" s="327" t="s">
        <v>493</v>
      </c>
    </row>
    <row r="90" spans="1:10">
      <c r="A90" s="286" t="s">
        <v>3238</v>
      </c>
      <c r="B90" s="327">
        <v>29762022.261531696</v>
      </c>
      <c r="C90" s="327" t="s">
        <v>551</v>
      </c>
      <c r="D90" s="328" t="s">
        <v>188</v>
      </c>
      <c r="E90" s="328" t="s">
        <v>188</v>
      </c>
      <c r="F90" s="328" t="s">
        <v>188</v>
      </c>
      <c r="G90" s="327">
        <v>2400057.4856406469</v>
      </c>
      <c r="H90" s="327">
        <v>34.823479419570468</v>
      </c>
      <c r="I90" s="327">
        <v>100.86538569159121</v>
      </c>
      <c r="J90" s="327" t="s">
        <v>555</v>
      </c>
    </row>
    <row r="91" spans="1:10">
      <c r="A91" s="285" t="s">
        <v>552</v>
      </c>
      <c r="B91" s="327">
        <v>1289345.7754762077</v>
      </c>
      <c r="C91" s="327" t="s">
        <v>551</v>
      </c>
      <c r="D91" s="327">
        <v>75.981710695644367</v>
      </c>
      <c r="E91" s="327">
        <v>0.66331306705496995</v>
      </c>
      <c r="F91" s="327">
        <v>0.25283307148143003</v>
      </c>
      <c r="G91" s="327">
        <v>97966.697698884454</v>
      </c>
      <c r="H91" s="327">
        <v>0.85523990082548995</v>
      </c>
      <c r="I91" s="327">
        <v>0.32598925261525002</v>
      </c>
      <c r="J91" s="327" t="s">
        <v>493</v>
      </c>
    </row>
    <row r="92" spans="1:10">
      <c r="A92" s="285" t="s">
        <v>553</v>
      </c>
      <c r="B92" s="327">
        <v>21878947.484241422</v>
      </c>
      <c r="C92" s="327" t="s">
        <v>551</v>
      </c>
      <c r="D92" s="327">
        <v>90.624623010701626</v>
      </c>
      <c r="E92" s="327">
        <v>0.69812515865578995</v>
      </c>
      <c r="F92" s="327">
        <v>4.3002982540659396</v>
      </c>
      <c r="G92" s="327">
        <v>1982771.3676303178</v>
      </c>
      <c r="H92" s="327">
        <v>15.27424368365784</v>
      </c>
      <c r="I92" s="327">
        <v>94.085999667283815</v>
      </c>
      <c r="J92" s="327" t="s">
        <v>493</v>
      </c>
    </row>
    <row r="93" spans="1:10">
      <c r="A93" s="285" t="s">
        <v>554</v>
      </c>
      <c r="B93" s="327">
        <v>6345684.0682639154</v>
      </c>
      <c r="C93" s="327" t="s">
        <v>551</v>
      </c>
      <c r="D93" s="327">
        <v>50.248073994006518</v>
      </c>
      <c r="E93" s="327">
        <v>2.9440341927598199</v>
      </c>
      <c r="F93" s="327">
        <v>1.01506972939916</v>
      </c>
      <c r="G93" s="327">
        <v>318858.40260471357</v>
      </c>
      <c r="H93" s="327">
        <v>18.681910873420229</v>
      </c>
      <c r="I93" s="327">
        <v>6.4413118100252298</v>
      </c>
      <c r="J93" s="327" t="s">
        <v>493</v>
      </c>
    </row>
    <row r="94" spans="1:10">
      <c r="A94" s="285" t="s">
        <v>3235</v>
      </c>
      <c r="B94" s="327">
        <v>52888.087323471489</v>
      </c>
      <c r="C94" s="327" t="s">
        <v>551</v>
      </c>
      <c r="D94" s="327">
        <v>8.7168534553273496</v>
      </c>
      <c r="E94" s="327" t="s">
        <v>527</v>
      </c>
      <c r="F94" s="327" t="s">
        <v>527</v>
      </c>
      <c r="G94" s="327">
        <v>461.01770673125719</v>
      </c>
      <c r="H94" s="327" t="s">
        <v>527</v>
      </c>
      <c r="I94" s="327" t="s">
        <v>527</v>
      </c>
      <c r="J94" s="327" t="s">
        <v>493</v>
      </c>
    </row>
    <row r="95" spans="1:10">
      <c r="A95" s="285" t="s">
        <v>3236</v>
      </c>
      <c r="B95" s="327" t="s">
        <v>522</v>
      </c>
      <c r="C95" s="327" t="s">
        <v>551</v>
      </c>
      <c r="D95" s="327" t="s">
        <v>522</v>
      </c>
      <c r="E95" s="327" t="s">
        <v>522</v>
      </c>
      <c r="F95" s="327" t="s">
        <v>522</v>
      </c>
      <c r="G95" s="327" t="s">
        <v>522</v>
      </c>
      <c r="H95" s="327" t="s">
        <v>522</v>
      </c>
      <c r="I95" s="327" t="s">
        <v>522</v>
      </c>
      <c r="J95" s="327" t="s">
        <v>522</v>
      </c>
    </row>
    <row r="96" spans="1:10">
      <c r="A96" s="285" t="s">
        <v>3237</v>
      </c>
      <c r="B96" s="327">
        <v>195156.84622667928</v>
      </c>
      <c r="C96" s="327" t="s">
        <v>551</v>
      </c>
      <c r="D96" s="327">
        <v>97.735736802039924</v>
      </c>
      <c r="E96" s="327">
        <v>6.192435418265E-2</v>
      </c>
      <c r="F96" s="327">
        <v>6.192435418265E-2</v>
      </c>
      <c r="G96" s="327">
        <v>19073.798157926904</v>
      </c>
      <c r="H96" s="327">
        <v>1.2084961666909999E-2</v>
      </c>
      <c r="I96" s="327">
        <v>1.2084961666909999E-2</v>
      </c>
      <c r="J96" s="327" t="s">
        <v>493</v>
      </c>
    </row>
    <row r="97" spans="1:10">
      <c r="A97" s="287" t="s">
        <v>557</v>
      </c>
      <c r="B97" s="327">
        <v>29762022.261531696</v>
      </c>
      <c r="C97" s="327" t="s">
        <v>551</v>
      </c>
      <c r="D97" s="328" t="s">
        <v>188</v>
      </c>
      <c r="E97" s="328" t="s">
        <v>188</v>
      </c>
      <c r="F97" s="328" t="s">
        <v>188</v>
      </c>
      <c r="G97" s="327">
        <v>2400057.4856406469</v>
      </c>
      <c r="H97" s="327">
        <v>34.823479419570468</v>
      </c>
      <c r="I97" s="327">
        <v>100.86538569159121</v>
      </c>
      <c r="J97" s="327" t="s">
        <v>555</v>
      </c>
    </row>
    <row r="98" spans="1:10">
      <c r="A98" s="288" t="s">
        <v>558</v>
      </c>
      <c r="B98" s="329">
        <v>1289345.7754762077</v>
      </c>
      <c r="C98" s="327" t="s">
        <v>551</v>
      </c>
      <c r="D98" s="327">
        <v>75.981710695644367</v>
      </c>
      <c r="E98" s="327">
        <v>0.66331306705496995</v>
      </c>
      <c r="F98" s="327">
        <v>0.25283307148143003</v>
      </c>
      <c r="G98" s="329">
        <v>97966.697698884454</v>
      </c>
      <c r="H98" s="329">
        <v>0.85523990082548995</v>
      </c>
      <c r="I98" s="329">
        <v>0.32598925261525002</v>
      </c>
      <c r="J98" s="329" t="s">
        <v>493</v>
      </c>
    </row>
    <row r="99" spans="1:10">
      <c r="A99" s="288" t="s">
        <v>559</v>
      </c>
      <c r="B99" s="329">
        <v>21878947.484241422</v>
      </c>
      <c r="C99" s="327" t="s">
        <v>551</v>
      </c>
      <c r="D99" s="327">
        <v>90.624623010701626</v>
      </c>
      <c r="E99" s="327">
        <v>0.69812515865578995</v>
      </c>
      <c r="F99" s="327">
        <v>4.3002982540659396</v>
      </c>
      <c r="G99" s="329">
        <v>1982771.3676303178</v>
      </c>
      <c r="H99" s="329">
        <v>15.27424368365784</v>
      </c>
      <c r="I99" s="329">
        <v>94.085999667283815</v>
      </c>
      <c r="J99" s="329" t="s">
        <v>493</v>
      </c>
    </row>
    <row r="100" spans="1:10">
      <c r="A100" s="288" t="s">
        <v>560</v>
      </c>
      <c r="B100" s="329">
        <v>6345684.0682639154</v>
      </c>
      <c r="C100" s="327" t="s">
        <v>551</v>
      </c>
      <c r="D100" s="327">
        <v>50.248073994006518</v>
      </c>
      <c r="E100" s="327">
        <v>2.9440341927598199</v>
      </c>
      <c r="F100" s="327">
        <v>1.01506972939916</v>
      </c>
      <c r="G100" s="329">
        <v>318858.40260471357</v>
      </c>
      <c r="H100" s="329">
        <v>18.681910873420229</v>
      </c>
      <c r="I100" s="329">
        <v>6.4413118100252298</v>
      </c>
      <c r="J100" s="329" t="s">
        <v>493</v>
      </c>
    </row>
    <row r="101" spans="1:10">
      <c r="A101" s="288" t="s">
        <v>561</v>
      </c>
      <c r="B101" s="329">
        <v>52888.087323471489</v>
      </c>
      <c r="C101" s="327" t="s">
        <v>551</v>
      </c>
      <c r="D101" s="327">
        <v>8.7168534553273496</v>
      </c>
      <c r="E101" s="327" t="s">
        <v>493</v>
      </c>
      <c r="F101" s="327" t="s">
        <v>493</v>
      </c>
      <c r="G101" s="329">
        <v>461.01770673125719</v>
      </c>
      <c r="H101" s="329" t="s">
        <v>493</v>
      </c>
      <c r="I101" s="329" t="s">
        <v>493</v>
      </c>
      <c r="J101" s="329" t="s">
        <v>493</v>
      </c>
    </row>
    <row r="102" spans="1:10">
      <c r="A102" s="288" t="s">
        <v>562</v>
      </c>
      <c r="B102" s="329" t="s">
        <v>522</v>
      </c>
      <c r="C102" s="327" t="s">
        <v>551</v>
      </c>
      <c r="D102" s="327" t="s">
        <v>522</v>
      </c>
      <c r="E102" s="327" t="s">
        <v>522</v>
      </c>
      <c r="F102" s="327" t="s">
        <v>522</v>
      </c>
      <c r="G102" s="329" t="s">
        <v>522</v>
      </c>
      <c r="H102" s="329" t="s">
        <v>522</v>
      </c>
      <c r="I102" s="329" t="s">
        <v>522</v>
      </c>
      <c r="J102" s="329" t="s">
        <v>522</v>
      </c>
    </row>
    <row r="103" spans="1:10">
      <c r="A103" s="288" t="s">
        <v>92</v>
      </c>
      <c r="B103" s="329">
        <v>195156.84622667928</v>
      </c>
      <c r="C103" s="327" t="s">
        <v>551</v>
      </c>
      <c r="D103" s="327">
        <v>97.735736802039924</v>
      </c>
      <c r="E103" s="327">
        <v>6.192435418265E-2</v>
      </c>
      <c r="F103" s="327">
        <v>6.192435418265E-2</v>
      </c>
      <c r="G103" s="329">
        <v>19073.798157926904</v>
      </c>
      <c r="H103" s="329">
        <v>1.2084961666909999E-2</v>
      </c>
      <c r="I103" s="329">
        <v>1.2084961666909999E-2</v>
      </c>
      <c r="J103" s="329" t="s">
        <v>493</v>
      </c>
    </row>
    <row r="104" spans="1:10">
      <c r="A104" s="287" t="s">
        <v>563</v>
      </c>
      <c r="B104" s="327" t="s">
        <v>3127</v>
      </c>
      <c r="C104" s="327" t="s">
        <v>551</v>
      </c>
      <c r="D104" s="328" t="s">
        <v>188</v>
      </c>
      <c r="E104" s="328" t="s">
        <v>188</v>
      </c>
      <c r="F104" s="328" t="s">
        <v>188</v>
      </c>
      <c r="G104" s="327" t="s">
        <v>3127</v>
      </c>
      <c r="H104" s="327" t="s">
        <v>567</v>
      </c>
      <c r="I104" s="327" t="s">
        <v>567</v>
      </c>
      <c r="J104" s="327" t="s">
        <v>555</v>
      </c>
    </row>
    <row r="105" spans="1:10">
      <c r="A105" s="288" t="s">
        <v>558</v>
      </c>
      <c r="B105" s="329" t="s">
        <v>495</v>
      </c>
      <c r="C105" s="327" t="s">
        <v>551</v>
      </c>
      <c r="D105" s="327" t="s">
        <v>527</v>
      </c>
      <c r="E105" s="327" t="s">
        <v>495</v>
      </c>
      <c r="F105" s="327" t="s">
        <v>495</v>
      </c>
      <c r="G105" s="329" t="s">
        <v>495</v>
      </c>
      <c r="H105" s="329" t="s">
        <v>495</v>
      </c>
      <c r="I105" s="329" t="s">
        <v>495</v>
      </c>
      <c r="J105" s="329" t="s">
        <v>493</v>
      </c>
    </row>
    <row r="106" spans="1:10">
      <c r="A106" s="288" t="s">
        <v>559</v>
      </c>
      <c r="B106" s="329" t="s">
        <v>495</v>
      </c>
      <c r="C106" s="327" t="s">
        <v>551</v>
      </c>
      <c r="D106" s="327" t="s">
        <v>527</v>
      </c>
      <c r="E106" s="327" t="s">
        <v>495</v>
      </c>
      <c r="F106" s="327" t="s">
        <v>495</v>
      </c>
      <c r="G106" s="329" t="s">
        <v>495</v>
      </c>
      <c r="H106" s="329" t="s">
        <v>495</v>
      </c>
      <c r="I106" s="329" t="s">
        <v>495</v>
      </c>
      <c r="J106" s="329" t="s">
        <v>493</v>
      </c>
    </row>
    <row r="107" spans="1:10">
      <c r="A107" s="288" t="s">
        <v>560</v>
      </c>
      <c r="B107" s="329" t="s">
        <v>495</v>
      </c>
      <c r="C107" s="327" t="s">
        <v>551</v>
      </c>
      <c r="D107" s="327" t="s">
        <v>527</v>
      </c>
      <c r="E107" s="327" t="s">
        <v>495</v>
      </c>
      <c r="F107" s="327" t="s">
        <v>495</v>
      </c>
      <c r="G107" s="329" t="s">
        <v>495</v>
      </c>
      <c r="H107" s="329" t="s">
        <v>495</v>
      </c>
      <c r="I107" s="329" t="s">
        <v>495</v>
      </c>
      <c r="J107" s="329" t="s">
        <v>493</v>
      </c>
    </row>
    <row r="108" spans="1:10">
      <c r="A108" s="288" t="s">
        <v>561</v>
      </c>
      <c r="B108" s="329" t="s">
        <v>495</v>
      </c>
      <c r="C108" s="327" t="s">
        <v>551</v>
      </c>
      <c r="D108" s="327" t="s">
        <v>527</v>
      </c>
      <c r="E108" s="327" t="s">
        <v>495</v>
      </c>
      <c r="F108" s="327" t="s">
        <v>495</v>
      </c>
      <c r="G108" s="329" t="s">
        <v>495</v>
      </c>
      <c r="H108" s="329" t="s">
        <v>495</v>
      </c>
      <c r="I108" s="329" t="s">
        <v>495</v>
      </c>
      <c r="J108" s="329" t="s">
        <v>493</v>
      </c>
    </row>
    <row r="109" spans="1:10">
      <c r="A109" s="288" t="s">
        <v>562</v>
      </c>
      <c r="B109" s="329" t="s">
        <v>522</v>
      </c>
      <c r="C109" s="327" t="s">
        <v>551</v>
      </c>
      <c r="D109" s="327" t="s">
        <v>522</v>
      </c>
      <c r="E109" s="327" t="s">
        <v>522</v>
      </c>
      <c r="F109" s="327" t="s">
        <v>522</v>
      </c>
      <c r="G109" s="329" t="s">
        <v>522</v>
      </c>
      <c r="H109" s="329" t="s">
        <v>522</v>
      </c>
      <c r="I109" s="329" t="s">
        <v>522</v>
      </c>
      <c r="J109" s="329" t="s">
        <v>522</v>
      </c>
    </row>
    <row r="110" spans="1:10">
      <c r="A110" s="288" t="s">
        <v>92</v>
      </c>
      <c r="B110" s="329" t="s">
        <v>495</v>
      </c>
      <c r="C110" s="327" t="s">
        <v>551</v>
      </c>
      <c r="D110" s="327" t="s">
        <v>527</v>
      </c>
      <c r="E110" s="327" t="s">
        <v>495</v>
      </c>
      <c r="F110" s="327" t="s">
        <v>495</v>
      </c>
      <c r="G110" s="329" t="s">
        <v>495</v>
      </c>
      <c r="H110" s="329" t="s">
        <v>495</v>
      </c>
      <c r="I110" s="329" t="s">
        <v>495</v>
      </c>
      <c r="J110" s="329" t="s">
        <v>493</v>
      </c>
    </row>
    <row r="111" spans="1:10">
      <c r="A111" s="287" t="s">
        <v>564</v>
      </c>
      <c r="B111" s="327" t="s">
        <v>3127</v>
      </c>
      <c r="C111" s="327" t="s">
        <v>551</v>
      </c>
      <c r="D111" s="328" t="s">
        <v>188</v>
      </c>
      <c r="E111" s="328" t="s">
        <v>188</v>
      </c>
      <c r="F111" s="328" t="s">
        <v>188</v>
      </c>
      <c r="G111" s="327" t="s">
        <v>567</v>
      </c>
      <c r="H111" s="327" t="s">
        <v>3127</v>
      </c>
      <c r="I111" s="327" t="s">
        <v>567</v>
      </c>
      <c r="J111" s="327" t="s">
        <v>555</v>
      </c>
    </row>
    <row r="112" spans="1:10">
      <c r="A112" s="288" t="s">
        <v>558</v>
      </c>
      <c r="B112" s="329" t="s">
        <v>495</v>
      </c>
      <c r="C112" s="327" t="s">
        <v>551</v>
      </c>
      <c r="D112" s="327" t="s">
        <v>527</v>
      </c>
      <c r="E112" s="327" t="s">
        <v>495</v>
      </c>
      <c r="F112" s="327" t="s">
        <v>495</v>
      </c>
      <c r="G112" s="329" t="s">
        <v>495</v>
      </c>
      <c r="H112" s="329" t="s">
        <v>495</v>
      </c>
      <c r="I112" s="329" t="s">
        <v>495</v>
      </c>
      <c r="J112" s="329" t="s">
        <v>493</v>
      </c>
    </row>
    <row r="113" spans="1:10">
      <c r="A113" s="288" t="s">
        <v>559</v>
      </c>
      <c r="B113" s="329" t="s">
        <v>495</v>
      </c>
      <c r="C113" s="327" t="s">
        <v>551</v>
      </c>
      <c r="D113" s="327" t="s">
        <v>527</v>
      </c>
      <c r="E113" s="327" t="s">
        <v>495</v>
      </c>
      <c r="F113" s="327" t="s">
        <v>495</v>
      </c>
      <c r="G113" s="329" t="s">
        <v>495</v>
      </c>
      <c r="H113" s="329" t="s">
        <v>495</v>
      </c>
      <c r="I113" s="329" t="s">
        <v>495</v>
      </c>
      <c r="J113" s="329" t="s">
        <v>493</v>
      </c>
    </row>
    <row r="114" spans="1:10">
      <c r="A114" s="288" t="s">
        <v>560</v>
      </c>
      <c r="B114" s="329" t="s">
        <v>495</v>
      </c>
      <c r="C114" s="327" t="s">
        <v>551</v>
      </c>
      <c r="D114" s="327" t="s">
        <v>527</v>
      </c>
      <c r="E114" s="327" t="s">
        <v>495</v>
      </c>
      <c r="F114" s="327" t="s">
        <v>495</v>
      </c>
      <c r="G114" s="329" t="s">
        <v>495</v>
      </c>
      <c r="H114" s="329" t="s">
        <v>495</v>
      </c>
      <c r="I114" s="329" t="s">
        <v>495</v>
      </c>
      <c r="J114" s="329" t="s">
        <v>493</v>
      </c>
    </row>
    <row r="115" spans="1:10">
      <c r="A115" s="288" t="s">
        <v>561</v>
      </c>
      <c r="B115" s="329" t="s">
        <v>495</v>
      </c>
      <c r="C115" s="327" t="s">
        <v>551</v>
      </c>
      <c r="D115" s="327" t="s">
        <v>527</v>
      </c>
      <c r="E115" s="327" t="s">
        <v>495</v>
      </c>
      <c r="F115" s="327" t="s">
        <v>495</v>
      </c>
      <c r="G115" s="329" t="s">
        <v>495</v>
      </c>
      <c r="H115" s="329" t="s">
        <v>495</v>
      </c>
      <c r="I115" s="329" t="s">
        <v>495</v>
      </c>
      <c r="J115" s="329" t="s">
        <v>493</v>
      </c>
    </row>
    <row r="116" spans="1:10">
      <c r="A116" s="288" t="s">
        <v>562</v>
      </c>
      <c r="B116" s="329" t="s">
        <v>522</v>
      </c>
      <c r="C116" s="327" t="s">
        <v>551</v>
      </c>
      <c r="D116" s="327" t="s">
        <v>522</v>
      </c>
      <c r="E116" s="327" t="s">
        <v>522</v>
      </c>
      <c r="F116" s="327" t="s">
        <v>522</v>
      </c>
      <c r="G116" s="329" t="s">
        <v>522</v>
      </c>
      <c r="H116" s="329" t="s">
        <v>522</v>
      </c>
      <c r="I116" s="329" t="s">
        <v>522</v>
      </c>
      <c r="J116" s="329" t="s">
        <v>522</v>
      </c>
    </row>
    <row r="117" spans="1:10">
      <c r="A117" s="288" t="s">
        <v>92</v>
      </c>
      <c r="B117" s="329" t="s">
        <v>495</v>
      </c>
      <c r="C117" s="327" t="s">
        <v>551</v>
      </c>
      <c r="D117" s="327" t="s">
        <v>527</v>
      </c>
      <c r="E117" s="327" t="s">
        <v>495</v>
      </c>
      <c r="F117" s="327" t="s">
        <v>495</v>
      </c>
      <c r="G117" s="329" t="s">
        <v>495</v>
      </c>
      <c r="H117" s="329" t="s">
        <v>495</v>
      </c>
      <c r="I117" s="329" t="s">
        <v>495</v>
      </c>
      <c r="J117" s="329" t="s">
        <v>493</v>
      </c>
    </row>
    <row r="118" spans="1:10">
      <c r="A118" s="289" t="s">
        <v>492</v>
      </c>
      <c r="B118" s="327">
        <v>1778687.0543379753</v>
      </c>
      <c r="C118" s="327" t="s">
        <v>551</v>
      </c>
      <c r="D118" s="328" t="s">
        <v>188</v>
      </c>
      <c r="E118" s="328" t="s">
        <v>188</v>
      </c>
      <c r="F118" s="328" t="s">
        <v>188</v>
      </c>
      <c r="G118" s="327">
        <v>94253.062008181601</v>
      </c>
      <c r="H118" s="327">
        <v>1.46027512323081</v>
      </c>
      <c r="I118" s="327">
        <v>0.26593010197444999</v>
      </c>
      <c r="J118" s="327" t="s">
        <v>555</v>
      </c>
    </row>
    <row r="119" spans="1:10">
      <c r="A119" s="285" t="s">
        <v>552</v>
      </c>
      <c r="B119" s="329">
        <v>49045.406851392239</v>
      </c>
      <c r="C119" s="327" t="s">
        <v>551</v>
      </c>
      <c r="D119" s="327">
        <v>74.659973794071973</v>
      </c>
      <c r="E119" s="327">
        <v>3.1426139568948201</v>
      </c>
      <c r="F119" s="327">
        <v>2.75514054391506</v>
      </c>
      <c r="G119" s="329">
        <v>3661.7287902445428</v>
      </c>
      <c r="H119" s="329">
        <v>0.15413078009277001</v>
      </c>
      <c r="I119" s="329">
        <v>0.13512698890908001</v>
      </c>
      <c r="J119" s="329" t="s">
        <v>493</v>
      </c>
    </row>
    <row r="120" spans="1:10">
      <c r="A120" s="285" t="s">
        <v>553</v>
      </c>
      <c r="B120" s="329">
        <v>397.21842434588893</v>
      </c>
      <c r="C120" s="327" t="s">
        <v>551</v>
      </c>
      <c r="D120" s="327">
        <v>89.645233903118736</v>
      </c>
      <c r="E120" s="327">
        <v>9.5000000000102105</v>
      </c>
      <c r="F120" s="327">
        <v>1.4249999999927201</v>
      </c>
      <c r="G120" s="329">
        <v>35.608738561115487</v>
      </c>
      <c r="H120" s="329">
        <v>3.77357503129E-3</v>
      </c>
      <c r="I120" s="329">
        <v>5.6603625469000001E-4</v>
      </c>
      <c r="J120" s="329" t="s">
        <v>493</v>
      </c>
    </row>
    <row r="121" spans="1:10">
      <c r="A121" s="285" t="s">
        <v>554</v>
      </c>
      <c r="B121" s="329">
        <v>1729244.4290622373</v>
      </c>
      <c r="C121" s="327" t="s">
        <v>551</v>
      </c>
      <c r="D121" s="327">
        <v>52.367220594999381</v>
      </c>
      <c r="E121" s="327">
        <v>0.75314440585650999</v>
      </c>
      <c r="F121" s="327">
        <v>7.5314440585649997E-2</v>
      </c>
      <c r="G121" s="329">
        <v>90555.724479375946</v>
      </c>
      <c r="H121" s="329">
        <v>1.30237076810675</v>
      </c>
      <c r="I121" s="329">
        <v>0.13023707681068</v>
      </c>
      <c r="J121" s="329" t="s">
        <v>493</v>
      </c>
    </row>
    <row r="122" spans="1:10">
      <c r="A122" s="285" t="s">
        <v>3235</v>
      </c>
      <c r="B122" s="329" t="s">
        <v>522</v>
      </c>
      <c r="C122" s="327" t="s">
        <v>551</v>
      </c>
      <c r="D122" s="327" t="s">
        <v>522</v>
      </c>
      <c r="E122" s="327" t="s">
        <v>522</v>
      </c>
      <c r="F122" s="327" t="s">
        <v>522</v>
      </c>
      <c r="G122" s="329" t="s">
        <v>522</v>
      </c>
      <c r="H122" s="329" t="s">
        <v>522</v>
      </c>
      <c r="I122" s="329" t="s">
        <v>522</v>
      </c>
      <c r="J122" s="329" t="s">
        <v>522</v>
      </c>
    </row>
    <row r="123" spans="1:10">
      <c r="A123" s="285" t="s">
        <v>3236</v>
      </c>
      <c r="B123" s="329" t="s">
        <v>522</v>
      </c>
      <c r="C123" s="327" t="s">
        <v>551</v>
      </c>
      <c r="D123" s="327" t="s">
        <v>522</v>
      </c>
      <c r="E123" s="327" t="s">
        <v>522</v>
      </c>
      <c r="F123" s="327" t="s">
        <v>522</v>
      </c>
      <c r="G123" s="329" t="s">
        <v>522</v>
      </c>
      <c r="H123" s="329" t="s">
        <v>522</v>
      </c>
      <c r="I123" s="329" t="s">
        <v>522</v>
      </c>
      <c r="J123" s="329" t="s">
        <v>522</v>
      </c>
    </row>
    <row r="124" spans="1:10">
      <c r="A124" s="285" t="s">
        <v>3237</v>
      </c>
      <c r="B124" s="329" t="s">
        <v>495</v>
      </c>
      <c r="C124" s="327" t="s">
        <v>551</v>
      </c>
      <c r="D124" s="327" t="s">
        <v>527</v>
      </c>
      <c r="E124" s="327" t="s">
        <v>495</v>
      </c>
      <c r="F124" s="327" t="s">
        <v>495</v>
      </c>
      <c r="G124" s="329" t="s">
        <v>495</v>
      </c>
      <c r="H124" s="329" t="s">
        <v>495</v>
      </c>
      <c r="I124" s="329" t="s">
        <v>495</v>
      </c>
      <c r="J124" s="329" t="s">
        <v>493</v>
      </c>
    </row>
    <row r="125" spans="1:10">
      <c r="A125" s="290" t="s">
        <v>3239</v>
      </c>
      <c r="B125" s="327">
        <v>811064.09369339747</v>
      </c>
      <c r="C125" s="327" t="s">
        <v>551</v>
      </c>
      <c r="D125" s="328" t="s">
        <v>188</v>
      </c>
      <c r="E125" s="328" t="s">
        <v>188</v>
      </c>
      <c r="F125" s="328" t="s">
        <v>188</v>
      </c>
      <c r="G125" s="327">
        <v>45783.983149465937</v>
      </c>
      <c r="H125" s="327">
        <v>1.37229551691322</v>
      </c>
      <c r="I125" s="327">
        <v>0.19110373131999001</v>
      </c>
      <c r="J125" s="327" t="s">
        <v>555</v>
      </c>
    </row>
    <row r="126" spans="1:10">
      <c r="A126" s="283" t="s">
        <v>552</v>
      </c>
      <c r="B126" s="327">
        <v>5418.8561307769987</v>
      </c>
      <c r="C126" s="327" t="s">
        <v>551</v>
      </c>
      <c r="D126" s="327">
        <v>74.659973794071973</v>
      </c>
      <c r="E126" s="327">
        <v>3.14261395689392</v>
      </c>
      <c r="F126" s="327">
        <v>2.7551405439157199</v>
      </c>
      <c r="G126" s="327">
        <v>404.57165671765699</v>
      </c>
      <c r="H126" s="327">
        <v>1.7029372906979999E-2</v>
      </c>
      <c r="I126" s="327">
        <v>1.492971022755E-2</v>
      </c>
      <c r="J126" s="327" t="s">
        <v>493</v>
      </c>
    </row>
    <row r="127" spans="1:10">
      <c r="A127" s="283" t="s">
        <v>553</v>
      </c>
      <c r="B127" s="327">
        <v>85573.487772242661</v>
      </c>
      <c r="C127" s="327" t="s">
        <v>551</v>
      </c>
      <c r="D127" s="327">
        <v>89.645233903118736</v>
      </c>
      <c r="E127" s="327">
        <v>9.5000000000000604</v>
      </c>
      <c r="F127" s="327">
        <v>1.42500000000005</v>
      </c>
      <c r="G127" s="327">
        <v>7671.2553272483647</v>
      </c>
      <c r="H127" s="327">
        <v>0.81294813383631004</v>
      </c>
      <c r="I127" s="327">
        <v>0.12194222007545</v>
      </c>
      <c r="J127" s="327" t="s">
        <v>493</v>
      </c>
    </row>
    <row r="128" spans="1:10">
      <c r="A128" s="283" t="s">
        <v>554</v>
      </c>
      <c r="B128" s="327">
        <v>720071.7497903778</v>
      </c>
      <c r="C128" s="327" t="s">
        <v>551</v>
      </c>
      <c r="D128" s="327">
        <v>52.367220594999388</v>
      </c>
      <c r="E128" s="327">
        <v>0.75314440585650999</v>
      </c>
      <c r="F128" s="327">
        <v>7.5314440585649997E-2</v>
      </c>
      <c r="G128" s="327">
        <v>37708.156165499917</v>
      </c>
      <c r="H128" s="327">
        <v>0.54231801016992998</v>
      </c>
      <c r="I128" s="327">
        <v>5.4231801016990003E-2</v>
      </c>
      <c r="J128" s="327" t="s">
        <v>493</v>
      </c>
    </row>
    <row r="129" spans="1:10">
      <c r="A129" s="283" t="s">
        <v>3235</v>
      </c>
      <c r="B129" s="327" t="s">
        <v>522</v>
      </c>
      <c r="C129" s="327" t="s">
        <v>551</v>
      </c>
      <c r="D129" s="327" t="s">
        <v>522</v>
      </c>
      <c r="E129" s="327" t="s">
        <v>522</v>
      </c>
      <c r="F129" s="327" t="s">
        <v>522</v>
      </c>
      <c r="G129" s="327" t="s">
        <v>522</v>
      </c>
      <c r="H129" s="327" t="s">
        <v>522</v>
      </c>
      <c r="I129" s="327" t="s">
        <v>522</v>
      </c>
      <c r="J129" s="327" t="s">
        <v>522</v>
      </c>
    </row>
    <row r="130" spans="1:10">
      <c r="A130" s="283" t="s">
        <v>3236</v>
      </c>
      <c r="B130" s="327" t="s">
        <v>522</v>
      </c>
      <c r="C130" s="327" t="s">
        <v>551</v>
      </c>
      <c r="D130" s="327" t="s">
        <v>522</v>
      </c>
      <c r="E130" s="327" t="s">
        <v>522</v>
      </c>
      <c r="F130" s="327" t="s">
        <v>522</v>
      </c>
      <c r="G130" s="327" t="s">
        <v>522</v>
      </c>
      <c r="H130" s="327" t="s">
        <v>522</v>
      </c>
      <c r="I130" s="327" t="s">
        <v>522</v>
      </c>
      <c r="J130" s="327" t="s">
        <v>522</v>
      </c>
    </row>
    <row r="131" spans="1:10">
      <c r="A131" s="283" t="s">
        <v>3237</v>
      </c>
      <c r="B131" s="327" t="s">
        <v>495</v>
      </c>
      <c r="C131" s="327" t="s">
        <v>551</v>
      </c>
      <c r="D131" s="327" t="s">
        <v>527</v>
      </c>
      <c r="E131" s="327" t="s">
        <v>495</v>
      </c>
      <c r="F131" s="327" t="s">
        <v>495</v>
      </c>
      <c r="G131" s="327" t="s">
        <v>495</v>
      </c>
      <c r="H131" s="327" t="s">
        <v>495</v>
      </c>
      <c r="I131" s="327" t="s">
        <v>495</v>
      </c>
      <c r="J131" s="327" t="s">
        <v>493</v>
      </c>
    </row>
    <row r="132" spans="1:10">
      <c r="A132" s="287" t="s">
        <v>565</v>
      </c>
      <c r="B132" s="327">
        <v>811064.09369339747</v>
      </c>
      <c r="C132" s="327" t="s">
        <v>551</v>
      </c>
      <c r="D132" s="328" t="s">
        <v>188</v>
      </c>
      <c r="E132" s="328" t="s">
        <v>188</v>
      </c>
      <c r="F132" s="328" t="s">
        <v>188</v>
      </c>
      <c r="G132" s="327">
        <v>45783.983149465937</v>
      </c>
      <c r="H132" s="327">
        <v>1.37229551691322</v>
      </c>
      <c r="I132" s="327">
        <v>0.19110373131999001</v>
      </c>
      <c r="J132" s="327" t="s">
        <v>555</v>
      </c>
    </row>
    <row r="133" spans="1:10">
      <c r="A133" s="288" t="s">
        <v>558</v>
      </c>
      <c r="B133" s="329">
        <v>5418.8561307769987</v>
      </c>
      <c r="C133" s="327" t="s">
        <v>551</v>
      </c>
      <c r="D133" s="327">
        <v>74.659973794071973</v>
      </c>
      <c r="E133" s="327">
        <v>3.14261395689392</v>
      </c>
      <c r="F133" s="327">
        <v>2.7551405439157199</v>
      </c>
      <c r="G133" s="329">
        <v>404.57165671765699</v>
      </c>
      <c r="H133" s="329">
        <v>1.7029372906979999E-2</v>
      </c>
      <c r="I133" s="329">
        <v>1.492971022755E-2</v>
      </c>
      <c r="J133" s="329" t="s">
        <v>493</v>
      </c>
    </row>
    <row r="134" spans="1:10">
      <c r="A134" s="288" t="s">
        <v>559</v>
      </c>
      <c r="B134" s="329">
        <v>85573.487772242661</v>
      </c>
      <c r="C134" s="327" t="s">
        <v>551</v>
      </c>
      <c r="D134" s="327">
        <v>89.645233903118736</v>
      </c>
      <c r="E134" s="327">
        <v>9.5000000000000604</v>
      </c>
      <c r="F134" s="327">
        <v>1.42500000000005</v>
      </c>
      <c r="G134" s="329">
        <v>7671.2553272483647</v>
      </c>
      <c r="H134" s="329">
        <v>0.81294813383631004</v>
      </c>
      <c r="I134" s="329">
        <v>0.12194222007545</v>
      </c>
      <c r="J134" s="329" t="s">
        <v>493</v>
      </c>
    </row>
    <row r="135" spans="1:10">
      <c r="A135" s="288" t="s">
        <v>560</v>
      </c>
      <c r="B135" s="329">
        <v>720071.7497903778</v>
      </c>
      <c r="C135" s="327" t="s">
        <v>551</v>
      </c>
      <c r="D135" s="327">
        <v>52.367220594999388</v>
      </c>
      <c r="E135" s="327">
        <v>0.75314440585650999</v>
      </c>
      <c r="F135" s="327">
        <v>7.5314440585649997E-2</v>
      </c>
      <c r="G135" s="329">
        <v>37708.156165499917</v>
      </c>
      <c r="H135" s="329">
        <v>0.54231801016992998</v>
      </c>
      <c r="I135" s="329">
        <v>5.4231801016990003E-2</v>
      </c>
      <c r="J135" s="329" t="s">
        <v>493</v>
      </c>
    </row>
    <row r="136" spans="1:10">
      <c r="A136" s="288" t="s">
        <v>561</v>
      </c>
      <c r="B136" s="329" t="s">
        <v>522</v>
      </c>
      <c r="C136" s="327" t="s">
        <v>551</v>
      </c>
      <c r="D136" s="327" t="s">
        <v>522</v>
      </c>
      <c r="E136" s="327" t="s">
        <v>522</v>
      </c>
      <c r="F136" s="327" t="s">
        <v>522</v>
      </c>
      <c r="G136" s="329" t="s">
        <v>522</v>
      </c>
      <c r="H136" s="329" t="s">
        <v>522</v>
      </c>
      <c r="I136" s="329" t="s">
        <v>522</v>
      </c>
      <c r="J136" s="329" t="s">
        <v>522</v>
      </c>
    </row>
    <row r="137" spans="1:10">
      <c r="A137" s="288" t="s">
        <v>562</v>
      </c>
      <c r="B137" s="329" t="s">
        <v>522</v>
      </c>
      <c r="C137" s="327" t="s">
        <v>551</v>
      </c>
      <c r="D137" s="327" t="s">
        <v>522</v>
      </c>
      <c r="E137" s="327" t="s">
        <v>522</v>
      </c>
      <c r="F137" s="327" t="s">
        <v>522</v>
      </c>
      <c r="G137" s="329" t="s">
        <v>522</v>
      </c>
      <c r="H137" s="329" t="s">
        <v>522</v>
      </c>
      <c r="I137" s="329" t="s">
        <v>522</v>
      </c>
      <c r="J137" s="329" t="s">
        <v>522</v>
      </c>
    </row>
    <row r="138" spans="1:10">
      <c r="A138" s="288" t="s">
        <v>92</v>
      </c>
      <c r="B138" s="329" t="s">
        <v>495</v>
      </c>
      <c r="C138" s="327" t="s">
        <v>551</v>
      </c>
      <c r="D138" s="327" t="s">
        <v>527</v>
      </c>
      <c r="E138" s="327" t="s">
        <v>495</v>
      </c>
      <c r="F138" s="327" t="s">
        <v>495</v>
      </c>
      <c r="G138" s="329" t="s">
        <v>495</v>
      </c>
      <c r="H138" s="329" t="s">
        <v>495</v>
      </c>
      <c r="I138" s="329" t="s">
        <v>495</v>
      </c>
      <c r="J138" s="329" t="s">
        <v>493</v>
      </c>
    </row>
    <row r="139" spans="1:10">
      <c r="A139" s="287" t="s">
        <v>566</v>
      </c>
      <c r="B139" s="327" t="s">
        <v>567</v>
      </c>
      <c r="C139" s="327" t="s">
        <v>551</v>
      </c>
      <c r="D139" s="328" t="s">
        <v>188</v>
      </c>
      <c r="E139" s="328" t="s">
        <v>188</v>
      </c>
      <c r="F139" s="328" t="s">
        <v>188</v>
      </c>
      <c r="G139" s="327" t="s">
        <v>567</v>
      </c>
      <c r="H139" s="327" t="s">
        <v>567</v>
      </c>
      <c r="I139" s="327" t="s">
        <v>567</v>
      </c>
      <c r="J139" s="327" t="s">
        <v>555</v>
      </c>
    </row>
    <row r="140" spans="1:10">
      <c r="A140" s="288" t="s">
        <v>558</v>
      </c>
      <c r="B140" s="329" t="s">
        <v>495</v>
      </c>
      <c r="C140" s="327" t="s">
        <v>551</v>
      </c>
      <c r="D140" s="327" t="s">
        <v>527</v>
      </c>
      <c r="E140" s="327" t="s">
        <v>495</v>
      </c>
      <c r="F140" s="327" t="s">
        <v>495</v>
      </c>
      <c r="G140" s="329" t="s">
        <v>495</v>
      </c>
      <c r="H140" s="329" t="s">
        <v>495</v>
      </c>
      <c r="I140" s="329" t="s">
        <v>495</v>
      </c>
      <c r="J140" s="329" t="s">
        <v>493</v>
      </c>
    </row>
    <row r="141" spans="1:10">
      <c r="A141" s="288" t="s">
        <v>559</v>
      </c>
      <c r="B141" s="329" t="s">
        <v>495</v>
      </c>
      <c r="C141" s="327" t="s">
        <v>551</v>
      </c>
      <c r="D141" s="327" t="s">
        <v>527</v>
      </c>
      <c r="E141" s="327" t="s">
        <v>495</v>
      </c>
      <c r="F141" s="327" t="s">
        <v>495</v>
      </c>
      <c r="G141" s="329" t="s">
        <v>495</v>
      </c>
      <c r="H141" s="329" t="s">
        <v>495</v>
      </c>
      <c r="I141" s="329" t="s">
        <v>495</v>
      </c>
      <c r="J141" s="329" t="s">
        <v>493</v>
      </c>
    </row>
    <row r="142" spans="1:10">
      <c r="A142" s="288" t="s">
        <v>560</v>
      </c>
      <c r="B142" s="329" t="s">
        <v>495</v>
      </c>
      <c r="C142" s="327" t="s">
        <v>551</v>
      </c>
      <c r="D142" s="327" t="s">
        <v>527</v>
      </c>
      <c r="E142" s="327" t="s">
        <v>495</v>
      </c>
      <c r="F142" s="327" t="s">
        <v>495</v>
      </c>
      <c r="G142" s="329" t="s">
        <v>495</v>
      </c>
      <c r="H142" s="329" t="s">
        <v>495</v>
      </c>
      <c r="I142" s="329" t="s">
        <v>495</v>
      </c>
      <c r="J142" s="329" t="s">
        <v>493</v>
      </c>
    </row>
    <row r="143" spans="1:10">
      <c r="A143" s="288" t="s">
        <v>561</v>
      </c>
      <c r="B143" s="329" t="s">
        <v>522</v>
      </c>
      <c r="C143" s="327" t="s">
        <v>551</v>
      </c>
      <c r="D143" s="327" t="s">
        <v>522</v>
      </c>
      <c r="E143" s="327" t="s">
        <v>522</v>
      </c>
      <c r="F143" s="327" t="s">
        <v>522</v>
      </c>
      <c r="G143" s="329" t="s">
        <v>522</v>
      </c>
      <c r="H143" s="329" t="s">
        <v>522</v>
      </c>
      <c r="I143" s="329" t="s">
        <v>522</v>
      </c>
      <c r="J143" s="329" t="s">
        <v>522</v>
      </c>
    </row>
    <row r="144" spans="1:10">
      <c r="A144" s="288" t="s">
        <v>562</v>
      </c>
      <c r="B144" s="329" t="s">
        <v>522</v>
      </c>
      <c r="C144" s="327" t="s">
        <v>551</v>
      </c>
      <c r="D144" s="327" t="s">
        <v>522</v>
      </c>
      <c r="E144" s="327" t="s">
        <v>522</v>
      </c>
      <c r="F144" s="327" t="s">
        <v>522</v>
      </c>
      <c r="G144" s="329" t="s">
        <v>522</v>
      </c>
      <c r="H144" s="329" t="s">
        <v>522</v>
      </c>
      <c r="I144" s="329" t="s">
        <v>522</v>
      </c>
      <c r="J144" s="329" t="s">
        <v>522</v>
      </c>
    </row>
    <row r="145" spans="1:10">
      <c r="A145" s="288" t="s">
        <v>92</v>
      </c>
      <c r="B145" s="329" t="s">
        <v>495</v>
      </c>
      <c r="C145" s="327" t="s">
        <v>551</v>
      </c>
      <c r="D145" s="327" t="s">
        <v>527</v>
      </c>
      <c r="E145" s="327" t="s">
        <v>495</v>
      </c>
      <c r="F145" s="327" t="s">
        <v>495</v>
      </c>
      <c r="G145" s="329" t="s">
        <v>495</v>
      </c>
      <c r="H145" s="329" t="s">
        <v>495</v>
      </c>
      <c r="I145" s="329" t="s">
        <v>495</v>
      </c>
      <c r="J145" s="329" t="s">
        <v>493</v>
      </c>
    </row>
    <row r="146" spans="1:10">
      <c r="A146" s="287" t="s">
        <v>568</v>
      </c>
      <c r="B146" s="327" t="s">
        <v>567</v>
      </c>
      <c r="C146" s="327" t="s">
        <v>551</v>
      </c>
      <c r="D146" s="328" t="s">
        <v>188</v>
      </c>
      <c r="E146" s="328" t="s">
        <v>188</v>
      </c>
      <c r="F146" s="328" t="s">
        <v>188</v>
      </c>
      <c r="G146" s="327" t="s">
        <v>567</v>
      </c>
      <c r="H146" s="327" t="s">
        <v>567</v>
      </c>
      <c r="I146" s="327" t="s">
        <v>567</v>
      </c>
      <c r="J146" s="327" t="s">
        <v>555</v>
      </c>
    </row>
    <row r="147" spans="1:10">
      <c r="A147" s="288" t="s">
        <v>558</v>
      </c>
      <c r="B147" s="329" t="s">
        <v>495</v>
      </c>
      <c r="C147" s="327" t="s">
        <v>551</v>
      </c>
      <c r="D147" s="327" t="s">
        <v>527</v>
      </c>
      <c r="E147" s="327" t="s">
        <v>495</v>
      </c>
      <c r="F147" s="327" t="s">
        <v>495</v>
      </c>
      <c r="G147" s="329" t="s">
        <v>495</v>
      </c>
      <c r="H147" s="329" t="s">
        <v>495</v>
      </c>
      <c r="I147" s="329" t="s">
        <v>495</v>
      </c>
      <c r="J147" s="329" t="s">
        <v>493</v>
      </c>
    </row>
    <row r="148" spans="1:10">
      <c r="A148" s="288" t="s">
        <v>559</v>
      </c>
      <c r="B148" s="329" t="s">
        <v>495</v>
      </c>
      <c r="C148" s="327" t="s">
        <v>551</v>
      </c>
      <c r="D148" s="327" t="s">
        <v>527</v>
      </c>
      <c r="E148" s="327" t="s">
        <v>495</v>
      </c>
      <c r="F148" s="327" t="s">
        <v>495</v>
      </c>
      <c r="G148" s="329" t="s">
        <v>495</v>
      </c>
      <c r="H148" s="329" t="s">
        <v>495</v>
      </c>
      <c r="I148" s="329" t="s">
        <v>495</v>
      </c>
      <c r="J148" s="329" t="s">
        <v>493</v>
      </c>
    </row>
    <row r="149" spans="1:10">
      <c r="A149" s="288" t="s">
        <v>560</v>
      </c>
      <c r="B149" s="329" t="s">
        <v>495</v>
      </c>
      <c r="C149" s="327" t="s">
        <v>551</v>
      </c>
      <c r="D149" s="327" t="s">
        <v>527</v>
      </c>
      <c r="E149" s="327" t="s">
        <v>495</v>
      </c>
      <c r="F149" s="327" t="s">
        <v>495</v>
      </c>
      <c r="G149" s="329" t="s">
        <v>495</v>
      </c>
      <c r="H149" s="329" t="s">
        <v>495</v>
      </c>
      <c r="I149" s="329" t="s">
        <v>495</v>
      </c>
      <c r="J149" s="329" t="s">
        <v>493</v>
      </c>
    </row>
    <row r="150" spans="1:10">
      <c r="A150" s="288" t="s">
        <v>561</v>
      </c>
      <c r="B150" s="329" t="s">
        <v>522</v>
      </c>
      <c r="C150" s="327" t="s">
        <v>551</v>
      </c>
      <c r="D150" s="327" t="s">
        <v>522</v>
      </c>
      <c r="E150" s="327" t="s">
        <v>522</v>
      </c>
      <c r="F150" s="327" t="s">
        <v>522</v>
      </c>
      <c r="G150" s="329" t="s">
        <v>522</v>
      </c>
      <c r="H150" s="329" t="s">
        <v>522</v>
      </c>
      <c r="I150" s="329" t="s">
        <v>522</v>
      </c>
      <c r="J150" s="329" t="s">
        <v>522</v>
      </c>
    </row>
    <row r="151" spans="1:10">
      <c r="A151" s="288" t="s">
        <v>562</v>
      </c>
      <c r="B151" s="329" t="s">
        <v>522</v>
      </c>
      <c r="C151" s="327" t="s">
        <v>551</v>
      </c>
      <c r="D151" s="327" t="s">
        <v>522</v>
      </c>
      <c r="E151" s="327" t="s">
        <v>522</v>
      </c>
      <c r="F151" s="327" t="s">
        <v>522</v>
      </c>
      <c r="G151" s="329" t="s">
        <v>522</v>
      </c>
      <c r="H151" s="329" t="s">
        <v>522</v>
      </c>
      <c r="I151" s="329" t="s">
        <v>522</v>
      </c>
      <c r="J151" s="329" t="s">
        <v>522</v>
      </c>
    </row>
    <row r="152" spans="1:10">
      <c r="A152" s="288" t="s">
        <v>92</v>
      </c>
      <c r="B152" s="329" t="s">
        <v>495</v>
      </c>
      <c r="C152" s="327" t="s">
        <v>551</v>
      </c>
      <c r="D152" s="327" t="s">
        <v>527</v>
      </c>
      <c r="E152" s="327" t="s">
        <v>495</v>
      </c>
      <c r="F152" s="327" t="s">
        <v>495</v>
      </c>
      <c r="G152" s="329" t="s">
        <v>495</v>
      </c>
      <c r="H152" s="329" t="s">
        <v>495</v>
      </c>
      <c r="I152" s="329" t="s">
        <v>495</v>
      </c>
      <c r="J152" s="329" t="s">
        <v>493</v>
      </c>
    </row>
    <row r="153" spans="1:10">
      <c r="A153" s="216" t="s">
        <v>569</v>
      </c>
      <c r="B153" s="327">
        <v>12857095.578220105</v>
      </c>
      <c r="C153" s="327" t="s">
        <v>551</v>
      </c>
      <c r="D153" s="328" t="s">
        <v>188</v>
      </c>
      <c r="E153" s="328" t="s">
        <v>188</v>
      </c>
      <c r="F153" s="328" t="s">
        <v>188</v>
      </c>
      <c r="G153" s="327">
        <v>711227.52746031829</v>
      </c>
      <c r="H153" s="327">
        <v>66.667583289309391</v>
      </c>
      <c r="I153" s="327">
        <v>9.3662220369597406</v>
      </c>
      <c r="J153" s="327" t="s">
        <v>555</v>
      </c>
    </row>
    <row r="154" spans="1:10">
      <c r="A154" s="291" t="s">
        <v>552</v>
      </c>
      <c r="B154" s="327">
        <v>3289687.0402968642</v>
      </c>
      <c r="C154" s="327" t="s">
        <v>551</v>
      </c>
      <c r="D154" s="327">
        <v>74.659973794071988</v>
      </c>
      <c r="E154" s="327">
        <v>2.5953153081467302</v>
      </c>
      <c r="F154" s="327">
        <v>0.48384345490726</v>
      </c>
      <c r="G154" s="327">
        <v>245607.94821926212</v>
      </c>
      <c r="H154" s="327">
        <v>8.5377751346943498</v>
      </c>
      <c r="I154" s="327">
        <v>1.5916935431408601</v>
      </c>
      <c r="J154" s="327" t="s">
        <v>493</v>
      </c>
    </row>
    <row r="155" spans="1:10">
      <c r="A155" s="291" t="s">
        <v>553</v>
      </c>
      <c r="B155" s="327">
        <v>1227490.5647916261</v>
      </c>
      <c r="C155" s="327" t="s">
        <v>551</v>
      </c>
      <c r="D155" s="327">
        <v>89.645233903118751</v>
      </c>
      <c r="E155" s="327">
        <v>9.5</v>
      </c>
      <c r="F155" s="327">
        <v>1.4249999999999901</v>
      </c>
      <c r="G155" s="327">
        <v>110038.67879461666</v>
      </c>
      <c r="H155" s="327">
        <v>11.66116036552045</v>
      </c>
      <c r="I155" s="327">
        <v>1.7491740548280601</v>
      </c>
      <c r="J155" s="327" t="s">
        <v>493</v>
      </c>
    </row>
    <row r="156" spans="1:10">
      <c r="A156" s="291" t="s">
        <v>554</v>
      </c>
      <c r="B156" s="327">
        <v>6790142.6962574841</v>
      </c>
      <c r="C156" s="327" t="s">
        <v>551</v>
      </c>
      <c r="D156" s="327">
        <v>52.367220594999381</v>
      </c>
      <c r="E156" s="327">
        <v>0.75314440585650999</v>
      </c>
      <c r="F156" s="327">
        <v>7.5314440585649997E-2</v>
      </c>
      <c r="G156" s="327">
        <v>355580.90044643951</v>
      </c>
      <c r="H156" s="327">
        <v>5.1139579866537304</v>
      </c>
      <c r="I156" s="327">
        <v>0.51139579866536999</v>
      </c>
      <c r="J156" s="327" t="s">
        <v>493</v>
      </c>
    </row>
    <row r="157" spans="1:10">
      <c r="A157" s="291" t="s">
        <v>3240</v>
      </c>
      <c r="B157" s="327" t="s">
        <v>522</v>
      </c>
      <c r="C157" s="327" t="s">
        <v>551</v>
      </c>
      <c r="D157" s="327" t="s">
        <v>522</v>
      </c>
      <c r="E157" s="327" t="s">
        <v>522</v>
      </c>
      <c r="F157" s="327" t="s">
        <v>522</v>
      </c>
      <c r="G157" s="327" t="s">
        <v>522</v>
      </c>
      <c r="H157" s="327" t="s">
        <v>522</v>
      </c>
      <c r="I157" s="327" t="s">
        <v>522</v>
      </c>
      <c r="J157" s="327" t="s">
        <v>522</v>
      </c>
    </row>
    <row r="158" spans="1:10">
      <c r="A158" s="291" t="s">
        <v>3241</v>
      </c>
      <c r="B158" s="327" t="s">
        <v>522</v>
      </c>
      <c r="C158" s="327" t="s">
        <v>551</v>
      </c>
      <c r="D158" s="327" t="s">
        <v>522</v>
      </c>
      <c r="E158" s="327" t="s">
        <v>522</v>
      </c>
      <c r="F158" s="327" t="s">
        <v>522</v>
      </c>
      <c r="G158" s="327" t="s">
        <v>522</v>
      </c>
      <c r="H158" s="327" t="s">
        <v>522</v>
      </c>
      <c r="I158" s="327" t="s">
        <v>522</v>
      </c>
      <c r="J158" s="327" t="s">
        <v>522</v>
      </c>
    </row>
    <row r="159" spans="1:10">
      <c r="A159" s="291" t="s">
        <v>3242</v>
      </c>
      <c r="B159" s="327">
        <v>1549775.2768741304</v>
      </c>
      <c r="C159" s="327" t="s">
        <v>551</v>
      </c>
      <c r="D159" s="327">
        <v>88.686898265961545</v>
      </c>
      <c r="E159" s="327">
        <v>26.684313796676729</v>
      </c>
      <c r="F159" s="327">
        <v>3.55790850622357</v>
      </c>
      <c r="G159" s="327">
        <v>137444.76231523839</v>
      </c>
      <c r="H159" s="327">
        <v>41.354689802440859</v>
      </c>
      <c r="I159" s="327">
        <v>5.5139586403254501</v>
      </c>
      <c r="J159" s="327" t="s">
        <v>493</v>
      </c>
    </row>
    <row r="160" spans="1:10">
      <c r="A160" s="292" t="s">
        <v>497</v>
      </c>
      <c r="B160" s="327">
        <v>281318.6741082315</v>
      </c>
      <c r="C160" s="327" t="s">
        <v>551</v>
      </c>
      <c r="D160" s="328" t="s">
        <v>188</v>
      </c>
      <c r="E160" s="328" t="s">
        <v>188</v>
      </c>
      <c r="F160" s="328" t="s">
        <v>188</v>
      </c>
      <c r="G160" s="327">
        <v>14978.572362155866</v>
      </c>
      <c r="H160" s="327">
        <v>0.23835740177008</v>
      </c>
      <c r="I160" s="327">
        <v>5.0815371746130003E-2</v>
      </c>
      <c r="J160" s="327" t="s">
        <v>555</v>
      </c>
    </row>
    <row r="161" spans="1:10">
      <c r="A161" s="291" t="s">
        <v>552</v>
      </c>
      <c r="B161" s="329">
        <v>11051.541643286968</v>
      </c>
      <c r="C161" s="327" t="s">
        <v>551</v>
      </c>
      <c r="D161" s="327">
        <v>74.659973794071973</v>
      </c>
      <c r="E161" s="327">
        <v>3.1426139568950102</v>
      </c>
      <c r="F161" s="327">
        <v>2.7551405439145502</v>
      </c>
      <c r="G161" s="329">
        <v>825.10780947190017</v>
      </c>
      <c r="H161" s="329">
        <v>3.4730729013399998E-2</v>
      </c>
      <c r="I161" s="329">
        <v>3.044855045418E-2</v>
      </c>
      <c r="J161" s="329" t="s">
        <v>493</v>
      </c>
    </row>
    <row r="162" spans="1:10">
      <c r="A162" s="291" t="s">
        <v>553</v>
      </c>
      <c r="B162" s="329">
        <v>8.7452974385318907</v>
      </c>
      <c r="C162" s="327" t="s">
        <v>551</v>
      </c>
      <c r="D162" s="327">
        <v>89.645233903119134</v>
      </c>
      <c r="E162" s="327">
        <v>9.5000000004513296</v>
      </c>
      <c r="F162" s="327">
        <v>1.4250000000105301</v>
      </c>
      <c r="G162" s="329">
        <v>0.78397423442953995</v>
      </c>
      <c r="H162" s="329">
        <v>8.3080325669999998E-5</v>
      </c>
      <c r="I162" s="329">
        <v>1.246204885E-5</v>
      </c>
      <c r="J162" s="329" t="s">
        <v>493</v>
      </c>
    </row>
    <row r="163" spans="1:10">
      <c r="A163" s="291" t="s">
        <v>554</v>
      </c>
      <c r="B163" s="329">
        <v>270258.38716750598</v>
      </c>
      <c r="C163" s="327" t="s">
        <v>551</v>
      </c>
      <c r="D163" s="327">
        <v>52.367220594999388</v>
      </c>
      <c r="E163" s="327">
        <v>0.75314440585650999</v>
      </c>
      <c r="F163" s="327">
        <v>7.5314440585649997E-2</v>
      </c>
      <c r="G163" s="329">
        <v>14152.680578449537</v>
      </c>
      <c r="H163" s="329">
        <v>0.20354359243101</v>
      </c>
      <c r="I163" s="329">
        <v>2.0354359243100001E-2</v>
      </c>
      <c r="J163" s="329" t="s">
        <v>493</v>
      </c>
    </row>
    <row r="164" spans="1:10">
      <c r="A164" s="291" t="s">
        <v>3240</v>
      </c>
      <c r="B164" s="329" t="s">
        <v>522</v>
      </c>
      <c r="C164" s="327" t="s">
        <v>551</v>
      </c>
      <c r="D164" s="327" t="s">
        <v>522</v>
      </c>
      <c r="E164" s="327" t="s">
        <v>522</v>
      </c>
      <c r="F164" s="327" t="s">
        <v>522</v>
      </c>
      <c r="G164" s="329" t="s">
        <v>522</v>
      </c>
      <c r="H164" s="329" t="s">
        <v>522</v>
      </c>
      <c r="I164" s="329" t="s">
        <v>522</v>
      </c>
      <c r="J164" s="329" t="s">
        <v>522</v>
      </c>
    </row>
    <row r="165" spans="1:10">
      <c r="A165" s="291" t="s">
        <v>3241</v>
      </c>
      <c r="B165" s="329" t="s">
        <v>522</v>
      </c>
      <c r="C165" s="327" t="s">
        <v>551</v>
      </c>
      <c r="D165" s="327" t="s">
        <v>522</v>
      </c>
      <c r="E165" s="327" t="s">
        <v>522</v>
      </c>
      <c r="F165" s="327" t="s">
        <v>522</v>
      </c>
      <c r="G165" s="329" t="s">
        <v>522</v>
      </c>
      <c r="H165" s="329" t="s">
        <v>522</v>
      </c>
      <c r="I165" s="329" t="s">
        <v>522</v>
      </c>
      <c r="J165" s="329" t="s">
        <v>522</v>
      </c>
    </row>
    <row r="166" spans="1:10">
      <c r="A166" s="291" t="s">
        <v>3242</v>
      </c>
      <c r="B166" s="329" t="s">
        <v>495</v>
      </c>
      <c r="C166" s="327" t="s">
        <v>551</v>
      </c>
      <c r="D166" s="327" t="s">
        <v>527</v>
      </c>
      <c r="E166" s="327" t="s">
        <v>495</v>
      </c>
      <c r="F166" s="327" t="s">
        <v>495</v>
      </c>
      <c r="G166" s="329" t="s">
        <v>495</v>
      </c>
      <c r="H166" s="329" t="s">
        <v>495</v>
      </c>
      <c r="I166" s="329" t="s">
        <v>495</v>
      </c>
      <c r="J166" s="329" t="s">
        <v>493</v>
      </c>
    </row>
    <row r="167" spans="1:10">
      <c r="A167" s="292" t="s">
        <v>498</v>
      </c>
      <c r="B167" s="327">
        <v>80551.220863386668</v>
      </c>
      <c r="C167" s="327" t="s">
        <v>551</v>
      </c>
      <c r="D167" s="328" t="s">
        <v>188</v>
      </c>
      <c r="E167" s="328" t="s">
        <v>188</v>
      </c>
      <c r="F167" s="328" t="s">
        <v>188</v>
      </c>
      <c r="G167" s="327">
        <v>5057.2748720254449</v>
      </c>
      <c r="H167" s="327">
        <v>0.25516926930848</v>
      </c>
      <c r="I167" s="327">
        <v>3.8004328346280002E-2</v>
      </c>
      <c r="J167" s="327" t="s">
        <v>555</v>
      </c>
    </row>
    <row r="168" spans="1:10">
      <c r="A168" s="291" t="s">
        <v>552</v>
      </c>
      <c r="B168" s="329">
        <v>832.8845414672511</v>
      </c>
      <c r="C168" s="327" t="s">
        <v>551</v>
      </c>
      <c r="D168" s="327">
        <v>74.659973794071973</v>
      </c>
      <c r="E168" s="327">
        <v>3.1426139568985101</v>
      </c>
      <c r="F168" s="327">
        <v>2.75514054391923</v>
      </c>
      <c r="G168" s="329">
        <v>62.18313803943262</v>
      </c>
      <c r="H168" s="329">
        <v>2.6174345845000001E-3</v>
      </c>
      <c r="I168" s="329">
        <v>2.2947139686E-3</v>
      </c>
      <c r="J168" s="329" t="s">
        <v>493</v>
      </c>
    </row>
    <row r="169" spans="1:10">
      <c r="A169" s="291" t="s">
        <v>553</v>
      </c>
      <c r="B169" s="329">
        <v>22009.328221657259</v>
      </c>
      <c r="C169" s="327" t="s">
        <v>551</v>
      </c>
      <c r="D169" s="327">
        <v>89.645233903118736</v>
      </c>
      <c r="E169" s="327">
        <v>9.4999999999998206</v>
      </c>
      <c r="F169" s="327">
        <v>1.4249999999999301</v>
      </c>
      <c r="G169" s="329">
        <v>1973.0313764809773</v>
      </c>
      <c r="H169" s="329">
        <v>0.20908861810574</v>
      </c>
      <c r="I169" s="329">
        <v>3.1363292715859997E-2</v>
      </c>
      <c r="J169" s="329" t="s">
        <v>493</v>
      </c>
    </row>
    <row r="170" spans="1:10">
      <c r="A170" s="291" t="s">
        <v>554</v>
      </c>
      <c r="B170" s="329">
        <v>57709.008100262159</v>
      </c>
      <c r="C170" s="327" t="s">
        <v>551</v>
      </c>
      <c r="D170" s="327">
        <v>52.367220594999388</v>
      </c>
      <c r="E170" s="327">
        <v>0.7531444058565</v>
      </c>
      <c r="F170" s="327">
        <v>7.5314440585579998E-2</v>
      </c>
      <c r="G170" s="329">
        <v>3022.060357505035</v>
      </c>
      <c r="H170" s="329">
        <v>4.346321661824E-2</v>
      </c>
      <c r="I170" s="329">
        <v>4.3463216618200001E-3</v>
      </c>
      <c r="J170" s="329" t="s">
        <v>493</v>
      </c>
    </row>
    <row r="171" spans="1:10">
      <c r="A171" s="291" t="s">
        <v>3240</v>
      </c>
      <c r="B171" s="329" t="s">
        <v>522</v>
      </c>
      <c r="C171" s="327" t="s">
        <v>551</v>
      </c>
      <c r="D171" s="327" t="s">
        <v>522</v>
      </c>
      <c r="E171" s="327" t="s">
        <v>522</v>
      </c>
      <c r="F171" s="327" t="s">
        <v>522</v>
      </c>
      <c r="G171" s="329" t="s">
        <v>522</v>
      </c>
      <c r="H171" s="329" t="s">
        <v>522</v>
      </c>
      <c r="I171" s="329" t="s">
        <v>522</v>
      </c>
      <c r="J171" s="329" t="s">
        <v>522</v>
      </c>
    </row>
    <row r="172" spans="1:10">
      <c r="A172" s="291" t="s">
        <v>3241</v>
      </c>
      <c r="B172" s="329" t="s">
        <v>522</v>
      </c>
      <c r="C172" s="327" t="s">
        <v>551</v>
      </c>
      <c r="D172" s="327" t="s">
        <v>522</v>
      </c>
      <c r="E172" s="327" t="s">
        <v>522</v>
      </c>
      <c r="F172" s="327" t="s">
        <v>522</v>
      </c>
      <c r="G172" s="329" t="s">
        <v>522</v>
      </c>
      <c r="H172" s="329" t="s">
        <v>522</v>
      </c>
      <c r="I172" s="329" t="s">
        <v>522</v>
      </c>
      <c r="J172" s="329" t="s">
        <v>522</v>
      </c>
    </row>
    <row r="173" spans="1:10">
      <c r="A173" s="291" t="s">
        <v>3242</v>
      </c>
      <c r="B173" s="329" t="s">
        <v>495</v>
      </c>
      <c r="C173" s="327" t="s">
        <v>551</v>
      </c>
      <c r="D173" s="327" t="s">
        <v>527</v>
      </c>
      <c r="E173" s="327" t="s">
        <v>495</v>
      </c>
      <c r="F173" s="327" t="s">
        <v>495</v>
      </c>
      <c r="G173" s="329" t="s">
        <v>495</v>
      </c>
      <c r="H173" s="329" t="s">
        <v>495</v>
      </c>
      <c r="I173" s="329" t="s">
        <v>495</v>
      </c>
      <c r="J173" s="329" t="s">
        <v>493</v>
      </c>
    </row>
    <row r="174" spans="1:10">
      <c r="A174" s="292" t="s">
        <v>499</v>
      </c>
      <c r="B174" s="327">
        <v>1201393.2916326267</v>
      </c>
      <c r="C174" s="327" t="s">
        <v>551</v>
      </c>
      <c r="D174" s="328" t="s">
        <v>188</v>
      </c>
      <c r="E174" s="328" t="s">
        <v>188</v>
      </c>
      <c r="F174" s="328" t="s">
        <v>188</v>
      </c>
      <c r="G174" s="327">
        <v>67269.957813983725</v>
      </c>
      <c r="H174" s="327">
        <v>1.85662734289529</v>
      </c>
      <c r="I174" s="327">
        <v>0.29458061428601001</v>
      </c>
      <c r="J174" s="327" t="s">
        <v>555</v>
      </c>
    </row>
    <row r="175" spans="1:10">
      <c r="A175" s="291" t="s">
        <v>552</v>
      </c>
      <c r="B175" s="329">
        <v>24762.86184900811</v>
      </c>
      <c r="C175" s="327" t="s">
        <v>551</v>
      </c>
      <c r="D175" s="327">
        <v>74.659973794071973</v>
      </c>
      <c r="E175" s="327">
        <v>3.14261395689477</v>
      </c>
      <c r="F175" s="327">
        <v>2.7551405439150698</v>
      </c>
      <c r="G175" s="329">
        <v>1848.7946167131702</v>
      </c>
      <c r="H175" s="329">
        <v>7.7820115259349995E-2</v>
      </c>
      <c r="I175" s="329">
        <v>6.8225164663569995E-2</v>
      </c>
      <c r="J175" s="329" t="s">
        <v>493</v>
      </c>
    </row>
    <row r="176" spans="1:10">
      <c r="A176" s="291" t="s">
        <v>553</v>
      </c>
      <c r="B176" s="329">
        <v>102052.05654493057</v>
      </c>
      <c r="C176" s="327" t="s">
        <v>551</v>
      </c>
      <c r="D176" s="327">
        <v>89.645233903118736</v>
      </c>
      <c r="E176" s="327">
        <v>9.5</v>
      </c>
      <c r="F176" s="327">
        <v>1.42500000000004</v>
      </c>
      <c r="G176" s="329">
        <v>9148.4804792646009</v>
      </c>
      <c r="H176" s="329">
        <v>0.96949453717683998</v>
      </c>
      <c r="I176" s="329">
        <v>0.14542418057653</v>
      </c>
      <c r="J176" s="329" t="s">
        <v>493</v>
      </c>
    </row>
    <row r="177" spans="1:10">
      <c r="A177" s="291" t="s">
        <v>554</v>
      </c>
      <c r="B177" s="329">
        <v>1074578.3732386879</v>
      </c>
      <c r="C177" s="327" t="s">
        <v>551</v>
      </c>
      <c r="D177" s="327">
        <v>52.367220594999388</v>
      </c>
      <c r="E177" s="327">
        <v>0.7531444058565</v>
      </c>
      <c r="F177" s="327">
        <v>7.5314440585649997E-2</v>
      </c>
      <c r="G177" s="329">
        <v>56272.682718005955</v>
      </c>
      <c r="H177" s="329">
        <v>0.80931269045910004</v>
      </c>
      <c r="I177" s="329">
        <v>8.0931269045909998E-2</v>
      </c>
      <c r="J177" s="329" t="s">
        <v>493</v>
      </c>
    </row>
    <row r="178" spans="1:10">
      <c r="A178" s="291" t="s">
        <v>3240</v>
      </c>
      <c r="B178" s="329" t="s">
        <v>522</v>
      </c>
      <c r="C178" s="327" t="s">
        <v>551</v>
      </c>
      <c r="D178" s="327" t="s">
        <v>522</v>
      </c>
      <c r="E178" s="327" t="s">
        <v>522</v>
      </c>
      <c r="F178" s="327" t="s">
        <v>522</v>
      </c>
      <c r="G178" s="329" t="s">
        <v>522</v>
      </c>
      <c r="H178" s="329" t="s">
        <v>522</v>
      </c>
      <c r="I178" s="329" t="s">
        <v>522</v>
      </c>
      <c r="J178" s="329" t="s">
        <v>522</v>
      </c>
    </row>
    <row r="179" spans="1:10">
      <c r="A179" s="291" t="s">
        <v>3241</v>
      </c>
      <c r="B179" s="329" t="s">
        <v>522</v>
      </c>
      <c r="C179" s="327" t="s">
        <v>551</v>
      </c>
      <c r="D179" s="327" t="s">
        <v>522</v>
      </c>
      <c r="E179" s="327" t="s">
        <v>522</v>
      </c>
      <c r="F179" s="327" t="s">
        <v>522</v>
      </c>
      <c r="G179" s="329" t="s">
        <v>522</v>
      </c>
      <c r="H179" s="329" t="s">
        <v>522</v>
      </c>
      <c r="I179" s="329" t="s">
        <v>522</v>
      </c>
      <c r="J179" s="329" t="s">
        <v>522</v>
      </c>
    </row>
    <row r="180" spans="1:10">
      <c r="A180" s="291" t="s">
        <v>3242</v>
      </c>
      <c r="B180" s="329" t="s">
        <v>495</v>
      </c>
      <c r="C180" s="327" t="s">
        <v>551</v>
      </c>
      <c r="D180" s="327" t="s">
        <v>527</v>
      </c>
      <c r="E180" s="327" t="s">
        <v>495</v>
      </c>
      <c r="F180" s="327" t="s">
        <v>495</v>
      </c>
      <c r="G180" s="329" t="s">
        <v>495</v>
      </c>
      <c r="H180" s="329" t="s">
        <v>495</v>
      </c>
      <c r="I180" s="329" t="s">
        <v>495</v>
      </c>
      <c r="J180" s="329" t="s">
        <v>493</v>
      </c>
    </row>
    <row r="181" spans="1:10">
      <c r="A181" s="292" t="s">
        <v>500</v>
      </c>
      <c r="B181" s="327">
        <v>644986.316561252</v>
      </c>
      <c r="C181" s="327" t="s">
        <v>551</v>
      </c>
      <c r="D181" s="328" t="s">
        <v>188</v>
      </c>
      <c r="E181" s="328" t="s">
        <v>188</v>
      </c>
      <c r="F181" s="328" t="s">
        <v>188</v>
      </c>
      <c r="G181" s="327">
        <v>45070.579654334128</v>
      </c>
      <c r="H181" s="327">
        <v>3.0283235843053902</v>
      </c>
      <c r="I181" s="327">
        <v>0.52839203850651995</v>
      </c>
      <c r="J181" s="327" t="s">
        <v>555</v>
      </c>
    </row>
    <row r="182" spans="1:10">
      <c r="A182" s="291" t="s">
        <v>552</v>
      </c>
      <c r="B182" s="329">
        <v>37854.22878650669</v>
      </c>
      <c r="C182" s="327" t="s">
        <v>551</v>
      </c>
      <c r="D182" s="327">
        <v>74.659973794071973</v>
      </c>
      <c r="E182" s="327">
        <v>3.1426139568949401</v>
      </c>
      <c r="F182" s="327">
        <v>2.7551405439150298</v>
      </c>
      <c r="G182" s="329">
        <v>2826.1957291953945</v>
      </c>
      <c r="H182" s="329">
        <v>0.11896122771197</v>
      </c>
      <c r="I182" s="329">
        <v>0.10429372048834</v>
      </c>
      <c r="J182" s="329" t="s">
        <v>493</v>
      </c>
    </row>
    <row r="183" spans="1:10">
      <c r="A183" s="291" t="s">
        <v>553</v>
      </c>
      <c r="B183" s="329">
        <v>280341.22601860663</v>
      </c>
      <c r="C183" s="327" t="s">
        <v>551</v>
      </c>
      <c r="D183" s="327">
        <v>89.645233903118736</v>
      </c>
      <c r="E183" s="327">
        <v>9.4999999999999893</v>
      </c>
      <c r="F183" s="327">
        <v>1.4249999999999801</v>
      </c>
      <c r="G183" s="329">
        <v>25131.254779125069</v>
      </c>
      <c r="H183" s="329">
        <v>2.6632416471767599</v>
      </c>
      <c r="I183" s="329">
        <v>0.39948624707650998</v>
      </c>
      <c r="J183" s="329" t="s">
        <v>493</v>
      </c>
    </row>
    <row r="184" spans="1:10">
      <c r="A184" s="291" t="s">
        <v>554</v>
      </c>
      <c r="B184" s="329">
        <v>326790.86175613868</v>
      </c>
      <c r="C184" s="327" t="s">
        <v>551</v>
      </c>
      <c r="D184" s="327">
        <v>52.367220594999388</v>
      </c>
      <c r="E184" s="327">
        <v>0.7531444058565</v>
      </c>
      <c r="F184" s="327">
        <v>7.5314440585660003E-2</v>
      </c>
      <c r="G184" s="329">
        <v>17113.129146013664</v>
      </c>
      <c r="H184" s="329">
        <v>0.24612070941666001</v>
      </c>
      <c r="I184" s="329">
        <v>2.4612070941669999E-2</v>
      </c>
      <c r="J184" s="329" t="s">
        <v>493</v>
      </c>
    </row>
    <row r="185" spans="1:10">
      <c r="A185" s="291" t="s">
        <v>3240</v>
      </c>
      <c r="B185" s="329" t="s">
        <v>522</v>
      </c>
      <c r="C185" s="327" t="s">
        <v>551</v>
      </c>
      <c r="D185" s="327" t="s">
        <v>522</v>
      </c>
      <c r="E185" s="327" t="s">
        <v>522</v>
      </c>
      <c r="F185" s="327" t="s">
        <v>522</v>
      </c>
      <c r="G185" s="329" t="s">
        <v>522</v>
      </c>
      <c r="H185" s="329" t="s">
        <v>522</v>
      </c>
      <c r="I185" s="329" t="s">
        <v>522</v>
      </c>
      <c r="J185" s="329" t="s">
        <v>522</v>
      </c>
    </row>
    <row r="186" spans="1:10">
      <c r="A186" s="291" t="s">
        <v>3241</v>
      </c>
      <c r="B186" s="329" t="s">
        <v>522</v>
      </c>
      <c r="C186" s="327" t="s">
        <v>551</v>
      </c>
      <c r="D186" s="327" t="s">
        <v>522</v>
      </c>
      <c r="E186" s="327" t="s">
        <v>522</v>
      </c>
      <c r="F186" s="327" t="s">
        <v>522</v>
      </c>
      <c r="G186" s="329" t="s">
        <v>522</v>
      </c>
      <c r="H186" s="329" t="s">
        <v>522</v>
      </c>
      <c r="I186" s="329" t="s">
        <v>522</v>
      </c>
      <c r="J186" s="329" t="s">
        <v>522</v>
      </c>
    </row>
    <row r="187" spans="1:10">
      <c r="A187" s="291" t="s">
        <v>3242</v>
      </c>
      <c r="B187" s="329" t="s">
        <v>495</v>
      </c>
      <c r="C187" s="327" t="s">
        <v>551</v>
      </c>
      <c r="D187" s="327" t="s">
        <v>527</v>
      </c>
      <c r="E187" s="327" t="s">
        <v>495</v>
      </c>
      <c r="F187" s="327" t="s">
        <v>495</v>
      </c>
      <c r="G187" s="329" t="s">
        <v>495</v>
      </c>
      <c r="H187" s="329" t="s">
        <v>495</v>
      </c>
      <c r="I187" s="329" t="s">
        <v>495</v>
      </c>
      <c r="J187" s="329" t="s">
        <v>493</v>
      </c>
    </row>
    <row r="188" spans="1:10">
      <c r="A188" s="292" t="s">
        <v>501</v>
      </c>
      <c r="B188" s="327">
        <v>644167.08432937111</v>
      </c>
      <c r="C188" s="327" t="s">
        <v>551</v>
      </c>
      <c r="D188" s="328" t="s">
        <v>188</v>
      </c>
      <c r="E188" s="328" t="s">
        <v>188</v>
      </c>
      <c r="F188" s="328" t="s">
        <v>188</v>
      </c>
      <c r="G188" s="327">
        <v>46357.764227420019</v>
      </c>
      <c r="H188" s="327">
        <v>3.41919088614388</v>
      </c>
      <c r="I188" s="327">
        <v>0.52415757023381004</v>
      </c>
      <c r="J188" s="327" t="s">
        <v>555</v>
      </c>
    </row>
    <row r="189" spans="1:10">
      <c r="A189" s="291" t="s">
        <v>552</v>
      </c>
      <c r="B189" s="329">
        <v>9910.6834716533631</v>
      </c>
      <c r="C189" s="327" t="s">
        <v>551</v>
      </c>
      <c r="D189" s="327">
        <v>74.659973794071973</v>
      </c>
      <c r="E189" s="327">
        <v>3.1426139568943499</v>
      </c>
      <c r="F189" s="327">
        <v>2.7551405439149499</v>
      </c>
      <c r="G189" s="329">
        <v>739.93136827498245</v>
      </c>
      <c r="H189" s="329">
        <v>3.1145452200380001E-2</v>
      </c>
      <c r="I189" s="329">
        <v>2.7305325850659999E-2</v>
      </c>
      <c r="J189" s="329" t="s">
        <v>493</v>
      </c>
    </row>
    <row r="190" spans="1:10">
      <c r="A190" s="291" t="s">
        <v>553</v>
      </c>
      <c r="B190" s="329">
        <v>332732.0020816935</v>
      </c>
      <c r="C190" s="327" t="s">
        <v>551</v>
      </c>
      <c r="D190" s="327">
        <v>89.645233903118736</v>
      </c>
      <c r="E190" s="327">
        <v>9.5000000000000107</v>
      </c>
      <c r="F190" s="327">
        <v>1.4249999999999901</v>
      </c>
      <c r="G190" s="329">
        <v>29827.838153666406</v>
      </c>
      <c r="H190" s="329">
        <v>3.1609540197760899</v>
      </c>
      <c r="I190" s="329">
        <v>0.47414310296640999</v>
      </c>
      <c r="J190" s="329" t="s">
        <v>493</v>
      </c>
    </row>
    <row r="191" spans="1:10">
      <c r="A191" s="291" t="s">
        <v>554</v>
      </c>
      <c r="B191" s="329">
        <v>301524.39877602429</v>
      </c>
      <c r="C191" s="327" t="s">
        <v>551</v>
      </c>
      <c r="D191" s="327">
        <v>52.367220594999388</v>
      </c>
      <c r="E191" s="327">
        <v>0.75314440585650999</v>
      </c>
      <c r="F191" s="327">
        <v>7.5314440585649997E-2</v>
      </c>
      <c r="G191" s="329">
        <v>15789.994705478628</v>
      </c>
      <c r="H191" s="329">
        <v>0.22709141416740999</v>
      </c>
      <c r="I191" s="329">
        <v>2.2709141416739999E-2</v>
      </c>
      <c r="J191" s="329" t="s">
        <v>493</v>
      </c>
    </row>
    <row r="192" spans="1:10">
      <c r="A192" s="291" t="s">
        <v>3240</v>
      </c>
      <c r="B192" s="329" t="s">
        <v>522</v>
      </c>
      <c r="C192" s="327" t="s">
        <v>551</v>
      </c>
      <c r="D192" s="327" t="s">
        <v>522</v>
      </c>
      <c r="E192" s="327" t="s">
        <v>522</v>
      </c>
      <c r="F192" s="327" t="s">
        <v>522</v>
      </c>
      <c r="G192" s="329" t="s">
        <v>522</v>
      </c>
      <c r="H192" s="329" t="s">
        <v>522</v>
      </c>
      <c r="I192" s="329" t="s">
        <v>522</v>
      </c>
      <c r="J192" s="329" t="s">
        <v>522</v>
      </c>
    </row>
    <row r="193" spans="1:10">
      <c r="A193" s="291" t="s">
        <v>3241</v>
      </c>
      <c r="B193" s="329" t="s">
        <v>522</v>
      </c>
      <c r="C193" s="327" t="s">
        <v>551</v>
      </c>
      <c r="D193" s="327" t="s">
        <v>522</v>
      </c>
      <c r="E193" s="327" t="s">
        <v>522</v>
      </c>
      <c r="F193" s="327" t="s">
        <v>522</v>
      </c>
      <c r="G193" s="329" t="s">
        <v>522</v>
      </c>
      <c r="H193" s="329" t="s">
        <v>522</v>
      </c>
      <c r="I193" s="329" t="s">
        <v>522</v>
      </c>
      <c r="J193" s="329" t="s">
        <v>522</v>
      </c>
    </row>
    <row r="194" spans="1:10">
      <c r="A194" s="291" t="s">
        <v>3242</v>
      </c>
      <c r="B194" s="329" t="s">
        <v>495</v>
      </c>
      <c r="C194" s="327" t="s">
        <v>551</v>
      </c>
      <c r="D194" s="327" t="s">
        <v>527</v>
      </c>
      <c r="E194" s="327" t="s">
        <v>495</v>
      </c>
      <c r="F194" s="327" t="s">
        <v>495</v>
      </c>
      <c r="G194" s="329" t="s">
        <v>495</v>
      </c>
      <c r="H194" s="329" t="s">
        <v>495</v>
      </c>
      <c r="I194" s="329" t="s">
        <v>495</v>
      </c>
      <c r="J194" s="329" t="s">
        <v>493</v>
      </c>
    </row>
    <row r="195" spans="1:10">
      <c r="A195" s="292" t="s">
        <v>502</v>
      </c>
      <c r="B195" s="327">
        <v>526636.63815383136</v>
      </c>
      <c r="C195" s="327" t="s">
        <v>551</v>
      </c>
      <c r="D195" s="328" t="s">
        <v>188</v>
      </c>
      <c r="E195" s="328" t="s">
        <v>188</v>
      </c>
      <c r="F195" s="328" t="s">
        <v>188</v>
      </c>
      <c r="G195" s="327">
        <v>36302.033778109631</v>
      </c>
      <c r="H195" s="327">
        <v>2.4295382607283198</v>
      </c>
      <c r="I195" s="327">
        <v>0.36471649490099001</v>
      </c>
      <c r="J195" s="327" t="s">
        <v>555</v>
      </c>
    </row>
    <row r="196" spans="1:10">
      <c r="A196" s="291" t="s">
        <v>552</v>
      </c>
      <c r="B196" s="329">
        <v>4917.664842663351</v>
      </c>
      <c r="C196" s="327" t="s">
        <v>551</v>
      </c>
      <c r="D196" s="327">
        <v>74.659973794071973</v>
      </c>
      <c r="E196" s="327">
        <v>3.14261395689384</v>
      </c>
      <c r="F196" s="327">
        <v>2.7551405439155698</v>
      </c>
      <c r="G196" s="329">
        <v>367.1527282812749</v>
      </c>
      <c r="H196" s="329">
        <v>1.545432216988E-2</v>
      </c>
      <c r="I196" s="329">
        <v>1.354885778941E-2</v>
      </c>
      <c r="J196" s="329" t="s">
        <v>493</v>
      </c>
    </row>
    <row r="197" spans="1:10">
      <c r="A197" s="291" t="s">
        <v>553</v>
      </c>
      <c r="B197" s="329">
        <v>231072.091064726</v>
      </c>
      <c r="C197" s="327" t="s">
        <v>551</v>
      </c>
      <c r="D197" s="327">
        <v>89.645233903118736</v>
      </c>
      <c r="E197" s="327">
        <v>9.5000000000000107</v>
      </c>
      <c r="F197" s="327">
        <v>1.4249999999999801</v>
      </c>
      <c r="G197" s="329">
        <v>20714.511651980116</v>
      </c>
      <c r="H197" s="329">
        <v>2.1951848651149</v>
      </c>
      <c r="I197" s="329">
        <v>0.32927772976723002</v>
      </c>
      <c r="J197" s="329" t="s">
        <v>493</v>
      </c>
    </row>
    <row r="198" spans="1:10">
      <c r="A198" s="291" t="s">
        <v>554</v>
      </c>
      <c r="B198" s="329">
        <v>290646.88224644202</v>
      </c>
      <c r="C198" s="327" t="s">
        <v>551</v>
      </c>
      <c r="D198" s="327">
        <v>52.367220594999388</v>
      </c>
      <c r="E198" s="327">
        <v>0.7531444058565</v>
      </c>
      <c r="F198" s="327">
        <v>7.5314440585640005E-2</v>
      </c>
      <c r="G198" s="329">
        <v>15220.369397848241</v>
      </c>
      <c r="H198" s="329">
        <v>0.21889907344354001</v>
      </c>
      <c r="I198" s="329">
        <v>2.188990734435E-2</v>
      </c>
      <c r="J198" s="329" t="s">
        <v>493</v>
      </c>
    </row>
    <row r="199" spans="1:10">
      <c r="A199" s="291" t="s">
        <v>3240</v>
      </c>
      <c r="B199" s="329" t="s">
        <v>522</v>
      </c>
      <c r="C199" s="327" t="s">
        <v>551</v>
      </c>
      <c r="D199" s="327" t="s">
        <v>522</v>
      </c>
      <c r="E199" s="327" t="s">
        <v>522</v>
      </c>
      <c r="F199" s="327" t="s">
        <v>522</v>
      </c>
      <c r="G199" s="329" t="s">
        <v>522</v>
      </c>
      <c r="H199" s="329" t="s">
        <v>522</v>
      </c>
      <c r="I199" s="329" t="s">
        <v>522</v>
      </c>
      <c r="J199" s="329" t="s">
        <v>522</v>
      </c>
    </row>
    <row r="200" spans="1:10">
      <c r="A200" s="293" t="s">
        <v>3241</v>
      </c>
      <c r="B200" s="329" t="s">
        <v>522</v>
      </c>
      <c r="C200" s="327" t="s">
        <v>551</v>
      </c>
      <c r="D200" s="327" t="s">
        <v>522</v>
      </c>
      <c r="E200" s="327" t="s">
        <v>522</v>
      </c>
      <c r="F200" s="327" t="s">
        <v>522</v>
      </c>
      <c r="G200" s="329" t="s">
        <v>522</v>
      </c>
      <c r="H200" s="329" t="s">
        <v>522</v>
      </c>
      <c r="I200" s="329" t="s">
        <v>522</v>
      </c>
      <c r="J200" s="329" t="s">
        <v>522</v>
      </c>
    </row>
    <row r="201" spans="1:10">
      <c r="A201" s="291" t="s">
        <v>3242</v>
      </c>
      <c r="B201" s="329" t="s">
        <v>495</v>
      </c>
      <c r="C201" s="327" t="s">
        <v>551</v>
      </c>
      <c r="D201" s="327" t="s">
        <v>527</v>
      </c>
      <c r="E201" s="327" t="s">
        <v>495</v>
      </c>
      <c r="F201" s="327" t="s">
        <v>495</v>
      </c>
      <c r="G201" s="329" t="s">
        <v>495</v>
      </c>
      <c r="H201" s="329" t="s">
        <v>495</v>
      </c>
      <c r="I201" s="329" t="s">
        <v>495</v>
      </c>
      <c r="J201" s="329" t="s">
        <v>493</v>
      </c>
    </row>
    <row r="202" spans="1:10">
      <c r="A202" s="292" t="s">
        <v>3243</v>
      </c>
      <c r="B202" s="327">
        <v>9478042.3525714055</v>
      </c>
      <c r="C202" s="327" t="s">
        <v>551</v>
      </c>
      <c r="D202" s="328" t="s">
        <v>188</v>
      </c>
      <c r="E202" s="328" t="s">
        <v>188</v>
      </c>
      <c r="F202" s="328" t="s">
        <v>188</v>
      </c>
      <c r="G202" s="327">
        <v>496191.34475228947</v>
      </c>
      <c r="H202" s="327">
        <v>55.440376544157949</v>
      </c>
      <c r="I202" s="327">
        <v>7.5655556189400004</v>
      </c>
      <c r="J202" s="327" t="s">
        <v>555</v>
      </c>
    </row>
    <row r="203" spans="1:10">
      <c r="A203" s="287" t="s">
        <v>570</v>
      </c>
      <c r="B203" s="327">
        <v>9478042.3525714055</v>
      </c>
      <c r="C203" s="327" t="s">
        <v>551</v>
      </c>
      <c r="D203" s="328" t="s">
        <v>188</v>
      </c>
      <c r="E203" s="328" t="s">
        <v>188</v>
      </c>
      <c r="F203" s="328" t="s">
        <v>188</v>
      </c>
      <c r="G203" s="327">
        <v>496191.34475228947</v>
      </c>
      <c r="H203" s="327">
        <v>55.440376544157949</v>
      </c>
      <c r="I203" s="327">
        <v>7.5655556189400004</v>
      </c>
      <c r="J203" s="327" t="s">
        <v>555</v>
      </c>
    </row>
    <row r="204" spans="1:10">
      <c r="A204" s="288" t="s">
        <v>571</v>
      </c>
      <c r="B204" s="327">
        <v>9478042.3525714055</v>
      </c>
      <c r="C204" s="327" t="s">
        <v>551</v>
      </c>
      <c r="D204" s="328" t="s">
        <v>188</v>
      </c>
      <c r="E204" s="328" t="s">
        <v>188</v>
      </c>
      <c r="F204" s="328" t="s">
        <v>188</v>
      </c>
      <c r="G204" s="327">
        <v>496191.34475228947</v>
      </c>
      <c r="H204" s="327">
        <v>55.440376544157949</v>
      </c>
      <c r="I204" s="327">
        <v>7.5655556189400004</v>
      </c>
      <c r="J204" s="327" t="s">
        <v>555</v>
      </c>
    </row>
    <row r="205" spans="1:10">
      <c r="A205" s="294" t="s">
        <v>558</v>
      </c>
      <c r="B205" s="329">
        <v>3200357.1751622786</v>
      </c>
      <c r="C205" s="327" t="s">
        <v>551</v>
      </c>
      <c r="D205" s="327">
        <v>74.659973794071988</v>
      </c>
      <c r="E205" s="327">
        <v>2.5800388524872</v>
      </c>
      <c r="F205" s="327">
        <v>0.42044594908624999</v>
      </c>
      <c r="G205" s="329">
        <v>238938.58282928597</v>
      </c>
      <c r="H205" s="329">
        <v>8.2570458537548692</v>
      </c>
      <c r="I205" s="329">
        <v>1.3455772099261001</v>
      </c>
      <c r="J205" s="329" t="s">
        <v>493</v>
      </c>
    </row>
    <row r="206" spans="1:10">
      <c r="A206" s="294" t="s">
        <v>559</v>
      </c>
      <c r="B206" s="329">
        <v>259275.11556257354</v>
      </c>
      <c r="C206" s="327" t="s">
        <v>551</v>
      </c>
      <c r="D206" s="327">
        <v>89.645233903118793</v>
      </c>
      <c r="E206" s="327">
        <v>9.5000000000000107</v>
      </c>
      <c r="F206" s="327">
        <v>1.42500000000001</v>
      </c>
      <c r="G206" s="329">
        <v>23242.778379865063</v>
      </c>
      <c r="H206" s="329">
        <v>2.4631135978444498</v>
      </c>
      <c r="I206" s="329">
        <v>0.36946703967666999</v>
      </c>
      <c r="J206" s="329" t="s">
        <v>493</v>
      </c>
    </row>
    <row r="207" spans="1:10">
      <c r="A207" s="294" t="s">
        <v>560</v>
      </c>
      <c r="B207" s="329">
        <v>4468634.7849724228</v>
      </c>
      <c r="C207" s="327" t="s">
        <v>551</v>
      </c>
      <c r="D207" s="327">
        <v>52.367220594999367</v>
      </c>
      <c r="E207" s="327">
        <v>0.75314440585650999</v>
      </c>
      <c r="F207" s="327">
        <v>7.5314440585649997E-2</v>
      </c>
      <c r="G207" s="329">
        <v>234009.98354313846</v>
      </c>
      <c r="H207" s="329">
        <v>3.36552729011777</v>
      </c>
      <c r="I207" s="329">
        <v>0.33655272901178002</v>
      </c>
      <c r="J207" s="329" t="s">
        <v>493</v>
      </c>
    </row>
    <row r="208" spans="1:10">
      <c r="A208" s="294" t="s">
        <v>561</v>
      </c>
      <c r="B208" s="329" t="s">
        <v>522</v>
      </c>
      <c r="C208" s="327" t="s">
        <v>551</v>
      </c>
      <c r="D208" s="327" t="s">
        <v>522</v>
      </c>
      <c r="E208" s="327" t="s">
        <v>522</v>
      </c>
      <c r="F208" s="327" t="s">
        <v>522</v>
      </c>
      <c r="G208" s="329" t="s">
        <v>522</v>
      </c>
      <c r="H208" s="329" t="s">
        <v>522</v>
      </c>
      <c r="I208" s="329" t="s">
        <v>522</v>
      </c>
      <c r="J208" s="329" t="s">
        <v>522</v>
      </c>
    </row>
    <row r="209" spans="1:10">
      <c r="A209" s="294" t="s">
        <v>562</v>
      </c>
      <c r="B209" s="329" t="s">
        <v>522</v>
      </c>
      <c r="C209" s="327" t="s">
        <v>551</v>
      </c>
      <c r="D209" s="327" t="s">
        <v>522</v>
      </c>
      <c r="E209" s="327" t="s">
        <v>522</v>
      </c>
      <c r="F209" s="327" t="s">
        <v>522</v>
      </c>
      <c r="G209" s="329" t="s">
        <v>522</v>
      </c>
      <c r="H209" s="329" t="s">
        <v>522</v>
      </c>
      <c r="I209" s="329" t="s">
        <v>522</v>
      </c>
      <c r="J209" s="329" t="s">
        <v>522</v>
      </c>
    </row>
    <row r="210" spans="1:10">
      <c r="A210" s="294" t="s">
        <v>92</v>
      </c>
      <c r="B210" s="329">
        <v>1549775.2768741304</v>
      </c>
      <c r="C210" s="327" t="s">
        <v>551</v>
      </c>
      <c r="D210" s="327">
        <v>88.686898265961545</v>
      </c>
      <c r="E210" s="327">
        <v>26.684313796676729</v>
      </c>
      <c r="F210" s="327">
        <v>3.55790850622357</v>
      </c>
      <c r="G210" s="329">
        <v>137444.76231523839</v>
      </c>
      <c r="H210" s="329">
        <v>41.354689802440859</v>
      </c>
      <c r="I210" s="329">
        <v>5.5139586403254501</v>
      </c>
      <c r="J210" s="329" t="s">
        <v>493</v>
      </c>
    </row>
    <row r="211" spans="1:10">
      <c r="A211" s="295" t="s">
        <v>572</v>
      </c>
      <c r="B211" s="327">
        <v>27381911.119104017</v>
      </c>
      <c r="C211" s="327" t="s">
        <v>551</v>
      </c>
      <c r="D211" s="328" t="s">
        <v>188</v>
      </c>
      <c r="E211" s="328" t="s">
        <v>188</v>
      </c>
      <c r="F211" s="328" t="s">
        <v>188</v>
      </c>
      <c r="G211" s="327">
        <v>1830505.6056332772</v>
      </c>
      <c r="H211" s="327">
        <v>160.28001983992968</v>
      </c>
      <c r="I211" s="327">
        <v>137.97722792661688</v>
      </c>
    </row>
    <row r="212" spans="1:10">
      <c r="A212" s="283" t="s">
        <v>552</v>
      </c>
      <c r="B212" s="327">
        <v>26378279.690856297</v>
      </c>
      <c r="C212" s="327" t="s">
        <v>551</v>
      </c>
      <c r="D212" s="327">
        <v>68.140519616442361</v>
      </c>
      <c r="E212" s="327">
        <v>5.7327599121391097</v>
      </c>
      <c r="F212" s="327">
        <v>5.2271031113979696</v>
      </c>
      <c r="G212" s="327">
        <v>1797429.6847227968</v>
      </c>
      <c r="H212" s="327">
        <v>151.2203443629343</v>
      </c>
      <c r="I212" s="327">
        <v>137.88198784540089</v>
      </c>
    </row>
    <row r="213" spans="1:10">
      <c r="A213" s="283" t="s">
        <v>553</v>
      </c>
      <c r="B213" s="327" t="s">
        <v>522</v>
      </c>
      <c r="C213" s="327" t="s">
        <v>551</v>
      </c>
      <c r="D213" s="327" t="s">
        <v>522</v>
      </c>
      <c r="E213" s="327" t="s">
        <v>522</v>
      </c>
      <c r="F213" s="327" t="s">
        <v>522</v>
      </c>
      <c r="G213" s="327" t="s">
        <v>522</v>
      </c>
      <c r="H213" s="327" t="s">
        <v>522</v>
      </c>
      <c r="I213" s="327" t="s">
        <v>522</v>
      </c>
    </row>
    <row r="214" spans="1:10">
      <c r="A214" s="283" t="s">
        <v>554</v>
      </c>
      <c r="B214" s="327">
        <v>658252.51161717589</v>
      </c>
      <c r="C214" s="327" t="s">
        <v>551</v>
      </c>
      <c r="D214" s="327">
        <v>50.248073994006511</v>
      </c>
      <c r="E214" s="327">
        <v>13.756093189850089</v>
      </c>
      <c r="F214" s="327">
        <v>0.13734370307478</v>
      </c>
      <c r="G214" s="327">
        <v>33075.920910480483</v>
      </c>
      <c r="H214" s="327">
        <v>9.0549828922587494</v>
      </c>
      <c r="I214" s="327">
        <v>9.0406837503779994E-2</v>
      </c>
    </row>
    <row r="215" spans="1:10">
      <c r="A215" s="283" t="s">
        <v>3235</v>
      </c>
      <c r="B215" s="327" t="s">
        <v>567</v>
      </c>
      <c r="C215" s="327" t="s">
        <v>551</v>
      </c>
      <c r="D215" s="327" t="s">
        <v>567</v>
      </c>
      <c r="E215" s="327" t="s">
        <v>3126</v>
      </c>
      <c r="F215" s="327" t="s">
        <v>3126</v>
      </c>
      <c r="G215" s="327" t="s">
        <v>567</v>
      </c>
      <c r="H215" s="327" t="s">
        <v>3126</v>
      </c>
      <c r="I215" s="327" t="s">
        <v>3126</v>
      </c>
    </row>
    <row r="216" spans="1:10">
      <c r="A216" s="283" t="s">
        <v>3237</v>
      </c>
      <c r="B216" s="327">
        <v>345378.91663054173</v>
      </c>
      <c r="C216" s="327" t="s">
        <v>551</v>
      </c>
      <c r="D216" s="327">
        <v>65.065035461819363</v>
      </c>
      <c r="E216" s="327">
        <v>1.358677241335E-2</v>
      </c>
      <c r="F216" s="327">
        <v>1.399403229176E-2</v>
      </c>
      <c r="G216" s="327">
        <v>22472.091458330953</v>
      </c>
      <c r="H216" s="327">
        <v>4.6925847366299997E-3</v>
      </c>
      <c r="I216" s="327">
        <v>4.8332437122200001E-3</v>
      </c>
    </row>
    <row r="217" spans="1:10">
      <c r="A217" s="59" t="s">
        <v>3244</v>
      </c>
      <c r="B217" s="327">
        <v>2513561.9207105725</v>
      </c>
      <c r="C217" s="327" t="s">
        <v>551</v>
      </c>
      <c r="D217" s="328" t="s">
        <v>188</v>
      </c>
      <c r="E217" s="328" t="s">
        <v>188</v>
      </c>
      <c r="F217" s="328" t="s">
        <v>188</v>
      </c>
      <c r="G217" s="327">
        <v>170713.69036083069</v>
      </c>
      <c r="H217" s="327">
        <v>2.0771880881664</v>
      </c>
      <c r="I217" s="327">
        <v>5.2617344805668296</v>
      </c>
    </row>
    <row r="218" spans="1:10">
      <c r="A218" s="283" t="s">
        <v>573</v>
      </c>
      <c r="B218" s="329">
        <v>37296.193325856322</v>
      </c>
      <c r="C218" s="327" t="s">
        <v>551</v>
      </c>
      <c r="D218" s="327">
        <v>65.528560814054615</v>
      </c>
      <c r="E218" s="327">
        <v>55.694372613795643</v>
      </c>
      <c r="F218" s="327">
        <v>0.84385413051206004</v>
      </c>
      <c r="G218" s="329">
        <v>2443.9658724861142</v>
      </c>
      <c r="H218" s="329">
        <v>2.0771880881664</v>
      </c>
      <c r="I218" s="329">
        <v>3.1472546790399999E-2</v>
      </c>
    </row>
    <row r="219" spans="1:10">
      <c r="A219" s="283" t="s">
        <v>574</v>
      </c>
      <c r="B219" s="329">
        <v>2476265.7273847163</v>
      </c>
      <c r="C219" s="327" t="s">
        <v>551</v>
      </c>
      <c r="D219" s="327">
        <v>67.953015957645619</v>
      </c>
      <c r="E219" s="327" t="s">
        <v>522</v>
      </c>
      <c r="F219" s="327">
        <v>2.1121569773129001</v>
      </c>
      <c r="G219" s="329">
        <v>168269.72448834457</v>
      </c>
      <c r="H219" s="329" t="s">
        <v>522</v>
      </c>
      <c r="I219" s="329">
        <v>5.23026193377643</v>
      </c>
    </row>
    <row r="220" spans="1:10">
      <c r="A220" s="283" t="s">
        <v>92</v>
      </c>
      <c r="B220" s="329" t="s">
        <v>522</v>
      </c>
      <c r="C220" s="327" t="s">
        <v>551</v>
      </c>
      <c r="D220" s="327" t="s">
        <v>522</v>
      </c>
      <c r="E220" s="327" t="s">
        <v>522</v>
      </c>
      <c r="F220" s="327" t="s">
        <v>522</v>
      </c>
      <c r="G220" s="329" t="s">
        <v>522</v>
      </c>
      <c r="H220" s="329" t="s">
        <v>522</v>
      </c>
      <c r="I220" s="329" t="s">
        <v>522</v>
      </c>
    </row>
    <row r="221" spans="1:10">
      <c r="A221" s="296" t="s">
        <v>3245</v>
      </c>
      <c r="B221" s="327">
        <v>23026953.414224558</v>
      </c>
      <c r="C221" s="327" t="s">
        <v>551</v>
      </c>
      <c r="D221" s="328" t="s">
        <v>188</v>
      </c>
      <c r="E221" s="328" t="s">
        <v>188</v>
      </c>
      <c r="F221" s="328" t="s">
        <v>188</v>
      </c>
      <c r="G221" s="327">
        <v>1543321.2347240872</v>
      </c>
      <c r="H221" s="327">
        <v>95.722338182973743</v>
      </c>
      <c r="I221" s="327">
        <v>108.02744179292077</v>
      </c>
    </row>
    <row r="222" spans="1:10">
      <c r="A222" s="283" t="s">
        <v>575</v>
      </c>
      <c r="B222" s="327">
        <v>16921811.276726622</v>
      </c>
      <c r="C222" s="327" t="s">
        <v>551</v>
      </c>
      <c r="D222" s="327">
        <v>67.143364802995379</v>
      </c>
      <c r="E222" s="327">
        <v>5.1050721535713901</v>
      </c>
      <c r="F222" s="327">
        <v>6.3193548667016204</v>
      </c>
      <c r="G222" s="327">
        <v>1136187.3476806968</v>
      </c>
      <c r="H222" s="327">
        <v>86.387067536807479</v>
      </c>
      <c r="I222" s="327">
        <v>106.93493044498868</v>
      </c>
    </row>
    <row r="223" spans="1:10">
      <c r="A223" s="283" t="s">
        <v>576</v>
      </c>
      <c r="B223" s="327">
        <v>5716335.5992072541</v>
      </c>
      <c r="C223" s="327" t="s">
        <v>551</v>
      </c>
      <c r="D223" s="327">
        <v>70.79246071620166</v>
      </c>
      <c r="E223" s="327">
        <v>0.18688644136495999</v>
      </c>
      <c r="F223" s="327">
        <v>0.18566201675339999</v>
      </c>
      <c r="G223" s="327">
        <v>404673.46334750456</v>
      </c>
      <c r="H223" s="327">
        <v>1.0683056177837</v>
      </c>
      <c r="I223" s="327">
        <v>1.0613063957880999</v>
      </c>
    </row>
    <row r="224" spans="1:10">
      <c r="A224" s="283" t="s">
        <v>577</v>
      </c>
      <c r="B224" s="327">
        <v>29789.5019987257</v>
      </c>
      <c r="C224" s="327" t="s">
        <v>551</v>
      </c>
      <c r="D224" s="327">
        <v>59.589262354098238</v>
      </c>
      <c r="E224" s="327">
        <v>0.32721071521896999</v>
      </c>
      <c r="F224" s="327">
        <v>0.67984698987101</v>
      </c>
      <c r="G224" s="327">
        <v>1775.1344499999996</v>
      </c>
      <c r="H224" s="327">
        <v>9.7474442550200009E-3</v>
      </c>
      <c r="I224" s="327">
        <v>2.025230326359E-2</v>
      </c>
    </row>
    <row r="225" spans="1:9">
      <c r="A225" s="283" t="s">
        <v>3246</v>
      </c>
      <c r="B225" s="327" t="s">
        <v>567</v>
      </c>
      <c r="C225" s="327" t="s">
        <v>551</v>
      </c>
      <c r="D225" s="328" t="s">
        <v>188</v>
      </c>
      <c r="E225" s="328" t="s">
        <v>188</v>
      </c>
      <c r="F225" s="328" t="s">
        <v>188</v>
      </c>
      <c r="G225" s="327" t="s">
        <v>567</v>
      </c>
      <c r="H225" s="327">
        <v>1.05278679567487</v>
      </c>
      <c r="I225" s="327">
        <v>1.4965547714000001E-4</v>
      </c>
    </row>
    <row r="226" spans="1:9">
      <c r="A226" s="283" t="s">
        <v>554</v>
      </c>
      <c r="B226" s="327">
        <v>13638.11966141349</v>
      </c>
      <c r="C226" s="327" t="s">
        <v>551</v>
      </c>
      <c r="D226" s="327">
        <v>50.248073994006518</v>
      </c>
      <c r="E226" s="327">
        <v>527.9128195425908</v>
      </c>
      <c r="F226" s="327">
        <v>0.43772527586264998</v>
      </c>
      <c r="G226" s="327">
        <v>685.28924588582026</v>
      </c>
      <c r="H226" s="327">
        <v>7.1997382037160396</v>
      </c>
      <c r="I226" s="327">
        <v>5.9697496910400003E-3</v>
      </c>
    </row>
    <row r="227" spans="1:9">
      <c r="A227" s="283" t="s">
        <v>3237</v>
      </c>
      <c r="B227" s="327">
        <v>345378.91663054173</v>
      </c>
      <c r="C227" s="327" t="s">
        <v>551</v>
      </c>
      <c r="D227" s="327">
        <v>65.065035461819363</v>
      </c>
      <c r="E227" s="327">
        <v>1.358677241335E-2</v>
      </c>
      <c r="F227" s="327">
        <v>1.399403229176E-2</v>
      </c>
      <c r="G227" s="327">
        <v>22472.091458330953</v>
      </c>
      <c r="H227" s="327">
        <v>4.6925847366299997E-3</v>
      </c>
      <c r="I227" s="327">
        <v>4.8332437122200001E-3</v>
      </c>
    </row>
    <row r="228" spans="1:9">
      <c r="A228" s="283" t="s">
        <v>3247</v>
      </c>
      <c r="B228" s="327" t="s">
        <v>567</v>
      </c>
      <c r="C228" s="327" t="s">
        <v>551</v>
      </c>
      <c r="D228" s="328" t="s">
        <v>188</v>
      </c>
      <c r="E228" s="328" t="s">
        <v>188</v>
      </c>
      <c r="F228" s="328" t="s">
        <v>188</v>
      </c>
      <c r="G228" s="327" t="s">
        <v>567</v>
      </c>
      <c r="H228" s="327" t="s">
        <v>3126</v>
      </c>
      <c r="I228" s="327" t="s">
        <v>3126</v>
      </c>
    </row>
    <row r="229" spans="1:9">
      <c r="A229" s="297" t="s">
        <v>578</v>
      </c>
      <c r="B229" s="327">
        <v>9895321.6493915115</v>
      </c>
      <c r="C229" s="327" t="s">
        <v>551</v>
      </c>
      <c r="D229" s="328" t="s">
        <v>188</v>
      </c>
      <c r="E229" s="328" t="s">
        <v>188</v>
      </c>
      <c r="F229" s="328" t="s">
        <v>188</v>
      </c>
      <c r="G229" s="327">
        <v>641430.12035975454</v>
      </c>
      <c r="H229" s="327">
        <v>50.343513986278801</v>
      </c>
      <c r="I229" s="327">
        <v>58.026007452344672</v>
      </c>
    </row>
    <row r="230" spans="1:9">
      <c r="A230" s="283" t="s">
        <v>575</v>
      </c>
      <c r="B230" s="329">
        <v>9488919.2231781483</v>
      </c>
      <c r="C230" s="327" t="s">
        <v>551</v>
      </c>
      <c r="D230" s="327">
        <v>67.143364802995379</v>
      </c>
      <c r="E230" s="327">
        <v>5.3042882930240696</v>
      </c>
      <c r="F230" s="327">
        <v>6.1142265296351903</v>
      </c>
      <c r="G230" s="329">
        <v>637117.96498800593</v>
      </c>
      <c r="H230" s="329">
        <v>50.331963148954898</v>
      </c>
      <c r="I230" s="329">
        <v>58.017401651921162</v>
      </c>
    </row>
    <row r="231" spans="1:9">
      <c r="A231" s="283" t="s">
        <v>576</v>
      </c>
      <c r="B231" s="329">
        <v>60577.355202458224</v>
      </c>
      <c r="C231" s="327" t="s">
        <v>551</v>
      </c>
      <c r="D231" s="327">
        <v>70.792460716201674</v>
      </c>
      <c r="E231" s="327">
        <v>5.0531921540309999E-2</v>
      </c>
      <c r="F231" s="327">
        <v>0.11107027591734001</v>
      </c>
      <c r="G231" s="329">
        <v>4288.4200384614187</v>
      </c>
      <c r="H231" s="329">
        <v>3.06109016021E-3</v>
      </c>
      <c r="I231" s="329">
        <v>6.7283435566800002E-3</v>
      </c>
    </row>
    <row r="232" spans="1:9">
      <c r="A232" s="283" t="s">
        <v>577</v>
      </c>
      <c r="B232" s="329">
        <v>140.98152388821543</v>
      </c>
      <c r="C232" s="327" t="s">
        <v>551</v>
      </c>
      <c r="D232" s="327">
        <v>59.58926235409826</v>
      </c>
      <c r="E232" s="327">
        <v>0.33296282083898998</v>
      </c>
      <c r="F232" s="327">
        <v>0.40322366046400998</v>
      </c>
      <c r="G232" s="329">
        <v>8.4009850140554398</v>
      </c>
      <c r="H232" s="329">
        <v>4.6941605880000003E-5</v>
      </c>
      <c r="I232" s="329">
        <v>5.684708612E-5</v>
      </c>
    </row>
    <row r="233" spans="1:9">
      <c r="A233" s="283" t="s">
        <v>3246</v>
      </c>
      <c r="B233" s="327" t="s">
        <v>495</v>
      </c>
      <c r="C233" s="327" t="s">
        <v>551</v>
      </c>
      <c r="D233" s="328" t="s">
        <v>188</v>
      </c>
      <c r="E233" s="328" t="s">
        <v>188</v>
      </c>
      <c r="F233" s="328" t="s">
        <v>188</v>
      </c>
      <c r="G233" s="327" t="s">
        <v>495</v>
      </c>
      <c r="H233" s="327" t="s">
        <v>522</v>
      </c>
      <c r="I233" s="327" t="s">
        <v>522</v>
      </c>
    </row>
    <row r="234" spans="1:9">
      <c r="A234" s="294" t="s">
        <v>579</v>
      </c>
      <c r="B234" s="329" t="s">
        <v>495</v>
      </c>
      <c r="C234" s="327" t="s">
        <v>551</v>
      </c>
      <c r="D234" s="327" t="s">
        <v>495</v>
      </c>
      <c r="E234" s="327" t="s">
        <v>522</v>
      </c>
      <c r="F234" s="327" t="s">
        <v>522</v>
      </c>
      <c r="G234" s="329" t="s">
        <v>495</v>
      </c>
      <c r="H234" s="329" t="s">
        <v>522</v>
      </c>
      <c r="I234" s="329" t="s">
        <v>522</v>
      </c>
    </row>
    <row r="235" spans="1:9">
      <c r="A235" s="283" t="s">
        <v>554</v>
      </c>
      <c r="B235" s="329">
        <v>305.17285647552848</v>
      </c>
      <c r="C235" s="327" t="s">
        <v>551</v>
      </c>
      <c r="D235" s="327">
        <v>50.248073994006504</v>
      </c>
      <c r="E235" s="327">
        <v>25.74784814192703</v>
      </c>
      <c r="F235" s="327">
        <v>3.1181083671388201</v>
      </c>
      <c r="G235" s="329">
        <v>15.334348273144681</v>
      </c>
      <c r="H235" s="329">
        <v>7.8575443655700006E-3</v>
      </c>
      <c r="I235" s="329">
        <v>9.5156203720000001E-4</v>
      </c>
    </row>
    <row r="236" spans="1:9">
      <c r="A236" s="283" t="s">
        <v>3237</v>
      </c>
      <c r="B236" s="329">
        <v>345378.91663054173</v>
      </c>
      <c r="C236" s="327" t="s">
        <v>551</v>
      </c>
      <c r="D236" s="327">
        <v>65.065035461819363</v>
      </c>
      <c r="E236" s="327">
        <v>1.6945481152999999E-3</v>
      </c>
      <c r="F236" s="327">
        <v>2.5162153845099998E-3</v>
      </c>
      <c r="G236" s="329">
        <v>22472.091458330953</v>
      </c>
      <c r="H236" s="329">
        <v>5.8526119223999997E-4</v>
      </c>
      <c r="I236" s="329">
        <v>8.6904774350999995E-4</v>
      </c>
    </row>
    <row r="237" spans="1:9">
      <c r="A237" s="283" t="s">
        <v>3247</v>
      </c>
      <c r="B237" s="327" t="s">
        <v>495</v>
      </c>
      <c r="C237" s="327" t="s">
        <v>551</v>
      </c>
      <c r="D237" s="328" t="s">
        <v>188</v>
      </c>
      <c r="E237" s="328" t="s">
        <v>188</v>
      </c>
      <c r="F237" s="328" t="s">
        <v>188</v>
      </c>
      <c r="G237" s="327" t="s">
        <v>495</v>
      </c>
      <c r="H237" s="327" t="s">
        <v>495</v>
      </c>
      <c r="I237" s="327" t="s">
        <v>495</v>
      </c>
    </row>
    <row r="238" spans="1:9">
      <c r="A238" s="294" t="s">
        <v>87</v>
      </c>
      <c r="B238" s="329" t="s">
        <v>495</v>
      </c>
      <c r="C238" s="327" t="s">
        <v>551</v>
      </c>
      <c r="D238" s="327" t="s">
        <v>495</v>
      </c>
      <c r="E238" s="327" t="s">
        <v>495</v>
      </c>
      <c r="F238" s="327" t="s">
        <v>495</v>
      </c>
      <c r="G238" s="329" t="s">
        <v>495</v>
      </c>
      <c r="H238" s="329" t="s">
        <v>495</v>
      </c>
      <c r="I238" s="329" t="s">
        <v>495</v>
      </c>
    </row>
    <row r="239" spans="1:9">
      <c r="A239" s="297" t="s">
        <v>580</v>
      </c>
      <c r="B239" s="327">
        <v>7275346.9410186997</v>
      </c>
      <c r="C239" s="327" t="s">
        <v>551</v>
      </c>
      <c r="D239" s="328" t="s">
        <v>188</v>
      </c>
      <c r="E239" s="328" t="s">
        <v>188</v>
      </c>
      <c r="F239" s="328" t="s">
        <v>188</v>
      </c>
      <c r="G239" s="327">
        <v>489781.06499535905</v>
      </c>
      <c r="H239" s="327">
        <v>32.089244234644681</v>
      </c>
      <c r="I239" s="327">
        <v>45.787711245390042</v>
      </c>
    </row>
    <row r="240" spans="1:9">
      <c r="A240" s="283" t="s">
        <v>575</v>
      </c>
      <c r="B240" s="329">
        <v>6900391.8026401587</v>
      </c>
      <c r="C240" s="327" t="s">
        <v>551</v>
      </c>
      <c r="D240" s="327">
        <v>67.143364802995393</v>
      </c>
      <c r="E240" s="327">
        <v>4.6393852673657197</v>
      </c>
      <c r="F240" s="327">
        <v>6.6251876256970998</v>
      </c>
      <c r="G240" s="329">
        <v>463315.52408826712</v>
      </c>
      <c r="H240" s="329">
        <v>32.013576068219912</v>
      </c>
      <c r="I240" s="329">
        <v>45.716390383313303</v>
      </c>
    </row>
    <row r="241" spans="1:9">
      <c r="A241" s="283" t="s">
        <v>576</v>
      </c>
      <c r="B241" s="329">
        <v>368504.73200550408</v>
      </c>
      <c r="C241" s="327" t="s">
        <v>551</v>
      </c>
      <c r="D241" s="327">
        <v>70.79246071620166</v>
      </c>
      <c r="E241" s="327">
        <v>0.10430192094477</v>
      </c>
      <c r="F241" s="327">
        <v>0.16232031354685</v>
      </c>
      <c r="G241" s="329">
        <v>26087.356764234068</v>
      </c>
      <c r="H241" s="329">
        <v>3.8435751425410003E-2</v>
      </c>
      <c r="I241" s="329">
        <v>5.9815803642629999E-2</v>
      </c>
    </row>
    <row r="242" spans="1:9">
      <c r="A242" s="283" t="s">
        <v>577</v>
      </c>
      <c r="B242" s="329">
        <v>5787.6625596214753</v>
      </c>
      <c r="C242" s="327" t="s">
        <v>551</v>
      </c>
      <c r="D242" s="327">
        <v>59.589262354098253</v>
      </c>
      <c r="E242" s="327">
        <v>0.62659220241706004</v>
      </c>
      <c r="F242" s="327">
        <v>0.80766557619863999</v>
      </c>
      <c r="G242" s="329">
        <v>344.88254268227587</v>
      </c>
      <c r="H242" s="329">
        <v>3.6265042300800002E-3</v>
      </c>
      <c r="I242" s="329">
        <v>4.6744958160599998E-3</v>
      </c>
    </row>
    <row r="243" spans="1:9">
      <c r="A243" s="283" t="s">
        <v>3246</v>
      </c>
      <c r="B243" s="327" t="s">
        <v>495</v>
      </c>
      <c r="C243" s="327" t="s">
        <v>551</v>
      </c>
      <c r="D243" s="328" t="s">
        <v>188</v>
      </c>
      <c r="E243" s="328" t="s">
        <v>188</v>
      </c>
      <c r="F243" s="328" t="s">
        <v>188</v>
      </c>
      <c r="G243" s="327" t="s">
        <v>495</v>
      </c>
      <c r="H243" s="327">
        <v>9.7455516189999999E-5</v>
      </c>
      <c r="I243" s="327">
        <v>1.256183293E-5</v>
      </c>
    </row>
    <row r="244" spans="1:9">
      <c r="A244" s="294" t="s">
        <v>579</v>
      </c>
      <c r="B244" s="329" t="s">
        <v>495</v>
      </c>
      <c r="C244" s="327" t="s">
        <v>551</v>
      </c>
      <c r="D244" s="327" t="s">
        <v>495</v>
      </c>
      <c r="E244" s="327" t="s">
        <v>495</v>
      </c>
      <c r="F244" s="327" t="s">
        <v>495</v>
      </c>
      <c r="G244" s="329" t="s">
        <v>495</v>
      </c>
      <c r="H244" s="329">
        <v>9.7455516189999999E-5</v>
      </c>
      <c r="I244" s="329">
        <v>1.256183293E-5</v>
      </c>
    </row>
    <row r="245" spans="1:9">
      <c r="A245" s="283" t="s">
        <v>554</v>
      </c>
      <c r="B245" s="329">
        <v>662.74381341579385</v>
      </c>
      <c r="C245" s="327" t="s">
        <v>551</v>
      </c>
      <c r="D245" s="327">
        <v>50.248073994006518</v>
      </c>
      <c r="E245" s="327">
        <v>47.605136115704603</v>
      </c>
      <c r="F245" s="327">
        <v>6.1362126024835497</v>
      </c>
      <c r="G245" s="329">
        <v>33.301600175586863</v>
      </c>
      <c r="H245" s="329">
        <v>3.1550009447499999E-2</v>
      </c>
      <c r="I245" s="329">
        <v>4.0667369401000001E-3</v>
      </c>
    </row>
    <row r="246" spans="1:9">
      <c r="A246" s="283" t="s">
        <v>3237</v>
      </c>
      <c r="B246" s="329" t="s">
        <v>495</v>
      </c>
      <c r="C246" s="327" t="s">
        <v>551</v>
      </c>
      <c r="D246" s="327" t="s">
        <v>495</v>
      </c>
      <c r="E246" s="327" t="s">
        <v>495</v>
      </c>
      <c r="F246" s="327" t="s">
        <v>495</v>
      </c>
      <c r="G246" s="329" t="s">
        <v>495</v>
      </c>
      <c r="H246" s="329">
        <v>1.9584458055900002E-3</v>
      </c>
      <c r="I246" s="329">
        <v>2.75126384502E-3</v>
      </c>
    </row>
    <row r="247" spans="1:9">
      <c r="A247" s="283" t="s">
        <v>3247</v>
      </c>
      <c r="B247" s="327" t="s">
        <v>522</v>
      </c>
      <c r="C247" s="327" t="s">
        <v>551</v>
      </c>
      <c r="D247" s="328" t="s">
        <v>188</v>
      </c>
      <c r="E247" s="328" t="s">
        <v>188</v>
      </c>
      <c r="F247" s="328" t="s">
        <v>188</v>
      </c>
      <c r="G247" s="327" t="s">
        <v>522</v>
      </c>
      <c r="H247" s="327" t="s">
        <v>522</v>
      </c>
      <c r="I247" s="327" t="s">
        <v>522</v>
      </c>
    </row>
    <row r="248" spans="1:9">
      <c r="A248" s="297" t="s">
        <v>581</v>
      </c>
      <c r="B248" s="327">
        <v>5832942.3483651699</v>
      </c>
      <c r="C248" s="327" t="s">
        <v>551</v>
      </c>
      <c r="D248" s="328" t="s">
        <v>188</v>
      </c>
      <c r="E248" s="328" t="s">
        <v>188</v>
      </c>
      <c r="F248" s="328" t="s">
        <v>188</v>
      </c>
      <c r="G248" s="327">
        <v>410542.75702448451</v>
      </c>
      <c r="H248" s="327">
        <v>12.55614437939165</v>
      </c>
      <c r="I248" s="327">
        <v>4.1395436288617402</v>
      </c>
    </row>
    <row r="249" spans="1:9">
      <c r="A249" s="283" t="s">
        <v>575</v>
      </c>
      <c r="B249" s="329">
        <v>509157.7754591406</v>
      </c>
      <c r="C249" s="327" t="s">
        <v>551</v>
      </c>
      <c r="D249" s="327">
        <v>67.143364802995393</v>
      </c>
      <c r="E249" s="327">
        <v>6.4971859341457296</v>
      </c>
      <c r="F249" s="327">
        <v>6.1414341372084902</v>
      </c>
      <c r="G249" s="329">
        <v>34186.566259934691</v>
      </c>
      <c r="H249" s="329">
        <v>3.3080927369740598</v>
      </c>
      <c r="I249" s="329">
        <v>3.1269589434299001</v>
      </c>
    </row>
    <row r="250" spans="1:9">
      <c r="A250" s="283" t="s">
        <v>576</v>
      </c>
      <c r="B250" s="329">
        <v>5287253.5119992914</v>
      </c>
      <c r="C250" s="327" t="s">
        <v>551</v>
      </c>
      <c r="D250" s="327">
        <v>70.79246071620166</v>
      </c>
      <c r="E250" s="327">
        <v>0.19420456648574999</v>
      </c>
      <c r="F250" s="327">
        <v>0.18814347493101999</v>
      </c>
      <c r="G250" s="329">
        <v>374297.68654480908</v>
      </c>
      <c r="H250" s="329">
        <v>1.02680877619808</v>
      </c>
      <c r="I250" s="329">
        <v>0.99476224858879003</v>
      </c>
    </row>
    <row r="251" spans="1:9">
      <c r="A251" s="283" t="s">
        <v>577</v>
      </c>
      <c r="B251" s="329">
        <v>23860.857915216009</v>
      </c>
      <c r="C251" s="327" t="s">
        <v>551</v>
      </c>
      <c r="D251" s="327">
        <v>59.589262354098238</v>
      </c>
      <c r="E251" s="327">
        <v>0.25455909593203002</v>
      </c>
      <c r="F251" s="327">
        <v>0.65047788376092996</v>
      </c>
      <c r="G251" s="329">
        <v>1421.8509223036683</v>
      </c>
      <c r="H251" s="329">
        <v>6.07399841906E-3</v>
      </c>
      <c r="I251" s="329">
        <v>1.5520960361409999E-2</v>
      </c>
    </row>
    <row r="252" spans="1:9">
      <c r="A252" s="283" t="s">
        <v>3248</v>
      </c>
      <c r="B252" s="327" t="s">
        <v>495</v>
      </c>
      <c r="C252" s="327" t="s">
        <v>551</v>
      </c>
      <c r="D252" s="328" t="s">
        <v>188</v>
      </c>
      <c r="E252" s="328" t="s">
        <v>188</v>
      </c>
      <c r="F252" s="328" t="s">
        <v>188</v>
      </c>
      <c r="G252" s="327" t="s">
        <v>495</v>
      </c>
      <c r="H252" s="327">
        <v>1.0526893401586801</v>
      </c>
      <c r="I252" s="327">
        <v>1.3709364421000001E-4</v>
      </c>
    </row>
    <row r="253" spans="1:9">
      <c r="A253" s="294" t="s">
        <v>579</v>
      </c>
      <c r="B253" s="329" t="s">
        <v>495</v>
      </c>
      <c r="C253" s="327" t="s">
        <v>551</v>
      </c>
      <c r="D253" s="327" t="s">
        <v>495</v>
      </c>
      <c r="E253" s="327" t="s">
        <v>495</v>
      </c>
      <c r="F253" s="327" t="s">
        <v>495</v>
      </c>
      <c r="G253" s="329" t="s">
        <v>495</v>
      </c>
      <c r="H253" s="329">
        <v>1.0526893401586801</v>
      </c>
      <c r="I253" s="329">
        <v>1.3709364421000001E-4</v>
      </c>
    </row>
    <row r="254" spans="1:9">
      <c r="A254" s="283" t="s">
        <v>554</v>
      </c>
      <c r="B254" s="329">
        <v>12670.202991522168</v>
      </c>
      <c r="C254" s="327" t="s">
        <v>551</v>
      </c>
      <c r="D254" s="327">
        <v>50.248073994006518</v>
      </c>
      <c r="E254" s="327">
        <v>565.1314864248078</v>
      </c>
      <c r="F254" s="327">
        <v>7.5093565144669999E-2</v>
      </c>
      <c r="G254" s="329">
        <v>636.65329743708867</v>
      </c>
      <c r="H254" s="329">
        <v>7.1603306499029697</v>
      </c>
      <c r="I254" s="329">
        <v>9.5145071374E-4</v>
      </c>
    </row>
    <row r="255" spans="1:9">
      <c r="A255" s="283" t="s">
        <v>3237</v>
      </c>
      <c r="B255" s="329" t="s">
        <v>495</v>
      </c>
      <c r="C255" s="327" t="s">
        <v>551</v>
      </c>
      <c r="D255" s="327" t="s">
        <v>495</v>
      </c>
      <c r="E255" s="327" t="s">
        <v>495</v>
      </c>
      <c r="F255" s="327" t="s">
        <v>495</v>
      </c>
      <c r="G255" s="329" t="s">
        <v>495</v>
      </c>
      <c r="H255" s="329">
        <v>2.1488777387999999E-3</v>
      </c>
      <c r="I255" s="329">
        <v>1.21293212369E-3</v>
      </c>
    </row>
    <row r="256" spans="1:9">
      <c r="A256" s="283" t="s">
        <v>3247</v>
      </c>
      <c r="B256" s="327" t="s">
        <v>522</v>
      </c>
      <c r="C256" s="327" t="s">
        <v>551</v>
      </c>
      <c r="D256" s="328" t="s">
        <v>188</v>
      </c>
      <c r="E256" s="328" t="s">
        <v>188</v>
      </c>
      <c r="F256" s="328" t="s">
        <v>188</v>
      </c>
      <c r="G256" s="327" t="s">
        <v>522</v>
      </c>
      <c r="H256" s="327" t="s">
        <v>522</v>
      </c>
      <c r="I256" s="327" t="s">
        <v>522</v>
      </c>
    </row>
    <row r="257" spans="1:9">
      <c r="A257" s="297" t="s">
        <v>582</v>
      </c>
      <c r="B257" s="327">
        <v>23342.475449176363</v>
      </c>
      <c r="C257" s="327" t="s">
        <v>551</v>
      </c>
      <c r="D257" s="328" t="s">
        <v>188</v>
      </c>
      <c r="E257" s="328" t="s">
        <v>188</v>
      </c>
      <c r="F257" s="328" t="s">
        <v>188</v>
      </c>
      <c r="G257" s="327">
        <v>1567.2923444890123</v>
      </c>
      <c r="H257" s="327">
        <v>0.73343558265860997</v>
      </c>
      <c r="I257" s="327">
        <v>7.4179466324320001E-2</v>
      </c>
    </row>
    <row r="258" spans="1:9">
      <c r="A258" s="283" t="s">
        <v>575</v>
      </c>
      <c r="B258" s="329">
        <v>23342.475449176363</v>
      </c>
      <c r="C258" s="327" t="s">
        <v>551</v>
      </c>
      <c r="D258" s="327">
        <v>67.143364802995393</v>
      </c>
      <c r="E258" s="327">
        <v>31.42064277867707</v>
      </c>
      <c r="F258" s="327">
        <v>3.17787487817353</v>
      </c>
      <c r="G258" s="329">
        <v>1567.2923444890123</v>
      </c>
      <c r="H258" s="329">
        <v>0.73343558265860997</v>
      </c>
      <c r="I258" s="329">
        <v>7.4179466324320001E-2</v>
      </c>
    </row>
    <row r="259" spans="1:9">
      <c r="A259" s="283" t="s">
        <v>576</v>
      </c>
      <c r="B259" s="329" t="s">
        <v>522</v>
      </c>
      <c r="C259" s="327" t="s">
        <v>551</v>
      </c>
      <c r="D259" s="327" t="s">
        <v>522</v>
      </c>
      <c r="E259" s="327" t="s">
        <v>522</v>
      </c>
      <c r="F259" s="327" t="s">
        <v>522</v>
      </c>
      <c r="G259" s="329" t="s">
        <v>522</v>
      </c>
      <c r="H259" s="329" t="s">
        <v>522</v>
      </c>
      <c r="I259" s="329" t="s">
        <v>522</v>
      </c>
    </row>
    <row r="260" spans="1:9">
      <c r="A260" s="283" t="s">
        <v>577</v>
      </c>
      <c r="B260" s="329" t="s">
        <v>522</v>
      </c>
      <c r="C260" s="327" t="s">
        <v>551</v>
      </c>
      <c r="D260" s="327" t="s">
        <v>522</v>
      </c>
      <c r="E260" s="327" t="s">
        <v>522</v>
      </c>
      <c r="F260" s="327" t="s">
        <v>522</v>
      </c>
      <c r="G260" s="329" t="s">
        <v>522</v>
      </c>
      <c r="H260" s="329" t="s">
        <v>522</v>
      </c>
      <c r="I260" s="329" t="s">
        <v>522</v>
      </c>
    </row>
    <row r="261" spans="1:9">
      <c r="A261" s="283" t="s">
        <v>3246</v>
      </c>
      <c r="B261" s="327" t="s">
        <v>522</v>
      </c>
      <c r="C261" s="327" t="s">
        <v>551</v>
      </c>
      <c r="D261" s="328" t="s">
        <v>188</v>
      </c>
      <c r="E261" s="328" t="s">
        <v>188</v>
      </c>
      <c r="F261" s="328" t="s">
        <v>188</v>
      </c>
      <c r="G261" s="327" t="s">
        <v>522</v>
      </c>
      <c r="H261" s="327" t="s">
        <v>522</v>
      </c>
      <c r="I261" s="327" t="s">
        <v>522</v>
      </c>
    </row>
    <row r="262" spans="1:9">
      <c r="A262" s="283" t="s">
        <v>554</v>
      </c>
      <c r="B262" s="329" t="s">
        <v>522</v>
      </c>
      <c r="C262" s="327" t="s">
        <v>551</v>
      </c>
      <c r="D262" s="327" t="s">
        <v>522</v>
      </c>
      <c r="E262" s="327" t="s">
        <v>522</v>
      </c>
      <c r="F262" s="327" t="s">
        <v>522</v>
      </c>
      <c r="G262" s="329" t="s">
        <v>522</v>
      </c>
      <c r="H262" s="329" t="s">
        <v>522</v>
      </c>
      <c r="I262" s="329" t="s">
        <v>522</v>
      </c>
    </row>
    <row r="263" spans="1:9">
      <c r="A263" s="283" t="s">
        <v>3237</v>
      </c>
      <c r="B263" s="329" t="s">
        <v>495</v>
      </c>
      <c r="C263" s="327" t="s">
        <v>551</v>
      </c>
      <c r="D263" s="327" t="s">
        <v>495</v>
      </c>
      <c r="E263" s="327" t="s">
        <v>520</v>
      </c>
      <c r="F263" s="327" t="s">
        <v>520</v>
      </c>
      <c r="G263" s="329" t="s">
        <v>495</v>
      </c>
      <c r="H263" s="329" t="s">
        <v>520</v>
      </c>
      <c r="I263" s="329" t="s">
        <v>520</v>
      </c>
    </row>
    <row r="264" spans="1:9">
      <c r="A264" s="283" t="s">
        <v>3247</v>
      </c>
      <c r="B264" s="327" t="s">
        <v>522</v>
      </c>
      <c r="C264" s="327" t="s">
        <v>551</v>
      </c>
      <c r="D264" s="328" t="s">
        <v>188</v>
      </c>
      <c r="E264" s="328" t="s">
        <v>188</v>
      </c>
      <c r="F264" s="328" t="s">
        <v>188</v>
      </c>
      <c r="G264" s="327" t="s">
        <v>522</v>
      </c>
      <c r="H264" s="327" t="s">
        <v>522</v>
      </c>
      <c r="I264" s="327" t="s">
        <v>522</v>
      </c>
    </row>
    <row r="265" spans="1:9">
      <c r="A265" s="297" t="s">
        <v>583</v>
      </c>
      <c r="B265" s="327" t="s">
        <v>522</v>
      </c>
      <c r="C265" s="327" t="s">
        <v>551</v>
      </c>
      <c r="D265" s="328" t="s">
        <v>188</v>
      </c>
      <c r="E265" s="328" t="s">
        <v>188</v>
      </c>
      <c r="F265" s="328" t="s">
        <v>188</v>
      </c>
      <c r="G265" s="327" t="s">
        <v>522</v>
      </c>
      <c r="H265" s="327" t="s">
        <v>527</v>
      </c>
      <c r="I265" s="327" t="s">
        <v>527</v>
      </c>
    </row>
    <row r="266" spans="1:9">
      <c r="A266" s="288" t="s">
        <v>584</v>
      </c>
      <c r="B266" s="327" t="s">
        <v>522</v>
      </c>
      <c r="C266" s="327" t="s">
        <v>551</v>
      </c>
      <c r="D266" s="328" t="s">
        <v>188</v>
      </c>
      <c r="E266" s="328" t="s">
        <v>188</v>
      </c>
      <c r="F266" s="328" t="s">
        <v>188</v>
      </c>
      <c r="G266" s="327" t="s">
        <v>522</v>
      </c>
      <c r="H266" s="327" t="s">
        <v>527</v>
      </c>
      <c r="I266" s="327" t="s">
        <v>527</v>
      </c>
    </row>
    <row r="267" spans="1:9">
      <c r="A267" s="294" t="s">
        <v>575</v>
      </c>
      <c r="B267" s="329" t="s">
        <v>522</v>
      </c>
      <c r="C267" s="327" t="s">
        <v>551</v>
      </c>
      <c r="D267" s="327" t="s">
        <v>522</v>
      </c>
      <c r="E267" s="327" t="s">
        <v>495</v>
      </c>
      <c r="F267" s="327" t="s">
        <v>495</v>
      </c>
      <c r="G267" s="329" t="s">
        <v>522</v>
      </c>
      <c r="H267" s="329" t="s">
        <v>495</v>
      </c>
      <c r="I267" s="329" t="s">
        <v>495</v>
      </c>
    </row>
    <row r="268" spans="1:9">
      <c r="A268" s="294" t="s">
        <v>585</v>
      </c>
      <c r="B268" s="329" t="s">
        <v>522</v>
      </c>
      <c r="C268" s="327" t="s">
        <v>551</v>
      </c>
      <c r="D268" s="327" t="s">
        <v>522</v>
      </c>
      <c r="E268" s="327" t="s">
        <v>495</v>
      </c>
      <c r="F268" s="327" t="s">
        <v>495</v>
      </c>
      <c r="G268" s="329" t="s">
        <v>522</v>
      </c>
      <c r="H268" s="329" t="s">
        <v>495</v>
      </c>
      <c r="I268" s="329" t="s">
        <v>495</v>
      </c>
    </row>
    <row r="269" spans="1:9">
      <c r="A269" s="294" t="s">
        <v>586</v>
      </c>
      <c r="B269" s="329" t="s">
        <v>522</v>
      </c>
      <c r="C269" s="327" t="s">
        <v>551</v>
      </c>
      <c r="D269" s="327" t="s">
        <v>522</v>
      </c>
      <c r="E269" s="327" t="s">
        <v>495</v>
      </c>
      <c r="F269" s="327" t="s">
        <v>495</v>
      </c>
      <c r="G269" s="329" t="s">
        <v>522</v>
      </c>
      <c r="H269" s="329" t="s">
        <v>495</v>
      </c>
      <c r="I269" s="329" t="s">
        <v>495</v>
      </c>
    </row>
    <row r="270" spans="1:9">
      <c r="A270" s="294" t="s">
        <v>587</v>
      </c>
      <c r="B270" s="327" t="s">
        <v>522</v>
      </c>
      <c r="C270" s="327" t="s">
        <v>551</v>
      </c>
      <c r="D270" s="328" t="s">
        <v>188</v>
      </c>
      <c r="E270" s="328" t="s">
        <v>188</v>
      </c>
      <c r="F270" s="328" t="s">
        <v>188</v>
      </c>
      <c r="G270" s="327" t="s">
        <v>522</v>
      </c>
      <c r="H270" s="327" t="s">
        <v>495</v>
      </c>
      <c r="I270" s="327" t="s">
        <v>495</v>
      </c>
    </row>
    <row r="271" spans="1:9">
      <c r="A271" s="294" t="s">
        <v>560</v>
      </c>
      <c r="B271" s="329" t="s">
        <v>522</v>
      </c>
      <c r="C271" s="327" t="s">
        <v>551</v>
      </c>
      <c r="D271" s="327" t="s">
        <v>522</v>
      </c>
      <c r="E271" s="327" t="s">
        <v>495</v>
      </c>
      <c r="F271" s="327" t="s">
        <v>495</v>
      </c>
      <c r="G271" s="329" t="s">
        <v>522</v>
      </c>
      <c r="H271" s="329" t="s">
        <v>495</v>
      </c>
      <c r="I271" s="329" t="s">
        <v>495</v>
      </c>
    </row>
    <row r="272" spans="1:9">
      <c r="A272" s="294" t="s">
        <v>92</v>
      </c>
      <c r="B272" s="329" t="s">
        <v>522</v>
      </c>
      <c r="C272" s="327" t="s">
        <v>551</v>
      </c>
      <c r="D272" s="327" t="s">
        <v>522</v>
      </c>
      <c r="E272" s="327" t="s">
        <v>495</v>
      </c>
      <c r="F272" s="327" t="s">
        <v>495</v>
      </c>
      <c r="G272" s="329" t="s">
        <v>522</v>
      </c>
      <c r="H272" s="329" t="s">
        <v>495</v>
      </c>
      <c r="I272" s="329" t="s">
        <v>495</v>
      </c>
    </row>
    <row r="273" spans="1:10">
      <c r="A273" s="294" t="s">
        <v>588</v>
      </c>
      <c r="B273" s="327" t="s">
        <v>522</v>
      </c>
      <c r="C273" s="327" t="s">
        <v>551</v>
      </c>
      <c r="D273" s="328" t="s">
        <v>188</v>
      </c>
      <c r="E273" s="328" t="s">
        <v>188</v>
      </c>
      <c r="F273" s="328" t="s">
        <v>188</v>
      </c>
      <c r="G273" s="327" t="s">
        <v>522</v>
      </c>
      <c r="H273" s="327" t="s">
        <v>493</v>
      </c>
      <c r="I273" s="327" t="s">
        <v>493</v>
      </c>
    </row>
    <row r="274" spans="1:10">
      <c r="A274" s="59" t="s">
        <v>506</v>
      </c>
      <c r="B274" s="327">
        <v>650576.52184247714</v>
      </c>
      <c r="C274" s="327" t="s">
        <v>551</v>
      </c>
      <c r="D274" s="328" t="s">
        <v>188</v>
      </c>
      <c r="E274" s="328" t="s">
        <v>188</v>
      </c>
      <c r="F274" s="328" t="s">
        <v>188</v>
      </c>
      <c r="G274" s="327">
        <v>46055.912865416671</v>
      </c>
      <c r="H274" s="327">
        <v>3.5201759225</v>
      </c>
      <c r="I274" s="327">
        <v>1.1264562951999999</v>
      </c>
    </row>
    <row r="275" spans="1:10">
      <c r="A275" s="283" t="s">
        <v>552</v>
      </c>
      <c r="B275" s="329">
        <v>650576.52184247714</v>
      </c>
      <c r="C275" s="327" t="s">
        <v>551</v>
      </c>
      <c r="D275" s="327">
        <v>70.79246071620166</v>
      </c>
      <c r="E275" s="327">
        <v>5.4108560704444404</v>
      </c>
      <c r="F275" s="327">
        <v>1.7314739425422201</v>
      </c>
      <c r="G275" s="329">
        <v>46055.912865416671</v>
      </c>
      <c r="H275" s="329">
        <v>3.5201759225</v>
      </c>
      <c r="I275" s="329">
        <v>1.1264562951999999</v>
      </c>
    </row>
    <row r="276" spans="1:10">
      <c r="A276" s="283" t="s">
        <v>553</v>
      </c>
      <c r="B276" s="329" t="s">
        <v>522</v>
      </c>
      <c r="C276" s="327" t="s">
        <v>551</v>
      </c>
      <c r="D276" s="327" t="s">
        <v>522</v>
      </c>
      <c r="E276" s="327" t="s">
        <v>522</v>
      </c>
      <c r="F276" s="327" t="s">
        <v>522</v>
      </c>
      <c r="G276" s="329" t="s">
        <v>522</v>
      </c>
      <c r="H276" s="329" t="s">
        <v>522</v>
      </c>
      <c r="I276" s="329" t="s">
        <v>522</v>
      </c>
    </row>
    <row r="277" spans="1:10">
      <c r="A277" s="283" t="s">
        <v>554</v>
      </c>
      <c r="B277" s="329" t="s">
        <v>495</v>
      </c>
      <c r="C277" s="327" t="s">
        <v>551</v>
      </c>
      <c r="D277" s="327" t="s">
        <v>495</v>
      </c>
      <c r="E277" s="327" t="s">
        <v>495</v>
      </c>
      <c r="F277" s="327" t="s">
        <v>495</v>
      </c>
      <c r="G277" s="329" t="s">
        <v>495</v>
      </c>
      <c r="H277" s="329" t="s">
        <v>495</v>
      </c>
      <c r="I277" s="329" t="s">
        <v>495</v>
      </c>
    </row>
    <row r="278" spans="1:10">
      <c r="A278" s="283" t="s">
        <v>3237</v>
      </c>
      <c r="B278" s="329" t="s">
        <v>495</v>
      </c>
      <c r="C278" s="327" t="s">
        <v>551</v>
      </c>
      <c r="D278" s="327" t="s">
        <v>495</v>
      </c>
      <c r="E278" s="327" t="s">
        <v>520</v>
      </c>
      <c r="F278" s="327" t="s">
        <v>520</v>
      </c>
      <c r="G278" s="329" t="s">
        <v>495</v>
      </c>
      <c r="H278" s="329" t="s">
        <v>520</v>
      </c>
      <c r="I278" s="329" t="s">
        <v>520</v>
      </c>
    </row>
    <row r="279" spans="1:10">
      <c r="A279" s="283" t="s">
        <v>3249</v>
      </c>
      <c r="B279" s="327" t="s">
        <v>495</v>
      </c>
      <c r="C279" s="327" t="s">
        <v>551</v>
      </c>
      <c r="D279" s="328" t="s">
        <v>188</v>
      </c>
      <c r="E279" s="328" t="s">
        <v>188</v>
      </c>
      <c r="F279" s="328" t="s">
        <v>188</v>
      </c>
      <c r="G279" s="327" t="s">
        <v>495</v>
      </c>
      <c r="H279" s="327" t="s">
        <v>493</v>
      </c>
      <c r="I279" s="327" t="s">
        <v>493</v>
      </c>
    </row>
    <row r="280" spans="1:10">
      <c r="A280" s="59" t="s">
        <v>3250</v>
      </c>
      <c r="B280" s="327">
        <v>546204.87037064438</v>
      </c>
      <c r="C280" s="327" t="s">
        <v>551</v>
      </c>
      <c r="D280" s="328" t="s">
        <v>188</v>
      </c>
      <c r="E280" s="328" t="s">
        <v>188</v>
      </c>
      <c r="F280" s="328" t="s">
        <v>188</v>
      </c>
      <c r="G280" s="327">
        <v>38024.136018348065</v>
      </c>
      <c r="H280" s="327">
        <v>16.174692701572852</v>
      </c>
      <c r="I280" s="327">
        <v>0.73291389331867995</v>
      </c>
    </row>
    <row r="281" spans="1:10">
      <c r="A281" s="283" t="s">
        <v>589</v>
      </c>
      <c r="B281" s="329">
        <v>270555.52902466076</v>
      </c>
      <c r="C281" s="327" t="s">
        <v>551</v>
      </c>
      <c r="D281" s="327">
        <v>71.174746954728036</v>
      </c>
      <c r="E281" s="327">
        <v>7.2747437896637797</v>
      </c>
      <c r="F281" s="327">
        <v>2.07984266172793</v>
      </c>
      <c r="G281" s="329">
        <v>19256.721315532806</v>
      </c>
      <c r="H281" s="329">
        <v>1.9682221545313501</v>
      </c>
      <c r="I281" s="329">
        <v>0.56271293163185998</v>
      </c>
    </row>
    <row r="282" spans="1:10">
      <c r="A282" s="283" t="s">
        <v>590</v>
      </c>
      <c r="B282" s="329">
        <v>275649.34134598356</v>
      </c>
      <c r="C282" s="327" t="s">
        <v>551</v>
      </c>
      <c r="D282" s="327">
        <v>68.084380725071952</v>
      </c>
      <c r="E282" s="327">
        <v>51.538198777011146</v>
      </c>
      <c r="F282" s="327">
        <v>0.61745462860799005</v>
      </c>
      <c r="G282" s="329">
        <v>18767.414702815262</v>
      </c>
      <c r="H282" s="329">
        <v>14.2064705470415</v>
      </c>
      <c r="I282" s="329">
        <v>0.17020096168682</v>
      </c>
    </row>
    <row r="283" spans="1:10">
      <c r="A283" s="283" t="s">
        <v>575</v>
      </c>
      <c r="B283" s="329" t="s">
        <v>495</v>
      </c>
      <c r="C283" s="327" t="s">
        <v>551</v>
      </c>
      <c r="D283" s="327" t="s">
        <v>495</v>
      </c>
      <c r="E283" s="327" t="s">
        <v>495</v>
      </c>
      <c r="F283" s="327" t="s">
        <v>495</v>
      </c>
      <c r="G283" s="329" t="s">
        <v>495</v>
      </c>
      <c r="H283" s="329" t="s">
        <v>495</v>
      </c>
      <c r="I283" s="329" t="s">
        <v>495</v>
      </c>
    </row>
    <row r="284" spans="1:10">
      <c r="A284" s="283" t="s">
        <v>3251</v>
      </c>
      <c r="B284" s="327" t="s">
        <v>522</v>
      </c>
      <c r="C284" s="327" t="s">
        <v>551</v>
      </c>
      <c r="D284" s="328" t="s">
        <v>188</v>
      </c>
      <c r="E284" s="328" t="s">
        <v>188</v>
      </c>
      <c r="F284" s="328" t="s">
        <v>188</v>
      </c>
      <c r="G284" s="327" t="s">
        <v>522</v>
      </c>
      <c r="H284" s="327" t="s">
        <v>493</v>
      </c>
      <c r="I284" s="327" t="s">
        <v>493</v>
      </c>
    </row>
    <row r="285" spans="1:10">
      <c r="A285" s="283" t="s">
        <v>554</v>
      </c>
      <c r="B285" s="329" t="s">
        <v>520</v>
      </c>
      <c r="C285" s="327" t="s">
        <v>551</v>
      </c>
      <c r="D285" s="327" t="s">
        <v>520</v>
      </c>
      <c r="E285" s="327" t="s">
        <v>495</v>
      </c>
      <c r="F285" s="327" t="s">
        <v>495</v>
      </c>
      <c r="G285" s="329" t="s">
        <v>520</v>
      </c>
      <c r="H285" s="329" t="s">
        <v>495</v>
      </c>
      <c r="I285" s="329" t="s">
        <v>495</v>
      </c>
      <c r="J285" s="57" t="s">
        <v>493</v>
      </c>
    </row>
    <row r="286" spans="1:10">
      <c r="A286" s="283" t="s">
        <v>3237</v>
      </c>
      <c r="B286" s="329" t="s">
        <v>495</v>
      </c>
      <c r="C286" s="327" t="s">
        <v>551</v>
      </c>
      <c r="D286" s="327" t="s">
        <v>495</v>
      </c>
      <c r="E286" s="327" t="s">
        <v>520</v>
      </c>
      <c r="F286" s="327" t="s">
        <v>520</v>
      </c>
      <c r="G286" s="329" t="s">
        <v>495</v>
      </c>
      <c r="H286" s="329" t="s">
        <v>520</v>
      </c>
      <c r="I286" s="329" t="s">
        <v>520</v>
      </c>
      <c r="J286" s="57" t="s">
        <v>493</v>
      </c>
    </row>
    <row r="287" spans="1:10">
      <c r="A287" s="283" t="s">
        <v>3252</v>
      </c>
      <c r="B287" s="327" t="s">
        <v>522</v>
      </c>
      <c r="C287" s="327" t="s">
        <v>551</v>
      </c>
      <c r="D287" s="328" t="s">
        <v>188</v>
      </c>
      <c r="E287" s="328" t="s">
        <v>188</v>
      </c>
      <c r="F287" s="328" t="s">
        <v>188</v>
      </c>
      <c r="G287" s="327" t="s">
        <v>522</v>
      </c>
      <c r="H287" s="327" t="s">
        <v>493</v>
      </c>
      <c r="I287" s="327" t="s">
        <v>493</v>
      </c>
      <c r="J287" s="57" t="s">
        <v>493</v>
      </c>
    </row>
    <row r="288" spans="1:10">
      <c r="A288" s="59" t="s">
        <v>3253</v>
      </c>
      <c r="B288" s="327">
        <v>644614.3919557624</v>
      </c>
      <c r="C288" s="327" t="s">
        <v>551</v>
      </c>
      <c r="D288" s="328" t="s">
        <v>188</v>
      </c>
      <c r="E288" s="328" t="s">
        <v>188</v>
      </c>
      <c r="F288" s="328" t="s">
        <v>188</v>
      </c>
      <c r="G288" s="327">
        <v>32390.631664594664</v>
      </c>
      <c r="H288" s="327">
        <v>42.78562494471668</v>
      </c>
      <c r="I288" s="327">
        <v>22.8286814646106</v>
      </c>
      <c r="J288" s="57" t="s">
        <v>493</v>
      </c>
    </row>
    <row r="289" spans="1:10">
      <c r="A289" s="291" t="s">
        <v>552</v>
      </c>
      <c r="B289" s="327" t="s">
        <v>591</v>
      </c>
      <c r="C289" s="327" t="s">
        <v>551</v>
      </c>
      <c r="D289" s="327" t="s">
        <v>591</v>
      </c>
      <c r="E289" s="327" t="s">
        <v>591</v>
      </c>
      <c r="F289" s="327" t="s">
        <v>591</v>
      </c>
      <c r="G289" s="327" t="s">
        <v>591</v>
      </c>
      <c r="H289" s="327">
        <v>40.930380256173969</v>
      </c>
      <c r="I289" s="327">
        <v>22.744244376797859</v>
      </c>
      <c r="J289" s="57" t="s">
        <v>493</v>
      </c>
    </row>
    <row r="290" spans="1:10">
      <c r="A290" s="291" t="s">
        <v>553</v>
      </c>
      <c r="B290" s="327" t="s">
        <v>522</v>
      </c>
      <c r="C290" s="327" t="s">
        <v>551</v>
      </c>
      <c r="D290" s="327" t="s">
        <v>522</v>
      </c>
      <c r="E290" s="327" t="s">
        <v>522</v>
      </c>
      <c r="F290" s="327" t="s">
        <v>522</v>
      </c>
      <c r="G290" s="327" t="s">
        <v>522</v>
      </c>
      <c r="H290" s="327" t="s">
        <v>522</v>
      </c>
      <c r="I290" s="327" t="s">
        <v>522</v>
      </c>
      <c r="J290" s="57" t="s">
        <v>493</v>
      </c>
    </row>
    <row r="291" spans="1:10">
      <c r="A291" s="291" t="s">
        <v>554</v>
      </c>
      <c r="B291" s="327">
        <v>644614.3919557624</v>
      </c>
      <c r="C291" s="327" t="s">
        <v>551</v>
      </c>
      <c r="D291" s="327">
        <v>50.248073994006511</v>
      </c>
      <c r="E291" s="327">
        <v>2.8780689846434999</v>
      </c>
      <c r="F291" s="327">
        <v>0.13098852409508999</v>
      </c>
      <c r="G291" s="327">
        <v>32390.631664594664</v>
      </c>
      <c r="H291" s="327">
        <v>1.8552446885427101</v>
      </c>
      <c r="I291" s="327">
        <v>8.4437087812739994E-2</v>
      </c>
      <c r="J291" s="57" t="s">
        <v>493</v>
      </c>
    </row>
    <row r="292" spans="1:10">
      <c r="A292" s="291" t="s">
        <v>3240</v>
      </c>
      <c r="B292" s="327" t="s">
        <v>567</v>
      </c>
      <c r="C292" s="327" t="s">
        <v>551</v>
      </c>
      <c r="D292" s="327" t="s">
        <v>567</v>
      </c>
      <c r="E292" s="327" t="s">
        <v>522</v>
      </c>
      <c r="F292" s="327" t="s">
        <v>522</v>
      </c>
      <c r="G292" s="327" t="s">
        <v>567</v>
      </c>
      <c r="H292" s="327" t="s">
        <v>522</v>
      </c>
      <c r="I292" s="327" t="s">
        <v>522</v>
      </c>
      <c r="J292" s="57" t="s">
        <v>493</v>
      </c>
    </row>
    <row r="293" spans="1:10">
      <c r="A293" s="291" t="s">
        <v>3242</v>
      </c>
      <c r="B293" s="327" t="s">
        <v>495</v>
      </c>
      <c r="C293" s="327" t="s">
        <v>551</v>
      </c>
      <c r="D293" s="327" t="s">
        <v>495</v>
      </c>
      <c r="E293" s="327" t="s">
        <v>592</v>
      </c>
      <c r="F293" s="327" t="s">
        <v>592</v>
      </c>
      <c r="G293" s="327" t="s">
        <v>495</v>
      </c>
      <c r="H293" s="327" t="s">
        <v>592</v>
      </c>
      <c r="I293" s="327" t="s">
        <v>592</v>
      </c>
      <c r="J293" s="57" t="s">
        <v>493</v>
      </c>
    </row>
    <row r="294" spans="1:10">
      <c r="A294" s="298" t="s">
        <v>593</v>
      </c>
      <c r="B294" s="327">
        <v>644614.3919557624</v>
      </c>
      <c r="C294" s="327" t="s">
        <v>551</v>
      </c>
      <c r="D294" s="328" t="s">
        <v>188</v>
      </c>
      <c r="E294" s="328" t="s">
        <v>188</v>
      </c>
      <c r="F294" s="328" t="s">
        <v>188</v>
      </c>
      <c r="G294" s="327">
        <v>32390.631664594664</v>
      </c>
      <c r="H294" s="327" t="s">
        <v>592</v>
      </c>
      <c r="I294" s="327" t="s">
        <v>592</v>
      </c>
      <c r="J294" s="57" t="s">
        <v>493</v>
      </c>
    </row>
    <row r="295" spans="1:10">
      <c r="A295" s="291" t="s">
        <v>552</v>
      </c>
      <c r="B295" s="329" t="s">
        <v>520</v>
      </c>
      <c r="C295" s="327" t="s">
        <v>551</v>
      </c>
      <c r="D295" s="327" t="s">
        <v>520</v>
      </c>
      <c r="E295" s="327" t="s">
        <v>520</v>
      </c>
      <c r="F295" s="327" t="s">
        <v>520</v>
      </c>
      <c r="G295" s="329" t="s">
        <v>520</v>
      </c>
      <c r="H295" s="329" t="s">
        <v>520</v>
      </c>
      <c r="I295" s="329" t="s">
        <v>520</v>
      </c>
      <c r="J295" s="57" t="s">
        <v>493</v>
      </c>
    </row>
    <row r="296" spans="1:10">
      <c r="A296" s="291" t="s">
        <v>553</v>
      </c>
      <c r="B296" s="329" t="s">
        <v>522</v>
      </c>
      <c r="C296" s="327" t="s">
        <v>551</v>
      </c>
      <c r="D296" s="327" t="s">
        <v>522</v>
      </c>
      <c r="E296" s="327" t="s">
        <v>522</v>
      </c>
      <c r="F296" s="327" t="s">
        <v>522</v>
      </c>
      <c r="G296" s="329" t="s">
        <v>522</v>
      </c>
      <c r="H296" s="329" t="s">
        <v>522</v>
      </c>
      <c r="I296" s="329" t="s">
        <v>522</v>
      </c>
      <c r="J296" s="57" t="s">
        <v>493</v>
      </c>
    </row>
    <row r="297" spans="1:10">
      <c r="A297" s="291" t="s">
        <v>554</v>
      </c>
      <c r="B297" s="329">
        <v>644614.3919557624</v>
      </c>
      <c r="C297" s="327" t="s">
        <v>551</v>
      </c>
      <c r="D297" s="327">
        <v>50.248073994006511</v>
      </c>
      <c r="E297" s="327" t="s">
        <v>520</v>
      </c>
      <c r="F297" s="327" t="s">
        <v>520</v>
      </c>
      <c r="G297" s="329">
        <v>32390.631664594664</v>
      </c>
      <c r="H297" s="329" t="s">
        <v>520</v>
      </c>
      <c r="I297" s="329" t="s">
        <v>520</v>
      </c>
      <c r="J297" s="57" t="s">
        <v>493</v>
      </c>
    </row>
    <row r="298" spans="1:10">
      <c r="A298" s="291" t="s">
        <v>3240</v>
      </c>
      <c r="B298" s="329" t="s">
        <v>495</v>
      </c>
      <c r="C298" s="327" t="s">
        <v>551</v>
      </c>
      <c r="D298" s="327" t="s">
        <v>495</v>
      </c>
      <c r="E298" s="327" t="s">
        <v>522</v>
      </c>
      <c r="F298" s="327" t="s">
        <v>522</v>
      </c>
      <c r="G298" s="329" t="s">
        <v>495</v>
      </c>
      <c r="H298" s="329" t="s">
        <v>522</v>
      </c>
      <c r="I298" s="329" t="s">
        <v>522</v>
      </c>
      <c r="J298" s="57" t="s">
        <v>493</v>
      </c>
    </row>
    <row r="299" spans="1:10">
      <c r="A299" s="291" t="s">
        <v>3242</v>
      </c>
      <c r="B299" s="329" t="s">
        <v>495</v>
      </c>
      <c r="C299" s="327" t="s">
        <v>551</v>
      </c>
      <c r="D299" s="327" t="s">
        <v>495</v>
      </c>
      <c r="E299" s="327" t="s">
        <v>522</v>
      </c>
      <c r="F299" s="327" t="s">
        <v>522</v>
      </c>
      <c r="G299" s="329" t="s">
        <v>495</v>
      </c>
      <c r="H299" s="329" t="s">
        <v>522</v>
      </c>
      <c r="I299" s="329" t="s">
        <v>522</v>
      </c>
      <c r="J299" s="57" t="s">
        <v>493</v>
      </c>
    </row>
    <row r="300" spans="1:10">
      <c r="A300" s="298" t="s">
        <v>3254</v>
      </c>
      <c r="B300" s="327" t="s">
        <v>567</v>
      </c>
      <c r="C300" s="327" t="s">
        <v>551</v>
      </c>
      <c r="D300" s="328" t="s">
        <v>188</v>
      </c>
      <c r="E300" s="328" t="s">
        <v>188</v>
      </c>
      <c r="F300" s="328" t="s">
        <v>188</v>
      </c>
      <c r="G300" s="327" t="s">
        <v>567</v>
      </c>
      <c r="H300" s="327">
        <v>42.78562494471668</v>
      </c>
      <c r="I300" s="327">
        <v>22.8286814646106</v>
      </c>
      <c r="J300" s="57" t="s">
        <v>493</v>
      </c>
    </row>
    <row r="301" spans="1:10">
      <c r="A301" s="287" t="s">
        <v>594</v>
      </c>
      <c r="B301" s="327" t="s">
        <v>567</v>
      </c>
      <c r="C301" s="327" t="s">
        <v>551</v>
      </c>
      <c r="D301" s="328" t="s">
        <v>188</v>
      </c>
      <c r="E301" s="328" t="s">
        <v>188</v>
      </c>
      <c r="F301" s="328" t="s">
        <v>188</v>
      </c>
      <c r="G301" s="327" t="s">
        <v>567</v>
      </c>
      <c r="H301" s="327">
        <v>42.78562494471668</v>
      </c>
      <c r="I301" s="327">
        <v>22.8286814646106</v>
      </c>
      <c r="J301" s="57" t="s">
        <v>493</v>
      </c>
    </row>
    <row r="302" spans="1:10">
      <c r="A302" s="288" t="s">
        <v>558</v>
      </c>
      <c r="B302" s="329" t="s">
        <v>495</v>
      </c>
      <c r="C302" s="327" t="s">
        <v>551</v>
      </c>
      <c r="D302" s="327" t="s">
        <v>495</v>
      </c>
      <c r="E302" s="327" t="s">
        <v>495</v>
      </c>
      <c r="F302" s="327" t="s">
        <v>495</v>
      </c>
      <c r="G302" s="329" t="s">
        <v>495</v>
      </c>
      <c r="H302" s="329">
        <v>40.930380256173969</v>
      </c>
      <c r="I302" s="329">
        <v>22.744244376797859</v>
      </c>
      <c r="J302" s="57" t="s">
        <v>493</v>
      </c>
    </row>
    <row r="303" spans="1:10">
      <c r="A303" s="288" t="s">
        <v>559</v>
      </c>
      <c r="B303" s="329" t="s">
        <v>522</v>
      </c>
      <c r="C303" s="327" t="s">
        <v>551</v>
      </c>
      <c r="D303" s="327" t="s">
        <v>522</v>
      </c>
      <c r="E303" s="327" t="s">
        <v>522</v>
      </c>
      <c r="F303" s="327" t="s">
        <v>522</v>
      </c>
      <c r="G303" s="329" t="s">
        <v>522</v>
      </c>
      <c r="H303" s="329" t="s">
        <v>522</v>
      </c>
      <c r="I303" s="329" t="s">
        <v>522</v>
      </c>
      <c r="J303" s="57" t="s">
        <v>493</v>
      </c>
    </row>
    <row r="304" spans="1:10">
      <c r="A304" s="288" t="s">
        <v>560</v>
      </c>
      <c r="B304" s="329" t="s">
        <v>495</v>
      </c>
      <c r="C304" s="327" t="s">
        <v>551</v>
      </c>
      <c r="D304" s="327" t="s">
        <v>495</v>
      </c>
      <c r="E304" s="327" t="s">
        <v>495</v>
      </c>
      <c r="F304" s="327" t="s">
        <v>495</v>
      </c>
      <c r="G304" s="329" t="s">
        <v>495</v>
      </c>
      <c r="H304" s="329">
        <v>1.8552446885427101</v>
      </c>
      <c r="I304" s="329">
        <v>8.4437087812739994E-2</v>
      </c>
      <c r="J304" s="57" t="s">
        <v>493</v>
      </c>
    </row>
    <row r="305" spans="1:10">
      <c r="A305" s="288" t="s">
        <v>561</v>
      </c>
      <c r="B305" s="329" t="s">
        <v>522</v>
      </c>
      <c r="C305" s="327" t="s">
        <v>551</v>
      </c>
      <c r="D305" s="327" t="s">
        <v>522</v>
      </c>
      <c r="E305" s="327" t="s">
        <v>522</v>
      </c>
      <c r="F305" s="327" t="s">
        <v>522</v>
      </c>
      <c r="G305" s="329" t="s">
        <v>522</v>
      </c>
      <c r="H305" s="329" t="s">
        <v>522</v>
      </c>
      <c r="I305" s="329" t="s">
        <v>522</v>
      </c>
      <c r="J305" s="57" t="s">
        <v>493</v>
      </c>
    </row>
    <row r="306" spans="1:10">
      <c r="A306" s="288" t="s">
        <v>92</v>
      </c>
      <c r="B306" s="329" t="s">
        <v>495</v>
      </c>
      <c r="C306" s="327" t="s">
        <v>551</v>
      </c>
      <c r="D306" s="327" t="s">
        <v>495</v>
      </c>
      <c r="E306" s="327" t="s">
        <v>520</v>
      </c>
      <c r="F306" s="327" t="s">
        <v>520</v>
      </c>
      <c r="G306" s="329" t="s">
        <v>495</v>
      </c>
      <c r="H306" s="329" t="s">
        <v>520</v>
      </c>
      <c r="I306" s="329" t="s">
        <v>520</v>
      </c>
      <c r="J306" s="57" t="s">
        <v>493</v>
      </c>
    </row>
    <row r="307" spans="1:10">
      <c r="A307" s="284" t="s">
        <v>595</v>
      </c>
      <c r="B307" s="327">
        <v>11350565.440672889</v>
      </c>
      <c r="C307" s="327" t="s">
        <v>551</v>
      </c>
      <c r="D307" s="328" t="s">
        <v>188</v>
      </c>
      <c r="E307" s="328" t="s">
        <v>188</v>
      </c>
      <c r="F307" s="328" t="s">
        <v>188</v>
      </c>
      <c r="G307" s="327">
        <v>586285.4434706961</v>
      </c>
      <c r="H307" s="327">
        <v>205.34813377159594</v>
      </c>
      <c r="I307" s="327">
        <v>4.1002059296026401</v>
      </c>
      <c r="J307" s="327" t="s">
        <v>555</v>
      </c>
    </row>
    <row r="308" spans="1:10">
      <c r="A308" s="283" t="s">
        <v>552</v>
      </c>
      <c r="B308" s="327">
        <v>2244284.3614724921</v>
      </c>
      <c r="C308" s="327" t="s">
        <v>551</v>
      </c>
      <c r="D308" s="327">
        <v>67.197268126614205</v>
      </c>
      <c r="E308" s="327">
        <v>9.4999509612768396</v>
      </c>
      <c r="F308" s="327">
        <v>0.57001685543420999</v>
      </c>
      <c r="G308" s="327">
        <v>150809.77799023423</v>
      </c>
      <c r="H308" s="327">
        <v>21.320591377149189</v>
      </c>
      <c r="I308" s="327">
        <v>1.2792799144267299</v>
      </c>
      <c r="J308" s="327" t="s">
        <v>493</v>
      </c>
    </row>
    <row r="309" spans="1:10">
      <c r="A309" s="283" t="s">
        <v>553</v>
      </c>
      <c r="B309" s="327">
        <v>112366.54296457814</v>
      </c>
      <c r="C309" s="327" t="s">
        <v>551</v>
      </c>
      <c r="D309" s="327">
        <v>90.475845936581024</v>
      </c>
      <c r="E309" s="327">
        <v>31.31951642816826</v>
      </c>
      <c r="F309" s="327">
        <v>1.4249999999999701</v>
      </c>
      <c r="G309" s="327">
        <v>10166.458029689384</v>
      </c>
      <c r="H309" s="327">
        <v>3.5192657883555798</v>
      </c>
      <c r="I309" s="327">
        <v>0.16012232372452001</v>
      </c>
      <c r="J309" s="327" t="s">
        <v>493</v>
      </c>
    </row>
    <row r="310" spans="1:10">
      <c r="A310" s="283" t="s">
        <v>554</v>
      </c>
      <c r="B310" s="327">
        <v>8464063.9996716734</v>
      </c>
      <c r="C310" s="327" t="s">
        <v>551</v>
      </c>
      <c r="D310" s="327">
        <v>50.248817526340829</v>
      </c>
      <c r="E310" s="327">
        <v>4.4986853631150696</v>
      </c>
      <c r="F310" s="327">
        <v>8.9994847365319999E-2</v>
      </c>
      <c r="G310" s="327">
        <v>425309.20745077246</v>
      </c>
      <c r="H310" s="327">
        <v>38.07716082779217</v>
      </c>
      <c r="I310" s="327">
        <v>0.76172214774073999</v>
      </c>
      <c r="J310" s="327" t="s">
        <v>493</v>
      </c>
    </row>
    <row r="311" spans="1:10">
      <c r="A311" s="283" t="s">
        <v>3235</v>
      </c>
      <c r="B311" s="327" t="s">
        <v>522</v>
      </c>
      <c r="C311" s="327" t="s">
        <v>551</v>
      </c>
      <c r="D311" s="327" t="s">
        <v>522</v>
      </c>
      <c r="E311" s="327" t="s">
        <v>522</v>
      </c>
      <c r="F311" s="327" t="s">
        <v>522</v>
      </c>
      <c r="G311" s="327" t="s">
        <v>522</v>
      </c>
      <c r="H311" s="327" t="s">
        <v>522</v>
      </c>
      <c r="I311" s="327" t="s">
        <v>522</v>
      </c>
      <c r="J311" s="327" t="s">
        <v>522</v>
      </c>
    </row>
    <row r="312" spans="1:10">
      <c r="A312" s="283" t="s">
        <v>3236</v>
      </c>
      <c r="B312" s="327" t="s">
        <v>522</v>
      </c>
      <c r="C312" s="327" t="s">
        <v>551</v>
      </c>
      <c r="D312" s="327" t="s">
        <v>522</v>
      </c>
      <c r="E312" s="327" t="s">
        <v>522</v>
      </c>
      <c r="F312" s="327" t="s">
        <v>522</v>
      </c>
      <c r="G312" s="327" t="s">
        <v>522</v>
      </c>
      <c r="H312" s="327" t="s">
        <v>522</v>
      </c>
      <c r="I312" s="327" t="s">
        <v>522</v>
      </c>
      <c r="J312" s="327" t="s">
        <v>522</v>
      </c>
    </row>
    <row r="313" spans="1:10">
      <c r="A313" s="283" t="s">
        <v>3237</v>
      </c>
      <c r="B313" s="327">
        <v>529850.53656414582</v>
      </c>
      <c r="C313" s="327" t="s">
        <v>551</v>
      </c>
      <c r="D313" s="327">
        <v>97.591405250278996</v>
      </c>
      <c r="E313" s="327">
        <v>268.8137615220773</v>
      </c>
      <c r="F313" s="327">
        <v>3.5841834869610198</v>
      </c>
      <c r="G313" s="327">
        <v>51708.858435909322</v>
      </c>
      <c r="H313" s="327">
        <v>142.43111577829899</v>
      </c>
      <c r="I313" s="327">
        <v>1.8990815437106501</v>
      </c>
      <c r="J313" s="327" t="s">
        <v>493</v>
      </c>
    </row>
    <row r="314" spans="1:10">
      <c r="A314" s="296" t="s">
        <v>3255</v>
      </c>
      <c r="B314" s="327">
        <v>4223544.2202831479</v>
      </c>
      <c r="C314" s="327" t="s">
        <v>551</v>
      </c>
      <c r="D314" s="328" t="s">
        <v>188</v>
      </c>
      <c r="E314" s="328" t="s">
        <v>188</v>
      </c>
      <c r="F314" s="328" t="s">
        <v>188</v>
      </c>
      <c r="G314" s="327">
        <v>227130.02298152124</v>
      </c>
      <c r="H314" s="327">
        <v>43.127051806573057</v>
      </c>
      <c r="I314" s="327">
        <v>1.1609958550767701</v>
      </c>
      <c r="J314" s="327" t="s">
        <v>555</v>
      </c>
    </row>
    <row r="315" spans="1:10">
      <c r="A315" s="283" t="s">
        <v>552</v>
      </c>
      <c r="B315" s="327">
        <v>802613.81053188839</v>
      </c>
      <c r="C315" s="327" t="s">
        <v>551</v>
      </c>
      <c r="D315" s="327">
        <v>68.457376341550798</v>
      </c>
      <c r="E315" s="327">
        <v>9.5</v>
      </c>
      <c r="F315" s="327">
        <v>0.56999999999999995</v>
      </c>
      <c r="G315" s="327">
        <v>54944.835684507634</v>
      </c>
      <c r="H315" s="327">
        <v>7.6248312000529399</v>
      </c>
      <c r="I315" s="327">
        <v>0.45748987200317998</v>
      </c>
      <c r="J315" s="327" t="s">
        <v>493</v>
      </c>
    </row>
    <row r="316" spans="1:10">
      <c r="A316" s="283" t="s">
        <v>553</v>
      </c>
      <c r="B316" s="327">
        <v>102339.36264828738</v>
      </c>
      <c r="C316" s="327" t="s">
        <v>551</v>
      </c>
      <c r="D316" s="327">
        <v>90.484267022339296</v>
      </c>
      <c r="E316" s="327">
        <v>9.5</v>
      </c>
      <c r="F316" s="327">
        <v>1.425</v>
      </c>
      <c r="G316" s="327">
        <v>9260.1022167636511</v>
      </c>
      <c r="H316" s="327">
        <v>0.97222394515873001</v>
      </c>
      <c r="I316" s="327">
        <v>0.14583359177381</v>
      </c>
      <c r="J316" s="327" t="s">
        <v>493</v>
      </c>
    </row>
    <row r="317" spans="1:10">
      <c r="A317" s="283" t="s">
        <v>554</v>
      </c>
      <c r="B317" s="327">
        <v>3242414.5271654259</v>
      </c>
      <c r="C317" s="327" t="s">
        <v>551</v>
      </c>
      <c r="D317" s="327">
        <v>50.248073994006511</v>
      </c>
      <c r="E317" s="327">
        <v>4.5</v>
      </c>
      <c r="F317" s="327">
        <v>0.09</v>
      </c>
      <c r="G317" s="327">
        <v>162925.08508024996</v>
      </c>
      <c r="H317" s="327">
        <v>14.590865372244419</v>
      </c>
      <c r="I317" s="327">
        <v>0.29181730744488998</v>
      </c>
      <c r="J317" s="327" t="s">
        <v>493</v>
      </c>
    </row>
    <row r="318" spans="1:10">
      <c r="A318" s="283" t="s">
        <v>3235</v>
      </c>
      <c r="B318" s="327" t="s">
        <v>522</v>
      </c>
      <c r="C318" s="327" t="s">
        <v>551</v>
      </c>
      <c r="D318" s="327" t="s">
        <v>522</v>
      </c>
      <c r="E318" s="327" t="s">
        <v>522</v>
      </c>
      <c r="F318" s="327" t="s">
        <v>522</v>
      </c>
      <c r="G318" s="327" t="s">
        <v>522</v>
      </c>
      <c r="H318" s="327" t="s">
        <v>522</v>
      </c>
      <c r="I318" s="327" t="s">
        <v>522</v>
      </c>
      <c r="J318" s="327" t="s">
        <v>522</v>
      </c>
    </row>
    <row r="319" spans="1:10">
      <c r="A319" s="283" t="s">
        <v>3236</v>
      </c>
      <c r="B319" s="327" t="s">
        <v>522</v>
      </c>
      <c r="C319" s="327" t="s">
        <v>551</v>
      </c>
      <c r="D319" s="327" t="s">
        <v>522</v>
      </c>
      <c r="E319" s="327" t="s">
        <v>522</v>
      </c>
      <c r="F319" s="327" t="s">
        <v>522</v>
      </c>
      <c r="G319" s="327" t="s">
        <v>522</v>
      </c>
      <c r="H319" s="327" t="s">
        <v>522</v>
      </c>
      <c r="I319" s="327" t="s">
        <v>522</v>
      </c>
      <c r="J319" s="327" t="s">
        <v>522</v>
      </c>
    </row>
    <row r="320" spans="1:10">
      <c r="A320" s="283" t="s">
        <v>3237</v>
      </c>
      <c r="B320" s="327">
        <v>76176.519937545774</v>
      </c>
      <c r="C320" s="327" t="s">
        <v>551</v>
      </c>
      <c r="D320" s="327">
        <v>96.731829689896188</v>
      </c>
      <c r="E320" s="327">
        <v>261.74904426540229</v>
      </c>
      <c r="F320" s="327">
        <v>3.4899872568719901</v>
      </c>
      <c r="G320" s="327">
        <v>7368.6941529676596</v>
      </c>
      <c r="H320" s="327">
        <v>19.939131289116968</v>
      </c>
      <c r="I320" s="327">
        <v>0.26585508385488998</v>
      </c>
      <c r="J320" s="327" t="s">
        <v>493</v>
      </c>
    </row>
    <row r="321" spans="1:10">
      <c r="A321" s="288" t="s">
        <v>596</v>
      </c>
      <c r="B321" s="327">
        <v>4223544.2202831479</v>
      </c>
      <c r="C321" s="327" t="s">
        <v>551</v>
      </c>
      <c r="D321" s="328" t="s">
        <v>188</v>
      </c>
      <c r="E321" s="328" t="s">
        <v>188</v>
      </c>
      <c r="F321" s="328" t="s">
        <v>188</v>
      </c>
      <c r="G321" s="327">
        <v>227130.02298152124</v>
      </c>
      <c r="H321" s="327">
        <v>43.127051806573057</v>
      </c>
      <c r="I321" s="327">
        <v>1.1609958550767701</v>
      </c>
      <c r="J321" s="327" t="s">
        <v>555</v>
      </c>
    </row>
    <row r="322" spans="1:10">
      <c r="A322" s="294" t="s">
        <v>558</v>
      </c>
      <c r="B322" s="329">
        <v>802613.81053188839</v>
      </c>
      <c r="C322" s="327" t="s">
        <v>551</v>
      </c>
      <c r="D322" s="327">
        <v>68.457376341550798</v>
      </c>
      <c r="E322" s="327">
        <v>9.5</v>
      </c>
      <c r="F322" s="327">
        <v>0.56999999999999995</v>
      </c>
      <c r="G322" s="329">
        <v>54944.835684507634</v>
      </c>
      <c r="H322" s="329">
        <v>7.6248312000529399</v>
      </c>
      <c r="I322" s="329">
        <v>0.45748987200317998</v>
      </c>
      <c r="J322" s="329" t="s">
        <v>493</v>
      </c>
    </row>
    <row r="323" spans="1:10">
      <c r="A323" s="294" t="s">
        <v>559</v>
      </c>
      <c r="B323" s="329">
        <v>102339.36264828738</v>
      </c>
      <c r="C323" s="327" t="s">
        <v>551</v>
      </c>
      <c r="D323" s="327">
        <v>90.484267022339296</v>
      </c>
      <c r="E323" s="327">
        <v>9.5</v>
      </c>
      <c r="F323" s="327">
        <v>1.425</v>
      </c>
      <c r="G323" s="329">
        <v>9260.1022167636511</v>
      </c>
      <c r="H323" s="329">
        <v>0.97222394515873001</v>
      </c>
      <c r="I323" s="329">
        <v>0.14583359177381</v>
      </c>
      <c r="J323" s="329" t="s">
        <v>493</v>
      </c>
    </row>
    <row r="324" spans="1:10">
      <c r="A324" s="294" t="s">
        <v>560</v>
      </c>
      <c r="B324" s="329">
        <v>3242414.5271654259</v>
      </c>
      <c r="C324" s="327" t="s">
        <v>551</v>
      </c>
      <c r="D324" s="327">
        <v>50.248073994006511</v>
      </c>
      <c r="E324" s="327">
        <v>4.5</v>
      </c>
      <c r="F324" s="327">
        <v>0.09</v>
      </c>
      <c r="G324" s="329">
        <v>162925.08508024996</v>
      </c>
      <c r="H324" s="329">
        <v>14.590865372244419</v>
      </c>
      <c r="I324" s="329">
        <v>0.29181730744488998</v>
      </c>
      <c r="J324" s="329" t="s">
        <v>493</v>
      </c>
    </row>
    <row r="325" spans="1:10">
      <c r="A325" s="294" t="s">
        <v>561</v>
      </c>
      <c r="B325" s="329" t="s">
        <v>522</v>
      </c>
      <c r="C325" s="327" t="s">
        <v>551</v>
      </c>
      <c r="D325" s="327" t="s">
        <v>522</v>
      </c>
      <c r="E325" s="327" t="s">
        <v>522</v>
      </c>
      <c r="F325" s="327" t="s">
        <v>522</v>
      </c>
      <c r="G325" s="329" t="s">
        <v>522</v>
      </c>
      <c r="H325" s="329" t="s">
        <v>522</v>
      </c>
      <c r="I325" s="329" t="s">
        <v>522</v>
      </c>
      <c r="J325" s="329" t="s">
        <v>522</v>
      </c>
    </row>
    <row r="326" spans="1:10">
      <c r="A326" s="294" t="s">
        <v>562</v>
      </c>
      <c r="B326" s="329" t="s">
        <v>522</v>
      </c>
      <c r="C326" s="327" t="s">
        <v>551</v>
      </c>
      <c r="D326" s="327" t="s">
        <v>522</v>
      </c>
      <c r="E326" s="327" t="s">
        <v>522</v>
      </c>
      <c r="F326" s="327" t="s">
        <v>522</v>
      </c>
      <c r="G326" s="329" t="s">
        <v>522</v>
      </c>
      <c r="H326" s="329" t="s">
        <v>522</v>
      </c>
      <c r="I326" s="329" t="s">
        <v>522</v>
      </c>
      <c r="J326" s="329" t="s">
        <v>522</v>
      </c>
    </row>
    <row r="327" spans="1:10">
      <c r="A327" s="294" t="s">
        <v>92</v>
      </c>
      <c r="B327" s="329">
        <v>76176.519937545774</v>
      </c>
      <c r="C327" s="327" t="s">
        <v>551</v>
      </c>
      <c r="D327" s="327">
        <v>96.731829689896188</v>
      </c>
      <c r="E327" s="327">
        <v>261.74904426540229</v>
      </c>
      <c r="F327" s="327">
        <v>3.4899872568719901</v>
      </c>
      <c r="G327" s="329">
        <v>7368.6941529676596</v>
      </c>
      <c r="H327" s="329">
        <v>19.939131289116968</v>
      </c>
      <c r="I327" s="329">
        <v>0.26585508385488998</v>
      </c>
      <c r="J327" s="329" t="s">
        <v>493</v>
      </c>
    </row>
    <row r="328" spans="1:10">
      <c r="A328" s="296" t="s">
        <v>3256</v>
      </c>
      <c r="B328" s="327">
        <v>7122906.3888648106</v>
      </c>
      <c r="C328" s="327" t="s">
        <v>551</v>
      </c>
      <c r="D328" s="328" t="s">
        <v>188</v>
      </c>
      <c r="E328" s="328" t="s">
        <v>188</v>
      </c>
      <c r="F328" s="328" t="s">
        <v>188</v>
      </c>
      <c r="G328" s="327">
        <v>358897.51072027022</v>
      </c>
      <c r="H328" s="327">
        <v>162.20807697148538</v>
      </c>
      <c r="I328" s="327">
        <v>2.9373316220328798</v>
      </c>
      <c r="J328" s="327" t="s">
        <v>555</v>
      </c>
    </row>
    <row r="329" spans="1:10">
      <c r="A329" s="283" t="s">
        <v>552</v>
      </c>
      <c r="B329" s="327">
        <v>1441653.2392910132</v>
      </c>
      <c r="C329" s="327" t="s">
        <v>551</v>
      </c>
      <c r="D329" s="327">
        <v>66.495636541257568</v>
      </c>
      <c r="E329" s="327">
        <v>9.5</v>
      </c>
      <c r="F329" s="327">
        <v>0.56999999999999995</v>
      </c>
      <c r="G329" s="327">
        <v>95863.649818421836</v>
      </c>
      <c r="H329" s="327">
        <v>13.695705773264629</v>
      </c>
      <c r="I329" s="327">
        <v>0.82174234639587995</v>
      </c>
      <c r="J329" s="327" t="s">
        <v>493</v>
      </c>
    </row>
    <row r="330" spans="1:10">
      <c r="A330" s="283" t="s">
        <v>553</v>
      </c>
      <c r="B330" s="327">
        <v>8899.3961168497008</v>
      </c>
      <c r="C330" s="327" t="s">
        <v>551</v>
      </c>
      <c r="D330" s="327">
        <v>90.484267022339282</v>
      </c>
      <c r="E330" s="327">
        <v>284.99999999999949</v>
      </c>
      <c r="F330" s="327">
        <v>1.4249999999999099</v>
      </c>
      <c r="G330" s="327">
        <v>805.25533457459767</v>
      </c>
      <c r="H330" s="327">
        <v>2.5363278933021598</v>
      </c>
      <c r="I330" s="327">
        <v>1.2681639466510001E-2</v>
      </c>
      <c r="J330" s="327" t="s">
        <v>493</v>
      </c>
    </row>
    <row r="331" spans="1:10">
      <c r="A331" s="283" t="s">
        <v>554</v>
      </c>
      <c r="B331" s="327">
        <v>5218679.7368303481</v>
      </c>
      <c r="C331" s="327" t="s">
        <v>551</v>
      </c>
      <c r="D331" s="327">
        <v>50.248073994006518</v>
      </c>
      <c r="E331" s="327">
        <v>4.5</v>
      </c>
      <c r="F331" s="327">
        <v>0.09</v>
      </c>
      <c r="G331" s="327">
        <v>262228.6055672738</v>
      </c>
      <c r="H331" s="327">
        <v>23.484058815736571</v>
      </c>
      <c r="I331" s="327">
        <v>0.46968117631473</v>
      </c>
      <c r="J331" s="327" t="s">
        <v>493</v>
      </c>
    </row>
    <row r="332" spans="1:10">
      <c r="A332" s="283" t="s">
        <v>3235</v>
      </c>
      <c r="B332" s="327" t="s">
        <v>522</v>
      </c>
      <c r="C332" s="327" t="s">
        <v>551</v>
      </c>
      <c r="D332" s="327" t="s">
        <v>522</v>
      </c>
      <c r="E332" s="327" t="s">
        <v>522</v>
      </c>
      <c r="F332" s="327" t="s">
        <v>522</v>
      </c>
      <c r="G332" s="327" t="s">
        <v>522</v>
      </c>
      <c r="H332" s="327" t="s">
        <v>522</v>
      </c>
      <c r="I332" s="327" t="s">
        <v>522</v>
      </c>
      <c r="J332" s="327" t="s">
        <v>522</v>
      </c>
    </row>
    <row r="333" spans="1:10">
      <c r="A333" s="283" t="s">
        <v>3236</v>
      </c>
      <c r="B333" s="327" t="s">
        <v>522</v>
      </c>
      <c r="C333" s="327" t="s">
        <v>551</v>
      </c>
      <c r="D333" s="327" t="s">
        <v>522</v>
      </c>
      <c r="E333" s="327" t="s">
        <v>522</v>
      </c>
      <c r="F333" s="327" t="s">
        <v>522</v>
      </c>
      <c r="G333" s="327" t="s">
        <v>522</v>
      </c>
      <c r="H333" s="327" t="s">
        <v>522</v>
      </c>
      <c r="I333" s="327" t="s">
        <v>522</v>
      </c>
      <c r="J333" s="327" t="s">
        <v>522</v>
      </c>
    </row>
    <row r="334" spans="1:10">
      <c r="A334" s="283" t="s">
        <v>3237</v>
      </c>
      <c r="B334" s="327">
        <v>453674.0166266</v>
      </c>
      <c r="C334" s="327" t="s">
        <v>551</v>
      </c>
      <c r="D334" s="327">
        <v>97.735736802039924</v>
      </c>
      <c r="E334" s="327">
        <v>270.00000000000006</v>
      </c>
      <c r="F334" s="327">
        <v>3.6</v>
      </c>
      <c r="G334" s="327">
        <v>44340.16428294166</v>
      </c>
      <c r="H334" s="327">
        <v>122.49198448918202</v>
      </c>
      <c r="I334" s="327">
        <v>1.63322645985576</v>
      </c>
      <c r="J334" s="327" t="s">
        <v>493</v>
      </c>
    </row>
    <row r="335" spans="1:10">
      <c r="A335" s="287" t="s">
        <v>597</v>
      </c>
      <c r="B335" s="327">
        <v>7122906.3888648106</v>
      </c>
      <c r="C335" s="327" t="s">
        <v>551</v>
      </c>
      <c r="D335" s="328" t="s">
        <v>188</v>
      </c>
      <c r="E335" s="328" t="s">
        <v>188</v>
      </c>
      <c r="F335" s="328" t="s">
        <v>188</v>
      </c>
      <c r="G335" s="327">
        <v>358897.51072027022</v>
      </c>
      <c r="H335" s="327">
        <v>162.20807697148538</v>
      </c>
      <c r="I335" s="327">
        <v>2.9373316220328798</v>
      </c>
      <c r="J335" s="327" t="s">
        <v>555</v>
      </c>
    </row>
    <row r="336" spans="1:10">
      <c r="A336" s="288" t="s">
        <v>598</v>
      </c>
      <c r="B336" s="327">
        <v>7122906.3888648106</v>
      </c>
      <c r="C336" s="327" t="s">
        <v>551</v>
      </c>
      <c r="D336" s="328" t="s">
        <v>188</v>
      </c>
      <c r="E336" s="328" t="s">
        <v>188</v>
      </c>
      <c r="F336" s="328" t="s">
        <v>188</v>
      </c>
      <c r="G336" s="327">
        <v>358897.51072027022</v>
      </c>
      <c r="H336" s="327">
        <v>162.20807697148538</v>
      </c>
      <c r="I336" s="327">
        <v>2.9373316220328798</v>
      </c>
      <c r="J336" s="327" t="s">
        <v>555</v>
      </c>
    </row>
    <row r="337" spans="1:10">
      <c r="A337" s="294" t="s">
        <v>558</v>
      </c>
      <c r="B337" s="329">
        <v>1441653.2392910132</v>
      </c>
      <c r="C337" s="327" t="s">
        <v>551</v>
      </c>
      <c r="D337" s="327">
        <v>66.495636541257568</v>
      </c>
      <c r="E337" s="327">
        <v>9.5</v>
      </c>
      <c r="F337" s="327">
        <v>0.56999999999999995</v>
      </c>
      <c r="G337" s="329">
        <v>95863.649818421836</v>
      </c>
      <c r="H337" s="329">
        <v>13.695705773264629</v>
      </c>
      <c r="I337" s="329">
        <v>0.82174234639587995</v>
      </c>
      <c r="J337" s="329" t="s">
        <v>493</v>
      </c>
    </row>
    <row r="338" spans="1:10">
      <c r="A338" s="294" t="s">
        <v>559</v>
      </c>
      <c r="B338" s="329">
        <v>8899.3961168497008</v>
      </c>
      <c r="C338" s="327" t="s">
        <v>551</v>
      </c>
      <c r="D338" s="327">
        <v>90.484267022339282</v>
      </c>
      <c r="E338" s="327">
        <v>284.99999999999949</v>
      </c>
      <c r="F338" s="327">
        <v>1.4249999999999099</v>
      </c>
      <c r="G338" s="329">
        <v>805.25533457459767</v>
      </c>
      <c r="H338" s="329">
        <v>2.5363278933021598</v>
      </c>
      <c r="I338" s="329">
        <v>1.2681639466510001E-2</v>
      </c>
      <c r="J338" s="329" t="s">
        <v>493</v>
      </c>
    </row>
    <row r="339" spans="1:10">
      <c r="A339" s="294" t="s">
        <v>560</v>
      </c>
      <c r="B339" s="329">
        <v>5218679.7368303481</v>
      </c>
      <c r="C339" s="327" t="s">
        <v>551</v>
      </c>
      <c r="D339" s="327">
        <v>50.248073994006518</v>
      </c>
      <c r="E339" s="327">
        <v>4.5</v>
      </c>
      <c r="F339" s="327">
        <v>0.09</v>
      </c>
      <c r="G339" s="329">
        <v>262228.6055672738</v>
      </c>
      <c r="H339" s="329">
        <v>23.484058815736571</v>
      </c>
      <c r="I339" s="329">
        <v>0.46968117631473</v>
      </c>
      <c r="J339" s="329" t="s">
        <v>493</v>
      </c>
    </row>
    <row r="340" spans="1:10">
      <c r="A340" s="294" t="s">
        <v>561</v>
      </c>
      <c r="B340" s="329" t="s">
        <v>522</v>
      </c>
      <c r="C340" s="327" t="s">
        <v>551</v>
      </c>
      <c r="D340" s="327" t="s">
        <v>522</v>
      </c>
      <c r="E340" s="327" t="s">
        <v>522</v>
      </c>
      <c r="F340" s="327" t="s">
        <v>522</v>
      </c>
      <c r="G340" s="329" t="s">
        <v>522</v>
      </c>
      <c r="H340" s="329" t="s">
        <v>522</v>
      </c>
      <c r="I340" s="329" t="s">
        <v>522</v>
      </c>
      <c r="J340" s="329" t="s">
        <v>522</v>
      </c>
    </row>
    <row r="341" spans="1:10">
      <c r="A341" s="294" t="s">
        <v>562</v>
      </c>
      <c r="B341" s="329" t="s">
        <v>522</v>
      </c>
      <c r="C341" s="327" t="s">
        <v>551</v>
      </c>
      <c r="D341" s="327" t="s">
        <v>522</v>
      </c>
      <c r="E341" s="327" t="s">
        <v>522</v>
      </c>
      <c r="F341" s="327" t="s">
        <v>522</v>
      </c>
      <c r="G341" s="329" t="s">
        <v>522</v>
      </c>
      <c r="H341" s="329" t="s">
        <v>522</v>
      </c>
      <c r="I341" s="329" t="s">
        <v>522</v>
      </c>
      <c r="J341" s="329" t="s">
        <v>522</v>
      </c>
    </row>
    <row r="342" spans="1:10">
      <c r="A342" s="294" t="s">
        <v>92</v>
      </c>
      <c r="B342" s="329">
        <v>453674.0166266</v>
      </c>
      <c r="C342" s="327" t="s">
        <v>551</v>
      </c>
      <c r="D342" s="327">
        <v>97.735736802039924</v>
      </c>
      <c r="E342" s="327">
        <v>270.00000000000006</v>
      </c>
      <c r="F342" s="327">
        <v>3.6</v>
      </c>
      <c r="G342" s="329">
        <v>44340.16428294166</v>
      </c>
      <c r="H342" s="329">
        <v>122.49198448918202</v>
      </c>
      <c r="I342" s="329">
        <v>1.63322645985576</v>
      </c>
      <c r="J342" s="329" t="s">
        <v>493</v>
      </c>
    </row>
    <row r="343" spans="1:10">
      <c r="A343" s="296" t="s">
        <v>512</v>
      </c>
      <c r="B343" s="327">
        <v>4114.8315249317002</v>
      </c>
      <c r="C343" s="327" t="s">
        <v>551</v>
      </c>
      <c r="D343" s="328" t="s">
        <v>188</v>
      </c>
      <c r="E343" s="328" t="s">
        <v>188</v>
      </c>
      <c r="F343" s="328" t="s">
        <v>188</v>
      </c>
      <c r="G343" s="327">
        <v>257.90976890459297</v>
      </c>
      <c r="H343" s="327">
        <v>1.300499353749E-2</v>
      </c>
      <c r="I343" s="327">
        <v>1.87845249299E-3</v>
      </c>
      <c r="J343" s="327" t="s">
        <v>555</v>
      </c>
    </row>
    <row r="344" spans="1:10">
      <c r="A344" s="283" t="s">
        <v>552</v>
      </c>
      <c r="B344" s="327">
        <v>17.3116495903528</v>
      </c>
      <c r="C344" s="327" t="s">
        <v>551</v>
      </c>
      <c r="D344" s="327">
        <v>74.659973794072144</v>
      </c>
      <c r="E344" s="327">
        <v>3.14261395692282</v>
      </c>
      <c r="F344" s="327">
        <v>2.75514054400566</v>
      </c>
      <c r="G344" s="327">
        <v>1.2924873047479</v>
      </c>
      <c r="H344" s="327">
        <v>5.4403831620000003E-5</v>
      </c>
      <c r="I344" s="327">
        <v>4.7696027669999998E-5</v>
      </c>
      <c r="J344" s="327" t="s">
        <v>493</v>
      </c>
    </row>
    <row r="345" spans="1:10">
      <c r="A345" s="283" t="s">
        <v>553</v>
      </c>
      <c r="B345" s="327">
        <v>1127.7841994410535</v>
      </c>
      <c r="C345" s="327" t="s">
        <v>551</v>
      </c>
      <c r="D345" s="327">
        <v>89.645233903118736</v>
      </c>
      <c r="E345" s="327">
        <v>9.4999999999999893</v>
      </c>
      <c r="F345" s="327">
        <v>1.4249999999969001</v>
      </c>
      <c r="G345" s="327">
        <v>101.10047835113475</v>
      </c>
      <c r="H345" s="327">
        <v>1.071394989469E-2</v>
      </c>
      <c r="I345" s="327">
        <v>1.6070924842E-3</v>
      </c>
      <c r="J345" s="327" t="s">
        <v>493</v>
      </c>
    </row>
    <row r="346" spans="1:10">
      <c r="A346" s="283" t="s">
        <v>554</v>
      </c>
      <c r="B346" s="327">
        <v>2969.7356759002942</v>
      </c>
      <c r="C346" s="327" t="s">
        <v>551</v>
      </c>
      <c r="D346" s="327">
        <v>52.367220594999388</v>
      </c>
      <c r="E346" s="327">
        <v>0.75314440585758002</v>
      </c>
      <c r="F346" s="327">
        <v>7.5314440586429998E-2</v>
      </c>
      <c r="G346" s="327">
        <v>155.51680324871032</v>
      </c>
      <c r="H346" s="327">
        <v>2.2366398111799998E-3</v>
      </c>
      <c r="I346" s="327">
        <v>2.2366398112E-4</v>
      </c>
      <c r="J346" s="327" t="s">
        <v>493</v>
      </c>
    </row>
    <row r="347" spans="1:10">
      <c r="A347" s="283" t="s">
        <v>3235</v>
      </c>
      <c r="B347" s="327" t="s">
        <v>522</v>
      </c>
      <c r="C347" s="327" t="s">
        <v>551</v>
      </c>
      <c r="D347" s="327" t="s">
        <v>522</v>
      </c>
      <c r="E347" s="327" t="s">
        <v>522</v>
      </c>
      <c r="F347" s="327" t="s">
        <v>522</v>
      </c>
      <c r="G347" s="327" t="s">
        <v>522</v>
      </c>
      <c r="H347" s="327" t="s">
        <v>522</v>
      </c>
      <c r="I347" s="327" t="s">
        <v>522</v>
      </c>
      <c r="J347" s="327" t="s">
        <v>522</v>
      </c>
    </row>
    <row r="348" spans="1:10">
      <c r="A348" s="283" t="s">
        <v>3236</v>
      </c>
      <c r="B348" s="327" t="s">
        <v>522</v>
      </c>
      <c r="C348" s="327" t="s">
        <v>551</v>
      </c>
      <c r="D348" s="327" t="s">
        <v>522</v>
      </c>
      <c r="E348" s="327" t="s">
        <v>522</v>
      </c>
      <c r="F348" s="327" t="s">
        <v>522</v>
      </c>
      <c r="G348" s="327" t="s">
        <v>522</v>
      </c>
      <c r="H348" s="327" t="s">
        <v>522</v>
      </c>
      <c r="I348" s="327" t="s">
        <v>522</v>
      </c>
      <c r="J348" s="327" t="s">
        <v>522</v>
      </c>
    </row>
    <row r="349" spans="1:10">
      <c r="A349" s="283" t="s">
        <v>3237</v>
      </c>
      <c r="B349" s="327" t="s">
        <v>495</v>
      </c>
      <c r="C349" s="327" t="s">
        <v>551</v>
      </c>
      <c r="D349" s="327" t="s">
        <v>527</v>
      </c>
      <c r="E349" s="327" t="s">
        <v>493</v>
      </c>
      <c r="F349" s="327" t="s">
        <v>493</v>
      </c>
      <c r="G349" s="327" t="s">
        <v>495</v>
      </c>
      <c r="H349" s="327" t="s">
        <v>493</v>
      </c>
      <c r="I349" s="327" t="s">
        <v>493</v>
      </c>
      <c r="J349" s="327" t="s">
        <v>493</v>
      </c>
    </row>
    <row r="350" spans="1:10">
      <c r="A350" s="290" t="s">
        <v>599</v>
      </c>
      <c r="B350" s="327">
        <v>4114.8315249317002</v>
      </c>
      <c r="C350" s="327" t="s">
        <v>551</v>
      </c>
      <c r="D350" s="328" t="s">
        <v>188</v>
      </c>
      <c r="E350" s="328" t="s">
        <v>188</v>
      </c>
      <c r="F350" s="328" t="s">
        <v>188</v>
      </c>
      <c r="G350" s="327">
        <v>257.90976890459297</v>
      </c>
      <c r="H350" s="327">
        <v>1.300499353749E-2</v>
      </c>
      <c r="I350" s="327">
        <v>1.87845249299E-3</v>
      </c>
      <c r="J350" s="327" t="s">
        <v>555</v>
      </c>
    </row>
    <row r="351" spans="1:10">
      <c r="A351" s="283" t="s">
        <v>552</v>
      </c>
      <c r="B351" s="329">
        <v>17.3116495903528</v>
      </c>
      <c r="C351" s="327" t="s">
        <v>551</v>
      </c>
      <c r="D351" s="327">
        <v>74.659973794072144</v>
      </c>
      <c r="E351" s="327">
        <v>3.14261395692282</v>
      </c>
      <c r="F351" s="327">
        <v>2.75514054400566</v>
      </c>
      <c r="G351" s="329">
        <v>1.2924873047479</v>
      </c>
      <c r="H351" s="329">
        <v>5.4403831620000003E-5</v>
      </c>
      <c r="I351" s="329">
        <v>4.7696027669999998E-5</v>
      </c>
      <c r="J351" s="329" t="s">
        <v>493</v>
      </c>
    </row>
    <row r="352" spans="1:10">
      <c r="A352" s="283" t="s">
        <v>553</v>
      </c>
      <c r="B352" s="329">
        <v>1127.7841994410535</v>
      </c>
      <c r="C352" s="327" t="s">
        <v>551</v>
      </c>
      <c r="D352" s="327">
        <v>89.645233903118736</v>
      </c>
      <c r="E352" s="327">
        <v>9.4999999999999893</v>
      </c>
      <c r="F352" s="327">
        <v>1.4249999999969001</v>
      </c>
      <c r="G352" s="329">
        <v>101.10047835113475</v>
      </c>
      <c r="H352" s="329">
        <v>1.071394989469E-2</v>
      </c>
      <c r="I352" s="329">
        <v>1.6070924842E-3</v>
      </c>
      <c r="J352" s="329" t="s">
        <v>493</v>
      </c>
    </row>
    <row r="353" spans="1:10">
      <c r="A353" s="283" t="s">
        <v>554</v>
      </c>
      <c r="B353" s="329">
        <v>2969.7356759002942</v>
      </c>
      <c r="C353" s="327" t="s">
        <v>551</v>
      </c>
      <c r="D353" s="327">
        <v>52.367220594999388</v>
      </c>
      <c r="E353" s="327">
        <v>0.75314440585758002</v>
      </c>
      <c r="F353" s="327">
        <v>7.5314440586429998E-2</v>
      </c>
      <c r="G353" s="329">
        <v>155.51680324871032</v>
      </c>
      <c r="H353" s="329">
        <v>2.2366398111799998E-3</v>
      </c>
      <c r="I353" s="329">
        <v>2.2366398112E-4</v>
      </c>
      <c r="J353" s="329" t="s">
        <v>493</v>
      </c>
    </row>
    <row r="354" spans="1:10">
      <c r="A354" s="283" t="s">
        <v>3235</v>
      </c>
      <c r="B354" s="329" t="s">
        <v>522</v>
      </c>
      <c r="C354" s="327" t="s">
        <v>551</v>
      </c>
      <c r="D354" s="327" t="s">
        <v>522</v>
      </c>
      <c r="E354" s="327" t="s">
        <v>522</v>
      </c>
      <c r="F354" s="327" t="s">
        <v>522</v>
      </c>
      <c r="G354" s="329" t="s">
        <v>522</v>
      </c>
      <c r="H354" s="329" t="s">
        <v>522</v>
      </c>
      <c r="I354" s="329" t="s">
        <v>522</v>
      </c>
      <c r="J354" s="329" t="s">
        <v>522</v>
      </c>
    </row>
    <row r="355" spans="1:10">
      <c r="A355" s="283" t="s">
        <v>3236</v>
      </c>
      <c r="B355" s="329" t="s">
        <v>522</v>
      </c>
      <c r="C355" s="327" t="s">
        <v>551</v>
      </c>
      <c r="D355" s="327" t="s">
        <v>522</v>
      </c>
      <c r="E355" s="327" t="s">
        <v>522</v>
      </c>
      <c r="F355" s="327" t="s">
        <v>522</v>
      </c>
      <c r="G355" s="329" t="s">
        <v>522</v>
      </c>
      <c r="H355" s="329" t="s">
        <v>522</v>
      </c>
      <c r="I355" s="329" t="s">
        <v>522</v>
      </c>
      <c r="J355" s="329" t="s">
        <v>522</v>
      </c>
    </row>
    <row r="356" spans="1:10">
      <c r="A356" s="283" t="s">
        <v>3237</v>
      </c>
      <c r="B356" s="329" t="s">
        <v>495</v>
      </c>
      <c r="C356" s="327" t="s">
        <v>551</v>
      </c>
      <c r="D356" s="327" t="s">
        <v>527</v>
      </c>
      <c r="E356" s="327" t="s">
        <v>493</v>
      </c>
      <c r="F356" s="327" t="s">
        <v>493</v>
      </c>
      <c r="G356" s="329" t="s">
        <v>495</v>
      </c>
      <c r="H356" s="329" t="s">
        <v>493</v>
      </c>
      <c r="I356" s="329" t="s">
        <v>493</v>
      </c>
      <c r="J356" s="329" t="s">
        <v>493</v>
      </c>
    </row>
    <row r="357" spans="1:10">
      <c r="A357" s="290" t="s">
        <v>600</v>
      </c>
      <c r="B357" s="327" t="s">
        <v>567</v>
      </c>
      <c r="C357" s="327" t="s">
        <v>551</v>
      </c>
      <c r="D357" s="328" t="s">
        <v>188</v>
      </c>
      <c r="E357" s="328" t="s">
        <v>188</v>
      </c>
      <c r="F357" s="328" t="s">
        <v>188</v>
      </c>
      <c r="G357" s="327" t="s">
        <v>567</v>
      </c>
      <c r="H357" s="327" t="s">
        <v>3126</v>
      </c>
      <c r="I357" s="327" t="s">
        <v>3126</v>
      </c>
      <c r="J357" s="328" t="s">
        <v>188</v>
      </c>
    </row>
    <row r="358" spans="1:10">
      <c r="A358" s="283" t="s">
        <v>575</v>
      </c>
      <c r="B358" s="329" t="s">
        <v>495</v>
      </c>
      <c r="C358" s="327" t="s">
        <v>551</v>
      </c>
      <c r="D358" s="327" t="s">
        <v>495</v>
      </c>
      <c r="E358" s="327" t="s">
        <v>495</v>
      </c>
      <c r="F358" s="327" t="s">
        <v>495</v>
      </c>
      <c r="G358" s="329" t="s">
        <v>495</v>
      </c>
      <c r="H358" s="329" t="s">
        <v>495</v>
      </c>
      <c r="I358" s="329" t="s">
        <v>495</v>
      </c>
      <c r="J358" s="328" t="s">
        <v>188</v>
      </c>
    </row>
    <row r="359" spans="1:10">
      <c r="A359" s="283" t="s">
        <v>576</v>
      </c>
      <c r="B359" s="329" t="s">
        <v>495</v>
      </c>
      <c r="C359" s="327" t="s">
        <v>551</v>
      </c>
      <c r="D359" s="327" t="s">
        <v>495</v>
      </c>
      <c r="E359" s="327" t="s">
        <v>495</v>
      </c>
      <c r="F359" s="327" t="s">
        <v>495</v>
      </c>
      <c r="G359" s="329" t="s">
        <v>495</v>
      </c>
      <c r="H359" s="329" t="s">
        <v>495</v>
      </c>
      <c r="I359" s="329" t="s">
        <v>495</v>
      </c>
      <c r="J359" s="328" t="s">
        <v>188</v>
      </c>
    </row>
    <row r="360" spans="1:10">
      <c r="A360" s="283" t="s">
        <v>577</v>
      </c>
      <c r="B360" s="329" t="s">
        <v>495</v>
      </c>
      <c r="C360" s="327" t="s">
        <v>551</v>
      </c>
      <c r="D360" s="327" t="s">
        <v>495</v>
      </c>
      <c r="E360" s="327" t="s">
        <v>495</v>
      </c>
      <c r="F360" s="327" t="s">
        <v>495</v>
      </c>
      <c r="G360" s="329" t="s">
        <v>495</v>
      </c>
      <c r="H360" s="329" t="s">
        <v>495</v>
      </c>
      <c r="I360" s="329" t="s">
        <v>495</v>
      </c>
      <c r="J360" s="328" t="s">
        <v>188</v>
      </c>
    </row>
    <row r="361" spans="1:10">
      <c r="A361" s="283" t="s">
        <v>3246</v>
      </c>
      <c r="B361" s="327" t="s">
        <v>495</v>
      </c>
      <c r="C361" s="327" t="s">
        <v>551</v>
      </c>
      <c r="D361" s="328" t="s">
        <v>188</v>
      </c>
      <c r="E361" s="328" t="s">
        <v>188</v>
      </c>
      <c r="F361" s="328" t="s">
        <v>188</v>
      </c>
      <c r="G361" s="327" t="s">
        <v>495</v>
      </c>
      <c r="H361" s="327" t="s">
        <v>522</v>
      </c>
      <c r="I361" s="327" t="s">
        <v>522</v>
      </c>
      <c r="J361" s="328" t="s">
        <v>188</v>
      </c>
    </row>
    <row r="362" spans="1:10">
      <c r="A362" s="283" t="s">
        <v>554</v>
      </c>
      <c r="B362" s="329" t="s">
        <v>495</v>
      </c>
      <c r="C362" s="327" t="s">
        <v>551</v>
      </c>
      <c r="D362" s="327" t="s">
        <v>495</v>
      </c>
      <c r="E362" s="327" t="s">
        <v>495</v>
      </c>
      <c r="F362" s="327" t="s">
        <v>495</v>
      </c>
      <c r="G362" s="329" t="s">
        <v>495</v>
      </c>
      <c r="H362" s="329" t="s">
        <v>495</v>
      </c>
      <c r="I362" s="329" t="s">
        <v>495</v>
      </c>
      <c r="J362" s="328" t="s">
        <v>188</v>
      </c>
    </row>
    <row r="363" spans="1:10">
      <c r="A363" s="283" t="s">
        <v>3237</v>
      </c>
      <c r="B363" s="329" t="s">
        <v>495</v>
      </c>
      <c r="C363" s="327" t="s">
        <v>551</v>
      </c>
      <c r="D363" s="327" t="s">
        <v>495</v>
      </c>
      <c r="E363" s="327" t="s">
        <v>493</v>
      </c>
      <c r="F363" s="327" t="s">
        <v>493</v>
      </c>
      <c r="G363" s="329" t="s">
        <v>495</v>
      </c>
      <c r="H363" s="329" t="s">
        <v>493</v>
      </c>
      <c r="I363" s="329" t="s">
        <v>493</v>
      </c>
      <c r="J363" s="328" t="s">
        <v>188</v>
      </c>
    </row>
    <row r="364" spans="1:10">
      <c r="A364" s="283" t="s">
        <v>3247</v>
      </c>
      <c r="B364" s="327" t="s">
        <v>522</v>
      </c>
      <c r="C364" s="327" t="s">
        <v>551</v>
      </c>
      <c r="D364" s="328" t="s">
        <v>188</v>
      </c>
      <c r="E364" s="328" t="s">
        <v>188</v>
      </c>
      <c r="F364" s="328" t="s">
        <v>188</v>
      </c>
      <c r="G364" s="327" t="s">
        <v>522</v>
      </c>
      <c r="H364" s="327" t="s">
        <v>522</v>
      </c>
      <c r="I364" s="327" t="s">
        <v>522</v>
      </c>
      <c r="J364" s="328" t="s">
        <v>188</v>
      </c>
    </row>
    <row r="365" spans="1:10">
      <c r="A365" s="290" t="s">
        <v>601</v>
      </c>
      <c r="B365" s="327" t="s">
        <v>567</v>
      </c>
      <c r="C365" s="327" t="s">
        <v>551</v>
      </c>
      <c r="D365" s="328" t="s">
        <v>188</v>
      </c>
      <c r="E365" s="328" t="s">
        <v>188</v>
      </c>
      <c r="F365" s="328" t="s">
        <v>188</v>
      </c>
      <c r="G365" s="327" t="s">
        <v>567</v>
      </c>
      <c r="H365" s="327" t="s">
        <v>3126</v>
      </c>
      <c r="I365" s="327" t="s">
        <v>3126</v>
      </c>
      <c r="J365" s="328" t="s">
        <v>188</v>
      </c>
    </row>
    <row r="366" spans="1:10">
      <c r="A366" s="283" t="s">
        <v>589</v>
      </c>
      <c r="B366" s="329" t="s">
        <v>495</v>
      </c>
      <c r="C366" s="327" t="s">
        <v>551</v>
      </c>
      <c r="D366" s="327" t="s">
        <v>495</v>
      </c>
      <c r="E366" s="327" t="s">
        <v>495</v>
      </c>
      <c r="F366" s="327" t="s">
        <v>495</v>
      </c>
      <c r="G366" s="329" t="s">
        <v>495</v>
      </c>
      <c r="H366" s="329" t="s">
        <v>495</v>
      </c>
      <c r="I366" s="329" t="s">
        <v>495</v>
      </c>
      <c r="J366" s="328" t="s">
        <v>188</v>
      </c>
    </row>
    <row r="367" spans="1:10">
      <c r="A367" s="283" t="s">
        <v>590</v>
      </c>
      <c r="B367" s="329" t="s">
        <v>495</v>
      </c>
      <c r="C367" s="327" t="s">
        <v>551</v>
      </c>
      <c r="D367" s="327" t="s">
        <v>495</v>
      </c>
      <c r="E367" s="327" t="s">
        <v>495</v>
      </c>
      <c r="F367" s="327" t="s">
        <v>495</v>
      </c>
      <c r="G367" s="329" t="s">
        <v>495</v>
      </c>
      <c r="H367" s="329" t="s">
        <v>495</v>
      </c>
      <c r="I367" s="329" t="s">
        <v>495</v>
      </c>
      <c r="J367" s="328" t="s">
        <v>188</v>
      </c>
    </row>
    <row r="368" spans="1:10">
      <c r="A368" s="283" t="s">
        <v>575</v>
      </c>
      <c r="B368" s="329" t="s">
        <v>495</v>
      </c>
      <c r="C368" s="327" t="s">
        <v>551</v>
      </c>
      <c r="D368" s="327" t="s">
        <v>495</v>
      </c>
      <c r="E368" s="327" t="s">
        <v>495</v>
      </c>
      <c r="F368" s="327" t="s">
        <v>495</v>
      </c>
      <c r="G368" s="329" t="s">
        <v>495</v>
      </c>
      <c r="H368" s="329" t="s">
        <v>495</v>
      </c>
      <c r="I368" s="329" t="s">
        <v>495</v>
      </c>
      <c r="J368" s="328" t="s">
        <v>188</v>
      </c>
    </row>
    <row r="369" spans="1:10">
      <c r="A369" s="283" t="s">
        <v>3251</v>
      </c>
      <c r="B369" s="327" t="s">
        <v>495</v>
      </c>
      <c r="C369" s="327" t="s">
        <v>551</v>
      </c>
      <c r="D369" s="328" t="s">
        <v>188</v>
      </c>
      <c r="E369" s="328" t="s">
        <v>188</v>
      </c>
      <c r="F369" s="328" t="s">
        <v>188</v>
      </c>
      <c r="G369" s="327" t="s">
        <v>495</v>
      </c>
      <c r="H369" s="327" t="s">
        <v>495</v>
      </c>
      <c r="I369" s="327" t="s">
        <v>495</v>
      </c>
      <c r="J369" s="328" t="s">
        <v>188</v>
      </c>
    </row>
    <row r="370" spans="1:10">
      <c r="A370" s="283" t="s">
        <v>554</v>
      </c>
      <c r="B370" s="329" t="s">
        <v>495</v>
      </c>
      <c r="C370" s="327" t="s">
        <v>551</v>
      </c>
      <c r="D370" s="327" t="s">
        <v>495</v>
      </c>
      <c r="E370" s="327" t="s">
        <v>495</v>
      </c>
      <c r="F370" s="327" t="s">
        <v>495</v>
      </c>
      <c r="G370" s="329" t="s">
        <v>495</v>
      </c>
      <c r="H370" s="329" t="s">
        <v>495</v>
      </c>
      <c r="I370" s="329" t="s">
        <v>495</v>
      </c>
      <c r="J370" s="328" t="s">
        <v>188</v>
      </c>
    </row>
    <row r="371" spans="1:10">
      <c r="A371" s="283" t="s">
        <v>3237</v>
      </c>
      <c r="B371" s="329" t="s">
        <v>495</v>
      </c>
      <c r="C371" s="327" t="s">
        <v>551</v>
      </c>
      <c r="D371" s="327" t="s">
        <v>495</v>
      </c>
      <c r="E371" s="327" t="s">
        <v>493</v>
      </c>
      <c r="F371" s="327" t="s">
        <v>493</v>
      </c>
      <c r="G371" s="329" t="s">
        <v>495</v>
      </c>
      <c r="H371" s="329" t="s">
        <v>493</v>
      </c>
      <c r="I371" s="329" t="s">
        <v>493</v>
      </c>
      <c r="J371" s="328" t="s">
        <v>188</v>
      </c>
    </row>
    <row r="372" spans="1:10">
      <c r="A372" s="283" t="s">
        <v>3252</v>
      </c>
      <c r="B372" s="327" t="s">
        <v>522</v>
      </c>
      <c r="C372" s="327" t="s">
        <v>551</v>
      </c>
      <c r="D372" s="328" t="s">
        <v>188</v>
      </c>
      <c r="E372" s="328" t="s">
        <v>188</v>
      </c>
      <c r="F372" s="328" t="s">
        <v>188</v>
      </c>
      <c r="G372" s="327" t="s">
        <v>522</v>
      </c>
      <c r="H372" s="327" t="s">
        <v>522</v>
      </c>
      <c r="I372" s="327" t="s">
        <v>522</v>
      </c>
      <c r="J372" s="328" t="s">
        <v>188</v>
      </c>
    </row>
    <row r="373" spans="1:10">
      <c r="A373" s="58" t="s">
        <v>602</v>
      </c>
      <c r="B373" s="327">
        <v>7178206.5629088432</v>
      </c>
      <c r="C373" s="327" t="s">
        <v>551</v>
      </c>
      <c r="D373" s="328" t="s">
        <v>188</v>
      </c>
      <c r="E373" s="328" t="s">
        <v>188</v>
      </c>
      <c r="F373" s="328" t="s">
        <v>188</v>
      </c>
      <c r="G373" s="327">
        <v>226133.22271687587</v>
      </c>
      <c r="H373" s="327">
        <v>4.1196270916394298</v>
      </c>
      <c r="I373" s="327">
        <v>2.5601844175807398</v>
      </c>
      <c r="J373" s="327" t="s">
        <v>555</v>
      </c>
    </row>
    <row r="374" spans="1:10">
      <c r="A374" s="59" t="s">
        <v>603</v>
      </c>
      <c r="B374" s="327">
        <v>6789839.4054550147</v>
      </c>
      <c r="C374" s="327" t="s">
        <v>551</v>
      </c>
      <c r="D374" s="328" t="s">
        <v>188</v>
      </c>
      <c r="E374" s="328" t="s">
        <v>188</v>
      </c>
      <c r="F374" s="328" t="s">
        <v>188</v>
      </c>
      <c r="G374" s="327">
        <v>198086.65897924625</v>
      </c>
      <c r="H374" s="327">
        <v>3.6313603130694299</v>
      </c>
      <c r="I374" s="327">
        <v>1.7785747835824199</v>
      </c>
      <c r="J374" s="327" t="s">
        <v>555</v>
      </c>
    </row>
    <row r="375" spans="1:10">
      <c r="A375" s="287" t="s">
        <v>604</v>
      </c>
      <c r="B375" s="327">
        <v>300563.24352238874</v>
      </c>
      <c r="C375" s="327" t="s">
        <v>551</v>
      </c>
      <c r="D375" s="328" t="s">
        <v>188</v>
      </c>
      <c r="E375" s="328" t="s">
        <v>188</v>
      </c>
      <c r="F375" s="328" t="s">
        <v>188</v>
      </c>
      <c r="G375" s="327">
        <v>13282.915919456782</v>
      </c>
      <c r="H375" s="327">
        <v>5.1948184495699996E-3</v>
      </c>
      <c r="I375" s="327">
        <v>1.29867598133739</v>
      </c>
      <c r="J375" s="327" t="s">
        <v>555</v>
      </c>
    </row>
    <row r="376" spans="1:10">
      <c r="A376" s="288" t="s">
        <v>558</v>
      </c>
      <c r="B376" s="329" t="s">
        <v>493</v>
      </c>
      <c r="C376" s="327" t="s">
        <v>551</v>
      </c>
      <c r="D376" s="327" t="s">
        <v>493</v>
      </c>
      <c r="E376" s="327" t="s">
        <v>493</v>
      </c>
      <c r="F376" s="327" t="s">
        <v>493</v>
      </c>
      <c r="G376" s="329" t="s">
        <v>493</v>
      </c>
      <c r="H376" s="329" t="s">
        <v>493</v>
      </c>
      <c r="I376" s="329" t="s">
        <v>493</v>
      </c>
      <c r="J376" s="329" t="s">
        <v>493</v>
      </c>
    </row>
    <row r="377" spans="1:10">
      <c r="A377" s="288" t="s">
        <v>559</v>
      </c>
      <c r="B377" s="329" t="s">
        <v>493</v>
      </c>
      <c r="C377" s="327" t="s">
        <v>551</v>
      </c>
      <c r="D377" s="327" t="s">
        <v>493</v>
      </c>
      <c r="E377" s="327" t="s">
        <v>493</v>
      </c>
      <c r="F377" s="327" t="s">
        <v>493</v>
      </c>
      <c r="G377" s="329" t="s">
        <v>493</v>
      </c>
      <c r="H377" s="329" t="s">
        <v>493</v>
      </c>
      <c r="I377" s="329" t="s">
        <v>493</v>
      </c>
      <c r="J377" s="329" t="s">
        <v>493</v>
      </c>
    </row>
    <row r="378" spans="1:10">
      <c r="A378" s="288" t="s">
        <v>560</v>
      </c>
      <c r="B378" s="329" t="s">
        <v>493</v>
      </c>
      <c r="C378" s="327" t="s">
        <v>551</v>
      </c>
      <c r="D378" s="327" t="s">
        <v>493</v>
      </c>
      <c r="E378" s="327" t="s">
        <v>493</v>
      </c>
      <c r="F378" s="327" t="s">
        <v>493</v>
      </c>
      <c r="G378" s="329" t="s">
        <v>493</v>
      </c>
      <c r="H378" s="329" t="s">
        <v>493</v>
      </c>
      <c r="I378" s="329" t="s">
        <v>493</v>
      </c>
      <c r="J378" s="329" t="s">
        <v>493</v>
      </c>
    </row>
    <row r="379" spans="1:10">
      <c r="A379" s="288" t="s">
        <v>561</v>
      </c>
      <c r="B379" s="329">
        <v>300563.24352238874</v>
      </c>
      <c r="C379" s="327" t="s">
        <v>551</v>
      </c>
      <c r="D379" s="327">
        <v>44.193414217222298</v>
      </c>
      <c r="E379" s="327">
        <v>1.7283611890430001E-2</v>
      </c>
      <c r="F379" s="327">
        <v>4.3208077146021804</v>
      </c>
      <c r="G379" s="329">
        <v>13282.915919456782</v>
      </c>
      <c r="H379" s="329">
        <v>5.1948184495699996E-3</v>
      </c>
      <c r="I379" s="329">
        <v>1.29867598133739</v>
      </c>
      <c r="J379" s="329" t="s">
        <v>493</v>
      </c>
    </row>
    <row r="380" spans="1:10">
      <c r="A380" s="288" t="s">
        <v>562</v>
      </c>
      <c r="B380" s="329" t="s">
        <v>522</v>
      </c>
      <c r="C380" s="327" t="s">
        <v>551</v>
      </c>
      <c r="D380" s="327" t="s">
        <v>522</v>
      </c>
      <c r="E380" s="327" t="s">
        <v>522</v>
      </c>
      <c r="F380" s="327" t="s">
        <v>522</v>
      </c>
      <c r="G380" s="329" t="s">
        <v>522</v>
      </c>
      <c r="H380" s="329" t="s">
        <v>522</v>
      </c>
      <c r="I380" s="329" t="s">
        <v>522</v>
      </c>
      <c r="J380" s="329" t="s">
        <v>522</v>
      </c>
    </row>
    <row r="381" spans="1:10">
      <c r="A381" s="288" t="s">
        <v>92</v>
      </c>
      <c r="B381" s="329" t="s">
        <v>493</v>
      </c>
      <c r="C381" s="327" t="s">
        <v>551</v>
      </c>
      <c r="D381" s="327" t="s">
        <v>493</v>
      </c>
      <c r="E381" s="327" t="s">
        <v>493</v>
      </c>
      <c r="F381" s="327" t="s">
        <v>493</v>
      </c>
      <c r="G381" s="329" t="s">
        <v>493</v>
      </c>
      <c r="H381" s="329" t="s">
        <v>493</v>
      </c>
      <c r="I381" s="329" t="s">
        <v>493</v>
      </c>
      <c r="J381" s="329" t="s">
        <v>493</v>
      </c>
    </row>
    <row r="382" spans="1:10">
      <c r="A382" s="287" t="s">
        <v>605</v>
      </c>
      <c r="B382" s="327">
        <v>811798.30166600703</v>
      </c>
      <c r="C382" s="327" t="s">
        <v>551</v>
      </c>
      <c r="D382" s="328" t="s">
        <v>188</v>
      </c>
      <c r="E382" s="328" t="s">
        <v>188</v>
      </c>
      <c r="F382" s="328" t="s">
        <v>188</v>
      </c>
      <c r="G382" s="327">
        <v>63474.462414260372</v>
      </c>
      <c r="H382" s="327">
        <v>3.62616549461986</v>
      </c>
      <c r="I382" s="327">
        <v>0.47989880224503001</v>
      </c>
      <c r="J382" s="327" t="s">
        <v>555</v>
      </c>
    </row>
    <row r="383" spans="1:10">
      <c r="A383" s="288" t="s">
        <v>558</v>
      </c>
      <c r="B383" s="329">
        <v>751642.169400585</v>
      </c>
      <c r="C383" s="327" t="s">
        <v>551</v>
      </c>
      <c r="D383" s="327">
        <v>78.722669403891274</v>
      </c>
      <c r="E383" s="327">
        <v>4.75</v>
      </c>
      <c r="F383" s="327">
        <v>0.56999999999999995</v>
      </c>
      <c r="G383" s="329">
        <v>59171.278011745897</v>
      </c>
      <c r="H383" s="329">
        <v>3.5703003046527799</v>
      </c>
      <c r="I383" s="329">
        <v>0.42843603655833001</v>
      </c>
      <c r="J383" s="329" t="s">
        <v>493</v>
      </c>
    </row>
    <row r="384" spans="1:10">
      <c r="A384" s="288" t="s">
        <v>559</v>
      </c>
      <c r="B384" s="329">
        <v>34493.418563901811</v>
      </c>
      <c r="C384" s="327" t="s">
        <v>551</v>
      </c>
      <c r="D384" s="327">
        <v>87.369782150481583</v>
      </c>
      <c r="E384" s="327">
        <v>0.95000000000009999</v>
      </c>
      <c r="F384" s="327">
        <v>1.425</v>
      </c>
      <c r="G384" s="329">
        <v>3013.6824655534788</v>
      </c>
      <c r="H384" s="329">
        <v>3.2768747635709999E-2</v>
      </c>
      <c r="I384" s="329">
        <v>4.9153121453560003E-2</v>
      </c>
      <c r="J384" s="329" t="s">
        <v>493</v>
      </c>
    </row>
    <row r="385" spans="1:10">
      <c r="A385" s="288" t="s">
        <v>560</v>
      </c>
      <c r="B385" s="329">
        <v>25662.713701520213</v>
      </c>
      <c r="C385" s="327" t="s">
        <v>551</v>
      </c>
      <c r="D385" s="327">
        <v>50.248073994006532</v>
      </c>
      <c r="E385" s="327">
        <v>0.90000000000006997</v>
      </c>
      <c r="F385" s="327">
        <v>9.0000000000119998E-2</v>
      </c>
      <c r="G385" s="329">
        <v>1289.5019369609929</v>
      </c>
      <c r="H385" s="329">
        <v>2.3096442331369999E-2</v>
      </c>
      <c r="I385" s="329">
        <v>2.3096442331399999E-3</v>
      </c>
      <c r="J385" s="329" t="s">
        <v>493</v>
      </c>
    </row>
    <row r="386" spans="1:10">
      <c r="A386" s="288" t="s">
        <v>561</v>
      </c>
      <c r="B386" s="329" t="s">
        <v>522</v>
      </c>
      <c r="C386" s="327" t="s">
        <v>551</v>
      </c>
      <c r="D386" s="327" t="s">
        <v>522</v>
      </c>
      <c r="E386" s="327" t="s">
        <v>522</v>
      </c>
      <c r="F386" s="327" t="s">
        <v>522</v>
      </c>
      <c r="G386" s="329" t="s">
        <v>522</v>
      </c>
      <c r="H386" s="329" t="s">
        <v>522</v>
      </c>
      <c r="I386" s="329" t="s">
        <v>522</v>
      </c>
      <c r="J386" s="329" t="s">
        <v>522</v>
      </c>
    </row>
    <row r="387" spans="1:10">
      <c r="A387" s="288" t="s">
        <v>562</v>
      </c>
      <c r="B387" s="329" t="s">
        <v>522</v>
      </c>
      <c r="C387" s="327" t="s">
        <v>551</v>
      </c>
      <c r="D387" s="327" t="s">
        <v>522</v>
      </c>
      <c r="E387" s="327" t="s">
        <v>522</v>
      </c>
      <c r="F387" s="327" t="s">
        <v>522</v>
      </c>
      <c r="G387" s="329" t="s">
        <v>522</v>
      </c>
      <c r="H387" s="329" t="s">
        <v>522</v>
      </c>
      <c r="I387" s="329" t="s">
        <v>522</v>
      </c>
      <c r="J387" s="329" t="s">
        <v>522</v>
      </c>
    </row>
    <row r="388" spans="1:10">
      <c r="A388" s="288" t="s">
        <v>92</v>
      </c>
      <c r="B388" s="329" t="s">
        <v>520</v>
      </c>
      <c r="C388" s="327" t="s">
        <v>551</v>
      </c>
      <c r="D388" s="327" t="s">
        <v>516</v>
      </c>
      <c r="E388" s="327" t="s">
        <v>520</v>
      </c>
      <c r="F388" s="327" t="s">
        <v>520</v>
      </c>
      <c r="G388" s="329" t="s">
        <v>520</v>
      </c>
      <c r="H388" s="329" t="s">
        <v>520</v>
      </c>
      <c r="I388" s="329" t="s">
        <v>520</v>
      </c>
      <c r="J388" s="329" t="s">
        <v>493</v>
      </c>
    </row>
    <row r="389" spans="1:10">
      <c r="A389" s="287" t="s">
        <v>606</v>
      </c>
      <c r="B389" s="327">
        <v>5677477.8602666184</v>
      </c>
      <c r="C389" s="327" t="s">
        <v>551</v>
      </c>
      <c r="D389" s="328" t="s">
        <v>188</v>
      </c>
      <c r="E389" s="328" t="s">
        <v>188</v>
      </c>
      <c r="F389" s="328" t="s">
        <v>188</v>
      </c>
      <c r="G389" s="327">
        <v>121329.28064552911</v>
      </c>
      <c r="H389" s="327" t="s">
        <v>555</v>
      </c>
      <c r="I389" s="327" t="s">
        <v>555</v>
      </c>
      <c r="J389" s="327" t="s">
        <v>555</v>
      </c>
    </row>
    <row r="390" spans="1:10">
      <c r="A390" s="288" t="s">
        <v>558</v>
      </c>
      <c r="B390" s="329">
        <v>5122279.9912827471</v>
      </c>
      <c r="C390" s="327" t="s">
        <v>551</v>
      </c>
      <c r="D390" s="327">
        <v>19.402931317907768</v>
      </c>
      <c r="E390" s="327" t="s">
        <v>493</v>
      </c>
      <c r="F390" s="327" t="s">
        <v>493</v>
      </c>
      <c r="G390" s="329">
        <v>99387.246861952342</v>
      </c>
      <c r="H390" s="329" t="s">
        <v>493</v>
      </c>
      <c r="I390" s="329" t="s">
        <v>493</v>
      </c>
      <c r="J390" s="329" t="s">
        <v>493</v>
      </c>
    </row>
    <row r="391" spans="1:10">
      <c r="A391" s="288" t="s">
        <v>559</v>
      </c>
      <c r="B391" s="329">
        <v>208587.74337946158</v>
      </c>
      <c r="C391" s="327" t="s">
        <v>551</v>
      </c>
      <c r="D391" s="327">
        <v>70.948187124442754</v>
      </c>
      <c r="E391" s="327" t="s">
        <v>493</v>
      </c>
      <c r="F391" s="327" t="s">
        <v>493</v>
      </c>
      <c r="G391" s="329">
        <v>14798.922249151285</v>
      </c>
      <c r="H391" s="329" t="s">
        <v>493</v>
      </c>
      <c r="I391" s="329" t="s">
        <v>493</v>
      </c>
      <c r="J391" s="329" t="s">
        <v>493</v>
      </c>
    </row>
    <row r="392" spans="1:10">
      <c r="A392" s="288" t="s">
        <v>560</v>
      </c>
      <c r="B392" s="329">
        <v>346610.12560441019</v>
      </c>
      <c r="C392" s="327" t="s">
        <v>551</v>
      </c>
      <c r="D392" s="327">
        <v>20.608490654938318</v>
      </c>
      <c r="E392" s="327" t="s">
        <v>493</v>
      </c>
      <c r="F392" s="327" t="s">
        <v>493</v>
      </c>
      <c r="G392" s="329">
        <v>7143.1115344254831</v>
      </c>
      <c r="H392" s="329" t="s">
        <v>493</v>
      </c>
      <c r="I392" s="329" t="s">
        <v>493</v>
      </c>
      <c r="J392" s="329" t="s">
        <v>493</v>
      </c>
    </row>
    <row r="393" spans="1:10">
      <c r="A393" s="288" t="s">
        <v>561</v>
      </c>
      <c r="B393" s="329" t="s">
        <v>522</v>
      </c>
      <c r="C393" s="327" t="s">
        <v>551</v>
      </c>
      <c r="D393" s="327" t="s">
        <v>522</v>
      </c>
      <c r="E393" s="327" t="s">
        <v>522</v>
      </c>
      <c r="F393" s="327" t="s">
        <v>522</v>
      </c>
      <c r="G393" s="329" t="s">
        <v>522</v>
      </c>
      <c r="H393" s="329" t="s">
        <v>522</v>
      </c>
      <c r="I393" s="329" t="s">
        <v>522</v>
      </c>
      <c r="J393" s="329" t="s">
        <v>522</v>
      </c>
    </row>
    <row r="394" spans="1:10">
      <c r="A394" s="288" t="s">
        <v>562</v>
      </c>
      <c r="B394" s="329" t="s">
        <v>522</v>
      </c>
      <c r="C394" s="327" t="s">
        <v>551</v>
      </c>
      <c r="D394" s="327" t="s">
        <v>522</v>
      </c>
      <c r="E394" s="327" t="s">
        <v>522</v>
      </c>
      <c r="F394" s="327" t="s">
        <v>522</v>
      </c>
      <c r="G394" s="329" t="s">
        <v>522</v>
      </c>
      <c r="H394" s="329" t="s">
        <v>522</v>
      </c>
      <c r="I394" s="329" t="s">
        <v>522</v>
      </c>
      <c r="J394" s="329" t="s">
        <v>522</v>
      </c>
    </row>
    <row r="395" spans="1:10">
      <c r="A395" s="288" t="s">
        <v>92</v>
      </c>
      <c r="B395" s="329" t="s">
        <v>493</v>
      </c>
      <c r="C395" s="327" t="s">
        <v>551</v>
      </c>
      <c r="D395" s="327" t="s">
        <v>493</v>
      </c>
      <c r="E395" s="327" t="s">
        <v>493</v>
      </c>
      <c r="F395" s="327" t="s">
        <v>493</v>
      </c>
      <c r="G395" s="329" t="s">
        <v>493</v>
      </c>
      <c r="H395" s="329" t="s">
        <v>493</v>
      </c>
      <c r="I395" s="329" t="s">
        <v>493</v>
      </c>
      <c r="J395" s="329" t="s">
        <v>493</v>
      </c>
    </row>
    <row r="396" spans="1:10">
      <c r="A396" s="59" t="s">
        <v>607</v>
      </c>
      <c r="B396" s="327">
        <v>388367.15745382814</v>
      </c>
      <c r="C396" s="327" t="s">
        <v>551</v>
      </c>
      <c r="D396" s="328" t="s">
        <v>188</v>
      </c>
      <c r="E396" s="328" t="s">
        <v>188</v>
      </c>
      <c r="F396" s="328" t="s">
        <v>188</v>
      </c>
      <c r="G396" s="327">
        <v>28046.5637376296</v>
      </c>
      <c r="H396" s="327">
        <v>0.48826677857</v>
      </c>
      <c r="I396" s="327">
        <v>0.78160963399831995</v>
      </c>
      <c r="J396" s="328" t="s">
        <v>188</v>
      </c>
    </row>
    <row r="397" spans="1:10">
      <c r="A397" s="287" t="s">
        <v>608</v>
      </c>
      <c r="B397" s="327">
        <v>388367.15745382814</v>
      </c>
      <c r="C397" s="327" t="s">
        <v>551</v>
      </c>
      <c r="D397" s="328" t="s">
        <v>188</v>
      </c>
      <c r="E397" s="328" t="s">
        <v>188</v>
      </c>
      <c r="F397" s="328" t="s">
        <v>188</v>
      </c>
      <c r="G397" s="327">
        <v>28046.5637376296</v>
      </c>
      <c r="H397" s="327">
        <v>0.48826677857</v>
      </c>
      <c r="I397" s="327">
        <v>0.78160963399831995</v>
      </c>
      <c r="J397" s="328" t="s">
        <v>188</v>
      </c>
    </row>
    <row r="398" spans="1:10">
      <c r="A398" s="288" t="s">
        <v>558</v>
      </c>
      <c r="B398" s="329">
        <v>388367.15745382814</v>
      </c>
      <c r="C398" s="327" t="s">
        <v>551</v>
      </c>
      <c r="D398" s="327">
        <v>72.216620791277833</v>
      </c>
      <c r="E398" s="327">
        <v>1.2572298383084799</v>
      </c>
      <c r="F398" s="327">
        <v>2.0125533763529999</v>
      </c>
      <c r="G398" s="329">
        <v>28046.5637376296</v>
      </c>
      <c r="H398" s="329">
        <v>0.48826677857</v>
      </c>
      <c r="I398" s="329">
        <v>0.78160963399831995</v>
      </c>
      <c r="J398" s="328" t="s">
        <v>188</v>
      </c>
    </row>
    <row r="399" spans="1:10">
      <c r="A399" s="288" t="s">
        <v>559</v>
      </c>
      <c r="B399" s="329" t="s">
        <v>522</v>
      </c>
      <c r="C399" s="327" t="s">
        <v>551</v>
      </c>
      <c r="D399" s="327" t="s">
        <v>522</v>
      </c>
      <c r="E399" s="327" t="s">
        <v>522</v>
      </c>
      <c r="F399" s="327" t="s">
        <v>522</v>
      </c>
      <c r="G399" s="329" t="s">
        <v>522</v>
      </c>
      <c r="H399" s="329" t="s">
        <v>522</v>
      </c>
      <c r="I399" s="329" t="s">
        <v>522</v>
      </c>
      <c r="J399" s="328" t="s">
        <v>188</v>
      </c>
    </row>
    <row r="400" spans="1:10">
      <c r="A400" s="288" t="s">
        <v>560</v>
      </c>
      <c r="B400" s="329" t="s">
        <v>522</v>
      </c>
      <c r="C400" s="327" t="s">
        <v>551</v>
      </c>
      <c r="D400" s="327" t="s">
        <v>522</v>
      </c>
      <c r="E400" s="327" t="s">
        <v>522</v>
      </c>
      <c r="F400" s="327" t="s">
        <v>522</v>
      </c>
      <c r="G400" s="329" t="s">
        <v>522</v>
      </c>
      <c r="H400" s="329" t="s">
        <v>522</v>
      </c>
      <c r="I400" s="329" t="s">
        <v>522</v>
      </c>
      <c r="J400" s="328" t="s">
        <v>188</v>
      </c>
    </row>
    <row r="401" spans="1:13">
      <c r="A401" s="288" t="s">
        <v>561</v>
      </c>
      <c r="B401" s="329" t="s">
        <v>522</v>
      </c>
      <c r="C401" s="327" t="s">
        <v>551</v>
      </c>
      <c r="D401" s="327" t="s">
        <v>522</v>
      </c>
      <c r="E401" s="327" t="s">
        <v>522</v>
      </c>
      <c r="F401" s="327" t="s">
        <v>522</v>
      </c>
      <c r="G401" s="329" t="s">
        <v>522</v>
      </c>
      <c r="H401" s="329" t="s">
        <v>522</v>
      </c>
      <c r="I401" s="329" t="s">
        <v>522</v>
      </c>
      <c r="J401" s="328" t="s">
        <v>188</v>
      </c>
    </row>
    <row r="402" spans="1:13">
      <c r="A402" s="288" t="s">
        <v>92</v>
      </c>
      <c r="B402" s="329" t="s">
        <v>522</v>
      </c>
      <c r="C402" s="327" t="s">
        <v>551</v>
      </c>
      <c r="D402" s="327" t="s">
        <v>522</v>
      </c>
      <c r="E402" s="327" t="s">
        <v>522</v>
      </c>
      <c r="F402" s="327" t="s">
        <v>522</v>
      </c>
      <c r="G402" s="329" t="s">
        <v>522</v>
      </c>
      <c r="H402" s="329" t="s">
        <v>522</v>
      </c>
      <c r="I402" s="329" t="s">
        <v>522</v>
      </c>
      <c r="J402" s="328" t="s">
        <v>188</v>
      </c>
    </row>
    <row r="403" spans="1:13">
      <c r="A403" s="60" t="s">
        <v>609</v>
      </c>
      <c r="B403" s="330"/>
      <c r="C403" s="330"/>
      <c r="D403" s="330"/>
      <c r="E403" s="330"/>
      <c r="F403" s="330"/>
      <c r="G403" s="330"/>
      <c r="H403" s="330"/>
      <c r="I403" s="330"/>
      <c r="J403" s="330"/>
    </row>
    <row r="404" spans="1:13">
      <c r="A404" s="61" t="s">
        <v>610</v>
      </c>
      <c r="B404" s="328" t="s">
        <v>188</v>
      </c>
      <c r="C404" s="328" t="s">
        <v>188</v>
      </c>
      <c r="D404" s="328" t="s">
        <v>188</v>
      </c>
      <c r="E404" s="328" t="s">
        <v>188</v>
      </c>
      <c r="F404" s="328" t="s">
        <v>188</v>
      </c>
      <c r="G404" s="328" t="s">
        <v>188</v>
      </c>
      <c r="H404" s="328" t="s">
        <v>188</v>
      </c>
      <c r="I404" s="328" t="s">
        <v>188</v>
      </c>
      <c r="J404" s="328" t="s">
        <v>188</v>
      </c>
    </row>
    <row r="405" spans="1:13">
      <c r="A405" s="290" t="s">
        <v>3237</v>
      </c>
      <c r="B405" s="329" t="s">
        <v>493</v>
      </c>
      <c r="C405" s="327" t="s">
        <v>551</v>
      </c>
      <c r="D405" s="327" t="s">
        <v>493</v>
      </c>
      <c r="E405" s="327" t="s">
        <v>493</v>
      </c>
      <c r="F405" s="327" t="s">
        <v>493</v>
      </c>
      <c r="G405" s="329" t="s">
        <v>493</v>
      </c>
      <c r="H405" s="329" t="s">
        <v>493</v>
      </c>
      <c r="I405" s="329" t="s">
        <v>493</v>
      </c>
      <c r="J405" s="329" t="s">
        <v>493</v>
      </c>
    </row>
    <row r="406" spans="1:13">
      <c r="A406" s="290" t="s">
        <v>3257</v>
      </c>
      <c r="B406" s="329" t="s">
        <v>493</v>
      </c>
      <c r="C406" s="327" t="s">
        <v>551</v>
      </c>
      <c r="D406" s="327" t="s">
        <v>493</v>
      </c>
      <c r="E406" s="327" t="s">
        <v>493</v>
      </c>
      <c r="F406" s="327" t="s">
        <v>493</v>
      </c>
      <c r="G406" s="329" t="s">
        <v>493</v>
      </c>
      <c r="H406" s="329" t="s">
        <v>493</v>
      </c>
      <c r="I406" s="329" t="s">
        <v>493</v>
      </c>
      <c r="J406" s="329" t="s">
        <v>493</v>
      </c>
    </row>
    <row r="408" spans="1:13">
      <c r="A408" s="50" t="s">
        <v>611</v>
      </c>
      <c r="B408" s="62">
        <f>SUM(B216,B402)</f>
        <v>345378.91663054173</v>
      </c>
      <c r="C408" s="62">
        <f t="shared" ref="C408:J408" si="8">SUM(C216,C402)</f>
        <v>0</v>
      </c>
      <c r="D408" s="62">
        <f t="shared" si="8"/>
        <v>65.065035461819363</v>
      </c>
      <c r="E408" s="62">
        <f t="shared" si="8"/>
        <v>1.358677241335E-2</v>
      </c>
      <c r="F408" s="62">
        <f t="shared" si="8"/>
        <v>1.399403229176E-2</v>
      </c>
      <c r="G408" s="62">
        <f t="shared" si="8"/>
        <v>22472.091458330953</v>
      </c>
      <c r="H408" s="62">
        <f t="shared" si="8"/>
        <v>4.6925847366299997E-3</v>
      </c>
      <c r="I408" s="62">
        <f t="shared" si="8"/>
        <v>4.8332437122200001E-3</v>
      </c>
      <c r="J408" s="62">
        <f t="shared" si="8"/>
        <v>0</v>
      </c>
    </row>
    <row r="410" spans="1:13" ht="15.75">
      <c r="A410" s="434" t="s">
        <v>612</v>
      </c>
      <c r="B410" s="434"/>
      <c r="C410" s="434"/>
      <c r="D410" s="434"/>
      <c r="E410" s="434"/>
      <c r="F410" s="434"/>
      <c r="G410" s="434"/>
      <c r="H410" s="217"/>
      <c r="I410" s="217"/>
      <c r="J410" s="217"/>
      <c r="K410" s="217"/>
      <c r="L410" s="217"/>
      <c r="M410" s="49" t="s">
        <v>477</v>
      </c>
    </row>
    <row r="411" spans="1:13" ht="15.75">
      <c r="A411" s="212" t="s">
        <v>722</v>
      </c>
      <c r="B411" s="52"/>
      <c r="C411" s="52"/>
      <c r="D411" s="52"/>
      <c r="E411" s="52"/>
      <c r="F411" s="52"/>
      <c r="G411" s="52"/>
      <c r="H411" s="217"/>
      <c r="I411" s="217"/>
      <c r="J411" s="217"/>
      <c r="K411" s="217"/>
      <c r="L411" s="217"/>
      <c r="M411" s="49" t="s">
        <v>3401</v>
      </c>
    </row>
    <row r="412" spans="1:13">
      <c r="A412" s="219"/>
      <c r="B412" s="217"/>
      <c r="C412" s="217"/>
      <c r="D412" s="217"/>
      <c r="E412" s="217"/>
      <c r="F412" s="217"/>
      <c r="G412" s="217"/>
      <c r="H412" s="217"/>
      <c r="I412" s="217"/>
      <c r="J412" s="217"/>
      <c r="K412" s="217"/>
      <c r="L412" s="218"/>
      <c r="M412" s="49" t="s">
        <v>478</v>
      </c>
    </row>
    <row r="413" spans="1:13">
      <c r="A413" s="217"/>
      <c r="B413" s="217"/>
      <c r="C413" s="217"/>
      <c r="D413" s="217"/>
      <c r="E413" s="217"/>
      <c r="F413" s="217"/>
      <c r="G413" s="217"/>
      <c r="H413" s="217"/>
      <c r="I413" s="217"/>
      <c r="J413" s="217"/>
      <c r="K413" s="217"/>
      <c r="L413" s="217"/>
      <c r="M413" s="220"/>
    </row>
    <row r="414" spans="1:13" ht="38.25">
      <c r="A414" s="221" t="s">
        <v>479</v>
      </c>
      <c r="B414" s="222" t="s">
        <v>480</v>
      </c>
      <c r="C414" s="223" t="s">
        <v>481</v>
      </c>
      <c r="D414" s="223" t="s">
        <v>482</v>
      </c>
      <c r="E414" s="224" t="s">
        <v>613</v>
      </c>
      <c r="F414" s="224" t="s">
        <v>614</v>
      </c>
      <c r="G414" s="225" t="s">
        <v>615</v>
      </c>
      <c r="H414" s="223" t="s">
        <v>616</v>
      </c>
      <c r="I414" s="63" t="s">
        <v>617</v>
      </c>
      <c r="J414" s="223" t="s">
        <v>618</v>
      </c>
      <c r="K414" s="224" t="s">
        <v>484</v>
      </c>
      <c r="L414" s="224" t="s">
        <v>485</v>
      </c>
      <c r="M414" s="226" t="s">
        <v>619</v>
      </c>
    </row>
    <row r="415" spans="1:13" ht="15.75" thickBot="1">
      <c r="A415" s="227"/>
      <c r="B415" s="428" t="s">
        <v>487</v>
      </c>
      <c r="C415" s="428"/>
      <c r="D415" s="429"/>
      <c r="E415" s="427" t="s">
        <v>620</v>
      </c>
      <c r="F415" s="428"/>
      <c r="G415" s="429"/>
      <c r="H415" s="427" t="s">
        <v>487</v>
      </c>
      <c r="I415" s="435"/>
      <c r="J415" s="435"/>
      <c r="K415" s="435"/>
      <c r="L415" s="435"/>
      <c r="M415" s="436"/>
    </row>
    <row r="416" spans="1:13" ht="15.75" thickTop="1">
      <c r="A416" s="228" t="s">
        <v>621</v>
      </c>
      <c r="B416" s="331">
        <v>194388.53120401071</v>
      </c>
      <c r="C416" s="331">
        <v>4.4228396639999996</v>
      </c>
      <c r="D416" s="331">
        <v>83.655309749766346</v>
      </c>
      <c r="E416" s="331">
        <v>120191.11711244726</v>
      </c>
      <c r="F416" s="331">
        <v>6716.3061943704279</v>
      </c>
      <c r="G416" s="331">
        <v>7230.4559117999988</v>
      </c>
      <c r="H416" s="331">
        <v>0.51771056610323996</v>
      </c>
      <c r="I416" s="331">
        <v>2.8530150025699998E-2</v>
      </c>
      <c r="J416" s="331">
        <v>572.16514495327442</v>
      </c>
      <c r="K416" s="331">
        <v>1557.1939910195872</v>
      </c>
      <c r="L416" s="331">
        <v>5849.2197121443369</v>
      </c>
      <c r="M416" s="331">
        <v>830.75987228203655</v>
      </c>
    </row>
    <row r="417" spans="1:13">
      <c r="A417" s="229" t="s">
        <v>622</v>
      </c>
      <c r="B417" s="331">
        <v>70637.721174907623</v>
      </c>
      <c r="C417" s="328" t="s">
        <v>188</v>
      </c>
      <c r="D417" s="328" t="s">
        <v>188</v>
      </c>
      <c r="E417" s="328" t="s">
        <v>188</v>
      </c>
      <c r="F417" s="328" t="s">
        <v>188</v>
      </c>
      <c r="G417" s="328" t="s">
        <v>188</v>
      </c>
      <c r="H417" s="328" t="s">
        <v>188</v>
      </c>
      <c r="I417" s="328" t="s">
        <v>188</v>
      </c>
      <c r="J417" s="331" t="s">
        <v>493</v>
      </c>
      <c r="K417" s="331" t="s">
        <v>493</v>
      </c>
      <c r="L417" s="331" t="s">
        <v>493</v>
      </c>
      <c r="M417" s="331">
        <v>134.03649648504052</v>
      </c>
    </row>
    <row r="418" spans="1:13">
      <c r="A418" s="299" t="s">
        <v>623</v>
      </c>
      <c r="B418" s="331">
        <v>46194.121028708993</v>
      </c>
      <c r="C418" s="328" t="s">
        <v>188</v>
      </c>
      <c r="D418" s="328" t="s">
        <v>188</v>
      </c>
      <c r="E418" s="328" t="s">
        <v>188</v>
      </c>
      <c r="F418" s="328" t="s">
        <v>188</v>
      </c>
      <c r="G418" s="328" t="s">
        <v>188</v>
      </c>
      <c r="H418" s="328" t="s">
        <v>188</v>
      </c>
      <c r="I418" s="328" t="s">
        <v>188</v>
      </c>
      <c r="J418" s="328" t="s">
        <v>188</v>
      </c>
      <c r="K418" s="328" t="s">
        <v>188</v>
      </c>
      <c r="L418" s="328" t="s">
        <v>188</v>
      </c>
      <c r="M418" s="329">
        <v>134.03649648504052</v>
      </c>
    </row>
    <row r="419" spans="1:13">
      <c r="A419" s="299" t="s">
        <v>624</v>
      </c>
      <c r="B419" s="331">
        <v>14551.955897401811</v>
      </c>
      <c r="C419" s="328" t="s">
        <v>188</v>
      </c>
      <c r="D419" s="328" t="s">
        <v>188</v>
      </c>
      <c r="E419" s="328" t="s">
        <v>188</v>
      </c>
      <c r="F419" s="328" t="s">
        <v>188</v>
      </c>
      <c r="G419" s="328" t="s">
        <v>188</v>
      </c>
      <c r="H419" s="328" t="s">
        <v>188</v>
      </c>
      <c r="I419" s="328" t="s">
        <v>188</v>
      </c>
      <c r="J419" s="328" t="s">
        <v>188</v>
      </c>
      <c r="K419" s="328" t="s">
        <v>188</v>
      </c>
      <c r="L419" s="328" t="s">
        <v>188</v>
      </c>
      <c r="M419" s="328" t="s">
        <v>188</v>
      </c>
    </row>
    <row r="420" spans="1:13">
      <c r="A420" s="299" t="s">
        <v>625</v>
      </c>
      <c r="B420" s="331">
        <v>2432.4049712060923</v>
      </c>
      <c r="C420" s="328" t="s">
        <v>188</v>
      </c>
      <c r="D420" s="328" t="s">
        <v>188</v>
      </c>
      <c r="E420" s="328" t="s">
        <v>188</v>
      </c>
      <c r="F420" s="328" t="s">
        <v>188</v>
      </c>
      <c r="G420" s="328" t="s">
        <v>188</v>
      </c>
      <c r="H420" s="328" t="s">
        <v>188</v>
      </c>
      <c r="I420" s="328" t="s">
        <v>188</v>
      </c>
      <c r="J420" s="328" t="s">
        <v>188</v>
      </c>
      <c r="K420" s="328" t="s">
        <v>188</v>
      </c>
      <c r="L420" s="328" t="s">
        <v>188</v>
      </c>
      <c r="M420" s="328" t="s">
        <v>188</v>
      </c>
    </row>
    <row r="421" spans="1:13">
      <c r="A421" s="299" t="s">
        <v>626</v>
      </c>
      <c r="B421" s="331">
        <v>7459.2392775907283</v>
      </c>
      <c r="C421" s="328" t="s">
        <v>188</v>
      </c>
      <c r="D421" s="328" t="s">
        <v>188</v>
      </c>
      <c r="E421" s="328" t="s">
        <v>188</v>
      </c>
      <c r="F421" s="328" t="s">
        <v>188</v>
      </c>
      <c r="G421" s="328" t="s">
        <v>188</v>
      </c>
      <c r="H421" s="328" t="s">
        <v>188</v>
      </c>
      <c r="I421" s="328" t="s">
        <v>188</v>
      </c>
      <c r="J421" s="331" t="s">
        <v>493</v>
      </c>
      <c r="K421" s="331" t="s">
        <v>493</v>
      </c>
      <c r="L421" s="331" t="s">
        <v>493</v>
      </c>
      <c r="M421" s="331" t="s">
        <v>493</v>
      </c>
    </row>
    <row r="422" spans="1:13">
      <c r="A422" s="230" t="s">
        <v>627</v>
      </c>
      <c r="B422" s="331">
        <v>46553.765996456706</v>
      </c>
      <c r="C422" s="331">
        <v>3.4620000000000002</v>
      </c>
      <c r="D422" s="331">
        <v>69.090317678675007</v>
      </c>
      <c r="E422" s="331">
        <v>20040.325102040817</v>
      </c>
      <c r="F422" s="331" t="s">
        <v>493</v>
      </c>
      <c r="G422" s="331" t="s">
        <v>493</v>
      </c>
      <c r="H422" s="331" t="s">
        <v>493</v>
      </c>
      <c r="I422" s="331" t="s">
        <v>493</v>
      </c>
      <c r="J422" s="331">
        <v>55.249069497127223</v>
      </c>
      <c r="K422" s="331">
        <v>188.72091220254887</v>
      </c>
      <c r="L422" s="331">
        <v>213.37603828081271</v>
      </c>
      <c r="M422" s="331">
        <v>228.15769905799976</v>
      </c>
    </row>
    <row r="423" spans="1:13">
      <c r="A423" s="300" t="s">
        <v>628</v>
      </c>
      <c r="B423" s="331">
        <v>9177.0984327999995</v>
      </c>
      <c r="C423" s="331" t="s">
        <v>493</v>
      </c>
      <c r="D423" s="331" t="s">
        <v>493</v>
      </c>
      <c r="E423" s="328" t="s">
        <v>188</v>
      </c>
      <c r="F423" s="328" t="s">
        <v>188</v>
      </c>
      <c r="G423" s="328" t="s">
        <v>188</v>
      </c>
      <c r="H423" s="328" t="s">
        <v>188</v>
      </c>
      <c r="I423" s="328" t="s">
        <v>188</v>
      </c>
      <c r="J423" s="329" t="s">
        <v>495</v>
      </c>
      <c r="K423" s="329" t="s">
        <v>495</v>
      </c>
      <c r="L423" s="329" t="s">
        <v>495</v>
      </c>
      <c r="M423" s="329" t="s">
        <v>495</v>
      </c>
    </row>
    <row r="424" spans="1:13">
      <c r="A424" s="299" t="s">
        <v>629</v>
      </c>
      <c r="B424" s="328" t="s">
        <v>188</v>
      </c>
      <c r="C424" s="328" t="s">
        <v>188</v>
      </c>
      <c r="D424" s="331">
        <v>37.974850892036372</v>
      </c>
      <c r="E424" s="328" t="s">
        <v>188</v>
      </c>
      <c r="F424" s="328" t="s">
        <v>188</v>
      </c>
      <c r="G424" s="328" t="s">
        <v>188</v>
      </c>
      <c r="H424" s="328" t="s">
        <v>188</v>
      </c>
      <c r="I424" s="328" t="s">
        <v>188</v>
      </c>
      <c r="J424" s="329" t="s">
        <v>495</v>
      </c>
      <c r="K424" s="328" t="s">
        <v>188</v>
      </c>
      <c r="L424" s="328" t="s">
        <v>188</v>
      </c>
      <c r="M424" s="328" t="s">
        <v>188</v>
      </c>
    </row>
    <row r="425" spans="1:13">
      <c r="A425" s="299" t="s">
        <v>630</v>
      </c>
      <c r="B425" s="331" t="s">
        <v>493</v>
      </c>
      <c r="C425" s="328" t="s">
        <v>188</v>
      </c>
      <c r="D425" s="331">
        <v>23.960466786638641</v>
      </c>
      <c r="E425" s="328" t="s">
        <v>188</v>
      </c>
      <c r="F425" s="328" t="s">
        <v>188</v>
      </c>
      <c r="G425" s="328" t="s">
        <v>188</v>
      </c>
      <c r="H425" s="328" t="s">
        <v>188</v>
      </c>
      <c r="I425" s="328" t="s">
        <v>188</v>
      </c>
      <c r="J425" s="329" t="s">
        <v>495</v>
      </c>
      <c r="K425" s="329" t="s">
        <v>495</v>
      </c>
      <c r="L425" s="329" t="s">
        <v>495</v>
      </c>
      <c r="M425" s="328" t="s">
        <v>188</v>
      </c>
    </row>
    <row r="426" spans="1:13">
      <c r="A426" s="299" t="s">
        <v>631</v>
      </c>
      <c r="B426" s="331" t="s">
        <v>516</v>
      </c>
      <c r="C426" s="328" t="s">
        <v>188</v>
      </c>
      <c r="D426" s="331">
        <v>7.1550000000000002</v>
      </c>
      <c r="E426" s="328" t="s">
        <v>188</v>
      </c>
      <c r="F426" s="328" t="s">
        <v>188</v>
      </c>
      <c r="G426" s="328" t="s">
        <v>188</v>
      </c>
      <c r="H426" s="328" t="s">
        <v>188</v>
      </c>
      <c r="I426" s="328" t="s">
        <v>188</v>
      </c>
      <c r="J426" s="328" t="s">
        <v>188</v>
      </c>
      <c r="K426" s="328" t="s">
        <v>188</v>
      </c>
      <c r="L426" s="329" t="s">
        <v>495</v>
      </c>
      <c r="M426" s="329" t="s">
        <v>495</v>
      </c>
    </row>
    <row r="427" spans="1:13">
      <c r="A427" s="299" t="s">
        <v>632</v>
      </c>
      <c r="B427" s="331">
        <v>91.7</v>
      </c>
      <c r="C427" s="331">
        <v>0.40600000000000003</v>
      </c>
      <c r="D427" s="328" t="s">
        <v>188</v>
      </c>
      <c r="E427" s="328" t="s">
        <v>188</v>
      </c>
      <c r="F427" s="328" t="s">
        <v>188</v>
      </c>
      <c r="G427" s="328" t="s">
        <v>188</v>
      </c>
      <c r="H427" s="328" t="s">
        <v>188</v>
      </c>
      <c r="I427" s="328" t="s">
        <v>188</v>
      </c>
      <c r="J427" s="329" t="s">
        <v>495</v>
      </c>
      <c r="K427" s="329" t="s">
        <v>495</v>
      </c>
      <c r="L427" s="329" t="s">
        <v>495</v>
      </c>
      <c r="M427" s="329" t="s">
        <v>495</v>
      </c>
    </row>
    <row r="428" spans="1:13">
      <c r="A428" s="299" t="s">
        <v>633</v>
      </c>
      <c r="B428" s="331">
        <v>1755.3999999999999</v>
      </c>
      <c r="C428" s="328" t="s">
        <v>188</v>
      </c>
      <c r="D428" s="328" t="s">
        <v>188</v>
      </c>
      <c r="E428" s="328" t="s">
        <v>188</v>
      </c>
      <c r="F428" s="328" t="s">
        <v>188</v>
      </c>
      <c r="G428" s="328" t="s">
        <v>188</v>
      </c>
      <c r="H428" s="328" t="s">
        <v>188</v>
      </c>
      <c r="I428" s="328" t="s">
        <v>188</v>
      </c>
      <c r="J428" s="328" t="s">
        <v>188</v>
      </c>
      <c r="K428" s="328" t="s">
        <v>188</v>
      </c>
      <c r="L428" s="328" t="s">
        <v>188</v>
      </c>
      <c r="M428" s="328" t="s">
        <v>188</v>
      </c>
    </row>
    <row r="429" spans="1:13">
      <c r="A429" s="299" t="s">
        <v>634</v>
      </c>
      <c r="B429" s="331">
        <v>1655.306718597858</v>
      </c>
      <c r="C429" s="328" t="s">
        <v>188</v>
      </c>
      <c r="D429" s="328" t="s">
        <v>188</v>
      </c>
      <c r="E429" s="328" t="s">
        <v>188</v>
      </c>
      <c r="F429" s="328" t="s">
        <v>188</v>
      </c>
      <c r="G429" s="328" t="s">
        <v>188</v>
      </c>
      <c r="H429" s="328" t="s">
        <v>188</v>
      </c>
      <c r="I429" s="328" t="s">
        <v>188</v>
      </c>
      <c r="J429" s="328" t="s">
        <v>188</v>
      </c>
      <c r="K429" s="328" t="s">
        <v>188</v>
      </c>
      <c r="L429" s="328" t="s">
        <v>188</v>
      </c>
      <c r="M429" s="328" t="s">
        <v>188</v>
      </c>
    </row>
    <row r="430" spans="1:13">
      <c r="A430" s="299" t="s">
        <v>635</v>
      </c>
      <c r="B430" s="331">
        <v>27383.218865213978</v>
      </c>
      <c r="C430" s="331">
        <v>3.056</v>
      </c>
      <c r="D430" s="328" t="s">
        <v>188</v>
      </c>
      <c r="E430" s="328" t="s">
        <v>188</v>
      </c>
      <c r="F430" s="328" t="s">
        <v>188</v>
      </c>
      <c r="G430" s="328" t="s">
        <v>188</v>
      </c>
      <c r="H430" s="328" t="s">
        <v>188</v>
      </c>
      <c r="I430" s="328" t="s">
        <v>188</v>
      </c>
      <c r="J430" s="329" t="s">
        <v>495</v>
      </c>
      <c r="K430" s="329" t="s">
        <v>495</v>
      </c>
      <c r="L430" s="329" t="s">
        <v>495</v>
      </c>
      <c r="M430" s="329" t="s">
        <v>495</v>
      </c>
    </row>
    <row r="431" spans="1:13">
      <c r="A431" s="299" t="s">
        <v>636</v>
      </c>
      <c r="B431" s="328" t="s">
        <v>188</v>
      </c>
      <c r="C431" s="328" t="s">
        <v>188</v>
      </c>
      <c r="D431" s="328" t="s">
        <v>188</v>
      </c>
      <c r="E431" s="331">
        <v>20040.325102040817</v>
      </c>
      <c r="F431" s="331" t="s">
        <v>493</v>
      </c>
      <c r="G431" s="331" t="s">
        <v>493</v>
      </c>
      <c r="H431" s="331" t="s">
        <v>493</v>
      </c>
      <c r="I431" s="331" t="s">
        <v>493</v>
      </c>
      <c r="J431" s="328" t="s">
        <v>188</v>
      </c>
      <c r="K431" s="328" t="s">
        <v>188</v>
      </c>
      <c r="L431" s="328" t="s">
        <v>188</v>
      </c>
      <c r="M431" s="328" t="s">
        <v>188</v>
      </c>
    </row>
    <row r="432" spans="1:13">
      <c r="A432" s="301" t="s">
        <v>3258</v>
      </c>
      <c r="B432" s="331">
        <v>6491.041979844872</v>
      </c>
      <c r="C432" s="331" t="s">
        <v>555</v>
      </c>
      <c r="D432" s="331" t="s">
        <v>493</v>
      </c>
      <c r="E432" s="331" t="s">
        <v>493</v>
      </c>
      <c r="F432" s="331" t="s">
        <v>493</v>
      </c>
      <c r="G432" s="331" t="s">
        <v>493</v>
      </c>
      <c r="H432" s="331" t="s">
        <v>493</v>
      </c>
      <c r="I432" s="331" t="s">
        <v>493</v>
      </c>
      <c r="J432" s="331">
        <v>55.249069497127223</v>
      </c>
      <c r="K432" s="331">
        <v>188.72091220254887</v>
      </c>
      <c r="L432" s="331">
        <v>213.37603828081271</v>
      </c>
      <c r="M432" s="331">
        <v>228.15769905799976</v>
      </c>
    </row>
    <row r="433" spans="1:13">
      <c r="A433" s="229" t="s">
        <v>637</v>
      </c>
      <c r="B433" s="331">
        <v>77197.044032646372</v>
      </c>
      <c r="C433" s="331">
        <v>0.96083966399999998</v>
      </c>
      <c r="D433" s="331" t="s">
        <v>493</v>
      </c>
      <c r="E433" s="331" t="s">
        <v>555</v>
      </c>
      <c r="F433" s="331">
        <v>3439.7541856200496</v>
      </c>
      <c r="G433" s="331" t="s">
        <v>493</v>
      </c>
      <c r="H433" s="331">
        <v>0.12041830440901</v>
      </c>
      <c r="I433" s="331" t="s">
        <v>493</v>
      </c>
      <c r="J433" s="331">
        <v>60.032090854165958</v>
      </c>
      <c r="K433" s="331">
        <v>752.39490757758881</v>
      </c>
      <c r="L433" s="331">
        <v>44.874287061635293</v>
      </c>
      <c r="M433" s="331">
        <v>158.39225986800554</v>
      </c>
    </row>
    <row r="434" spans="1:13">
      <c r="A434" s="299" t="s">
        <v>638</v>
      </c>
      <c r="B434" s="331">
        <v>70076.465574306625</v>
      </c>
      <c r="C434" s="331">
        <v>0.57413966400000005</v>
      </c>
      <c r="D434" s="328" t="s">
        <v>188</v>
      </c>
      <c r="E434" s="328" t="s">
        <v>188</v>
      </c>
      <c r="F434" s="328" t="s">
        <v>188</v>
      </c>
      <c r="G434" s="328" t="s">
        <v>188</v>
      </c>
      <c r="H434" s="328" t="s">
        <v>188</v>
      </c>
      <c r="I434" s="328" t="s">
        <v>188</v>
      </c>
      <c r="J434" s="329" t="s">
        <v>495</v>
      </c>
      <c r="K434" s="329" t="s">
        <v>495</v>
      </c>
      <c r="L434" s="329" t="s">
        <v>495</v>
      </c>
      <c r="M434" s="329" t="s">
        <v>495</v>
      </c>
    </row>
    <row r="435" spans="1:13">
      <c r="A435" s="299" t="s">
        <v>639</v>
      </c>
      <c r="B435" s="331">
        <v>1391.9</v>
      </c>
      <c r="C435" s="331">
        <v>0.38669999999999999</v>
      </c>
      <c r="D435" s="328" t="s">
        <v>188</v>
      </c>
      <c r="E435" s="328" t="s">
        <v>188</v>
      </c>
      <c r="F435" s="328" t="s">
        <v>188</v>
      </c>
      <c r="G435" s="328" t="s">
        <v>188</v>
      </c>
      <c r="H435" s="328" t="s">
        <v>188</v>
      </c>
      <c r="I435" s="328" t="s">
        <v>188</v>
      </c>
      <c r="J435" s="329" t="s">
        <v>495</v>
      </c>
      <c r="K435" s="329" t="s">
        <v>495</v>
      </c>
      <c r="L435" s="329" t="s">
        <v>495</v>
      </c>
      <c r="M435" s="329" t="s">
        <v>495</v>
      </c>
    </row>
    <row r="436" spans="1:13">
      <c r="A436" s="299" t="s">
        <v>640</v>
      </c>
      <c r="B436" s="331">
        <v>4142.0497045616085</v>
      </c>
      <c r="C436" s="328" t="s">
        <v>188</v>
      </c>
      <c r="D436" s="328" t="s">
        <v>188</v>
      </c>
      <c r="E436" s="328" t="s">
        <v>188</v>
      </c>
      <c r="F436" s="331">
        <v>3439.7541856200496</v>
      </c>
      <c r="G436" s="328" t="s">
        <v>188</v>
      </c>
      <c r="H436" s="331" t="s">
        <v>493</v>
      </c>
      <c r="I436" s="328" t="s">
        <v>188</v>
      </c>
      <c r="J436" s="329" t="s">
        <v>495</v>
      </c>
      <c r="K436" s="329" t="s">
        <v>495</v>
      </c>
      <c r="L436" s="329" t="s">
        <v>495</v>
      </c>
      <c r="M436" s="329" t="s">
        <v>495</v>
      </c>
    </row>
    <row r="437" spans="1:13">
      <c r="A437" s="301" t="s">
        <v>641</v>
      </c>
      <c r="B437" s="331">
        <v>3.2962224463777599</v>
      </c>
      <c r="C437" s="328" t="s">
        <v>188</v>
      </c>
      <c r="D437" s="328" t="s">
        <v>188</v>
      </c>
      <c r="E437" s="331" t="s">
        <v>555</v>
      </c>
      <c r="F437" s="331" t="s">
        <v>493</v>
      </c>
      <c r="G437" s="331" t="s">
        <v>493</v>
      </c>
      <c r="H437" s="331">
        <v>0.12041830440901</v>
      </c>
      <c r="I437" s="328" t="s">
        <v>188</v>
      </c>
      <c r="J437" s="329" t="s">
        <v>495</v>
      </c>
      <c r="K437" s="329" t="s">
        <v>495</v>
      </c>
      <c r="L437" s="329" t="s">
        <v>495</v>
      </c>
      <c r="M437" s="329" t="s">
        <v>495</v>
      </c>
    </row>
    <row r="438" spans="1:13">
      <c r="A438" s="302" t="s">
        <v>642</v>
      </c>
      <c r="B438" s="331">
        <v>553.25</v>
      </c>
      <c r="C438" s="328" t="s">
        <v>188</v>
      </c>
      <c r="D438" s="328" t="s">
        <v>188</v>
      </c>
      <c r="E438" s="328" t="s">
        <v>188</v>
      </c>
      <c r="F438" s="328" t="s">
        <v>188</v>
      </c>
      <c r="G438" s="328" t="s">
        <v>188</v>
      </c>
      <c r="H438" s="328" t="s">
        <v>188</v>
      </c>
      <c r="I438" s="328" t="s">
        <v>188</v>
      </c>
      <c r="J438" s="329" t="s">
        <v>495</v>
      </c>
      <c r="K438" s="329" t="s">
        <v>495</v>
      </c>
      <c r="L438" s="329" t="s">
        <v>495</v>
      </c>
      <c r="M438" s="329" t="s">
        <v>495</v>
      </c>
    </row>
    <row r="439" spans="1:13">
      <c r="A439" s="302" t="s">
        <v>643</v>
      </c>
      <c r="B439" s="331">
        <v>1030.0825313317564</v>
      </c>
      <c r="C439" s="328" t="s">
        <v>188</v>
      </c>
      <c r="D439" s="328" t="s">
        <v>188</v>
      </c>
      <c r="E439" s="328" t="s">
        <v>188</v>
      </c>
      <c r="F439" s="328" t="s">
        <v>188</v>
      </c>
      <c r="G439" s="328" t="s">
        <v>188</v>
      </c>
      <c r="H439" s="328" t="s">
        <v>188</v>
      </c>
      <c r="I439" s="328" t="s">
        <v>188</v>
      </c>
      <c r="J439" s="329" t="s">
        <v>495</v>
      </c>
      <c r="K439" s="329" t="s">
        <v>495</v>
      </c>
      <c r="L439" s="329" t="s">
        <v>495</v>
      </c>
      <c r="M439" s="329" t="s">
        <v>495</v>
      </c>
    </row>
    <row r="440" spans="1:13">
      <c r="A440" s="299" t="s">
        <v>3259</v>
      </c>
      <c r="B440" s="331" t="s">
        <v>493</v>
      </c>
      <c r="C440" s="331" t="s">
        <v>493</v>
      </c>
      <c r="D440" s="331" t="s">
        <v>493</v>
      </c>
      <c r="E440" s="331" t="s">
        <v>493</v>
      </c>
      <c r="F440" s="331" t="s">
        <v>493</v>
      </c>
      <c r="G440" s="331" t="s">
        <v>493</v>
      </c>
      <c r="H440" s="331" t="s">
        <v>493</v>
      </c>
      <c r="I440" s="331" t="s">
        <v>493</v>
      </c>
      <c r="J440" s="331">
        <v>60.032090854165958</v>
      </c>
      <c r="K440" s="331">
        <v>752.39490757758881</v>
      </c>
      <c r="L440" s="331">
        <v>44.874287061635293</v>
      </c>
      <c r="M440" s="331">
        <v>158.39225986800554</v>
      </c>
    </row>
    <row r="441" spans="1:13">
      <c r="A441" s="303" t="s">
        <v>644</v>
      </c>
      <c r="B441" s="331" t="s">
        <v>495</v>
      </c>
      <c r="C441" s="331" t="s">
        <v>493</v>
      </c>
      <c r="D441" s="331" t="s">
        <v>493</v>
      </c>
      <c r="E441" s="328" t="s">
        <v>188</v>
      </c>
      <c r="F441" s="328" t="s">
        <v>188</v>
      </c>
      <c r="G441" s="328" t="s">
        <v>188</v>
      </c>
      <c r="H441" s="328" t="s">
        <v>188</v>
      </c>
      <c r="I441" s="328" t="s">
        <v>188</v>
      </c>
      <c r="J441" s="331" t="s">
        <v>493</v>
      </c>
      <c r="K441" s="331" t="s">
        <v>493</v>
      </c>
      <c r="L441" s="331" t="s">
        <v>493</v>
      </c>
      <c r="M441" s="331" t="s">
        <v>493</v>
      </c>
    </row>
    <row r="442" spans="1:13">
      <c r="A442" s="304" t="s">
        <v>645</v>
      </c>
      <c r="B442" s="331" t="s">
        <v>495</v>
      </c>
      <c r="C442" s="331" t="s">
        <v>493</v>
      </c>
      <c r="D442" s="331" t="s">
        <v>493</v>
      </c>
      <c r="E442" s="328" t="s">
        <v>188</v>
      </c>
      <c r="F442" s="328" t="s">
        <v>188</v>
      </c>
      <c r="G442" s="328" t="s">
        <v>188</v>
      </c>
      <c r="H442" s="328" t="s">
        <v>188</v>
      </c>
      <c r="I442" s="328" t="s">
        <v>188</v>
      </c>
      <c r="J442" s="329" t="s">
        <v>493</v>
      </c>
      <c r="K442" s="329" t="s">
        <v>493</v>
      </c>
      <c r="L442" s="329" t="s">
        <v>493</v>
      </c>
      <c r="M442" s="329" t="s">
        <v>493</v>
      </c>
    </row>
    <row r="443" spans="1:13">
      <c r="A443" s="304" t="s">
        <v>646</v>
      </c>
      <c r="B443" s="331" t="s">
        <v>495</v>
      </c>
      <c r="C443" s="331" t="s">
        <v>493</v>
      </c>
      <c r="D443" s="331" t="s">
        <v>493</v>
      </c>
      <c r="E443" s="328" t="s">
        <v>188</v>
      </c>
      <c r="F443" s="328" t="s">
        <v>188</v>
      </c>
      <c r="G443" s="328" t="s">
        <v>188</v>
      </c>
      <c r="H443" s="328" t="s">
        <v>188</v>
      </c>
      <c r="I443" s="328" t="s">
        <v>188</v>
      </c>
      <c r="J443" s="329" t="s">
        <v>493</v>
      </c>
      <c r="K443" s="329" t="s">
        <v>493</v>
      </c>
      <c r="L443" s="329" t="s">
        <v>493</v>
      </c>
      <c r="M443" s="329" t="s">
        <v>493</v>
      </c>
    </row>
    <row r="444" spans="1:13">
      <c r="A444" s="305" t="s">
        <v>647</v>
      </c>
      <c r="B444" s="331" t="s">
        <v>495</v>
      </c>
      <c r="C444" s="331" t="s">
        <v>493</v>
      </c>
      <c r="D444" s="331" t="s">
        <v>493</v>
      </c>
      <c r="E444" s="328" t="s">
        <v>188</v>
      </c>
      <c r="F444" s="328" t="s">
        <v>188</v>
      </c>
      <c r="G444" s="328" t="s">
        <v>188</v>
      </c>
      <c r="H444" s="328" t="s">
        <v>188</v>
      </c>
      <c r="I444" s="328" t="s">
        <v>188</v>
      </c>
      <c r="J444" s="331" t="s">
        <v>493</v>
      </c>
      <c r="K444" s="331" t="s">
        <v>493</v>
      </c>
      <c r="L444" s="331" t="s">
        <v>493</v>
      </c>
      <c r="M444" s="331" t="s">
        <v>493</v>
      </c>
    </row>
    <row r="445" spans="1:13">
      <c r="A445" s="306" t="s">
        <v>648</v>
      </c>
      <c r="B445" s="328" t="s">
        <v>188</v>
      </c>
      <c r="C445" s="328" t="s">
        <v>188</v>
      </c>
      <c r="D445" s="328" t="s">
        <v>188</v>
      </c>
      <c r="E445" s="331">
        <v>205.03642790644966</v>
      </c>
      <c r="F445" s="331">
        <v>3258.5392489035653</v>
      </c>
      <c r="G445" s="331" t="s">
        <v>592</v>
      </c>
      <c r="H445" s="331">
        <v>3.1103247907929999E-2</v>
      </c>
      <c r="I445" s="331">
        <v>2.8530150025699998E-2</v>
      </c>
      <c r="J445" s="328" t="s">
        <v>188</v>
      </c>
      <c r="K445" s="328" t="s">
        <v>188</v>
      </c>
      <c r="L445" s="328" t="s">
        <v>188</v>
      </c>
      <c r="M445" s="328" t="s">
        <v>188</v>
      </c>
    </row>
    <row r="446" spans="1:13">
      <c r="A446" s="304" t="s">
        <v>649</v>
      </c>
      <c r="B446" s="328" t="s">
        <v>188</v>
      </c>
      <c r="C446" s="328" t="s">
        <v>188</v>
      </c>
      <c r="D446" s="328" t="s">
        <v>188</v>
      </c>
      <c r="E446" s="331">
        <v>203.14150729415826</v>
      </c>
      <c r="F446" s="331">
        <v>3249.4595465139037</v>
      </c>
      <c r="G446" s="331" t="s">
        <v>520</v>
      </c>
      <c r="H446" s="331">
        <v>3.0668042743200001E-2</v>
      </c>
      <c r="I446" s="331">
        <v>2.8530150025699998E-2</v>
      </c>
      <c r="J446" s="328" t="s">
        <v>188</v>
      </c>
      <c r="K446" s="328" t="s">
        <v>188</v>
      </c>
      <c r="L446" s="328" t="s">
        <v>188</v>
      </c>
      <c r="M446" s="328" t="s">
        <v>188</v>
      </c>
    </row>
    <row r="447" spans="1:13">
      <c r="A447" s="304" t="s">
        <v>650</v>
      </c>
      <c r="B447" s="328" t="s">
        <v>188</v>
      </c>
      <c r="C447" s="328" t="s">
        <v>188</v>
      </c>
      <c r="D447" s="328" t="s">
        <v>188</v>
      </c>
      <c r="E447" s="331" t="s">
        <v>520</v>
      </c>
      <c r="F447" s="331" t="s">
        <v>520</v>
      </c>
      <c r="G447" s="331" t="s">
        <v>520</v>
      </c>
      <c r="H447" s="331" t="s">
        <v>520</v>
      </c>
      <c r="I447" s="331" t="s">
        <v>520</v>
      </c>
      <c r="J447" s="328" t="s">
        <v>188</v>
      </c>
      <c r="K447" s="328" t="s">
        <v>188</v>
      </c>
      <c r="L447" s="328" t="s">
        <v>188</v>
      </c>
      <c r="M447" s="328" t="s">
        <v>188</v>
      </c>
    </row>
    <row r="448" spans="1:13">
      <c r="A448" s="304" t="s">
        <v>651</v>
      </c>
      <c r="B448" s="328" t="s">
        <v>188</v>
      </c>
      <c r="C448" s="328" t="s">
        <v>188</v>
      </c>
      <c r="D448" s="328" t="s">
        <v>188</v>
      </c>
      <c r="E448" s="331">
        <v>0.10311480095790999</v>
      </c>
      <c r="F448" s="331">
        <v>3.6569522277920501</v>
      </c>
      <c r="G448" s="331" t="s">
        <v>520</v>
      </c>
      <c r="H448" s="331" t="s">
        <v>522</v>
      </c>
      <c r="I448" s="331" t="s">
        <v>522</v>
      </c>
      <c r="J448" s="328" t="s">
        <v>188</v>
      </c>
      <c r="K448" s="328" t="s">
        <v>188</v>
      </c>
      <c r="L448" s="328" t="s">
        <v>188</v>
      </c>
      <c r="M448" s="328" t="s">
        <v>188</v>
      </c>
    </row>
    <row r="449" spans="1:13">
      <c r="A449" s="304" t="s">
        <v>652</v>
      </c>
      <c r="B449" s="328" t="s">
        <v>188</v>
      </c>
      <c r="C449" s="328" t="s">
        <v>188</v>
      </c>
      <c r="D449" s="328" t="s">
        <v>188</v>
      </c>
      <c r="E449" s="331">
        <v>1.6984600970478201</v>
      </c>
      <c r="F449" s="331">
        <v>3.5883231618697602</v>
      </c>
      <c r="G449" s="331" t="s">
        <v>522</v>
      </c>
      <c r="H449" s="331">
        <v>3.4476945044E-4</v>
      </c>
      <c r="I449" s="331" t="s">
        <v>522</v>
      </c>
      <c r="J449" s="328" t="s">
        <v>188</v>
      </c>
      <c r="K449" s="328" t="s">
        <v>188</v>
      </c>
      <c r="L449" s="328" t="s">
        <v>188</v>
      </c>
      <c r="M449" s="328" t="s">
        <v>188</v>
      </c>
    </row>
    <row r="450" spans="1:13">
      <c r="A450" s="304" t="s">
        <v>3260</v>
      </c>
      <c r="B450" s="328" t="s">
        <v>188</v>
      </c>
      <c r="C450" s="328" t="s">
        <v>188</v>
      </c>
      <c r="D450" s="328" t="s">
        <v>188</v>
      </c>
      <c r="E450" s="331">
        <v>9.3345714285669998E-2</v>
      </c>
      <c r="F450" s="331">
        <v>1.83442699999999</v>
      </c>
      <c r="G450" s="331" t="s">
        <v>520</v>
      </c>
      <c r="H450" s="331">
        <v>9.0435714290000002E-5</v>
      </c>
      <c r="I450" s="331" t="s">
        <v>522</v>
      </c>
      <c r="J450" s="328" t="s">
        <v>188</v>
      </c>
      <c r="K450" s="328" t="s">
        <v>188</v>
      </c>
      <c r="L450" s="328" t="s">
        <v>188</v>
      </c>
      <c r="M450" s="328" t="s">
        <v>188</v>
      </c>
    </row>
    <row r="451" spans="1:13">
      <c r="A451" s="307" t="s">
        <v>653</v>
      </c>
      <c r="B451" s="328" t="s">
        <v>188</v>
      </c>
      <c r="C451" s="328" t="s">
        <v>188</v>
      </c>
      <c r="D451" s="328" t="s">
        <v>188</v>
      </c>
      <c r="E451" s="331">
        <v>99945.755582500002</v>
      </c>
      <c r="F451" s="331">
        <v>15.660888</v>
      </c>
      <c r="G451" s="331">
        <v>7230.4559117999988</v>
      </c>
      <c r="H451" s="331" t="s">
        <v>493</v>
      </c>
      <c r="I451" s="331" t="s">
        <v>493</v>
      </c>
      <c r="J451" s="328" t="s">
        <v>188</v>
      </c>
      <c r="K451" s="328" t="s">
        <v>188</v>
      </c>
      <c r="L451" s="328" t="s">
        <v>188</v>
      </c>
      <c r="M451" s="328" t="s">
        <v>188</v>
      </c>
    </row>
    <row r="452" spans="1:13">
      <c r="A452" s="304" t="s">
        <v>654</v>
      </c>
      <c r="B452" s="328" t="s">
        <v>188</v>
      </c>
      <c r="C452" s="328" t="s">
        <v>188</v>
      </c>
      <c r="D452" s="328" t="s">
        <v>188</v>
      </c>
      <c r="E452" s="331">
        <v>89653.230582500008</v>
      </c>
      <c r="F452" s="331" t="s">
        <v>493</v>
      </c>
      <c r="G452" s="331" t="s">
        <v>3126</v>
      </c>
      <c r="H452" s="331" t="s">
        <v>493</v>
      </c>
      <c r="I452" s="331" t="s">
        <v>493</v>
      </c>
      <c r="J452" s="328" t="s">
        <v>188</v>
      </c>
      <c r="K452" s="328" t="s">
        <v>188</v>
      </c>
      <c r="L452" s="328" t="s">
        <v>188</v>
      </c>
      <c r="M452" s="328" t="s">
        <v>188</v>
      </c>
    </row>
    <row r="453" spans="1:13">
      <c r="A453" s="304" t="s">
        <v>655</v>
      </c>
      <c r="B453" s="328" t="s">
        <v>188</v>
      </c>
      <c r="C453" s="328" t="s">
        <v>188</v>
      </c>
      <c r="D453" s="328" t="s">
        <v>188</v>
      </c>
      <c r="E453" s="331">
        <v>1457.742</v>
      </c>
      <c r="F453" s="331" t="s">
        <v>493</v>
      </c>
      <c r="G453" s="331" t="s">
        <v>495</v>
      </c>
      <c r="H453" s="331" t="s">
        <v>493</v>
      </c>
      <c r="I453" s="331" t="s">
        <v>493</v>
      </c>
      <c r="J453" s="328" t="s">
        <v>188</v>
      </c>
      <c r="K453" s="328" t="s">
        <v>188</v>
      </c>
      <c r="L453" s="328" t="s">
        <v>188</v>
      </c>
      <c r="M453" s="328" t="s">
        <v>188</v>
      </c>
    </row>
    <row r="454" spans="1:13">
      <c r="A454" s="304" t="s">
        <v>656</v>
      </c>
      <c r="B454" s="328" t="s">
        <v>188</v>
      </c>
      <c r="C454" s="328" t="s">
        <v>188</v>
      </c>
      <c r="D454" s="328" t="s">
        <v>188</v>
      </c>
      <c r="E454" s="331">
        <v>301.25799999999998</v>
      </c>
      <c r="F454" s="331">
        <v>15.660888</v>
      </c>
      <c r="G454" s="331" t="s">
        <v>495</v>
      </c>
      <c r="H454" s="331" t="s">
        <v>493</v>
      </c>
      <c r="I454" s="331" t="s">
        <v>493</v>
      </c>
      <c r="J454" s="328" t="s">
        <v>188</v>
      </c>
      <c r="K454" s="328" t="s">
        <v>188</v>
      </c>
      <c r="L454" s="328" t="s">
        <v>188</v>
      </c>
      <c r="M454" s="328" t="s">
        <v>188</v>
      </c>
    </row>
    <row r="455" spans="1:13">
      <c r="A455" s="304" t="s">
        <v>657</v>
      </c>
      <c r="B455" s="328" t="s">
        <v>188</v>
      </c>
      <c r="C455" s="328" t="s">
        <v>188</v>
      </c>
      <c r="D455" s="328" t="s">
        <v>188</v>
      </c>
      <c r="E455" s="331">
        <v>8533.5249999999996</v>
      </c>
      <c r="F455" s="331" t="s">
        <v>493</v>
      </c>
      <c r="G455" s="331" t="s">
        <v>567</v>
      </c>
      <c r="H455" s="331" t="s">
        <v>493</v>
      </c>
      <c r="I455" s="331" t="s">
        <v>493</v>
      </c>
      <c r="J455" s="328" t="s">
        <v>188</v>
      </c>
      <c r="K455" s="328" t="s">
        <v>188</v>
      </c>
      <c r="L455" s="328" t="s">
        <v>188</v>
      </c>
      <c r="M455" s="328" t="s">
        <v>188</v>
      </c>
    </row>
    <row r="456" spans="1:13">
      <c r="A456" s="304" t="s">
        <v>658</v>
      </c>
      <c r="B456" s="328" t="s">
        <v>188</v>
      </c>
      <c r="C456" s="328" t="s">
        <v>188</v>
      </c>
      <c r="D456" s="328" t="s">
        <v>188</v>
      </c>
      <c r="E456" s="331" t="s">
        <v>493</v>
      </c>
      <c r="F456" s="331" t="s">
        <v>493</v>
      </c>
      <c r="G456" s="331" t="s">
        <v>495</v>
      </c>
      <c r="H456" s="331" t="s">
        <v>493</v>
      </c>
      <c r="I456" s="331" t="s">
        <v>493</v>
      </c>
      <c r="J456" s="328" t="s">
        <v>188</v>
      </c>
      <c r="K456" s="328" t="s">
        <v>188</v>
      </c>
      <c r="L456" s="328" t="s">
        <v>188</v>
      </c>
      <c r="M456" s="328" t="s">
        <v>188</v>
      </c>
    </row>
    <row r="457" spans="1:13">
      <c r="A457" s="305" t="s">
        <v>659</v>
      </c>
      <c r="B457" s="328" t="s">
        <v>188</v>
      </c>
      <c r="C457" s="328" t="s">
        <v>188</v>
      </c>
      <c r="D457" s="328" t="s">
        <v>188</v>
      </c>
      <c r="E457" s="331" t="s">
        <v>493</v>
      </c>
      <c r="F457" s="331" t="s">
        <v>493</v>
      </c>
      <c r="G457" s="331">
        <v>7230.4559117999988</v>
      </c>
      <c r="H457" s="331" t="s">
        <v>493</v>
      </c>
      <c r="I457" s="331" t="s">
        <v>493</v>
      </c>
      <c r="J457" s="328" t="s">
        <v>188</v>
      </c>
      <c r="K457" s="328" t="s">
        <v>188</v>
      </c>
      <c r="L457" s="328" t="s">
        <v>188</v>
      </c>
      <c r="M457" s="328" t="s">
        <v>188</v>
      </c>
    </row>
    <row r="458" spans="1:13">
      <c r="A458" s="306" t="s">
        <v>660</v>
      </c>
      <c r="B458" s="331" t="s">
        <v>516</v>
      </c>
      <c r="C458" s="331" t="s">
        <v>516</v>
      </c>
      <c r="D458" s="331">
        <v>14.15208194400004</v>
      </c>
      <c r="E458" s="331" t="s">
        <v>493</v>
      </c>
      <c r="F458" s="331">
        <v>2.3518718468133701</v>
      </c>
      <c r="G458" s="331" t="s">
        <v>493</v>
      </c>
      <c r="H458" s="331">
        <v>0.36618901378629998</v>
      </c>
      <c r="I458" s="331" t="s">
        <v>493</v>
      </c>
      <c r="J458" s="331">
        <v>3.0595650574289701</v>
      </c>
      <c r="K458" s="331">
        <v>2.2218459027463999</v>
      </c>
      <c r="L458" s="331">
        <v>3851.2231308671667</v>
      </c>
      <c r="M458" s="331">
        <v>0.17191986356898001</v>
      </c>
    </row>
    <row r="459" spans="1:13">
      <c r="A459" s="304" t="s">
        <v>661</v>
      </c>
      <c r="B459" s="328" t="s">
        <v>188</v>
      </c>
      <c r="C459" s="328" t="s">
        <v>188</v>
      </c>
      <c r="D459" s="328" t="s">
        <v>188</v>
      </c>
      <c r="E459" s="331" t="s">
        <v>493</v>
      </c>
      <c r="F459" s="331">
        <v>2.3518718468133701</v>
      </c>
      <c r="G459" s="331" t="s">
        <v>493</v>
      </c>
      <c r="H459" s="331">
        <v>0.36618901378629998</v>
      </c>
      <c r="I459" s="331" t="s">
        <v>493</v>
      </c>
      <c r="J459" s="328" t="s">
        <v>188</v>
      </c>
      <c r="K459" s="328" t="s">
        <v>188</v>
      </c>
      <c r="L459" s="328" t="s">
        <v>188</v>
      </c>
      <c r="M459" s="328" t="s">
        <v>188</v>
      </c>
    </row>
    <row r="460" spans="1:13">
      <c r="A460" s="304" t="s">
        <v>3261</v>
      </c>
      <c r="B460" s="328" t="s">
        <v>188</v>
      </c>
      <c r="C460" s="328" t="s">
        <v>188</v>
      </c>
      <c r="D460" s="328" t="s">
        <v>188</v>
      </c>
      <c r="E460" s="328" t="s">
        <v>188</v>
      </c>
      <c r="F460" s="331" t="s">
        <v>493</v>
      </c>
      <c r="G460" s="331" t="s">
        <v>188</v>
      </c>
      <c r="H460" s="331" t="s">
        <v>520</v>
      </c>
      <c r="I460" s="328" t="s">
        <v>188</v>
      </c>
      <c r="J460" s="328" t="s">
        <v>188</v>
      </c>
      <c r="K460" s="328" t="s">
        <v>188</v>
      </c>
      <c r="L460" s="328" t="s">
        <v>188</v>
      </c>
      <c r="M460" s="328" t="s">
        <v>188</v>
      </c>
    </row>
    <row r="461" spans="1:13">
      <c r="A461" s="304" t="s">
        <v>3262</v>
      </c>
      <c r="B461" s="328" t="s">
        <v>188</v>
      </c>
      <c r="C461" s="328" t="s">
        <v>188</v>
      </c>
      <c r="D461" s="331">
        <v>14.15208194400004</v>
      </c>
      <c r="E461" s="328" t="s">
        <v>188</v>
      </c>
      <c r="F461" s="328" t="s">
        <v>188</v>
      </c>
      <c r="G461" s="328" t="s">
        <v>188</v>
      </c>
      <c r="H461" s="328" t="s">
        <v>188</v>
      </c>
      <c r="I461" s="328" t="s">
        <v>188</v>
      </c>
      <c r="J461" s="328" t="s">
        <v>188</v>
      </c>
      <c r="K461" s="328" t="s">
        <v>188</v>
      </c>
      <c r="L461" s="328" t="s">
        <v>188</v>
      </c>
      <c r="M461" s="328" t="s">
        <v>188</v>
      </c>
    </row>
    <row r="462" spans="1:13">
      <c r="A462" s="304" t="s">
        <v>662</v>
      </c>
      <c r="B462" s="331" t="s">
        <v>516</v>
      </c>
      <c r="C462" s="331" t="s">
        <v>516</v>
      </c>
      <c r="D462" s="331" t="s">
        <v>516</v>
      </c>
      <c r="E462" s="331" t="s">
        <v>493</v>
      </c>
      <c r="F462" s="331" t="s">
        <v>493</v>
      </c>
      <c r="G462" s="331" t="s">
        <v>493</v>
      </c>
      <c r="H462" s="331" t="s">
        <v>493</v>
      </c>
      <c r="I462" s="331" t="s">
        <v>493</v>
      </c>
      <c r="J462" s="331">
        <v>3.0595650574289701</v>
      </c>
      <c r="K462" s="331">
        <v>2.2218459027463999</v>
      </c>
      <c r="L462" s="331">
        <v>3851.2231308671667</v>
      </c>
      <c r="M462" s="331">
        <v>0.17191986356898001</v>
      </c>
    </row>
    <row r="463" spans="1:13">
      <c r="A463" s="303" t="s">
        <v>663</v>
      </c>
      <c r="B463" s="331" t="s">
        <v>555</v>
      </c>
      <c r="C463" s="331" t="s">
        <v>493</v>
      </c>
      <c r="D463" s="331">
        <v>0.41291012709129998</v>
      </c>
      <c r="E463" s="331" t="s">
        <v>527</v>
      </c>
      <c r="F463" s="331" t="s">
        <v>527</v>
      </c>
      <c r="G463" s="331" t="s">
        <v>493</v>
      </c>
      <c r="H463" s="331" t="s">
        <v>527</v>
      </c>
      <c r="I463" s="331" t="s">
        <v>527</v>
      </c>
      <c r="J463" s="331">
        <v>453.82441954455231</v>
      </c>
      <c r="K463" s="331">
        <v>613.85632533670321</v>
      </c>
      <c r="L463" s="331">
        <v>1739.7462559347221</v>
      </c>
      <c r="M463" s="331">
        <v>310.00149700742173</v>
      </c>
    </row>
    <row r="465" spans="1:36">
      <c r="A465" s="50" t="s">
        <v>664</v>
      </c>
      <c r="B465" s="62">
        <f>B416</f>
        <v>194388.53120401071</v>
      </c>
      <c r="C465" s="62">
        <f t="shared" ref="C465:M465" si="9">C416</f>
        <v>4.4228396639999996</v>
      </c>
      <c r="D465" s="62">
        <f t="shared" si="9"/>
        <v>83.655309749766346</v>
      </c>
      <c r="E465" s="62">
        <f t="shared" si="9"/>
        <v>120191.11711244726</v>
      </c>
      <c r="F465" s="62">
        <f t="shared" si="9"/>
        <v>6716.3061943704279</v>
      </c>
      <c r="G465" s="62">
        <f t="shared" si="9"/>
        <v>7230.4559117999988</v>
      </c>
      <c r="H465" s="62">
        <f t="shared" si="9"/>
        <v>0.51771056610323996</v>
      </c>
      <c r="I465" s="62">
        <f t="shared" si="9"/>
        <v>2.8530150025699998E-2</v>
      </c>
      <c r="J465" s="62">
        <f t="shared" si="9"/>
        <v>572.16514495327442</v>
      </c>
      <c r="K465" s="62">
        <f t="shared" si="9"/>
        <v>1557.1939910195872</v>
      </c>
      <c r="L465" s="62">
        <f t="shared" si="9"/>
        <v>5849.2197121443369</v>
      </c>
      <c r="M465" s="62">
        <f t="shared" si="9"/>
        <v>830.75987228203655</v>
      </c>
    </row>
    <row r="467" spans="1:36" ht="17.25">
      <c r="A467" s="431" t="s">
        <v>665</v>
      </c>
      <c r="B467" s="431"/>
      <c r="C467" s="431"/>
      <c r="D467" s="431"/>
      <c r="E467" s="431"/>
      <c r="F467" s="431"/>
      <c r="G467" s="431"/>
      <c r="H467" s="431"/>
      <c r="I467" s="431"/>
      <c r="J467" s="431"/>
      <c r="K467" s="431"/>
      <c r="L467" s="431"/>
      <c r="M467" s="431"/>
      <c r="N467" s="431"/>
      <c r="O467" s="431"/>
      <c r="P467" s="431"/>
      <c r="Q467" s="431"/>
      <c r="R467" s="220"/>
      <c r="S467" s="220"/>
      <c r="T467" s="220"/>
      <c r="U467" s="220"/>
      <c r="V467" s="220"/>
      <c r="W467" s="220"/>
      <c r="X467" s="220"/>
      <c r="Y467" s="220"/>
      <c r="Z467" s="220"/>
      <c r="AA467" s="220"/>
      <c r="AB467" s="220"/>
      <c r="AC467" s="220"/>
      <c r="AD467" s="220"/>
      <c r="AE467" s="220"/>
      <c r="AF467" s="231"/>
      <c r="AG467" s="220"/>
      <c r="AH467" s="220"/>
      <c r="AI467" s="49" t="s">
        <v>477</v>
      </c>
      <c r="AJ467" s="218"/>
    </row>
    <row r="468" spans="1:36" ht="15.75">
      <c r="A468" s="232" t="s">
        <v>666</v>
      </c>
      <c r="B468" s="64"/>
      <c r="C468" s="64"/>
      <c r="D468" s="64"/>
      <c r="E468" s="64"/>
      <c r="F468" s="64"/>
      <c r="G468" s="64"/>
      <c r="H468" s="64"/>
      <c r="I468" s="64"/>
      <c r="J468" s="64"/>
      <c r="K468" s="64"/>
      <c r="L468" s="64"/>
      <c r="M468" s="64"/>
      <c r="N468" s="64"/>
      <c r="O468" s="64"/>
      <c r="P468" s="64"/>
      <c r="Q468" s="64"/>
      <c r="R468" s="220"/>
      <c r="S468" s="220"/>
      <c r="T468" s="220"/>
      <c r="U468" s="220"/>
      <c r="V468" s="220"/>
      <c r="W468" s="220"/>
      <c r="X468" s="220"/>
      <c r="Y468" s="220"/>
      <c r="Z468" s="220"/>
      <c r="AA468" s="220"/>
      <c r="AB468" s="220"/>
      <c r="AC468" s="220"/>
      <c r="AD468" s="220"/>
      <c r="AE468" s="220"/>
      <c r="AF468" s="231"/>
      <c r="AG468" s="218"/>
      <c r="AH468" s="218"/>
      <c r="AI468" s="49" t="s">
        <v>3401</v>
      </c>
      <c r="AJ468" s="218"/>
    </row>
    <row r="469" spans="1:36">
      <c r="A469" s="65"/>
      <c r="B469" s="220"/>
      <c r="C469" s="220"/>
      <c r="D469" s="220"/>
      <c r="E469" s="220"/>
      <c r="F469" s="220"/>
      <c r="G469" s="220"/>
      <c r="H469" s="220"/>
      <c r="I469" s="220"/>
      <c r="J469" s="220"/>
      <c r="K469" s="220"/>
      <c r="L469" s="220"/>
      <c r="M469" s="220"/>
      <c r="N469" s="220"/>
      <c r="O469" s="220"/>
      <c r="P469" s="220"/>
      <c r="Q469" s="220"/>
      <c r="R469" s="220"/>
      <c r="S469" s="220"/>
      <c r="T469" s="220"/>
      <c r="U469" s="220"/>
      <c r="V469" s="220"/>
      <c r="W469" s="220"/>
      <c r="X469" s="220"/>
      <c r="Y469" s="220"/>
      <c r="Z469" s="220"/>
      <c r="AA469" s="220"/>
      <c r="AB469" s="220"/>
      <c r="AC469" s="220"/>
      <c r="AD469" s="220"/>
      <c r="AE469" s="220"/>
      <c r="AF469" s="231"/>
      <c r="AG469" s="218"/>
      <c r="AH469" s="218"/>
      <c r="AI469" s="49" t="s">
        <v>478</v>
      </c>
      <c r="AJ469" s="218"/>
    </row>
    <row r="470" spans="1:36">
      <c r="A470" s="233"/>
      <c r="B470" s="220"/>
      <c r="C470" s="220"/>
      <c r="D470" s="220"/>
      <c r="E470" s="220"/>
      <c r="F470" s="220"/>
      <c r="G470" s="220"/>
      <c r="H470" s="220"/>
      <c r="I470" s="220"/>
      <c r="J470" s="220"/>
      <c r="K470" s="220"/>
      <c r="L470" s="220"/>
      <c r="M470" s="220"/>
      <c r="N470" s="220"/>
      <c r="O470" s="220"/>
      <c r="P470" s="220"/>
      <c r="Q470" s="220"/>
      <c r="R470" s="220"/>
      <c r="S470" s="220"/>
      <c r="T470" s="220"/>
      <c r="U470" s="220"/>
      <c r="V470" s="220"/>
      <c r="W470" s="220"/>
      <c r="X470" s="220"/>
      <c r="Y470" s="220"/>
      <c r="Z470" s="220"/>
      <c r="AA470" s="220"/>
      <c r="AB470" s="220"/>
      <c r="AC470" s="220"/>
      <c r="AD470" s="220"/>
      <c r="AE470" s="220"/>
      <c r="AF470" s="220"/>
      <c r="AG470" s="220"/>
      <c r="AH470" s="220"/>
      <c r="AI470" s="220"/>
      <c r="AJ470" s="220"/>
    </row>
    <row r="471" spans="1:36" ht="64.5" customHeight="1">
      <c r="A471" s="425" t="s">
        <v>479</v>
      </c>
      <c r="B471" s="234" t="s">
        <v>667</v>
      </c>
      <c r="C471" s="235" t="s">
        <v>668</v>
      </c>
      <c r="D471" s="235" t="s">
        <v>669</v>
      </c>
      <c r="E471" s="235" t="s">
        <v>670</v>
      </c>
      <c r="F471" s="235" t="s">
        <v>671</v>
      </c>
      <c r="G471" s="235" t="s">
        <v>672</v>
      </c>
      <c r="H471" s="235" t="s">
        <v>673</v>
      </c>
      <c r="I471" s="235" t="s">
        <v>674</v>
      </c>
      <c r="J471" s="235" t="s">
        <v>675</v>
      </c>
      <c r="K471" s="235" t="s">
        <v>676</v>
      </c>
      <c r="L471" s="235" t="s">
        <v>677</v>
      </c>
      <c r="M471" s="235" t="s">
        <v>678</v>
      </c>
      <c r="N471" s="235" t="s">
        <v>679</v>
      </c>
      <c r="O471" s="235" t="s">
        <v>680</v>
      </c>
      <c r="P471" s="235" t="s">
        <v>681</v>
      </c>
      <c r="Q471" s="235" t="s">
        <v>682</v>
      </c>
      <c r="R471" s="235" t="s">
        <v>683</v>
      </c>
      <c r="S471" s="236" t="s">
        <v>684</v>
      </c>
      <c r="T471" s="236" t="s">
        <v>685</v>
      </c>
      <c r="U471" s="237" t="s">
        <v>686</v>
      </c>
      <c r="V471" s="235" t="s">
        <v>687</v>
      </c>
      <c r="W471" s="238" t="s">
        <v>688</v>
      </c>
      <c r="X471" s="238" t="s">
        <v>689</v>
      </c>
      <c r="Y471" s="238" t="s">
        <v>690</v>
      </c>
      <c r="Z471" s="238" t="s">
        <v>691</v>
      </c>
      <c r="AA471" s="238" t="s">
        <v>692</v>
      </c>
      <c r="AB471" s="238" t="s">
        <v>693</v>
      </c>
      <c r="AC471" s="238" t="s">
        <v>694</v>
      </c>
      <c r="AD471" s="239" t="s">
        <v>695</v>
      </c>
      <c r="AE471" s="239" t="s">
        <v>696</v>
      </c>
      <c r="AF471" s="237" t="s">
        <v>697</v>
      </c>
      <c r="AG471" s="235" t="s">
        <v>698</v>
      </c>
      <c r="AH471" s="237" t="s">
        <v>615</v>
      </c>
      <c r="AI471" s="236" t="s">
        <v>616</v>
      </c>
      <c r="AJ471" s="66" t="s">
        <v>699</v>
      </c>
    </row>
    <row r="472" spans="1:36" ht="38.25" thickBot="1">
      <c r="A472" s="426"/>
      <c r="B472" s="427" t="s">
        <v>3128</v>
      </c>
      <c r="C472" s="428"/>
      <c r="D472" s="428"/>
      <c r="E472" s="428"/>
      <c r="F472" s="428"/>
      <c r="G472" s="428"/>
      <c r="H472" s="428"/>
      <c r="I472" s="428"/>
      <c r="J472" s="428"/>
      <c r="K472" s="428"/>
      <c r="L472" s="428"/>
      <c r="M472" s="428"/>
      <c r="N472" s="428"/>
      <c r="O472" s="428"/>
      <c r="P472" s="428"/>
      <c r="Q472" s="428"/>
      <c r="R472" s="429"/>
      <c r="S472" s="264"/>
      <c r="T472" s="264"/>
      <c r="U472" s="418" t="s">
        <v>700</v>
      </c>
      <c r="V472" s="419"/>
      <c r="W472" s="427" t="s">
        <v>3128</v>
      </c>
      <c r="X472" s="428"/>
      <c r="Y472" s="428"/>
      <c r="Z472" s="428"/>
      <c r="AA472" s="428"/>
      <c r="AB472" s="428"/>
      <c r="AC472" s="429"/>
      <c r="AD472" s="264"/>
      <c r="AE472" s="264"/>
      <c r="AF472" s="418" t="s">
        <v>700</v>
      </c>
      <c r="AG472" s="419"/>
      <c r="AH472" s="240" t="s">
        <v>620</v>
      </c>
      <c r="AI472" s="265" t="s">
        <v>3128</v>
      </c>
      <c r="AJ472" s="241" t="s">
        <v>3128</v>
      </c>
    </row>
    <row r="473" spans="1:36" ht="15.75" thickTop="1">
      <c r="A473" s="242" t="s">
        <v>701</v>
      </c>
      <c r="B473" s="331">
        <v>1368.6407622854913</v>
      </c>
      <c r="C473" s="331">
        <v>398.21997774743551</v>
      </c>
      <c r="D473" s="331">
        <v>1.9808273483516601</v>
      </c>
      <c r="E473" s="331" t="s">
        <v>798</v>
      </c>
      <c r="F473" s="331">
        <v>2580.4423400000001</v>
      </c>
      <c r="G473" s="331" t="s">
        <v>518</v>
      </c>
      <c r="H473" s="331">
        <v>56029.164606593971</v>
      </c>
      <c r="I473" s="331" t="s">
        <v>518</v>
      </c>
      <c r="J473" s="331">
        <v>2093.1475999999998</v>
      </c>
      <c r="K473" s="331" t="s">
        <v>518</v>
      </c>
      <c r="L473" s="331" t="s">
        <v>798</v>
      </c>
      <c r="M473" s="331" t="s">
        <v>518</v>
      </c>
      <c r="N473" s="331" t="s">
        <v>518</v>
      </c>
      <c r="O473" s="331" t="s">
        <v>518</v>
      </c>
      <c r="P473" s="331" t="s">
        <v>518</v>
      </c>
      <c r="Q473" s="331">
        <v>117.73</v>
      </c>
      <c r="R473" s="331" t="s">
        <v>518</v>
      </c>
      <c r="S473" s="331" t="s">
        <v>798</v>
      </c>
      <c r="T473" s="331" t="s">
        <v>798</v>
      </c>
      <c r="U473" s="331">
        <v>1.6984600970478201</v>
      </c>
      <c r="V473" s="328" t="s">
        <v>188</v>
      </c>
      <c r="W473" s="331">
        <v>540.06916717032652</v>
      </c>
      <c r="X473" s="331">
        <v>206.85707686944318</v>
      </c>
      <c r="Y473" s="331">
        <v>9.0276703162196608</v>
      </c>
      <c r="Z473" s="331" t="s">
        <v>518</v>
      </c>
      <c r="AA473" s="331">
        <v>11.47912170919709</v>
      </c>
      <c r="AB473" s="331" t="s">
        <v>518</v>
      </c>
      <c r="AC473" s="331" t="s">
        <v>798</v>
      </c>
      <c r="AD473" s="331" t="s">
        <v>518</v>
      </c>
      <c r="AE473" s="331" t="s">
        <v>518</v>
      </c>
      <c r="AF473" s="331">
        <v>3.5894286775586801</v>
      </c>
      <c r="AG473" s="328" t="s">
        <v>188</v>
      </c>
      <c r="AH473" s="331">
        <v>7230.4559117999988</v>
      </c>
      <c r="AI473" s="331">
        <v>517.71056610324001</v>
      </c>
      <c r="AJ473" s="331">
        <v>28.530150025699999</v>
      </c>
    </row>
    <row r="474" spans="1:36">
      <c r="A474" s="242" t="s">
        <v>702</v>
      </c>
      <c r="B474" s="331">
        <v>1354.0760204081632</v>
      </c>
      <c r="C474" s="331" t="s">
        <v>493</v>
      </c>
      <c r="D474" s="331" t="s">
        <v>493</v>
      </c>
      <c r="E474" s="331" t="s">
        <v>493</v>
      </c>
      <c r="F474" s="331" t="s">
        <v>493</v>
      </c>
      <c r="G474" s="331" t="s">
        <v>493</v>
      </c>
      <c r="H474" s="331" t="s">
        <v>493</v>
      </c>
      <c r="I474" s="331" t="s">
        <v>493</v>
      </c>
      <c r="J474" s="331" t="s">
        <v>493</v>
      </c>
      <c r="K474" s="331" t="s">
        <v>493</v>
      </c>
      <c r="L474" s="331" t="s">
        <v>493</v>
      </c>
      <c r="M474" s="331" t="s">
        <v>493</v>
      </c>
      <c r="N474" s="331" t="s">
        <v>493</v>
      </c>
      <c r="O474" s="331" t="s">
        <v>493</v>
      </c>
      <c r="P474" s="331" t="s">
        <v>493</v>
      </c>
      <c r="Q474" s="331" t="s">
        <v>493</v>
      </c>
      <c r="R474" s="331" t="s">
        <v>493</v>
      </c>
      <c r="S474" s="331" t="s">
        <v>493</v>
      </c>
      <c r="T474" s="331" t="s">
        <v>493</v>
      </c>
      <c r="U474" s="331" t="s">
        <v>493</v>
      </c>
      <c r="V474" s="328" t="s">
        <v>188</v>
      </c>
      <c r="W474" s="331" t="s">
        <v>493</v>
      </c>
      <c r="X474" s="331" t="s">
        <v>493</v>
      </c>
      <c r="Y474" s="331" t="s">
        <v>493</v>
      </c>
      <c r="Z474" s="331" t="s">
        <v>493</v>
      </c>
      <c r="AA474" s="331" t="s">
        <v>493</v>
      </c>
      <c r="AB474" s="331" t="s">
        <v>493</v>
      </c>
      <c r="AC474" s="331" t="s">
        <v>493</v>
      </c>
      <c r="AD474" s="331" t="s">
        <v>493</v>
      </c>
      <c r="AE474" s="331" t="s">
        <v>493</v>
      </c>
      <c r="AF474" s="331" t="s">
        <v>493</v>
      </c>
      <c r="AG474" s="328" t="s">
        <v>188</v>
      </c>
      <c r="AH474" s="331" t="s">
        <v>493</v>
      </c>
      <c r="AI474" s="331" t="s">
        <v>493</v>
      </c>
      <c r="AJ474" s="331" t="s">
        <v>493</v>
      </c>
    </row>
    <row r="475" spans="1:36">
      <c r="A475" s="332" t="s">
        <v>703</v>
      </c>
      <c r="B475" s="331">
        <v>1354.0760204081632</v>
      </c>
      <c r="C475" s="331" t="s">
        <v>493</v>
      </c>
      <c r="D475" s="331" t="s">
        <v>493</v>
      </c>
      <c r="E475" s="331" t="s">
        <v>493</v>
      </c>
      <c r="F475" s="331" t="s">
        <v>493</v>
      </c>
      <c r="G475" s="331" t="s">
        <v>493</v>
      </c>
      <c r="H475" s="331" t="s">
        <v>493</v>
      </c>
      <c r="I475" s="331" t="s">
        <v>493</v>
      </c>
      <c r="J475" s="331" t="s">
        <v>493</v>
      </c>
      <c r="K475" s="331" t="s">
        <v>493</v>
      </c>
      <c r="L475" s="331" t="s">
        <v>493</v>
      </c>
      <c r="M475" s="331" t="s">
        <v>493</v>
      </c>
      <c r="N475" s="331" t="s">
        <v>493</v>
      </c>
      <c r="O475" s="331" t="s">
        <v>493</v>
      </c>
      <c r="P475" s="331" t="s">
        <v>493</v>
      </c>
      <c r="Q475" s="331" t="s">
        <v>493</v>
      </c>
      <c r="R475" s="331" t="s">
        <v>493</v>
      </c>
      <c r="S475" s="331" t="s">
        <v>493</v>
      </c>
      <c r="T475" s="331" t="s">
        <v>493</v>
      </c>
      <c r="U475" s="331" t="s">
        <v>493</v>
      </c>
      <c r="V475" s="328" t="s">
        <v>188</v>
      </c>
      <c r="W475" s="331" t="s">
        <v>493</v>
      </c>
      <c r="X475" s="331" t="s">
        <v>493</v>
      </c>
      <c r="Y475" s="331" t="s">
        <v>493</v>
      </c>
      <c r="Z475" s="331" t="s">
        <v>493</v>
      </c>
      <c r="AA475" s="331" t="s">
        <v>493</v>
      </c>
      <c r="AB475" s="331" t="s">
        <v>493</v>
      </c>
      <c r="AC475" s="331" t="s">
        <v>493</v>
      </c>
      <c r="AD475" s="331" t="s">
        <v>493</v>
      </c>
      <c r="AE475" s="331" t="s">
        <v>493</v>
      </c>
      <c r="AF475" s="331" t="s">
        <v>493</v>
      </c>
      <c r="AG475" s="328" t="s">
        <v>188</v>
      </c>
      <c r="AH475" s="331" t="s">
        <v>493</v>
      </c>
      <c r="AI475" s="331" t="s">
        <v>493</v>
      </c>
      <c r="AJ475" s="331" t="s">
        <v>493</v>
      </c>
    </row>
    <row r="476" spans="1:36">
      <c r="A476" s="333" t="s">
        <v>704</v>
      </c>
      <c r="B476" s="331">
        <v>1354.0760204081632</v>
      </c>
      <c r="C476" s="331" t="s">
        <v>493</v>
      </c>
      <c r="D476" s="331" t="s">
        <v>493</v>
      </c>
      <c r="E476" s="331" t="s">
        <v>493</v>
      </c>
      <c r="F476" s="331" t="s">
        <v>493</v>
      </c>
      <c r="G476" s="331" t="s">
        <v>493</v>
      </c>
      <c r="H476" s="331" t="s">
        <v>493</v>
      </c>
      <c r="I476" s="331" t="s">
        <v>493</v>
      </c>
      <c r="J476" s="331" t="s">
        <v>493</v>
      </c>
      <c r="K476" s="331" t="s">
        <v>493</v>
      </c>
      <c r="L476" s="331" t="s">
        <v>493</v>
      </c>
      <c r="M476" s="331" t="s">
        <v>493</v>
      </c>
      <c r="N476" s="331" t="s">
        <v>493</v>
      </c>
      <c r="O476" s="331" t="s">
        <v>493</v>
      </c>
      <c r="P476" s="331" t="s">
        <v>493</v>
      </c>
      <c r="Q476" s="331" t="s">
        <v>493</v>
      </c>
      <c r="R476" s="331" t="s">
        <v>493</v>
      </c>
      <c r="S476" s="331" t="s">
        <v>493</v>
      </c>
      <c r="T476" s="331" t="s">
        <v>493</v>
      </c>
      <c r="U476" s="331" t="s">
        <v>493</v>
      </c>
      <c r="V476" s="328" t="s">
        <v>188</v>
      </c>
      <c r="W476" s="331" t="s">
        <v>493</v>
      </c>
      <c r="X476" s="331" t="s">
        <v>493</v>
      </c>
      <c r="Y476" s="331" t="s">
        <v>493</v>
      </c>
      <c r="Z476" s="331" t="s">
        <v>493</v>
      </c>
      <c r="AA476" s="331" t="s">
        <v>493</v>
      </c>
      <c r="AB476" s="331" t="s">
        <v>493</v>
      </c>
      <c r="AC476" s="331" t="s">
        <v>493</v>
      </c>
      <c r="AD476" s="331" t="s">
        <v>493</v>
      </c>
      <c r="AE476" s="331" t="s">
        <v>493</v>
      </c>
      <c r="AF476" s="331" t="s">
        <v>493</v>
      </c>
      <c r="AG476" s="328" t="s">
        <v>188</v>
      </c>
      <c r="AH476" s="331" t="s">
        <v>493</v>
      </c>
      <c r="AI476" s="331" t="s">
        <v>493</v>
      </c>
      <c r="AJ476" s="331" t="s">
        <v>493</v>
      </c>
    </row>
    <row r="477" spans="1:36">
      <c r="A477" s="333" t="s">
        <v>705</v>
      </c>
      <c r="B477" s="331" t="s">
        <v>493</v>
      </c>
      <c r="C477" s="331" t="s">
        <v>493</v>
      </c>
      <c r="D477" s="331" t="s">
        <v>493</v>
      </c>
      <c r="E477" s="331" t="s">
        <v>493</v>
      </c>
      <c r="F477" s="331" t="s">
        <v>493</v>
      </c>
      <c r="G477" s="331" t="s">
        <v>493</v>
      </c>
      <c r="H477" s="331" t="s">
        <v>493</v>
      </c>
      <c r="I477" s="331" t="s">
        <v>493</v>
      </c>
      <c r="J477" s="331" t="s">
        <v>493</v>
      </c>
      <c r="K477" s="331" t="s">
        <v>493</v>
      </c>
      <c r="L477" s="331" t="s">
        <v>493</v>
      </c>
      <c r="M477" s="331" t="s">
        <v>493</v>
      </c>
      <c r="N477" s="331" t="s">
        <v>493</v>
      </c>
      <c r="O477" s="331" t="s">
        <v>493</v>
      </c>
      <c r="P477" s="331" t="s">
        <v>493</v>
      </c>
      <c r="Q477" s="331" t="s">
        <v>493</v>
      </c>
      <c r="R477" s="331" t="s">
        <v>493</v>
      </c>
      <c r="S477" s="331" t="s">
        <v>493</v>
      </c>
      <c r="T477" s="331" t="s">
        <v>493</v>
      </c>
      <c r="U477" s="331" t="s">
        <v>493</v>
      </c>
      <c r="V477" s="328" t="s">
        <v>188</v>
      </c>
      <c r="W477" s="331" t="s">
        <v>493</v>
      </c>
      <c r="X477" s="331" t="s">
        <v>493</v>
      </c>
      <c r="Y477" s="331" t="s">
        <v>493</v>
      </c>
      <c r="Z477" s="331" t="s">
        <v>493</v>
      </c>
      <c r="AA477" s="331" t="s">
        <v>493</v>
      </c>
      <c r="AB477" s="331" t="s">
        <v>493</v>
      </c>
      <c r="AC477" s="331" t="s">
        <v>493</v>
      </c>
      <c r="AD477" s="331" t="s">
        <v>493</v>
      </c>
      <c r="AE477" s="331" t="s">
        <v>493</v>
      </c>
      <c r="AF477" s="331" t="s">
        <v>493</v>
      </c>
      <c r="AG477" s="328" t="s">
        <v>188</v>
      </c>
      <c r="AH477" s="331" t="s">
        <v>493</v>
      </c>
      <c r="AI477" s="331" t="s">
        <v>493</v>
      </c>
      <c r="AJ477" s="331" t="s">
        <v>493</v>
      </c>
    </row>
    <row r="478" spans="1:36">
      <c r="A478" s="332" t="s">
        <v>706</v>
      </c>
      <c r="B478" s="331" t="s">
        <v>493</v>
      </c>
      <c r="C478" s="331" t="s">
        <v>493</v>
      </c>
      <c r="D478" s="331" t="s">
        <v>493</v>
      </c>
      <c r="E478" s="331" t="s">
        <v>493</v>
      </c>
      <c r="F478" s="331" t="s">
        <v>493</v>
      </c>
      <c r="G478" s="331" t="s">
        <v>493</v>
      </c>
      <c r="H478" s="331" t="s">
        <v>493</v>
      </c>
      <c r="I478" s="331" t="s">
        <v>493</v>
      </c>
      <c r="J478" s="331" t="s">
        <v>493</v>
      </c>
      <c r="K478" s="331" t="s">
        <v>493</v>
      </c>
      <c r="L478" s="331" t="s">
        <v>493</v>
      </c>
      <c r="M478" s="331" t="s">
        <v>493</v>
      </c>
      <c r="N478" s="331" t="s">
        <v>493</v>
      </c>
      <c r="O478" s="331" t="s">
        <v>493</v>
      </c>
      <c r="P478" s="331" t="s">
        <v>493</v>
      </c>
      <c r="Q478" s="331" t="s">
        <v>493</v>
      </c>
      <c r="R478" s="331" t="s">
        <v>493</v>
      </c>
      <c r="S478" s="331" t="s">
        <v>493</v>
      </c>
      <c r="T478" s="331" t="s">
        <v>493</v>
      </c>
      <c r="U478" s="331" t="s">
        <v>493</v>
      </c>
      <c r="V478" s="328" t="s">
        <v>188</v>
      </c>
      <c r="W478" s="331" t="s">
        <v>493</v>
      </c>
      <c r="X478" s="331" t="s">
        <v>493</v>
      </c>
      <c r="Y478" s="331" t="s">
        <v>493</v>
      </c>
      <c r="Z478" s="331" t="s">
        <v>493</v>
      </c>
      <c r="AA478" s="331" t="s">
        <v>493</v>
      </c>
      <c r="AB478" s="331" t="s">
        <v>493</v>
      </c>
      <c r="AC478" s="331" t="s">
        <v>493</v>
      </c>
      <c r="AD478" s="331" t="s">
        <v>493</v>
      </c>
      <c r="AE478" s="331" t="s">
        <v>493</v>
      </c>
      <c r="AF478" s="331" t="s">
        <v>493</v>
      </c>
      <c r="AG478" s="328" t="s">
        <v>188</v>
      </c>
      <c r="AH478" s="331" t="s">
        <v>493</v>
      </c>
      <c r="AI478" s="331" t="s">
        <v>493</v>
      </c>
      <c r="AJ478" s="331" t="s">
        <v>493</v>
      </c>
    </row>
    <row r="479" spans="1:36">
      <c r="A479" s="242" t="s">
        <v>707</v>
      </c>
      <c r="B479" s="331" t="s">
        <v>493</v>
      </c>
      <c r="C479" s="331" t="s">
        <v>493</v>
      </c>
      <c r="D479" s="331" t="s">
        <v>493</v>
      </c>
      <c r="E479" s="331" t="s">
        <v>493</v>
      </c>
      <c r="F479" s="331" t="s">
        <v>493</v>
      </c>
      <c r="G479" s="331" t="s">
        <v>493</v>
      </c>
      <c r="H479" s="331" t="s">
        <v>555</v>
      </c>
      <c r="I479" s="331" t="s">
        <v>493</v>
      </c>
      <c r="J479" s="331" t="s">
        <v>493</v>
      </c>
      <c r="K479" s="331" t="s">
        <v>493</v>
      </c>
      <c r="L479" s="331" t="s">
        <v>493</v>
      </c>
      <c r="M479" s="331" t="s">
        <v>493</v>
      </c>
      <c r="N479" s="331" t="s">
        <v>493</v>
      </c>
      <c r="O479" s="331" t="s">
        <v>493</v>
      </c>
      <c r="P479" s="331" t="s">
        <v>493</v>
      </c>
      <c r="Q479" s="331" t="s">
        <v>493</v>
      </c>
      <c r="R479" s="331" t="s">
        <v>493</v>
      </c>
      <c r="S479" s="331" t="s">
        <v>493</v>
      </c>
      <c r="T479" s="331" t="s">
        <v>493</v>
      </c>
      <c r="U479" s="331" t="s">
        <v>493</v>
      </c>
      <c r="V479" s="328" t="s">
        <v>188</v>
      </c>
      <c r="W479" s="331">
        <v>391.00292248704386</v>
      </c>
      <c r="X479" s="331">
        <v>45.101851511540602</v>
      </c>
      <c r="Y479" s="331" t="s">
        <v>493</v>
      </c>
      <c r="Z479" s="331" t="s">
        <v>493</v>
      </c>
      <c r="AA479" s="331" t="s">
        <v>493</v>
      </c>
      <c r="AB479" s="331" t="s">
        <v>493</v>
      </c>
      <c r="AC479" s="331" t="s">
        <v>493</v>
      </c>
      <c r="AD479" s="331" t="s">
        <v>493</v>
      </c>
      <c r="AE479" s="331" t="s">
        <v>493</v>
      </c>
      <c r="AF479" s="331" t="s">
        <v>493</v>
      </c>
      <c r="AG479" s="328" t="s">
        <v>188</v>
      </c>
      <c r="AH479" s="331" t="s">
        <v>493</v>
      </c>
      <c r="AI479" s="331">
        <v>120.41830440901001</v>
      </c>
      <c r="AJ479" s="331" t="s">
        <v>493</v>
      </c>
    </row>
    <row r="480" spans="1:36">
      <c r="A480" s="332" t="s">
        <v>708</v>
      </c>
      <c r="B480" s="328" t="s">
        <v>188</v>
      </c>
      <c r="C480" s="328" t="s">
        <v>188</v>
      </c>
      <c r="D480" s="328" t="s">
        <v>188</v>
      </c>
      <c r="E480" s="328" t="s">
        <v>188</v>
      </c>
      <c r="F480" s="328" t="s">
        <v>188</v>
      </c>
      <c r="G480" s="328" t="s">
        <v>188</v>
      </c>
      <c r="H480" s="328" t="s">
        <v>188</v>
      </c>
      <c r="I480" s="328" t="s">
        <v>188</v>
      </c>
      <c r="J480" s="328" t="s">
        <v>188</v>
      </c>
      <c r="K480" s="328" t="s">
        <v>188</v>
      </c>
      <c r="L480" s="328" t="s">
        <v>188</v>
      </c>
      <c r="M480" s="328" t="s">
        <v>188</v>
      </c>
      <c r="N480" s="328" t="s">
        <v>188</v>
      </c>
      <c r="O480" s="328" t="s">
        <v>188</v>
      </c>
      <c r="P480" s="328" t="s">
        <v>188</v>
      </c>
      <c r="Q480" s="328" t="s">
        <v>188</v>
      </c>
      <c r="R480" s="328" t="s">
        <v>188</v>
      </c>
      <c r="S480" s="328" t="s">
        <v>188</v>
      </c>
      <c r="T480" s="328" t="s">
        <v>188</v>
      </c>
      <c r="U480" s="328" t="s">
        <v>188</v>
      </c>
      <c r="V480" s="328" t="s">
        <v>188</v>
      </c>
      <c r="W480" s="331">
        <v>391.00292248704386</v>
      </c>
      <c r="X480" s="331">
        <v>45.101851511540602</v>
      </c>
      <c r="Y480" s="331" t="s">
        <v>493</v>
      </c>
      <c r="Z480" s="331" t="s">
        <v>493</v>
      </c>
      <c r="AA480" s="331" t="s">
        <v>493</v>
      </c>
      <c r="AB480" s="331" t="s">
        <v>493</v>
      </c>
      <c r="AC480" s="331" t="s">
        <v>493</v>
      </c>
      <c r="AD480" s="331" t="s">
        <v>493</v>
      </c>
      <c r="AE480" s="331" t="s">
        <v>493</v>
      </c>
      <c r="AF480" s="331" t="s">
        <v>493</v>
      </c>
      <c r="AG480" s="328" t="s">
        <v>188</v>
      </c>
      <c r="AH480" s="328" t="s">
        <v>188</v>
      </c>
      <c r="AI480" s="331" t="s">
        <v>493</v>
      </c>
      <c r="AJ480" s="328" t="s">
        <v>188</v>
      </c>
    </row>
    <row r="481" spans="1:36">
      <c r="A481" s="332" t="s">
        <v>709</v>
      </c>
      <c r="B481" s="331" t="s">
        <v>493</v>
      </c>
      <c r="C481" s="331" t="s">
        <v>493</v>
      </c>
      <c r="D481" s="331" t="s">
        <v>493</v>
      </c>
      <c r="E481" s="331" t="s">
        <v>493</v>
      </c>
      <c r="F481" s="331" t="s">
        <v>493</v>
      </c>
      <c r="G481" s="331" t="s">
        <v>493</v>
      </c>
      <c r="H481" s="331" t="s">
        <v>522</v>
      </c>
      <c r="I481" s="331" t="s">
        <v>493</v>
      </c>
      <c r="J481" s="331" t="s">
        <v>493</v>
      </c>
      <c r="K481" s="331" t="s">
        <v>493</v>
      </c>
      <c r="L481" s="331" t="s">
        <v>493</v>
      </c>
      <c r="M481" s="331" t="s">
        <v>493</v>
      </c>
      <c r="N481" s="331" t="s">
        <v>493</v>
      </c>
      <c r="O481" s="331" t="s">
        <v>493</v>
      </c>
      <c r="P481" s="331" t="s">
        <v>493</v>
      </c>
      <c r="Q481" s="331" t="s">
        <v>493</v>
      </c>
      <c r="R481" s="331" t="s">
        <v>493</v>
      </c>
      <c r="S481" s="331" t="s">
        <v>493</v>
      </c>
      <c r="T481" s="331" t="s">
        <v>493</v>
      </c>
      <c r="U481" s="331" t="s">
        <v>493</v>
      </c>
      <c r="V481" s="328" t="s">
        <v>188</v>
      </c>
      <c r="W481" s="331" t="s">
        <v>493</v>
      </c>
      <c r="X481" s="331" t="s">
        <v>493</v>
      </c>
      <c r="Y481" s="331" t="s">
        <v>493</v>
      </c>
      <c r="Z481" s="331" t="s">
        <v>493</v>
      </c>
      <c r="AA481" s="331" t="s">
        <v>493</v>
      </c>
      <c r="AB481" s="331" t="s">
        <v>493</v>
      </c>
      <c r="AC481" s="331" t="s">
        <v>493</v>
      </c>
      <c r="AD481" s="331" t="s">
        <v>493</v>
      </c>
      <c r="AE481" s="331" t="s">
        <v>493</v>
      </c>
      <c r="AF481" s="331" t="s">
        <v>493</v>
      </c>
      <c r="AG481" s="328" t="s">
        <v>188</v>
      </c>
      <c r="AH481" s="331" t="s">
        <v>493</v>
      </c>
      <c r="AI481" s="331">
        <v>120.41830440900908</v>
      </c>
      <c r="AJ481" s="328" t="s">
        <v>188</v>
      </c>
    </row>
    <row r="482" spans="1:36">
      <c r="A482" s="334" t="s">
        <v>710</v>
      </c>
      <c r="B482" s="331" t="s">
        <v>493</v>
      </c>
      <c r="C482" s="331" t="s">
        <v>493</v>
      </c>
      <c r="D482" s="331" t="s">
        <v>493</v>
      </c>
      <c r="E482" s="331" t="s">
        <v>493</v>
      </c>
      <c r="F482" s="331" t="s">
        <v>493</v>
      </c>
      <c r="G482" s="331" t="s">
        <v>493</v>
      </c>
      <c r="H482" s="331" t="s">
        <v>493</v>
      </c>
      <c r="I482" s="331" t="s">
        <v>493</v>
      </c>
      <c r="J482" s="331" t="s">
        <v>493</v>
      </c>
      <c r="K482" s="331" t="s">
        <v>493</v>
      </c>
      <c r="L482" s="331" t="s">
        <v>493</v>
      </c>
      <c r="M482" s="331" t="s">
        <v>493</v>
      </c>
      <c r="N482" s="331" t="s">
        <v>493</v>
      </c>
      <c r="O482" s="331" t="s">
        <v>493</v>
      </c>
      <c r="P482" s="331" t="s">
        <v>493</v>
      </c>
      <c r="Q482" s="331" t="s">
        <v>493</v>
      </c>
      <c r="R482" s="331" t="s">
        <v>493</v>
      </c>
      <c r="S482" s="331" t="s">
        <v>493</v>
      </c>
      <c r="T482" s="331" t="s">
        <v>493</v>
      </c>
      <c r="U482" s="331" t="s">
        <v>493</v>
      </c>
      <c r="V482" s="328" t="s">
        <v>188</v>
      </c>
      <c r="W482" s="331" t="s">
        <v>493</v>
      </c>
      <c r="X482" s="331" t="s">
        <v>493</v>
      </c>
      <c r="Y482" s="331" t="s">
        <v>493</v>
      </c>
      <c r="Z482" s="331" t="s">
        <v>493</v>
      </c>
      <c r="AA482" s="331" t="s">
        <v>493</v>
      </c>
      <c r="AB482" s="331" t="s">
        <v>493</v>
      </c>
      <c r="AC482" s="331" t="s">
        <v>493</v>
      </c>
      <c r="AD482" s="331" t="s">
        <v>493</v>
      </c>
      <c r="AE482" s="331" t="s">
        <v>493</v>
      </c>
      <c r="AF482" s="331" t="s">
        <v>493</v>
      </c>
      <c r="AG482" s="328" t="s">
        <v>188</v>
      </c>
      <c r="AH482" s="331" t="s">
        <v>493</v>
      </c>
      <c r="AI482" s="331" t="s">
        <v>493</v>
      </c>
      <c r="AJ482" s="331" t="s">
        <v>493</v>
      </c>
    </row>
    <row r="483" spans="1:36">
      <c r="A483" s="335" t="s">
        <v>648</v>
      </c>
      <c r="B483" s="331">
        <v>13.68474187732811</v>
      </c>
      <c r="C483" s="331">
        <v>0.90067774743551998</v>
      </c>
      <c r="D483" s="331">
        <v>1.9808273483516601</v>
      </c>
      <c r="E483" s="331" t="s">
        <v>3125</v>
      </c>
      <c r="F483" s="331" t="s">
        <v>3125</v>
      </c>
      <c r="G483" s="331" t="s">
        <v>592</v>
      </c>
      <c r="H483" s="331">
        <v>9.5065939709600006E-3</v>
      </c>
      <c r="I483" s="331" t="s">
        <v>592</v>
      </c>
      <c r="J483" s="331" t="s">
        <v>3125</v>
      </c>
      <c r="K483" s="331" t="s">
        <v>592</v>
      </c>
      <c r="L483" s="331" t="s">
        <v>3125</v>
      </c>
      <c r="M483" s="331" t="s">
        <v>592</v>
      </c>
      <c r="N483" s="331" t="s">
        <v>592</v>
      </c>
      <c r="O483" s="331" t="s">
        <v>592</v>
      </c>
      <c r="P483" s="331" t="s">
        <v>592</v>
      </c>
      <c r="Q483" s="331" t="s">
        <v>3125</v>
      </c>
      <c r="R483" s="331" t="s">
        <v>592</v>
      </c>
      <c r="S483" s="331" t="s">
        <v>3125</v>
      </c>
      <c r="T483" s="331" t="s">
        <v>3125</v>
      </c>
      <c r="U483" s="331">
        <v>1.6984600970478201</v>
      </c>
      <c r="V483" s="328" t="s">
        <v>188</v>
      </c>
      <c r="W483" s="331">
        <v>146.62879409508059</v>
      </c>
      <c r="X483" s="331">
        <v>161.75522535790259</v>
      </c>
      <c r="Y483" s="331">
        <v>9.0276703162196608</v>
      </c>
      <c r="Z483" s="331" t="s">
        <v>592</v>
      </c>
      <c r="AA483" s="331">
        <v>11.47912170919709</v>
      </c>
      <c r="AB483" s="331" t="s">
        <v>592</v>
      </c>
      <c r="AC483" s="331" t="s">
        <v>3125</v>
      </c>
      <c r="AD483" s="331" t="s">
        <v>592</v>
      </c>
      <c r="AE483" s="331" t="s">
        <v>592</v>
      </c>
      <c r="AF483" s="331">
        <v>3.5894286775586801</v>
      </c>
      <c r="AG483" s="328" t="s">
        <v>188</v>
      </c>
      <c r="AH483" s="331" t="s">
        <v>592</v>
      </c>
      <c r="AI483" s="331">
        <v>31.103247907929191</v>
      </c>
      <c r="AJ483" s="331">
        <v>28.530150025703989</v>
      </c>
    </row>
    <row r="484" spans="1:36">
      <c r="A484" s="332" t="s">
        <v>649</v>
      </c>
      <c r="B484" s="331">
        <v>13.671467518190029</v>
      </c>
      <c r="C484" s="331">
        <v>0.90067774743551998</v>
      </c>
      <c r="D484" s="331">
        <v>1.9808273483516601</v>
      </c>
      <c r="E484" s="331" t="s">
        <v>522</v>
      </c>
      <c r="F484" s="331" t="s">
        <v>522</v>
      </c>
      <c r="G484" s="331" t="s">
        <v>522</v>
      </c>
      <c r="H484" s="331">
        <v>9.5065939709600006E-3</v>
      </c>
      <c r="I484" s="331" t="s">
        <v>522</v>
      </c>
      <c r="J484" s="331" t="s">
        <v>522</v>
      </c>
      <c r="K484" s="331" t="s">
        <v>522</v>
      </c>
      <c r="L484" s="331" t="s">
        <v>522</v>
      </c>
      <c r="M484" s="331" t="s">
        <v>522</v>
      </c>
      <c r="N484" s="331" t="s">
        <v>522</v>
      </c>
      <c r="O484" s="331" t="s">
        <v>522</v>
      </c>
      <c r="P484" s="331" t="s">
        <v>522</v>
      </c>
      <c r="Q484" s="331" t="s">
        <v>522</v>
      </c>
      <c r="R484" s="331" t="s">
        <v>522</v>
      </c>
      <c r="S484" s="331" t="s">
        <v>522</v>
      </c>
      <c r="T484" s="331" t="s">
        <v>522</v>
      </c>
      <c r="U484" s="331" t="s">
        <v>520</v>
      </c>
      <c r="V484" s="328" t="s">
        <v>188</v>
      </c>
      <c r="W484" s="331">
        <v>146.16040121254008</v>
      </c>
      <c r="X484" s="331">
        <v>161.67811829648733</v>
      </c>
      <c r="Y484" s="331">
        <v>8.9719417447910903</v>
      </c>
      <c r="Z484" s="331" t="s">
        <v>522</v>
      </c>
      <c r="AA484" s="331">
        <v>11.42114438969833</v>
      </c>
      <c r="AB484" s="331" t="s">
        <v>522</v>
      </c>
      <c r="AC484" s="331" t="s">
        <v>522</v>
      </c>
      <c r="AD484" s="331" t="s">
        <v>522</v>
      </c>
      <c r="AE484" s="331" t="s">
        <v>522</v>
      </c>
      <c r="AF484" s="331">
        <v>1.1055156889200001E-3</v>
      </c>
      <c r="AG484" s="328" t="s">
        <v>188</v>
      </c>
      <c r="AH484" s="331" t="s">
        <v>520</v>
      </c>
      <c r="AI484" s="331">
        <v>30.668042743204541</v>
      </c>
      <c r="AJ484" s="331">
        <v>28.530150025703989</v>
      </c>
    </row>
    <row r="485" spans="1:36">
      <c r="A485" s="332" t="s">
        <v>650</v>
      </c>
      <c r="B485" s="331" t="s">
        <v>520</v>
      </c>
      <c r="C485" s="331" t="s">
        <v>520</v>
      </c>
      <c r="D485" s="331" t="s">
        <v>520</v>
      </c>
      <c r="E485" s="331" t="s">
        <v>520</v>
      </c>
      <c r="F485" s="331" t="s">
        <v>520</v>
      </c>
      <c r="G485" s="331" t="s">
        <v>520</v>
      </c>
      <c r="H485" s="331" t="s">
        <v>520</v>
      </c>
      <c r="I485" s="331" t="s">
        <v>520</v>
      </c>
      <c r="J485" s="331" t="s">
        <v>520</v>
      </c>
      <c r="K485" s="331" t="s">
        <v>520</v>
      </c>
      <c r="L485" s="331" t="s">
        <v>520</v>
      </c>
      <c r="M485" s="331" t="s">
        <v>520</v>
      </c>
      <c r="N485" s="331" t="s">
        <v>520</v>
      </c>
      <c r="O485" s="331" t="s">
        <v>520</v>
      </c>
      <c r="P485" s="331" t="s">
        <v>520</v>
      </c>
      <c r="Q485" s="331" t="s">
        <v>520</v>
      </c>
      <c r="R485" s="331" t="s">
        <v>520</v>
      </c>
      <c r="S485" s="331" t="s">
        <v>520</v>
      </c>
      <c r="T485" s="331" t="s">
        <v>520</v>
      </c>
      <c r="U485" s="331" t="s">
        <v>520</v>
      </c>
      <c r="V485" s="328" t="s">
        <v>188</v>
      </c>
      <c r="W485" s="331" t="s">
        <v>520</v>
      </c>
      <c r="X485" s="331" t="s">
        <v>520</v>
      </c>
      <c r="Y485" s="331" t="s">
        <v>520</v>
      </c>
      <c r="Z485" s="331" t="s">
        <v>520</v>
      </c>
      <c r="AA485" s="331" t="s">
        <v>520</v>
      </c>
      <c r="AB485" s="331" t="s">
        <v>520</v>
      </c>
      <c r="AC485" s="331" t="s">
        <v>520</v>
      </c>
      <c r="AD485" s="331" t="s">
        <v>520</v>
      </c>
      <c r="AE485" s="331" t="s">
        <v>520</v>
      </c>
      <c r="AF485" s="331" t="s">
        <v>520</v>
      </c>
      <c r="AG485" s="328" t="s">
        <v>188</v>
      </c>
      <c r="AH485" s="331" t="s">
        <v>520</v>
      </c>
      <c r="AI485" s="331" t="s">
        <v>520</v>
      </c>
      <c r="AJ485" s="331" t="s">
        <v>520</v>
      </c>
    </row>
    <row r="486" spans="1:36">
      <c r="A486" s="332" t="s">
        <v>651</v>
      </c>
      <c r="B486" s="331">
        <v>6.9672162809399996E-3</v>
      </c>
      <c r="C486" s="331" t="s">
        <v>520</v>
      </c>
      <c r="D486" s="331" t="s">
        <v>520</v>
      </c>
      <c r="E486" s="331" t="s">
        <v>520</v>
      </c>
      <c r="F486" s="331" t="s">
        <v>520</v>
      </c>
      <c r="G486" s="331" t="s">
        <v>520</v>
      </c>
      <c r="H486" s="331" t="s">
        <v>520</v>
      </c>
      <c r="I486" s="331" t="s">
        <v>520</v>
      </c>
      <c r="J486" s="331" t="s">
        <v>520</v>
      </c>
      <c r="K486" s="331" t="s">
        <v>520</v>
      </c>
      <c r="L486" s="331" t="s">
        <v>520</v>
      </c>
      <c r="M486" s="331" t="s">
        <v>520</v>
      </c>
      <c r="N486" s="331" t="s">
        <v>520</v>
      </c>
      <c r="O486" s="331" t="s">
        <v>520</v>
      </c>
      <c r="P486" s="331" t="s">
        <v>520</v>
      </c>
      <c r="Q486" s="331" t="s">
        <v>520</v>
      </c>
      <c r="R486" s="331" t="s">
        <v>520</v>
      </c>
      <c r="S486" s="331" t="s">
        <v>520</v>
      </c>
      <c r="T486" s="331" t="s">
        <v>520</v>
      </c>
      <c r="U486" s="331" t="s">
        <v>520</v>
      </c>
      <c r="V486" s="328" t="s">
        <v>188</v>
      </c>
      <c r="W486" s="331">
        <v>0.41169288254051001</v>
      </c>
      <c r="X486" s="331">
        <v>5.0035632843830002E-2</v>
      </c>
      <c r="Y486" s="331" t="s">
        <v>520</v>
      </c>
      <c r="Z486" s="331" t="s">
        <v>520</v>
      </c>
      <c r="AA486" s="331">
        <v>3.9874807019000001E-4</v>
      </c>
      <c r="AB486" s="331" t="s">
        <v>520</v>
      </c>
      <c r="AC486" s="331" t="s">
        <v>520</v>
      </c>
      <c r="AD486" s="331" t="s">
        <v>520</v>
      </c>
      <c r="AE486" s="331" t="s">
        <v>520</v>
      </c>
      <c r="AF486" s="331" t="s">
        <v>520</v>
      </c>
      <c r="AG486" s="328" t="s">
        <v>188</v>
      </c>
      <c r="AH486" s="331" t="s">
        <v>520</v>
      </c>
      <c r="AI486" s="331" t="s">
        <v>522</v>
      </c>
      <c r="AJ486" s="331" t="s">
        <v>522</v>
      </c>
    </row>
    <row r="487" spans="1:36">
      <c r="A487" s="332" t="s">
        <v>652</v>
      </c>
      <c r="B487" s="331" t="s">
        <v>495</v>
      </c>
      <c r="C487" s="331" t="s">
        <v>495</v>
      </c>
      <c r="D487" s="331" t="s">
        <v>522</v>
      </c>
      <c r="E487" s="331" t="s">
        <v>495</v>
      </c>
      <c r="F487" s="331" t="s">
        <v>495</v>
      </c>
      <c r="G487" s="331" t="s">
        <v>522</v>
      </c>
      <c r="H487" s="331" t="s">
        <v>495</v>
      </c>
      <c r="I487" s="331" t="s">
        <v>522</v>
      </c>
      <c r="J487" s="331" t="s">
        <v>495</v>
      </c>
      <c r="K487" s="331" t="s">
        <v>522</v>
      </c>
      <c r="L487" s="331" t="s">
        <v>495</v>
      </c>
      <c r="M487" s="331" t="s">
        <v>522</v>
      </c>
      <c r="N487" s="331" t="s">
        <v>522</v>
      </c>
      <c r="O487" s="331" t="s">
        <v>522</v>
      </c>
      <c r="P487" s="331" t="s">
        <v>522</v>
      </c>
      <c r="Q487" s="331" t="s">
        <v>495</v>
      </c>
      <c r="R487" s="331" t="s">
        <v>522</v>
      </c>
      <c r="S487" s="331" t="s">
        <v>495</v>
      </c>
      <c r="T487" s="331" t="s">
        <v>495</v>
      </c>
      <c r="U487" s="331">
        <v>1.6984600970478201</v>
      </c>
      <c r="V487" s="328" t="s">
        <v>188</v>
      </c>
      <c r="W487" s="331" t="s">
        <v>495</v>
      </c>
      <c r="X487" s="331" t="s">
        <v>495</v>
      </c>
      <c r="Y487" s="331" t="s">
        <v>522</v>
      </c>
      <c r="Z487" s="331" t="s">
        <v>522</v>
      </c>
      <c r="AA487" s="331" t="s">
        <v>522</v>
      </c>
      <c r="AB487" s="331" t="s">
        <v>522</v>
      </c>
      <c r="AC487" s="331" t="s">
        <v>495</v>
      </c>
      <c r="AD487" s="331" t="s">
        <v>522</v>
      </c>
      <c r="AE487" s="331" t="s">
        <v>522</v>
      </c>
      <c r="AF487" s="331">
        <v>3.5883231618697602</v>
      </c>
      <c r="AG487" s="328" t="s">
        <v>188</v>
      </c>
      <c r="AH487" s="331" t="s">
        <v>522</v>
      </c>
      <c r="AI487" s="331">
        <v>0.34476945043893997</v>
      </c>
      <c r="AJ487" s="331" t="s">
        <v>522</v>
      </c>
    </row>
    <row r="488" spans="1:36">
      <c r="A488" s="332" t="s">
        <v>3402</v>
      </c>
      <c r="B488" s="331">
        <v>6.3071428571400004E-3</v>
      </c>
      <c r="C488" s="331" t="s">
        <v>520</v>
      </c>
      <c r="D488" s="331" t="s">
        <v>520</v>
      </c>
      <c r="E488" s="331" t="s">
        <v>520</v>
      </c>
      <c r="F488" s="331" t="s">
        <v>520</v>
      </c>
      <c r="G488" s="331" t="s">
        <v>520</v>
      </c>
      <c r="H488" s="331" t="s">
        <v>520</v>
      </c>
      <c r="I488" s="331" t="s">
        <v>520</v>
      </c>
      <c r="J488" s="331" t="s">
        <v>520</v>
      </c>
      <c r="K488" s="331" t="s">
        <v>520</v>
      </c>
      <c r="L488" s="331" t="s">
        <v>520</v>
      </c>
      <c r="M488" s="331" t="s">
        <v>520</v>
      </c>
      <c r="N488" s="331" t="s">
        <v>520</v>
      </c>
      <c r="O488" s="331" t="s">
        <v>520</v>
      </c>
      <c r="P488" s="331" t="s">
        <v>520</v>
      </c>
      <c r="Q488" s="331" t="s">
        <v>520</v>
      </c>
      <c r="R488" s="331" t="s">
        <v>520</v>
      </c>
      <c r="S488" s="331" t="s">
        <v>520</v>
      </c>
      <c r="T488" s="331" t="s">
        <v>520</v>
      </c>
      <c r="U488" s="331" t="s">
        <v>520</v>
      </c>
      <c r="V488" s="328" t="s">
        <v>188</v>
      </c>
      <c r="W488" s="331">
        <v>5.67E-2</v>
      </c>
      <c r="X488" s="331">
        <v>2.7071428571429999E-2</v>
      </c>
      <c r="Y488" s="331">
        <v>5.5728571428570003E-2</v>
      </c>
      <c r="Z488" s="331" t="s">
        <v>520</v>
      </c>
      <c r="AA488" s="331">
        <v>5.7578571428570001E-2</v>
      </c>
      <c r="AB488" s="331" t="s">
        <v>520</v>
      </c>
      <c r="AC488" s="331" t="s">
        <v>520</v>
      </c>
      <c r="AD488" s="331" t="s">
        <v>520</v>
      </c>
      <c r="AE488" s="331" t="s">
        <v>520</v>
      </c>
      <c r="AF488" s="331" t="s">
        <v>520</v>
      </c>
      <c r="AG488" s="328" t="s">
        <v>188</v>
      </c>
      <c r="AH488" s="331" t="s">
        <v>520</v>
      </c>
      <c r="AI488" s="331">
        <v>9.0435714285709998E-2</v>
      </c>
      <c r="AJ488" s="331" t="s">
        <v>522</v>
      </c>
    </row>
    <row r="489" spans="1:36">
      <c r="A489" s="307" t="s">
        <v>653</v>
      </c>
      <c r="B489" s="331">
        <v>0.88</v>
      </c>
      <c r="C489" s="331">
        <v>397.31929999999994</v>
      </c>
      <c r="D489" s="331" t="s">
        <v>493</v>
      </c>
      <c r="E489" s="331" t="s">
        <v>493</v>
      </c>
      <c r="F489" s="331">
        <v>2580.4423400000001</v>
      </c>
      <c r="G489" s="331" t="s">
        <v>493</v>
      </c>
      <c r="H489" s="331">
        <v>56029.155100000004</v>
      </c>
      <c r="I489" s="331" t="s">
        <v>493</v>
      </c>
      <c r="J489" s="331">
        <v>2093.1475999999998</v>
      </c>
      <c r="K489" s="331" t="s">
        <v>493</v>
      </c>
      <c r="L489" s="331" t="s">
        <v>493</v>
      </c>
      <c r="M489" s="331" t="s">
        <v>493</v>
      </c>
      <c r="N489" s="331" t="s">
        <v>493</v>
      </c>
      <c r="O489" s="331" t="s">
        <v>493</v>
      </c>
      <c r="P489" s="331" t="s">
        <v>493</v>
      </c>
      <c r="Q489" s="331">
        <v>117.73</v>
      </c>
      <c r="R489" s="331" t="s">
        <v>493</v>
      </c>
      <c r="S489" s="331" t="s">
        <v>493</v>
      </c>
      <c r="T489" s="331" t="s">
        <v>493</v>
      </c>
      <c r="U489" s="331" t="s">
        <v>493</v>
      </c>
      <c r="V489" s="328" t="s">
        <v>188</v>
      </c>
      <c r="W489" s="331">
        <v>2.1192000000000002</v>
      </c>
      <c r="X489" s="331" t="s">
        <v>493</v>
      </c>
      <c r="Y489" s="331" t="s">
        <v>493</v>
      </c>
      <c r="Z489" s="331" t="s">
        <v>493</v>
      </c>
      <c r="AA489" s="331" t="s">
        <v>493</v>
      </c>
      <c r="AB489" s="331" t="s">
        <v>493</v>
      </c>
      <c r="AC489" s="331" t="s">
        <v>493</v>
      </c>
      <c r="AD489" s="331" t="s">
        <v>493</v>
      </c>
      <c r="AE489" s="331" t="s">
        <v>493</v>
      </c>
      <c r="AF489" s="331" t="s">
        <v>493</v>
      </c>
      <c r="AG489" s="328" t="s">
        <v>188</v>
      </c>
      <c r="AH489" s="331">
        <v>7230.4559117999988</v>
      </c>
      <c r="AI489" s="331" t="s">
        <v>493</v>
      </c>
      <c r="AJ489" s="331" t="s">
        <v>493</v>
      </c>
    </row>
    <row r="490" spans="1:36">
      <c r="A490" s="332" t="s">
        <v>654</v>
      </c>
      <c r="B490" s="331" t="s">
        <v>493</v>
      </c>
      <c r="C490" s="331">
        <v>397.31929999999994</v>
      </c>
      <c r="D490" s="331" t="s">
        <v>493</v>
      </c>
      <c r="E490" s="331" t="s">
        <v>493</v>
      </c>
      <c r="F490" s="331">
        <v>2549.6623400000003</v>
      </c>
      <c r="G490" s="331" t="s">
        <v>493</v>
      </c>
      <c r="H490" s="331">
        <v>49042.255100000002</v>
      </c>
      <c r="I490" s="331" t="s">
        <v>493</v>
      </c>
      <c r="J490" s="331">
        <v>2093.1475999999998</v>
      </c>
      <c r="K490" s="331" t="s">
        <v>493</v>
      </c>
      <c r="L490" s="331" t="s">
        <v>493</v>
      </c>
      <c r="M490" s="331" t="s">
        <v>493</v>
      </c>
      <c r="N490" s="331" t="s">
        <v>493</v>
      </c>
      <c r="O490" s="331" t="s">
        <v>493</v>
      </c>
      <c r="P490" s="331" t="s">
        <v>493</v>
      </c>
      <c r="Q490" s="331">
        <v>99.33</v>
      </c>
      <c r="R490" s="331" t="s">
        <v>493</v>
      </c>
      <c r="S490" s="331" t="s">
        <v>493</v>
      </c>
      <c r="T490" s="331" t="s">
        <v>493</v>
      </c>
      <c r="U490" s="331" t="s">
        <v>493</v>
      </c>
      <c r="V490" s="328" t="s">
        <v>188</v>
      </c>
      <c r="W490" s="331" t="s">
        <v>493</v>
      </c>
      <c r="X490" s="331" t="s">
        <v>493</v>
      </c>
      <c r="Y490" s="331" t="s">
        <v>493</v>
      </c>
      <c r="Z490" s="331" t="s">
        <v>493</v>
      </c>
      <c r="AA490" s="331" t="s">
        <v>493</v>
      </c>
      <c r="AB490" s="331" t="s">
        <v>493</v>
      </c>
      <c r="AC490" s="331" t="s">
        <v>493</v>
      </c>
      <c r="AD490" s="331" t="s">
        <v>493</v>
      </c>
      <c r="AE490" s="331" t="s">
        <v>493</v>
      </c>
      <c r="AF490" s="331" t="s">
        <v>493</v>
      </c>
      <c r="AG490" s="328" t="s">
        <v>188</v>
      </c>
      <c r="AH490" s="331" t="s">
        <v>3126</v>
      </c>
      <c r="AI490" s="331" t="s">
        <v>493</v>
      </c>
      <c r="AJ490" s="331" t="s">
        <v>493</v>
      </c>
    </row>
    <row r="491" spans="1:36">
      <c r="A491" s="332" t="s">
        <v>655</v>
      </c>
      <c r="B491" s="331" t="s">
        <v>493</v>
      </c>
      <c r="C491" s="331" t="s">
        <v>493</v>
      </c>
      <c r="D491" s="331" t="s">
        <v>493</v>
      </c>
      <c r="E491" s="331" t="s">
        <v>493</v>
      </c>
      <c r="F491" s="331" t="s">
        <v>493</v>
      </c>
      <c r="G491" s="331" t="s">
        <v>493</v>
      </c>
      <c r="H491" s="331">
        <v>1019.4</v>
      </c>
      <c r="I491" s="331" t="s">
        <v>493</v>
      </c>
      <c r="J491" s="331" t="s">
        <v>493</v>
      </c>
      <c r="K491" s="331" t="s">
        <v>493</v>
      </c>
      <c r="L491" s="331" t="s">
        <v>493</v>
      </c>
      <c r="M491" s="331" t="s">
        <v>493</v>
      </c>
      <c r="N491" s="331" t="s">
        <v>493</v>
      </c>
      <c r="O491" s="331" t="s">
        <v>493</v>
      </c>
      <c r="P491" s="331" t="s">
        <v>493</v>
      </c>
      <c r="Q491" s="331" t="s">
        <v>493</v>
      </c>
      <c r="R491" s="331" t="s">
        <v>493</v>
      </c>
      <c r="S491" s="331" t="s">
        <v>493</v>
      </c>
      <c r="T491" s="331" t="s">
        <v>493</v>
      </c>
      <c r="U491" s="331" t="s">
        <v>493</v>
      </c>
      <c r="V491" s="328" t="s">
        <v>188</v>
      </c>
      <c r="W491" s="331" t="s">
        <v>493</v>
      </c>
      <c r="X491" s="331" t="s">
        <v>493</v>
      </c>
      <c r="Y491" s="331" t="s">
        <v>493</v>
      </c>
      <c r="Z491" s="331" t="s">
        <v>493</v>
      </c>
      <c r="AA491" s="331" t="s">
        <v>493</v>
      </c>
      <c r="AB491" s="331" t="s">
        <v>493</v>
      </c>
      <c r="AC491" s="331" t="s">
        <v>493</v>
      </c>
      <c r="AD491" s="331" t="s">
        <v>493</v>
      </c>
      <c r="AE491" s="331" t="s">
        <v>493</v>
      </c>
      <c r="AF491" s="331" t="s">
        <v>493</v>
      </c>
      <c r="AG491" s="328" t="s">
        <v>188</v>
      </c>
      <c r="AH491" s="331" t="s">
        <v>495</v>
      </c>
      <c r="AI491" s="331" t="s">
        <v>493</v>
      </c>
      <c r="AJ491" s="331" t="s">
        <v>493</v>
      </c>
    </row>
    <row r="492" spans="1:36">
      <c r="A492" s="332" t="s">
        <v>656</v>
      </c>
      <c r="B492" s="331">
        <v>0.88</v>
      </c>
      <c r="C492" s="331" t="s">
        <v>493</v>
      </c>
      <c r="D492" s="331" t="s">
        <v>493</v>
      </c>
      <c r="E492" s="331" t="s">
        <v>493</v>
      </c>
      <c r="F492" s="331">
        <v>30.78</v>
      </c>
      <c r="G492" s="331" t="s">
        <v>493</v>
      </c>
      <c r="H492" s="331" t="s">
        <v>493</v>
      </c>
      <c r="I492" s="331" t="s">
        <v>493</v>
      </c>
      <c r="J492" s="331" t="s">
        <v>493</v>
      </c>
      <c r="K492" s="331" t="s">
        <v>493</v>
      </c>
      <c r="L492" s="331" t="s">
        <v>493</v>
      </c>
      <c r="M492" s="331" t="s">
        <v>493</v>
      </c>
      <c r="N492" s="331" t="s">
        <v>493</v>
      </c>
      <c r="O492" s="331" t="s">
        <v>493</v>
      </c>
      <c r="P492" s="331" t="s">
        <v>493</v>
      </c>
      <c r="Q492" s="331">
        <v>18.399999999999999</v>
      </c>
      <c r="R492" s="331" t="s">
        <v>493</v>
      </c>
      <c r="S492" s="331" t="s">
        <v>493</v>
      </c>
      <c r="T492" s="331" t="s">
        <v>493</v>
      </c>
      <c r="U492" s="331" t="s">
        <v>493</v>
      </c>
      <c r="V492" s="328" t="s">
        <v>188</v>
      </c>
      <c r="W492" s="331">
        <v>2.1192000000000002</v>
      </c>
      <c r="X492" s="331" t="s">
        <v>493</v>
      </c>
      <c r="Y492" s="331" t="s">
        <v>493</v>
      </c>
      <c r="Z492" s="331" t="s">
        <v>493</v>
      </c>
      <c r="AA492" s="331" t="s">
        <v>493</v>
      </c>
      <c r="AB492" s="331" t="s">
        <v>493</v>
      </c>
      <c r="AC492" s="331" t="s">
        <v>493</v>
      </c>
      <c r="AD492" s="331" t="s">
        <v>493</v>
      </c>
      <c r="AE492" s="331" t="s">
        <v>493</v>
      </c>
      <c r="AF492" s="331" t="s">
        <v>493</v>
      </c>
      <c r="AG492" s="328" t="s">
        <v>188</v>
      </c>
      <c r="AH492" s="331" t="s">
        <v>495</v>
      </c>
      <c r="AI492" s="331" t="s">
        <v>493</v>
      </c>
      <c r="AJ492" s="331" t="s">
        <v>493</v>
      </c>
    </row>
    <row r="493" spans="1:36">
      <c r="A493" s="332" t="s">
        <v>657</v>
      </c>
      <c r="B493" s="331" t="s">
        <v>493</v>
      </c>
      <c r="C493" s="331" t="s">
        <v>493</v>
      </c>
      <c r="D493" s="331" t="s">
        <v>493</v>
      </c>
      <c r="E493" s="331" t="s">
        <v>493</v>
      </c>
      <c r="F493" s="331" t="s">
        <v>493</v>
      </c>
      <c r="G493" s="331" t="s">
        <v>493</v>
      </c>
      <c r="H493" s="331">
        <v>5967.5</v>
      </c>
      <c r="I493" s="331" t="s">
        <v>493</v>
      </c>
      <c r="J493" s="331" t="s">
        <v>493</v>
      </c>
      <c r="K493" s="331" t="s">
        <v>493</v>
      </c>
      <c r="L493" s="331" t="s">
        <v>493</v>
      </c>
      <c r="M493" s="331" t="s">
        <v>493</v>
      </c>
      <c r="N493" s="331" t="s">
        <v>493</v>
      </c>
      <c r="O493" s="331" t="s">
        <v>493</v>
      </c>
      <c r="P493" s="331" t="s">
        <v>493</v>
      </c>
      <c r="Q493" s="331" t="s">
        <v>493</v>
      </c>
      <c r="R493" s="331" t="s">
        <v>493</v>
      </c>
      <c r="S493" s="331" t="s">
        <v>493</v>
      </c>
      <c r="T493" s="331" t="s">
        <v>493</v>
      </c>
      <c r="U493" s="331" t="s">
        <v>493</v>
      </c>
      <c r="V493" s="328" t="s">
        <v>188</v>
      </c>
      <c r="W493" s="331" t="s">
        <v>493</v>
      </c>
      <c r="X493" s="331" t="s">
        <v>493</v>
      </c>
      <c r="Y493" s="331" t="s">
        <v>493</v>
      </c>
      <c r="Z493" s="331" t="s">
        <v>493</v>
      </c>
      <c r="AA493" s="331" t="s">
        <v>493</v>
      </c>
      <c r="AB493" s="331" t="s">
        <v>493</v>
      </c>
      <c r="AC493" s="331" t="s">
        <v>493</v>
      </c>
      <c r="AD493" s="331" t="s">
        <v>493</v>
      </c>
      <c r="AE493" s="331" t="s">
        <v>493</v>
      </c>
      <c r="AF493" s="331" t="s">
        <v>493</v>
      </c>
      <c r="AG493" s="328" t="s">
        <v>188</v>
      </c>
      <c r="AH493" s="331" t="s">
        <v>567</v>
      </c>
      <c r="AI493" s="331" t="s">
        <v>493</v>
      </c>
      <c r="AJ493" s="331" t="s">
        <v>493</v>
      </c>
    </row>
    <row r="494" spans="1:36">
      <c r="A494" s="332" t="s">
        <v>658</v>
      </c>
      <c r="B494" s="331" t="s">
        <v>493</v>
      </c>
      <c r="C494" s="331" t="s">
        <v>493</v>
      </c>
      <c r="D494" s="331" t="s">
        <v>493</v>
      </c>
      <c r="E494" s="331" t="s">
        <v>493</v>
      </c>
      <c r="F494" s="331" t="s">
        <v>493</v>
      </c>
      <c r="G494" s="331" t="s">
        <v>493</v>
      </c>
      <c r="H494" s="331" t="s">
        <v>493</v>
      </c>
      <c r="I494" s="331" t="s">
        <v>493</v>
      </c>
      <c r="J494" s="331" t="s">
        <v>493</v>
      </c>
      <c r="K494" s="331" t="s">
        <v>493</v>
      </c>
      <c r="L494" s="331" t="s">
        <v>493</v>
      </c>
      <c r="M494" s="331" t="s">
        <v>493</v>
      </c>
      <c r="N494" s="331" t="s">
        <v>493</v>
      </c>
      <c r="O494" s="331" t="s">
        <v>493</v>
      </c>
      <c r="P494" s="331" t="s">
        <v>493</v>
      </c>
      <c r="Q494" s="331" t="s">
        <v>493</v>
      </c>
      <c r="R494" s="331" t="s">
        <v>493</v>
      </c>
      <c r="S494" s="331" t="s">
        <v>493</v>
      </c>
      <c r="T494" s="331" t="s">
        <v>493</v>
      </c>
      <c r="U494" s="331" t="s">
        <v>493</v>
      </c>
      <c r="V494" s="328" t="s">
        <v>188</v>
      </c>
      <c r="W494" s="331" t="s">
        <v>493</v>
      </c>
      <c r="X494" s="331" t="s">
        <v>493</v>
      </c>
      <c r="Y494" s="331" t="s">
        <v>493</v>
      </c>
      <c r="Z494" s="331" t="s">
        <v>493</v>
      </c>
      <c r="AA494" s="331" t="s">
        <v>493</v>
      </c>
      <c r="AB494" s="331" t="s">
        <v>493</v>
      </c>
      <c r="AC494" s="331" t="s">
        <v>493</v>
      </c>
      <c r="AD494" s="331" t="s">
        <v>493</v>
      </c>
      <c r="AE494" s="331" t="s">
        <v>493</v>
      </c>
      <c r="AF494" s="331" t="s">
        <v>493</v>
      </c>
      <c r="AG494" s="328" t="s">
        <v>188</v>
      </c>
      <c r="AH494" s="331" t="s">
        <v>495</v>
      </c>
      <c r="AI494" s="331" t="s">
        <v>493</v>
      </c>
      <c r="AJ494" s="331" t="s">
        <v>493</v>
      </c>
    </row>
    <row r="495" spans="1:36">
      <c r="A495" s="334" t="s">
        <v>659</v>
      </c>
      <c r="B495" s="331" t="s">
        <v>493</v>
      </c>
      <c r="C495" s="331" t="s">
        <v>493</v>
      </c>
      <c r="D495" s="331" t="s">
        <v>493</v>
      </c>
      <c r="E495" s="331" t="s">
        <v>493</v>
      </c>
      <c r="F495" s="331" t="s">
        <v>493</v>
      </c>
      <c r="G495" s="331" t="s">
        <v>493</v>
      </c>
      <c r="H495" s="331" t="s">
        <v>493</v>
      </c>
      <c r="I495" s="331" t="s">
        <v>493</v>
      </c>
      <c r="J495" s="331" t="s">
        <v>493</v>
      </c>
      <c r="K495" s="331" t="s">
        <v>493</v>
      </c>
      <c r="L495" s="331" t="s">
        <v>493</v>
      </c>
      <c r="M495" s="331" t="s">
        <v>493</v>
      </c>
      <c r="N495" s="331" t="s">
        <v>493</v>
      </c>
      <c r="O495" s="331" t="s">
        <v>493</v>
      </c>
      <c r="P495" s="331" t="s">
        <v>493</v>
      </c>
      <c r="Q495" s="331" t="s">
        <v>493</v>
      </c>
      <c r="R495" s="331" t="s">
        <v>493</v>
      </c>
      <c r="S495" s="331" t="s">
        <v>493</v>
      </c>
      <c r="T495" s="331" t="s">
        <v>493</v>
      </c>
      <c r="U495" s="331" t="s">
        <v>493</v>
      </c>
      <c r="V495" s="328" t="s">
        <v>188</v>
      </c>
      <c r="W495" s="331" t="s">
        <v>493</v>
      </c>
      <c r="X495" s="331" t="s">
        <v>493</v>
      </c>
      <c r="Y495" s="331" t="s">
        <v>493</v>
      </c>
      <c r="Z495" s="331" t="s">
        <v>493</v>
      </c>
      <c r="AA495" s="331" t="s">
        <v>493</v>
      </c>
      <c r="AB495" s="331" t="s">
        <v>493</v>
      </c>
      <c r="AC495" s="331" t="s">
        <v>493</v>
      </c>
      <c r="AD495" s="331" t="s">
        <v>493</v>
      </c>
      <c r="AE495" s="331" t="s">
        <v>493</v>
      </c>
      <c r="AF495" s="331" t="s">
        <v>493</v>
      </c>
      <c r="AG495" s="328" t="s">
        <v>188</v>
      </c>
      <c r="AH495" s="331">
        <v>7230.4559117999988</v>
      </c>
      <c r="AI495" s="331" t="s">
        <v>493</v>
      </c>
      <c r="AJ495" s="331" t="s">
        <v>493</v>
      </c>
    </row>
    <row r="496" spans="1:36">
      <c r="A496" s="336" t="s">
        <v>660</v>
      </c>
      <c r="B496" s="331" t="s">
        <v>493</v>
      </c>
      <c r="C496" s="331" t="s">
        <v>493</v>
      </c>
      <c r="D496" s="331" t="s">
        <v>493</v>
      </c>
      <c r="E496" s="331" t="s">
        <v>493</v>
      </c>
      <c r="F496" s="331" t="s">
        <v>493</v>
      </c>
      <c r="G496" s="331" t="s">
        <v>493</v>
      </c>
      <c r="H496" s="331" t="s">
        <v>493</v>
      </c>
      <c r="I496" s="331" t="s">
        <v>493</v>
      </c>
      <c r="J496" s="331" t="s">
        <v>493</v>
      </c>
      <c r="K496" s="331" t="s">
        <v>493</v>
      </c>
      <c r="L496" s="331" t="s">
        <v>493</v>
      </c>
      <c r="M496" s="331" t="s">
        <v>493</v>
      </c>
      <c r="N496" s="331" t="s">
        <v>493</v>
      </c>
      <c r="O496" s="331" t="s">
        <v>493</v>
      </c>
      <c r="P496" s="331" t="s">
        <v>493</v>
      </c>
      <c r="Q496" s="331" t="s">
        <v>493</v>
      </c>
      <c r="R496" s="331" t="s">
        <v>493</v>
      </c>
      <c r="S496" s="331" t="s">
        <v>493</v>
      </c>
      <c r="T496" s="331" t="s">
        <v>493</v>
      </c>
      <c r="U496" s="331" t="s">
        <v>493</v>
      </c>
      <c r="V496" s="328" t="s">
        <v>188</v>
      </c>
      <c r="W496" s="331">
        <v>0.31825058820208002</v>
      </c>
      <c r="X496" s="331" t="s">
        <v>493</v>
      </c>
      <c r="Y496" s="331" t="s">
        <v>493</v>
      </c>
      <c r="Z496" s="331" t="s">
        <v>493</v>
      </c>
      <c r="AA496" s="331" t="s">
        <v>493</v>
      </c>
      <c r="AB496" s="331" t="s">
        <v>493</v>
      </c>
      <c r="AC496" s="331" t="s">
        <v>493</v>
      </c>
      <c r="AD496" s="331" t="s">
        <v>493</v>
      </c>
      <c r="AE496" s="331" t="s">
        <v>493</v>
      </c>
      <c r="AF496" s="331" t="s">
        <v>493</v>
      </c>
      <c r="AG496" s="328" t="s">
        <v>188</v>
      </c>
      <c r="AH496" s="331" t="s">
        <v>493</v>
      </c>
      <c r="AI496" s="331">
        <v>366.18901378629999</v>
      </c>
      <c r="AJ496" s="331" t="s">
        <v>493</v>
      </c>
    </row>
    <row r="497" spans="1:36">
      <c r="A497" s="332" t="s">
        <v>661</v>
      </c>
      <c r="B497" s="331" t="s">
        <v>493</v>
      </c>
      <c r="C497" s="331" t="s">
        <v>493</v>
      </c>
      <c r="D497" s="331" t="s">
        <v>493</v>
      </c>
      <c r="E497" s="331" t="s">
        <v>493</v>
      </c>
      <c r="F497" s="331" t="s">
        <v>493</v>
      </c>
      <c r="G497" s="331" t="s">
        <v>493</v>
      </c>
      <c r="H497" s="331" t="s">
        <v>493</v>
      </c>
      <c r="I497" s="331" t="s">
        <v>493</v>
      </c>
      <c r="J497" s="331" t="s">
        <v>493</v>
      </c>
      <c r="K497" s="331" t="s">
        <v>493</v>
      </c>
      <c r="L497" s="331" t="s">
        <v>493</v>
      </c>
      <c r="M497" s="331" t="s">
        <v>493</v>
      </c>
      <c r="N497" s="331" t="s">
        <v>493</v>
      </c>
      <c r="O497" s="331" t="s">
        <v>493</v>
      </c>
      <c r="P497" s="331" t="s">
        <v>493</v>
      </c>
      <c r="Q497" s="331" t="s">
        <v>493</v>
      </c>
      <c r="R497" s="331" t="s">
        <v>493</v>
      </c>
      <c r="S497" s="331" t="s">
        <v>493</v>
      </c>
      <c r="T497" s="331" t="s">
        <v>493</v>
      </c>
      <c r="U497" s="331" t="s">
        <v>493</v>
      </c>
      <c r="V497" s="328" t="s">
        <v>188</v>
      </c>
      <c r="W497" s="331">
        <v>0.31825058820208002</v>
      </c>
      <c r="X497" s="331" t="s">
        <v>493</v>
      </c>
      <c r="Y497" s="331" t="s">
        <v>493</v>
      </c>
      <c r="Z497" s="331" t="s">
        <v>493</v>
      </c>
      <c r="AA497" s="331" t="s">
        <v>493</v>
      </c>
      <c r="AB497" s="331" t="s">
        <v>493</v>
      </c>
      <c r="AC497" s="331" t="s">
        <v>493</v>
      </c>
      <c r="AD497" s="331" t="s">
        <v>493</v>
      </c>
      <c r="AE497" s="331" t="s">
        <v>493</v>
      </c>
      <c r="AF497" s="331" t="s">
        <v>493</v>
      </c>
      <c r="AG497" s="328" t="s">
        <v>188</v>
      </c>
      <c r="AH497" s="331" t="s">
        <v>493</v>
      </c>
      <c r="AI497" s="331">
        <v>366.18901378630005</v>
      </c>
      <c r="AJ497" s="331" t="s">
        <v>493</v>
      </c>
    </row>
    <row r="498" spans="1:36">
      <c r="A498" s="332" t="s">
        <v>3403</v>
      </c>
      <c r="B498" s="328" t="s">
        <v>188</v>
      </c>
      <c r="C498" s="328" t="s">
        <v>188</v>
      </c>
      <c r="D498" s="328" t="s">
        <v>188</v>
      </c>
      <c r="E498" s="328" t="s">
        <v>188</v>
      </c>
      <c r="F498" s="328" t="s">
        <v>188</v>
      </c>
      <c r="G498" s="328" t="s">
        <v>188</v>
      </c>
      <c r="H498" s="328" t="s">
        <v>188</v>
      </c>
      <c r="I498" s="328" t="s">
        <v>188</v>
      </c>
      <c r="J498" s="328" t="s">
        <v>188</v>
      </c>
      <c r="K498" s="328" t="s">
        <v>188</v>
      </c>
      <c r="L498" s="328" t="s">
        <v>188</v>
      </c>
      <c r="M498" s="328" t="s">
        <v>188</v>
      </c>
      <c r="N498" s="328" t="s">
        <v>188</v>
      </c>
      <c r="O498" s="328" t="s">
        <v>188</v>
      </c>
      <c r="P498" s="328" t="s">
        <v>188</v>
      </c>
      <c r="Q498" s="328" t="s">
        <v>188</v>
      </c>
      <c r="R498" s="328" t="s">
        <v>188</v>
      </c>
      <c r="S498" s="328" t="s">
        <v>188</v>
      </c>
      <c r="T498" s="328" t="s">
        <v>188</v>
      </c>
      <c r="U498" s="328" t="s">
        <v>188</v>
      </c>
      <c r="V498" s="328" t="s">
        <v>188</v>
      </c>
      <c r="W498" s="331" t="s">
        <v>493</v>
      </c>
      <c r="X498" s="331" t="s">
        <v>493</v>
      </c>
      <c r="Y498" s="331" t="s">
        <v>493</v>
      </c>
      <c r="Z498" s="331" t="s">
        <v>493</v>
      </c>
      <c r="AA498" s="331" t="s">
        <v>493</v>
      </c>
      <c r="AB498" s="331" t="s">
        <v>493</v>
      </c>
      <c r="AC498" s="331" t="s">
        <v>493</v>
      </c>
      <c r="AD498" s="331" t="s">
        <v>493</v>
      </c>
      <c r="AE498" s="331" t="s">
        <v>493</v>
      </c>
      <c r="AF498" s="331" t="s">
        <v>493</v>
      </c>
      <c r="AG498" s="328" t="s">
        <v>188</v>
      </c>
      <c r="AH498" s="328" t="s">
        <v>188</v>
      </c>
      <c r="AI498" s="331" t="s">
        <v>520</v>
      </c>
      <c r="AJ498" s="328" t="s">
        <v>188</v>
      </c>
    </row>
    <row r="499" spans="1:36">
      <c r="A499" s="332" t="s">
        <v>662</v>
      </c>
      <c r="B499" s="331" t="s">
        <v>493</v>
      </c>
      <c r="C499" s="331" t="s">
        <v>493</v>
      </c>
      <c r="D499" s="331" t="s">
        <v>493</v>
      </c>
      <c r="E499" s="331" t="s">
        <v>493</v>
      </c>
      <c r="F499" s="331" t="s">
        <v>493</v>
      </c>
      <c r="G499" s="331" t="s">
        <v>493</v>
      </c>
      <c r="H499" s="331" t="s">
        <v>493</v>
      </c>
      <c r="I499" s="331" t="s">
        <v>493</v>
      </c>
      <c r="J499" s="331" t="s">
        <v>493</v>
      </c>
      <c r="K499" s="331" t="s">
        <v>493</v>
      </c>
      <c r="L499" s="331" t="s">
        <v>493</v>
      </c>
      <c r="M499" s="331" t="s">
        <v>493</v>
      </c>
      <c r="N499" s="331" t="s">
        <v>493</v>
      </c>
      <c r="O499" s="331" t="s">
        <v>493</v>
      </c>
      <c r="P499" s="331" t="s">
        <v>493</v>
      </c>
      <c r="Q499" s="331" t="s">
        <v>493</v>
      </c>
      <c r="R499" s="331" t="s">
        <v>493</v>
      </c>
      <c r="S499" s="331" t="s">
        <v>493</v>
      </c>
      <c r="T499" s="331" t="s">
        <v>493</v>
      </c>
      <c r="U499" s="331" t="s">
        <v>493</v>
      </c>
      <c r="V499" s="328" t="s">
        <v>188</v>
      </c>
      <c r="W499" s="331" t="s">
        <v>493</v>
      </c>
      <c r="X499" s="331" t="s">
        <v>493</v>
      </c>
      <c r="Y499" s="331" t="s">
        <v>493</v>
      </c>
      <c r="Z499" s="331" t="s">
        <v>493</v>
      </c>
      <c r="AA499" s="331" t="s">
        <v>493</v>
      </c>
      <c r="AB499" s="331" t="s">
        <v>493</v>
      </c>
      <c r="AC499" s="331" t="s">
        <v>493</v>
      </c>
      <c r="AD499" s="331" t="s">
        <v>493</v>
      </c>
      <c r="AE499" s="331" t="s">
        <v>493</v>
      </c>
      <c r="AF499" s="331" t="s">
        <v>493</v>
      </c>
      <c r="AG499" s="328" t="s">
        <v>188</v>
      </c>
      <c r="AH499" s="331" t="s">
        <v>493</v>
      </c>
      <c r="AI499" s="331" t="s">
        <v>493</v>
      </c>
      <c r="AJ499" s="331" t="s">
        <v>493</v>
      </c>
    </row>
    <row r="500" spans="1:36">
      <c r="A500" s="243" t="s">
        <v>711</v>
      </c>
      <c r="B500" s="331" t="s">
        <v>527</v>
      </c>
      <c r="C500" s="331" t="s">
        <v>493</v>
      </c>
      <c r="D500" s="331" t="s">
        <v>493</v>
      </c>
      <c r="E500" s="331" t="s">
        <v>493</v>
      </c>
      <c r="F500" s="331" t="s">
        <v>493</v>
      </c>
      <c r="G500" s="331" t="s">
        <v>493</v>
      </c>
      <c r="H500" s="331" t="s">
        <v>493</v>
      </c>
      <c r="I500" s="331" t="s">
        <v>493</v>
      </c>
      <c r="J500" s="331" t="s">
        <v>493</v>
      </c>
      <c r="K500" s="331" t="s">
        <v>493</v>
      </c>
      <c r="L500" s="331" t="s">
        <v>493</v>
      </c>
      <c r="M500" s="331" t="s">
        <v>493</v>
      </c>
      <c r="N500" s="331" t="s">
        <v>493</v>
      </c>
      <c r="O500" s="331" t="s">
        <v>493</v>
      </c>
      <c r="P500" s="331" t="s">
        <v>493</v>
      </c>
      <c r="Q500" s="331" t="s">
        <v>493</v>
      </c>
      <c r="R500" s="331" t="s">
        <v>493</v>
      </c>
      <c r="S500" s="331" t="s">
        <v>493</v>
      </c>
      <c r="T500" s="331" t="s">
        <v>493</v>
      </c>
      <c r="U500" s="331" t="s">
        <v>493</v>
      </c>
      <c r="V500" s="328" t="s">
        <v>188</v>
      </c>
      <c r="W500" s="331" t="s">
        <v>527</v>
      </c>
      <c r="X500" s="331" t="s">
        <v>527</v>
      </c>
      <c r="Y500" s="331" t="s">
        <v>527</v>
      </c>
      <c r="Z500" s="331" t="s">
        <v>493</v>
      </c>
      <c r="AA500" s="331" t="s">
        <v>527</v>
      </c>
      <c r="AB500" s="331" t="s">
        <v>493</v>
      </c>
      <c r="AC500" s="331" t="s">
        <v>493</v>
      </c>
      <c r="AD500" s="331" t="s">
        <v>493</v>
      </c>
      <c r="AE500" s="331" t="s">
        <v>493</v>
      </c>
      <c r="AF500" s="331" t="s">
        <v>493</v>
      </c>
      <c r="AG500" s="328" t="s">
        <v>188</v>
      </c>
      <c r="AH500" s="331" t="s">
        <v>493</v>
      </c>
      <c r="AI500" s="331" t="s">
        <v>527</v>
      </c>
      <c r="AJ500" s="331" t="s">
        <v>527</v>
      </c>
    </row>
    <row r="501" spans="1:36">
      <c r="A501" s="337" t="s">
        <v>712</v>
      </c>
      <c r="B501" s="331" t="s">
        <v>527</v>
      </c>
      <c r="C501" s="331" t="s">
        <v>493</v>
      </c>
      <c r="D501" s="331" t="s">
        <v>493</v>
      </c>
      <c r="E501" s="331" t="s">
        <v>493</v>
      </c>
      <c r="F501" s="331" t="s">
        <v>493</v>
      </c>
      <c r="G501" s="331" t="s">
        <v>493</v>
      </c>
      <c r="H501" s="331" t="s">
        <v>493</v>
      </c>
      <c r="I501" s="331" t="s">
        <v>493</v>
      </c>
      <c r="J501" s="331" t="s">
        <v>493</v>
      </c>
      <c r="K501" s="331" t="s">
        <v>493</v>
      </c>
      <c r="L501" s="331" t="s">
        <v>493</v>
      </c>
      <c r="M501" s="331" t="s">
        <v>493</v>
      </c>
      <c r="N501" s="331" t="s">
        <v>493</v>
      </c>
      <c r="O501" s="331" t="s">
        <v>493</v>
      </c>
      <c r="P501" s="331" t="s">
        <v>493</v>
      </c>
      <c r="Q501" s="331" t="s">
        <v>493</v>
      </c>
      <c r="R501" s="331" t="s">
        <v>493</v>
      </c>
      <c r="S501" s="331" t="s">
        <v>493</v>
      </c>
      <c r="T501" s="331" t="s">
        <v>493</v>
      </c>
      <c r="U501" s="331" t="s">
        <v>493</v>
      </c>
      <c r="V501" s="328" t="s">
        <v>188</v>
      </c>
      <c r="W501" s="331" t="s">
        <v>527</v>
      </c>
      <c r="X501" s="331" t="s">
        <v>527</v>
      </c>
      <c r="Y501" s="331" t="s">
        <v>527</v>
      </c>
      <c r="Z501" s="331" t="s">
        <v>493</v>
      </c>
      <c r="AA501" s="331" t="s">
        <v>527</v>
      </c>
      <c r="AB501" s="331" t="s">
        <v>493</v>
      </c>
      <c r="AC501" s="331" t="s">
        <v>493</v>
      </c>
      <c r="AD501" s="331" t="s">
        <v>493</v>
      </c>
      <c r="AE501" s="331" t="s">
        <v>493</v>
      </c>
      <c r="AF501" s="331" t="s">
        <v>493</v>
      </c>
      <c r="AG501" s="328" t="s">
        <v>188</v>
      </c>
      <c r="AH501" s="331" t="s">
        <v>493</v>
      </c>
      <c r="AI501" s="331" t="s">
        <v>527</v>
      </c>
      <c r="AJ501" s="331" t="s">
        <v>527</v>
      </c>
    </row>
    <row r="502" spans="1:36" ht="15.75" customHeight="1" thickBot="1">
      <c r="A502" s="244" t="s">
        <v>713</v>
      </c>
      <c r="B502" s="418" t="s">
        <v>700</v>
      </c>
      <c r="C502" s="432"/>
      <c r="D502" s="432"/>
      <c r="E502" s="432"/>
      <c r="F502" s="432"/>
      <c r="G502" s="432"/>
      <c r="H502" s="432"/>
      <c r="I502" s="432"/>
      <c r="J502" s="432"/>
      <c r="K502" s="432"/>
      <c r="L502" s="432"/>
      <c r="M502" s="432"/>
      <c r="N502" s="432"/>
      <c r="O502" s="432"/>
      <c r="P502" s="432"/>
      <c r="Q502" s="432"/>
      <c r="R502" s="432"/>
      <c r="S502" s="432"/>
      <c r="T502" s="432"/>
      <c r="U502" s="432"/>
      <c r="V502" s="432"/>
      <c r="W502" s="432"/>
      <c r="X502" s="432"/>
      <c r="Y502" s="432"/>
      <c r="Z502" s="432"/>
      <c r="AA502" s="432"/>
      <c r="AB502" s="432"/>
      <c r="AC502" s="432"/>
      <c r="AD502" s="432"/>
      <c r="AE502" s="432"/>
      <c r="AF502" s="432"/>
      <c r="AG502" s="432"/>
      <c r="AH502" s="432"/>
      <c r="AI502" s="432"/>
      <c r="AJ502" s="433"/>
    </row>
    <row r="503" spans="1:36" ht="15.75" thickTop="1">
      <c r="A503" s="242" t="s">
        <v>714</v>
      </c>
      <c r="B503" s="331">
        <v>20255.88328182527</v>
      </c>
      <c r="C503" s="331">
        <v>268.79848497951895</v>
      </c>
      <c r="D503" s="331">
        <v>0.18223611604834999</v>
      </c>
      <c r="E503" s="331" t="s">
        <v>798</v>
      </c>
      <c r="F503" s="331">
        <v>9031.5481900000013</v>
      </c>
      <c r="G503" s="331" t="s">
        <v>518</v>
      </c>
      <c r="H503" s="331">
        <v>80121.705387429378</v>
      </c>
      <c r="I503" s="331" t="s">
        <v>518</v>
      </c>
      <c r="J503" s="331">
        <v>9356.369772</v>
      </c>
      <c r="K503" s="331" t="s">
        <v>518</v>
      </c>
      <c r="L503" s="331" t="s">
        <v>798</v>
      </c>
      <c r="M503" s="331" t="s">
        <v>518</v>
      </c>
      <c r="N503" s="331" t="s">
        <v>518</v>
      </c>
      <c r="O503" s="331" t="s">
        <v>518</v>
      </c>
      <c r="P503" s="331" t="s">
        <v>518</v>
      </c>
      <c r="Q503" s="331">
        <v>1154.9313</v>
      </c>
      <c r="R503" s="331" t="s">
        <v>518</v>
      </c>
      <c r="S503" s="331" t="s">
        <v>798</v>
      </c>
      <c r="T503" s="331" t="s">
        <v>798</v>
      </c>
      <c r="U503" s="331">
        <v>1.6984600970478201</v>
      </c>
      <c r="V503" s="328" t="s">
        <v>188</v>
      </c>
      <c r="W503" s="331">
        <v>3991.1111453887138</v>
      </c>
      <c r="X503" s="331">
        <v>2523.6563378072069</v>
      </c>
      <c r="Y503" s="331">
        <v>79.714328892219598</v>
      </c>
      <c r="Z503" s="331" t="s">
        <v>518</v>
      </c>
      <c r="AA503" s="331">
        <v>118.23495360473002</v>
      </c>
      <c r="AB503" s="331" t="s">
        <v>518</v>
      </c>
      <c r="AC503" s="331" t="s">
        <v>798</v>
      </c>
      <c r="AD503" s="331" t="s">
        <v>518</v>
      </c>
      <c r="AE503" s="331" t="s">
        <v>518</v>
      </c>
      <c r="AF503" s="331">
        <v>3.5894286775586801</v>
      </c>
      <c r="AG503" s="328" t="s">
        <v>188</v>
      </c>
      <c r="AH503" s="331">
        <v>7230.4559117999988</v>
      </c>
      <c r="AI503" s="331">
        <v>11803.800907153873</v>
      </c>
      <c r="AJ503" s="331">
        <v>490.71858044203998</v>
      </c>
    </row>
    <row r="504" spans="1:36">
      <c r="A504" s="338" t="s">
        <v>715</v>
      </c>
      <c r="B504" s="331">
        <v>20040.325102040817</v>
      </c>
      <c r="C504" s="331" t="s">
        <v>493</v>
      </c>
      <c r="D504" s="331" t="s">
        <v>493</v>
      </c>
      <c r="E504" s="331" t="s">
        <v>493</v>
      </c>
      <c r="F504" s="331" t="s">
        <v>493</v>
      </c>
      <c r="G504" s="331" t="s">
        <v>493</v>
      </c>
      <c r="H504" s="331" t="s">
        <v>493</v>
      </c>
      <c r="I504" s="331" t="s">
        <v>493</v>
      </c>
      <c r="J504" s="331" t="s">
        <v>493</v>
      </c>
      <c r="K504" s="331" t="s">
        <v>493</v>
      </c>
      <c r="L504" s="331" t="s">
        <v>493</v>
      </c>
      <c r="M504" s="331" t="s">
        <v>493</v>
      </c>
      <c r="N504" s="331" t="s">
        <v>493</v>
      </c>
      <c r="O504" s="331" t="s">
        <v>493</v>
      </c>
      <c r="P504" s="331" t="s">
        <v>493</v>
      </c>
      <c r="Q504" s="331" t="s">
        <v>493</v>
      </c>
      <c r="R504" s="331" t="s">
        <v>493</v>
      </c>
      <c r="S504" s="331" t="s">
        <v>493</v>
      </c>
      <c r="T504" s="331" t="s">
        <v>493</v>
      </c>
      <c r="U504" s="331" t="s">
        <v>493</v>
      </c>
      <c r="V504" s="328" t="s">
        <v>188</v>
      </c>
      <c r="W504" s="331" t="s">
        <v>493</v>
      </c>
      <c r="X504" s="331" t="s">
        <v>493</v>
      </c>
      <c r="Y504" s="331" t="s">
        <v>493</v>
      </c>
      <c r="Z504" s="331" t="s">
        <v>493</v>
      </c>
      <c r="AA504" s="331" t="s">
        <v>493</v>
      </c>
      <c r="AB504" s="331" t="s">
        <v>493</v>
      </c>
      <c r="AC504" s="331" t="s">
        <v>493</v>
      </c>
      <c r="AD504" s="331" t="s">
        <v>493</v>
      </c>
      <c r="AE504" s="331" t="s">
        <v>493</v>
      </c>
      <c r="AF504" s="331" t="s">
        <v>493</v>
      </c>
      <c r="AG504" s="328" t="s">
        <v>188</v>
      </c>
      <c r="AH504" s="331" t="s">
        <v>493</v>
      </c>
      <c r="AI504" s="331" t="s">
        <v>493</v>
      </c>
      <c r="AJ504" s="331" t="s">
        <v>493</v>
      </c>
    </row>
    <row r="505" spans="1:36">
      <c r="A505" s="339" t="s">
        <v>716</v>
      </c>
      <c r="B505" s="331" t="s">
        <v>493</v>
      </c>
      <c r="C505" s="331" t="s">
        <v>493</v>
      </c>
      <c r="D505" s="331" t="s">
        <v>493</v>
      </c>
      <c r="E505" s="331" t="s">
        <v>493</v>
      </c>
      <c r="F505" s="331" t="s">
        <v>493</v>
      </c>
      <c r="G505" s="331" t="s">
        <v>493</v>
      </c>
      <c r="H505" s="331" t="s">
        <v>555</v>
      </c>
      <c r="I505" s="331" t="s">
        <v>493</v>
      </c>
      <c r="J505" s="331" t="s">
        <v>493</v>
      </c>
      <c r="K505" s="331" t="s">
        <v>493</v>
      </c>
      <c r="L505" s="331" t="s">
        <v>493</v>
      </c>
      <c r="M505" s="331" t="s">
        <v>493</v>
      </c>
      <c r="N505" s="331" t="s">
        <v>493</v>
      </c>
      <c r="O505" s="331" t="s">
        <v>493</v>
      </c>
      <c r="P505" s="331" t="s">
        <v>493</v>
      </c>
      <c r="Q505" s="331" t="s">
        <v>493</v>
      </c>
      <c r="R505" s="331" t="s">
        <v>493</v>
      </c>
      <c r="S505" s="331" t="s">
        <v>493</v>
      </c>
      <c r="T505" s="331" t="s">
        <v>493</v>
      </c>
      <c r="U505" s="331" t="s">
        <v>493</v>
      </c>
      <c r="V505" s="328" t="s">
        <v>188</v>
      </c>
      <c r="W505" s="331">
        <v>2889.5115971792543</v>
      </c>
      <c r="X505" s="331">
        <v>550.24258844079532</v>
      </c>
      <c r="Y505" s="331" t="s">
        <v>493</v>
      </c>
      <c r="Z505" s="331" t="s">
        <v>493</v>
      </c>
      <c r="AA505" s="331" t="s">
        <v>493</v>
      </c>
      <c r="AB505" s="331" t="s">
        <v>493</v>
      </c>
      <c r="AC505" s="331" t="s">
        <v>493</v>
      </c>
      <c r="AD505" s="331" t="s">
        <v>493</v>
      </c>
      <c r="AE505" s="331" t="s">
        <v>493</v>
      </c>
      <c r="AF505" s="331" t="s">
        <v>493</v>
      </c>
      <c r="AG505" s="328" t="s">
        <v>188</v>
      </c>
      <c r="AH505" s="331" t="s">
        <v>493</v>
      </c>
      <c r="AI505" s="331">
        <v>2745.5373405254281</v>
      </c>
      <c r="AJ505" s="331" t="s">
        <v>493</v>
      </c>
    </row>
    <row r="506" spans="1:36">
      <c r="A506" s="340" t="s">
        <v>717</v>
      </c>
      <c r="B506" s="331">
        <v>202.53417978445603</v>
      </c>
      <c r="C506" s="331">
        <v>0.60795747951898005</v>
      </c>
      <c r="D506" s="331">
        <v>0.18223611604834999</v>
      </c>
      <c r="E506" s="331" t="s">
        <v>3125</v>
      </c>
      <c r="F506" s="331" t="s">
        <v>3125</v>
      </c>
      <c r="G506" s="331" t="s">
        <v>592</v>
      </c>
      <c r="H506" s="331">
        <v>1.359442937847E-2</v>
      </c>
      <c r="I506" s="331" t="s">
        <v>592</v>
      </c>
      <c r="J506" s="331" t="s">
        <v>3125</v>
      </c>
      <c r="K506" s="331" t="s">
        <v>592</v>
      </c>
      <c r="L506" s="331" t="s">
        <v>3125</v>
      </c>
      <c r="M506" s="331" t="s">
        <v>592</v>
      </c>
      <c r="N506" s="331" t="s">
        <v>592</v>
      </c>
      <c r="O506" s="331" t="s">
        <v>592</v>
      </c>
      <c r="P506" s="331" t="s">
        <v>592</v>
      </c>
      <c r="Q506" s="331" t="s">
        <v>3125</v>
      </c>
      <c r="R506" s="331" t="s">
        <v>592</v>
      </c>
      <c r="S506" s="331" t="s">
        <v>3125</v>
      </c>
      <c r="T506" s="331" t="s">
        <v>3125</v>
      </c>
      <c r="U506" s="331">
        <v>1.6984600970478201</v>
      </c>
      <c r="V506" s="328" t="s">
        <v>188</v>
      </c>
      <c r="W506" s="331">
        <v>1083.5867883626456</v>
      </c>
      <c r="X506" s="331">
        <v>1973.4137493664118</v>
      </c>
      <c r="Y506" s="331">
        <v>79.714328892219598</v>
      </c>
      <c r="Z506" s="331" t="s">
        <v>592</v>
      </c>
      <c r="AA506" s="331">
        <v>118.23495360473002</v>
      </c>
      <c r="AB506" s="331" t="s">
        <v>592</v>
      </c>
      <c r="AC506" s="331" t="s">
        <v>3125</v>
      </c>
      <c r="AD506" s="331" t="s">
        <v>592</v>
      </c>
      <c r="AE506" s="331" t="s">
        <v>592</v>
      </c>
      <c r="AF506" s="331">
        <v>3.5894286775586801</v>
      </c>
      <c r="AG506" s="328" t="s">
        <v>188</v>
      </c>
      <c r="AH506" s="331" t="s">
        <v>592</v>
      </c>
      <c r="AI506" s="331">
        <v>709.15405230078557</v>
      </c>
      <c r="AJ506" s="331">
        <v>490.71858044210865</v>
      </c>
    </row>
    <row r="507" spans="1:36">
      <c r="A507" s="341" t="s">
        <v>3404</v>
      </c>
      <c r="B507" s="331">
        <v>13.023999999999999</v>
      </c>
      <c r="C507" s="331">
        <v>268.19052749999997</v>
      </c>
      <c r="D507" s="331" t="s">
        <v>493</v>
      </c>
      <c r="E507" s="331" t="s">
        <v>493</v>
      </c>
      <c r="F507" s="331">
        <v>9031.5481900000013</v>
      </c>
      <c r="G507" s="331" t="s">
        <v>493</v>
      </c>
      <c r="H507" s="331">
        <v>80121.691793000005</v>
      </c>
      <c r="I507" s="331" t="s">
        <v>493</v>
      </c>
      <c r="J507" s="331">
        <v>9356.369772</v>
      </c>
      <c r="K507" s="331" t="s">
        <v>493</v>
      </c>
      <c r="L507" s="331" t="s">
        <v>493</v>
      </c>
      <c r="M507" s="331" t="s">
        <v>493</v>
      </c>
      <c r="N507" s="331" t="s">
        <v>493</v>
      </c>
      <c r="O507" s="331" t="s">
        <v>493</v>
      </c>
      <c r="P507" s="331" t="s">
        <v>493</v>
      </c>
      <c r="Q507" s="331">
        <v>1154.9313</v>
      </c>
      <c r="R507" s="331" t="s">
        <v>493</v>
      </c>
      <c r="S507" s="331" t="s">
        <v>493</v>
      </c>
      <c r="T507" s="331" t="s">
        <v>493</v>
      </c>
      <c r="U507" s="331" t="s">
        <v>493</v>
      </c>
      <c r="V507" s="328" t="s">
        <v>188</v>
      </c>
      <c r="W507" s="331">
        <v>15.660888</v>
      </c>
      <c r="X507" s="331" t="s">
        <v>493</v>
      </c>
      <c r="Y507" s="331" t="s">
        <v>493</v>
      </c>
      <c r="Z507" s="331" t="s">
        <v>493</v>
      </c>
      <c r="AA507" s="331" t="s">
        <v>493</v>
      </c>
      <c r="AB507" s="331" t="s">
        <v>493</v>
      </c>
      <c r="AC507" s="331" t="s">
        <v>493</v>
      </c>
      <c r="AD507" s="331" t="s">
        <v>493</v>
      </c>
      <c r="AE507" s="331" t="s">
        <v>493</v>
      </c>
      <c r="AF507" s="331" t="s">
        <v>493</v>
      </c>
      <c r="AG507" s="328" t="s">
        <v>188</v>
      </c>
      <c r="AH507" s="331">
        <v>7230.4559117999988</v>
      </c>
      <c r="AI507" s="331" t="s">
        <v>493</v>
      </c>
      <c r="AJ507" s="331" t="s">
        <v>493</v>
      </c>
    </row>
    <row r="508" spans="1:36">
      <c r="A508" s="340" t="s">
        <v>718</v>
      </c>
      <c r="B508" s="331" t="s">
        <v>493</v>
      </c>
      <c r="C508" s="331" t="s">
        <v>493</v>
      </c>
      <c r="D508" s="331" t="s">
        <v>493</v>
      </c>
      <c r="E508" s="331" t="s">
        <v>493</v>
      </c>
      <c r="F508" s="331" t="s">
        <v>493</v>
      </c>
      <c r="G508" s="331" t="s">
        <v>493</v>
      </c>
      <c r="H508" s="331" t="s">
        <v>493</v>
      </c>
      <c r="I508" s="331" t="s">
        <v>493</v>
      </c>
      <c r="J508" s="331" t="s">
        <v>493</v>
      </c>
      <c r="K508" s="331" t="s">
        <v>493</v>
      </c>
      <c r="L508" s="331" t="s">
        <v>493</v>
      </c>
      <c r="M508" s="331" t="s">
        <v>493</v>
      </c>
      <c r="N508" s="331" t="s">
        <v>493</v>
      </c>
      <c r="O508" s="331" t="s">
        <v>493</v>
      </c>
      <c r="P508" s="331" t="s">
        <v>493</v>
      </c>
      <c r="Q508" s="331" t="s">
        <v>493</v>
      </c>
      <c r="R508" s="331" t="s">
        <v>493</v>
      </c>
      <c r="S508" s="331" t="s">
        <v>493</v>
      </c>
      <c r="T508" s="331" t="s">
        <v>493</v>
      </c>
      <c r="U508" s="331" t="s">
        <v>493</v>
      </c>
      <c r="V508" s="328" t="s">
        <v>188</v>
      </c>
      <c r="W508" s="331">
        <v>2.3518718468133701</v>
      </c>
      <c r="X508" s="331" t="s">
        <v>493</v>
      </c>
      <c r="Y508" s="331" t="s">
        <v>493</v>
      </c>
      <c r="Z508" s="331" t="s">
        <v>493</v>
      </c>
      <c r="AA508" s="331" t="s">
        <v>493</v>
      </c>
      <c r="AB508" s="331" t="s">
        <v>493</v>
      </c>
      <c r="AC508" s="331" t="s">
        <v>493</v>
      </c>
      <c r="AD508" s="331" t="s">
        <v>493</v>
      </c>
      <c r="AE508" s="331" t="s">
        <v>493</v>
      </c>
      <c r="AF508" s="331" t="s">
        <v>493</v>
      </c>
      <c r="AG508" s="328" t="s">
        <v>188</v>
      </c>
      <c r="AH508" s="331" t="s">
        <v>493</v>
      </c>
      <c r="AI508" s="331">
        <v>8349.1095143276398</v>
      </c>
      <c r="AJ508" s="331" t="s">
        <v>493</v>
      </c>
    </row>
    <row r="509" spans="1:36">
      <c r="A509" s="342" t="s">
        <v>719</v>
      </c>
      <c r="B509" s="331" t="s">
        <v>527</v>
      </c>
      <c r="C509" s="331" t="s">
        <v>493</v>
      </c>
      <c r="D509" s="331" t="s">
        <v>493</v>
      </c>
      <c r="E509" s="331" t="s">
        <v>493</v>
      </c>
      <c r="F509" s="331" t="s">
        <v>493</v>
      </c>
      <c r="G509" s="331" t="s">
        <v>493</v>
      </c>
      <c r="H509" s="331" t="s">
        <v>493</v>
      </c>
      <c r="I509" s="331" t="s">
        <v>493</v>
      </c>
      <c r="J509" s="331" t="s">
        <v>493</v>
      </c>
      <c r="K509" s="331" t="s">
        <v>493</v>
      </c>
      <c r="L509" s="331" t="s">
        <v>493</v>
      </c>
      <c r="M509" s="331" t="s">
        <v>493</v>
      </c>
      <c r="N509" s="331" t="s">
        <v>493</v>
      </c>
      <c r="O509" s="331" t="s">
        <v>493</v>
      </c>
      <c r="P509" s="331" t="s">
        <v>493</v>
      </c>
      <c r="Q509" s="331" t="s">
        <v>493</v>
      </c>
      <c r="R509" s="331" t="s">
        <v>493</v>
      </c>
      <c r="S509" s="331" t="s">
        <v>493</v>
      </c>
      <c r="T509" s="331" t="s">
        <v>493</v>
      </c>
      <c r="U509" s="331" t="s">
        <v>493</v>
      </c>
      <c r="V509" s="328" t="s">
        <v>188</v>
      </c>
      <c r="W509" s="331" t="s">
        <v>527</v>
      </c>
      <c r="X509" s="331" t="s">
        <v>527</v>
      </c>
      <c r="Y509" s="331" t="s">
        <v>527</v>
      </c>
      <c r="Z509" s="331" t="s">
        <v>493</v>
      </c>
      <c r="AA509" s="331" t="s">
        <v>527</v>
      </c>
      <c r="AB509" s="331" t="s">
        <v>493</v>
      </c>
      <c r="AC509" s="331" t="s">
        <v>493</v>
      </c>
      <c r="AD509" s="331" t="s">
        <v>493</v>
      </c>
      <c r="AE509" s="331" t="s">
        <v>493</v>
      </c>
      <c r="AF509" s="331" t="s">
        <v>493</v>
      </c>
      <c r="AG509" s="328" t="s">
        <v>188</v>
      </c>
      <c r="AH509" s="331" t="s">
        <v>493</v>
      </c>
      <c r="AI509" s="331" t="s">
        <v>527</v>
      </c>
      <c r="AJ509" s="331" t="s">
        <v>527</v>
      </c>
    </row>
    <row r="511" spans="1:36" ht="30">
      <c r="A511" s="50" t="s">
        <v>720</v>
      </c>
      <c r="B511" s="62">
        <f>B473</f>
        <v>1368.6407622854913</v>
      </c>
      <c r="C511" s="62">
        <f t="shared" ref="C511:AJ511" si="10">C473</f>
        <v>398.21997774743551</v>
      </c>
      <c r="D511" s="62">
        <f t="shared" si="10"/>
        <v>1.9808273483516601</v>
      </c>
      <c r="E511" s="62" t="str">
        <f t="shared" si="10"/>
        <v>NO,NE,IE,NA</v>
      </c>
      <c r="F511" s="62">
        <f t="shared" si="10"/>
        <v>2580.4423400000001</v>
      </c>
      <c r="G511" s="62" t="str">
        <f t="shared" si="10"/>
        <v>NO,NE,NA</v>
      </c>
      <c r="H511" s="62">
        <f t="shared" si="10"/>
        <v>56029.164606593971</v>
      </c>
      <c r="I511" s="62" t="str">
        <f t="shared" si="10"/>
        <v>NO,NE,NA</v>
      </c>
      <c r="J511" s="62">
        <f t="shared" si="10"/>
        <v>2093.1475999999998</v>
      </c>
      <c r="K511" s="62" t="str">
        <f t="shared" si="10"/>
        <v>NO,NE,NA</v>
      </c>
      <c r="L511" s="62" t="str">
        <f t="shared" si="10"/>
        <v>NO,NE,IE,NA</v>
      </c>
      <c r="M511" s="62" t="str">
        <f t="shared" si="10"/>
        <v>NO,NE,NA</v>
      </c>
      <c r="N511" s="62" t="str">
        <f t="shared" si="10"/>
        <v>NO,NE,NA</v>
      </c>
      <c r="O511" s="62" t="str">
        <f t="shared" si="10"/>
        <v>NO,NE,NA</v>
      </c>
      <c r="P511" s="62" t="str">
        <f t="shared" si="10"/>
        <v>NO,NE,NA</v>
      </c>
      <c r="Q511" s="62">
        <f t="shared" si="10"/>
        <v>117.73</v>
      </c>
      <c r="R511" s="62" t="str">
        <f t="shared" si="10"/>
        <v>NO,NE,NA</v>
      </c>
      <c r="S511" s="62" t="str">
        <f t="shared" si="10"/>
        <v>NO,NE,IE,NA</v>
      </c>
      <c r="T511" s="62" t="str">
        <f t="shared" si="10"/>
        <v>NO,NE,IE,NA</v>
      </c>
      <c r="U511" s="62">
        <f t="shared" si="10"/>
        <v>1.6984600970478201</v>
      </c>
      <c r="V511" s="62" t="str">
        <f t="shared" si="10"/>
        <v/>
      </c>
      <c r="W511" s="62">
        <f t="shared" si="10"/>
        <v>540.06916717032652</v>
      </c>
      <c r="X511" s="62">
        <f t="shared" si="10"/>
        <v>206.85707686944318</v>
      </c>
      <c r="Y511" s="62">
        <f t="shared" si="10"/>
        <v>9.0276703162196608</v>
      </c>
      <c r="Z511" s="62" t="str">
        <f t="shared" si="10"/>
        <v>NO,NE,NA</v>
      </c>
      <c r="AA511" s="62">
        <f t="shared" si="10"/>
        <v>11.47912170919709</v>
      </c>
      <c r="AB511" s="62" t="str">
        <f t="shared" si="10"/>
        <v>NO,NE,NA</v>
      </c>
      <c r="AC511" s="62" t="str">
        <f t="shared" si="10"/>
        <v>NO,NE,IE,NA</v>
      </c>
      <c r="AD511" s="62" t="str">
        <f t="shared" si="10"/>
        <v>NO,NE,NA</v>
      </c>
      <c r="AE511" s="62" t="str">
        <f t="shared" si="10"/>
        <v>NO,NE,NA</v>
      </c>
      <c r="AF511" s="62">
        <f t="shared" si="10"/>
        <v>3.5894286775586801</v>
      </c>
      <c r="AG511" s="62" t="str">
        <f t="shared" si="10"/>
        <v/>
      </c>
      <c r="AH511" s="62">
        <f t="shared" si="10"/>
        <v>7230.4559117999988</v>
      </c>
      <c r="AI511" s="62">
        <f t="shared" si="10"/>
        <v>517.71056610324001</v>
      </c>
      <c r="AJ511" s="62">
        <f t="shared" si="10"/>
        <v>28.530150025699999</v>
      </c>
    </row>
    <row r="514" spans="1:7" ht="15.75">
      <c r="A514" s="232" t="s">
        <v>721</v>
      </c>
      <c r="B514" s="217"/>
      <c r="C514" s="217"/>
      <c r="D514" s="217"/>
      <c r="E514" s="217"/>
      <c r="F514" s="218"/>
      <c r="G514" s="49" t="s">
        <v>477</v>
      </c>
    </row>
    <row r="515" spans="1:7" ht="15.75">
      <c r="A515" s="232" t="s">
        <v>722</v>
      </c>
      <c r="B515" s="217"/>
      <c r="C515" s="217"/>
      <c r="D515" s="217"/>
      <c r="E515" s="217"/>
      <c r="F515" s="218"/>
      <c r="G515" s="49" t="s">
        <v>3401</v>
      </c>
    </row>
    <row r="516" spans="1:7">
      <c r="A516" s="217"/>
      <c r="B516" s="217"/>
      <c r="C516" s="217"/>
      <c r="D516" s="217"/>
      <c r="E516" s="217"/>
      <c r="F516" s="218"/>
      <c r="G516" s="49" t="s">
        <v>478</v>
      </c>
    </row>
    <row r="517" spans="1:7">
      <c r="A517" s="217"/>
      <c r="B517" s="217"/>
      <c r="C517" s="217"/>
      <c r="D517" s="217"/>
      <c r="E517" s="217"/>
      <c r="F517" s="231"/>
      <c r="G517" s="217"/>
    </row>
    <row r="518" spans="1:7">
      <c r="A518" s="308" t="s">
        <v>723</v>
      </c>
      <c r="B518" s="309" t="s">
        <v>480</v>
      </c>
      <c r="C518" s="226" t="s">
        <v>481</v>
      </c>
      <c r="D518" s="226" t="s">
        <v>482</v>
      </c>
      <c r="E518" s="226" t="s">
        <v>618</v>
      </c>
      <c r="F518" s="245" t="s">
        <v>484</v>
      </c>
      <c r="G518" s="245" t="s">
        <v>485</v>
      </c>
    </row>
    <row r="519" spans="1:7" ht="15.75" thickBot="1">
      <c r="A519" s="310" t="s">
        <v>724</v>
      </c>
      <c r="B519" s="428" t="s">
        <v>487</v>
      </c>
      <c r="C519" s="428"/>
      <c r="D519" s="428"/>
      <c r="E519" s="428"/>
      <c r="F519" s="428"/>
      <c r="G519" s="429"/>
    </row>
    <row r="520" spans="1:7" ht="15.75" thickTop="1">
      <c r="A520" s="311" t="s">
        <v>725</v>
      </c>
      <c r="B520" s="331">
        <v>7853.7090592547993</v>
      </c>
      <c r="C520" s="331">
        <v>9418.7606550076798</v>
      </c>
      <c r="D520" s="331">
        <v>1108.4205949512345</v>
      </c>
      <c r="E520" s="331">
        <v>14.91067980114685</v>
      </c>
      <c r="F520" s="331">
        <v>363.40666610922074</v>
      </c>
      <c r="G520" s="331" t="s">
        <v>493</v>
      </c>
    </row>
    <row r="521" spans="1:7">
      <c r="A521" s="336" t="s">
        <v>726</v>
      </c>
      <c r="B521" s="328" t="s">
        <v>188</v>
      </c>
      <c r="C521" s="331">
        <v>8681.5577516158737</v>
      </c>
      <c r="D521" s="331">
        <v>54.694930480826123</v>
      </c>
      <c r="E521" s="328" t="s">
        <v>188</v>
      </c>
      <c r="F521" s="328" t="s">
        <v>188</v>
      </c>
      <c r="G521" s="331" t="s">
        <v>493</v>
      </c>
    </row>
    <row r="522" spans="1:7">
      <c r="A522" s="336" t="s">
        <v>727</v>
      </c>
      <c r="B522" s="328" t="s">
        <v>188</v>
      </c>
      <c r="C522" s="331">
        <v>6721.72746699257</v>
      </c>
      <c r="D522" s="328" t="s">
        <v>188</v>
      </c>
      <c r="E522" s="328" t="s">
        <v>188</v>
      </c>
      <c r="F522" s="328" t="s">
        <v>188</v>
      </c>
      <c r="G522" s="328" t="s">
        <v>188</v>
      </c>
    </row>
    <row r="523" spans="1:7">
      <c r="A523" s="343" t="s">
        <v>3405</v>
      </c>
      <c r="B523" s="328" t="s">
        <v>188</v>
      </c>
      <c r="C523" s="331">
        <v>6459.5584610062451</v>
      </c>
      <c r="D523" s="328" t="s">
        <v>188</v>
      </c>
      <c r="E523" s="328" t="s">
        <v>188</v>
      </c>
      <c r="F523" s="328" t="s">
        <v>188</v>
      </c>
      <c r="G523" s="328" t="s">
        <v>188</v>
      </c>
    </row>
    <row r="524" spans="1:7">
      <c r="A524" s="344" t="s">
        <v>728</v>
      </c>
      <c r="B524" s="328" t="s">
        <v>188</v>
      </c>
      <c r="C524" s="328" t="s">
        <v>188</v>
      </c>
      <c r="D524" s="328" t="s">
        <v>188</v>
      </c>
      <c r="E524" s="328" t="s">
        <v>188</v>
      </c>
      <c r="F524" s="328" t="s">
        <v>188</v>
      </c>
      <c r="G524" s="328" t="s">
        <v>188</v>
      </c>
    </row>
    <row r="525" spans="1:7">
      <c r="A525" s="345" t="s">
        <v>729</v>
      </c>
      <c r="B525" s="328" t="s">
        <v>188</v>
      </c>
      <c r="C525" s="331" t="s">
        <v>188</v>
      </c>
      <c r="D525" s="328" t="s">
        <v>188</v>
      </c>
      <c r="E525" s="328" t="s">
        <v>188</v>
      </c>
      <c r="F525" s="328" t="s">
        <v>188</v>
      </c>
      <c r="G525" s="328" t="s">
        <v>188</v>
      </c>
    </row>
    <row r="526" spans="1:7">
      <c r="A526" s="345" t="s">
        <v>730</v>
      </c>
      <c r="B526" s="328" t="s">
        <v>188</v>
      </c>
      <c r="C526" s="331" t="s">
        <v>188</v>
      </c>
      <c r="D526" s="328" t="s">
        <v>188</v>
      </c>
      <c r="E526" s="328" t="s">
        <v>188</v>
      </c>
      <c r="F526" s="328" t="s">
        <v>188</v>
      </c>
      <c r="G526" s="328" t="s">
        <v>188</v>
      </c>
    </row>
    <row r="527" spans="1:7">
      <c r="A527" s="344" t="s">
        <v>731</v>
      </c>
      <c r="B527" s="328" t="s">
        <v>188</v>
      </c>
      <c r="C527" s="328" t="s">
        <v>188</v>
      </c>
      <c r="D527" s="328" t="s">
        <v>188</v>
      </c>
      <c r="E527" s="328" t="s">
        <v>188</v>
      </c>
      <c r="F527" s="328" t="s">
        <v>188</v>
      </c>
      <c r="G527" s="328" t="s">
        <v>188</v>
      </c>
    </row>
    <row r="528" spans="1:7">
      <c r="A528" s="345" t="s">
        <v>732</v>
      </c>
      <c r="B528" s="328" t="s">
        <v>188</v>
      </c>
      <c r="C528" s="331" t="s">
        <v>188</v>
      </c>
      <c r="D528" s="328" t="s">
        <v>188</v>
      </c>
      <c r="E528" s="328" t="s">
        <v>188</v>
      </c>
      <c r="F528" s="328" t="s">
        <v>188</v>
      </c>
      <c r="G528" s="328" t="s">
        <v>188</v>
      </c>
    </row>
    <row r="529" spans="1:7">
      <c r="A529" s="345" t="s">
        <v>733</v>
      </c>
      <c r="B529" s="328" t="s">
        <v>188</v>
      </c>
      <c r="C529" s="331" t="s">
        <v>188</v>
      </c>
      <c r="D529" s="328" t="s">
        <v>188</v>
      </c>
      <c r="E529" s="328" t="s">
        <v>188</v>
      </c>
      <c r="F529" s="328" t="s">
        <v>188</v>
      </c>
      <c r="G529" s="328" t="s">
        <v>188</v>
      </c>
    </row>
    <row r="530" spans="1:7">
      <c r="A530" s="345" t="s">
        <v>734</v>
      </c>
      <c r="B530" s="328" t="s">
        <v>188</v>
      </c>
      <c r="C530" s="331" t="s">
        <v>188</v>
      </c>
      <c r="D530" s="328" t="s">
        <v>188</v>
      </c>
      <c r="E530" s="328" t="s">
        <v>188</v>
      </c>
      <c r="F530" s="328" t="s">
        <v>188</v>
      </c>
      <c r="G530" s="328" t="s">
        <v>188</v>
      </c>
    </row>
    <row r="531" spans="1:7">
      <c r="A531" s="344" t="s">
        <v>735</v>
      </c>
      <c r="B531" s="328" t="s">
        <v>188</v>
      </c>
      <c r="C531" s="328" t="s">
        <v>188</v>
      </c>
      <c r="D531" s="328" t="s">
        <v>188</v>
      </c>
      <c r="E531" s="328" t="s">
        <v>188</v>
      </c>
      <c r="F531" s="328" t="s">
        <v>188</v>
      </c>
      <c r="G531" s="328" t="s">
        <v>188</v>
      </c>
    </row>
    <row r="532" spans="1:7">
      <c r="A532" s="345" t="s">
        <v>3406</v>
      </c>
      <c r="B532" s="328" t="s">
        <v>188</v>
      </c>
      <c r="C532" s="331">
        <v>6459.5584610062451</v>
      </c>
      <c r="D532" s="328" t="s">
        <v>188</v>
      </c>
      <c r="E532" s="328" t="s">
        <v>188</v>
      </c>
      <c r="F532" s="328" t="s">
        <v>188</v>
      </c>
      <c r="G532" s="328" t="s">
        <v>188</v>
      </c>
    </row>
    <row r="533" spans="1:7">
      <c r="A533" s="346" t="s">
        <v>738</v>
      </c>
      <c r="B533" s="328" t="s">
        <v>188</v>
      </c>
      <c r="C533" s="331">
        <v>473.19623090020355</v>
      </c>
      <c r="D533" s="328"/>
      <c r="E533" s="328" t="s">
        <v>188</v>
      </c>
      <c r="F533" s="328" t="s">
        <v>188</v>
      </c>
      <c r="G533" s="328"/>
    </row>
    <row r="534" spans="1:7">
      <c r="A534" s="346" t="s">
        <v>739</v>
      </c>
      <c r="B534" s="328" t="s">
        <v>188</v>
      </c>
      <c r="C534" s="331">
        <v>299.39799460361405</v>
      </c>
      <c r="D534" s="328"/>
      <c r="E534" s="328" t="s">
        <v>188</v>
      </c>
      <c r="F534" s="328" t="s">
        <v>188</v>
      </c>
      <c r="G534" s="328"/>
    </row>
    <row r="535" spans="1:7">
      <c r="A535" s="346" t="s">
        <v>740</v>
      </c>
      <c r="B535" s="328" t="s">
        <v>188</v>
      </c>
      <c r="C535" s="331">
        <v>3035.0507480212009</v>
      </c>
      <c r="D535" s="328"/>
      <c r="E535" s="328" t="s">
        <v>188</v>
      </c>
      <c r="F535" s="328" t="s">
        <v>188</v>
      </c>
      <c r="G535" s="328"/>
    </row>
    <row r="536" spans="1:7">
      <c r="A536" s="346" t="s">
        <v>741</v>
      </c>
      <c r="B536" s="328" t="s">
        <v>188</v>
      </c>
      <c r="C536" s="331">
        <v>251.93525163617798</v>
      </c>
      <c r="D536" s="328"/>
      <c r="E536" s="328" t="s">
        <v>188</v>
      </c>
      <c r="F536" s="328" t="s">
        <v>188</v>
      </c>
      <c r="G536" s="328"/>
    </row>
    <row r="537" spans="1:7">
      <c r="A537" s="346" t="s">
        <v>742</v>
      </c>
      <c r="B537" s="328" t="s">
        <v>188</v>
      </c>
      <c r="C537" s="331">
        <v>297.36246326322032</v>
      </c>
      <c r="D537" s="328"/>
      <c r="E537" s="328" t="s">
        <v>188</v>
      </c>
      <c r="F537" s="328" t="s">
        <v>188</v>
      </c>
      <c r="G537" s="328"/>
    </row>
    <row r="538" spans="1:7">
      <c r="A538" s="346" t="s">
        <v>743</v>
      </c>
      <c r="B538" s="328" t="s">
        <v>188</v>
      </c>
      <c r="C538" s="331">
        <v>309.95636595734669</v>
      </c>
      <c r="D538" s="328"/>
      <c r="E538" s="328" t="s">
        <v>188</v>
      </c>
      <c r="F538" s="328" t="s">
        <v>188</v>
      </c>
      <c r="G538" s="328"/>
    </row>
    <row r="539" spans="1:7">
      <c r="A539" s="346" t="s">
        <v>744</v>
      </c>
      <c r="B539" s="328" t="s">
        <v>188</v>
      </c>
      <c r="C539" s="331">
        <v>178.40438707912745</v>
      </c>
      <c r="D539" s="328"/>
      <c r="E539" s="328" t="s">
        <v>188</v>
      </c>
      <c r="F539" s="328" t="s">
        <v>188</v>
      </c>
      <c r="G539" s="328"/>
    </row>
    <row r="540" spans="1:7">
      <c r="A540" s="346" t="s">
        <v>745</v>
      </c>
      <c r="B540" s="328" t="s">
        <v>188</v>
      </c>
      <c r="C540" s="331">
        <v>214.11005793654462</v>
      </c>
      <c r="D540" s="328"/>
      <c r="E540" s="328" t="s">
        <v>188</v>
      </c>
      <c r="F540" s="328" t="s">
        <v>188</v>
      </c>
      <c r="G540" s="328"/>
    </row>
    <row r="541" spans="1:7">
      <c r="A541" s="346" t="s">
        <v>746</v>
      </c>
      <c r="B541" s="328" t="s">
        <v>188</v>
      </c>
      <c r="C541" s="331">
        <v>1167.114207479091</v>
      </c>
      <c r="D541" s="328"/>
      <c r="E541" s="328" t="s">
        <v>188</v>
      </c>
      <c r="F541" s="328" t="s">
        <v>188</v>
      </c>
      <c r="G541" s="328"/>
    </row>
    <row r="542" spans="1:7">
      <c r="A542" s="346" t="s">
        <v>3129</v>
      </c>
      <c r="B542" s="328" t="s">
        <v>188</v>
      </c>
      <c r="C542" s="331">
        <v>178.70274178817721</v>
      </c>
      <c r="D542" s="328"/>
      <c r="E542" s="328" t="s">
        <v>188</v>
      </c>
      <c r="F542" s="328" t="s">
        <v>188</v>
      </c>
      <c r="G542" s="328"/>
    </row>
    <row r="543" spans="1:7">
      <c r="A543" s="346" t="s">
        <v>3130</v>
      </c>
      <c r="B543" s="328" t="s">
        <v>188</v>
      </c>
      <c r="C543" s="331">
        <v>54.328012341541672</v>
      </c>
      <c r="D543" s="328"/>
      <c r="E543" s="328" t="s">
        <v>188</v>
      </c>
      <c r="F543" s="328" t="s">
        <v>188</v>
      </c>
      <c r="G543" s="328"/>
    </row>
    <row r="544" spans="1:7">
      <c r="A544" s="343" t="s">
        <v>747</v>
      </c>
      <c r="B544" s="328" t="s">
        <v>188</v>
      </c>
      <c r="C544" s="331">
        <v>55.215000000000003</v>
      </c>
      <c r="D544" s="328" t="s">
        <v>188</v>
      </c>
      <c r="E544" s="328" t="s">
        <v>188</v>
      </c>
      <c r="F544" s="328" t="s">
        <v>188</v>
      </c>
      <c r="G544" s="328" t="s">
        <v>188</v>
      </c>
    </row>
    <row r="545" spans="1:7">
      <c r="A545" s="343" t="s">
        <v>748</v>
      </c>
      <c r="B545" s="328" t="s">
        <v>188</v>
      </c>
      <c r="C545" s="331">
        <v>91.609200000000001</v>
      </c>
      <c r="D545" s="328" t="s">
        <v>188</v>
      </c>
      <c r="E545" s="328" t="s">
        <v>188</v>
      </c>
      <c r="F545" s="328" t="s">
        <v>188</v>
      </c>
      <c r="G545" s="328" t="s">
        <v>188</v>
      </c>
    </row>
    <row r="546" spans="1:7">
      <c r="A546" s="343" t="s">
        <v>749</v>
      </c>
      <c r="B546" s="328" t="s">
        <v>188</v>
      </c>
      <c r="C546" s="331">
        <v>115.34480598632427</v>
      </c>
      <c r="D546" s="328" t="s">
        <v>188</v>
      </c>
      <c r="E546" s="328" t="s">
        <v>188</v>
      </c>
      <c r="F546" s="328" t="s">
        <v>188</v>
      </c>
      <c r="G546" s="328" t="s">
        <v>188</v>
      </c>
    </row>
    <row r="547" spans="1:7">
      <c r="A547" s="347" t="s">
        <v>750</v>
      </c>
      <c r="B547" s="328" t="s">
        <v>188</v>
      </c>
      <c r="C547" s="331" t="s">
        <v>520</v>
      </c>
      <c r="D547" s="328"/>
      <c r="E547" s="328" t="s">
        <v>188</v>
      </c>
      <c r="F547" s="328" t="s">
        <v>188</v>
      </c>
      <c r="G547" s="328"/>
    </row>
    <row r="548" spans="1:7">
      <c r="A548" s="347" t="s">
        <v>751</v>
      </c>
      <c r="B548" s="328" t="s">
        <v>188</v>
      </c>
      <c r="C548" s="331">
        <v>26.068534199999998</v>
      </c>
      <c r="D548" s="328"/>
      <c r="E548" s="328" t="s">
        <v>188</v>
      </c>
      <c r="F548" s="328" t="s">
        <v>188</v>
      </c>
      <c r="G548" s="328"/>
    </row>
    <row r="549" spans="1:7">
      <c r="A549" s="347" t="s">
        <v>752</v>
      </c>
      <c r="B549" s="328" t="s">
        <v>188</v>
      </c>
      <c r="C549" s="331">
        <v>69.750133199999993</v>
      </c>
      <c r="D549" s="328"/>
      <c r="E549" s="328" t="s">
        <v>188</v>
      </c>
      <c r="F549" s="328" t="s">
        <v>188</v>
      </c>
      <c r="G549" s="328"/>
    </row>
    <row r="550" spans="1:7">
      <c r="A550" s="347" t="s">
        <v>753</v>
      </c>
      <c r="B550" s="328" t="s">
        <v>188</v>
      </c>
      <c r="C550" s="331">
        <v>2.1242679999999998</v>
      </c>
      <c r="D550" s="328"/>
      <c r="E550" s="328" t="s">
        <v>188</v>
      </c>
      <c r="F550" s="328" t="s">
        <v>188</v>
      </c>
      <c r="G550" s="328"/>
    </row>
    <row r="551" spans="1:7">
      <c r="A551" s="347" t="s">
        <v>754</v>
      </c>
      <c r="B551" s="328" t="s">
        <v>188</v>
      </c>
      <c r="C551" s="331" t="s">
        <v>520</v>
      </c>
      <c r="D551" s="328"/>
      <c r="E551" s="328" t="s">
        <v>188</v>
      </c>
      <c r="F551" s="328" t="s">
        <v>188</v>
      </c>
      <c r="G551" s="328"/>
    </row>
    <row r="552" spans="1:7">
      <c r="A552" s="348" t="s">
        <v>755</v>
      </c>
      <c r="B552" s="328" t="s">
        <v>188</v>
      </c>
      <c r="C552" s="331">
        <v>17.401870586324279</v>
      </c>
      <c r="D552" s="328" t="s">
        <v>188</v>
      </c>
      <c r="E552" s="328" t="s">
        <v>188</v>
      </c>
      <c r="F552" s="328" t="s">
        <v>188</v>
      </c>
      <c r="G552" s="328" t="s">
        <v>188</v>
      </c>
    </row>
    <row r="553" spans="1:7">
      <c r="A553" s="349" t="s">
        <v>756</v>
      </c>
      <c r="B553" s="328" t="s">
        <v>188</v>
      </c>
      <c r="C553" s="331">
        <v>17.401870586324279</v>
      </c>
      <c r="D553" s="328"/>
      <c r="E553" s="328" t="s">
        <v>188</v>
      </c>
      <c r="F553" s="328" t="s">
        <v>188</v>
      </c>
      <c r="G553" s="328"/>
    </row>
    <row r="554" spans="1:7">
      <c r="A554" s="336" t="s">
        <v>757</v>
      </c>
      <c r="B554" s="328" t="s">
        <v>188</v>
      </c>
      <c r="C554" s="331">
        <v>1959.8302846233032</v>
      </c>
      <c r="D554" s="331">
        <v>54.694930480826123</v>
      </c>
      <c r="E554" s="328" t="s">
        <v>188</v>
      </c>
      <c r="F554" s="328" t="s">
        <v>188</v>
      </c>
      <c r="G554" s="331" t="s">
        <v>493</v>
      </c>
    </row>
    <row r="555" spans="1:7">
      <c r="A555" s="350" t="s">
        <v>3407</v>
      </c>
      <c r="B555" s="328" t="s">
        <v>188</v>
      </c>
      <c r="C555" s="331">
        <v>1009.8520195503449</v>
      </c>
      <c r="D555" s="331">
        <v>42.152764039128421</v>
      </c>
      <c r="E555" s="328" t="s">
        <v>188</v>
      </c>
      <c r="F555" s="328" t="s">
        <v>188</v>
      </c>
      <c r="G555" s="331" t="s">
        <v>493</v>
      </c>
    </row>
    <row r="556" spans="1:7">
      <c r="A556" s="344" t="s">
        <v>728</v>
      </c>
      <c r="B556" s="328" t="s">
        <v>188</v>
      </c>
      <c r="C556" s="328" t="s">
        <v>188</v>
      </c>
      <c r="D556" s="328" t="s">
        <v>188</v>
      </c>
      <c r="E556" s="328" t="s">
        <v>188</v>
      </c>
      <c r="F556" s="328" t="s">
        <v>188</v>
      </c>
      <c r="G556" s="328" t="s">
        <v>188</v>
      </c>
    </row>
    <row r="557" spans="1:7">
      <c r="A557" s="345" t="s">
        <v>729</v>
      </c>
      <c r="B557" s="328" t="s">
        <v>188</v>
      </c>
      <c r="C557" s="331" t="s">
        <v>188</v>
      </c>
      <c r="D557" s="331" t="s">
        <v>188</v>
      </c>
      <c r="E557" s="328" t="s">
        <v>188</v>
      </c>
      <c r="F557" s="328" t="s">
        <v>188</v>
      </c>
      <c r="G557" s="329" t="s">
        <v>188</v>
      </c>
    </row>
    <row r="558" spans="1:7">
      <c r="A558" s="345" t="s">
        <v>730</v>
      </c>
      <c r="B558" s="328" t="s">
        <v>188</v>
      </c>
      <c r="C558" s="331" t="s">
        <v>188</v>
      </c>
      <c r="D558" s="331" t="s">
        <v>188</v>
      </c>
      <c r="E558" s="328" t="s">
        <v>188</v>
      </c>
      <c r="F558" s="328" t="s">
        <v>188</v>
      </c>
      <c r="G558" s="329" t="s">
        <v>188</v>
      </c>
    </row>
    <row r="559" spans="1:7">
      <c r="A559" s="344" t="s">
        <v>731</v>
      </c>
      <c r="B559" s="328" t="s">
        <v>188</v>
      </c>
      <c r="C559" s="328" t="s">
        <v>188</v>
      </c>
      <c r="D559" s="328" t="s">
        <v>188</v>
      </c>
      <c r="E559" s="328" t="s">
        <v>188</v>
      </c>
      <c r="F559" s="328" t="s">
        <v>188</v>
      </c>
      <c r="G559" s="328" t="s">
        <v>188</v>
      </c>
    </row>
    <row r="560" spans="1:7">
      <c r="A560" s="345" t="s">
        <v>732</v>
      </c>
      <c r="B560" s="328" t="s">
        <v>188</v>
      </c>
      <c r="C560" s="331" t="s">
        <v>188</v>
      </c>
      <c r="D560" s="331" t="s">
        <v>188</v>
      </c>
      <c r="E560" s="328" t="s">
        <v>188</v>
      </c>
      <c r="F560" s="328" t="s">
        <v>188</v>
      </c>
      <c r="G560" s="329" t="s">
        <v>188</v>
      </c>
    </row>
    <row r="561" spans="1:7">
      <c r="A561" s="345" t="s">
        <v>733</v>
      </c>
      <c r="B561" s="328" t="s">
        <v>188</v>
      </c>
      <c r="C561" s="331" t="s">
        <v>188</v>
      </c>
      <c r="D561" s="331" t="s">
        <v>188</v>
      </c>
      <c r="E561" s="328" t="s">
        <v>188</v>
      </c>
      <c r="F561" s="328" t="s">
        <v>188</v>
      </c>
      <c r="G561" s="329" t="s">
        <v>188</v>
      </c>
    </row>
    <row r="562" spans="1:7">
      <c r="A562" s="345" t="s">
        <v>734</v>
      </c>
      <c r="B562" s="328" t="s">
        <v>188</v>
      </c>
      <c r="C562" s="331" t="s">
        <v>188</v>
      </c>
      <c r="D562" s="331" t="s">
        <v>188</v>
      </c>
      <c r="E562" s="328" t="s">
        <v>188</v>
      </c>
      <c r="F562" s="328" t="s">
        <v>188</v>
      </c>
      <c r="G562" s="329" t="s">
        <v>188</v>
      </c>
    </row>
    <row r="563" spans="1:7">
      <c r="A563" s="344" t="s">
        <v>735</v>
      </c>
      <c r="B563" s="328" t="s">
        <v>188</v>
      </c>
      <c r="C563" s="328" t="s">
        <v>188</v>
      </c>
      <c r="D563" s="328" t="s">
        <v>188</v>
      </c>
      <c r="E563" s="328" t="s">
        <v>188</v>
      </c>
      <c r="F563" s="328" t="s">
        <v>188</v>
      </c>
      <c r="G563" s="328" t="s">
        <v>188</v>
      </c>
    </row>
    <row r="564" spans="1:7">
      <c r="A564" s="345" t="s">
        <v>3408</v>
      </c>
      <c r="B564" s="328" t="s">
        <v>188</v>
      </c>
      <c r="C564" s="331">
        <v>1009.8520195503449</v>
      </c>
      <c r="D564" s="331">
        <v>42.152764039128421</v>
      </c>
      <c r="E564" s="328" t="s">
        <v>188</v>
      </c>
      <c r="F564" s="328" t="s">
        <v>188</v>
      </c>
      <c r="G564" s="329" t="s">
        <v>493</v>
      </c>
    </row>
    <row r="565" spans="1:7">
      <c r="A565" s="346" t="s">
        <v>736</v>
      </c>
      <c r="B565" s="328" t="s">
        <v>188</v>
      </c>
      <c r="C565" s="331" t="s">
        <v>495</v>
      </c>
      <c r="D565" s="331" t="s">
        <v>495</v>
      </c>
      <c r="E565" s="328" t="s">
        <v>188</v>
      </c>
      <c r="F565" s="328" t="s">
        <v>188</v>
      </c>
      <c r="G565" s="329" t="s">
        <v>493</v>
      </c>
    </row>
    <row r="566" spans="1:7">
      <c r="A566" s="346" t="s">
        <v>737</v>
      </c>
      <c r="B566" s="328" t="s">
        <v>188</v>
      </c>
      <c r="C566" s="331" t="s">
        <v>495</v>
      </c>
      <c r="D566" s="331" t="s">
        <v>495</v>
      </c>
      <c r="E566" s="328" t="s">
        <v>188</v>
      </c>
      <c r="F566" s="328" t="s">
        <v>188</v>
      </c>
      <c r="G566" s="329" t="s">
        <v>493</v>
      </c>
    </row>
    <row r="567" spans="1:7">
      <c r="A567" s="346" t="s">
        <v>738</v>
      </c>
      <c r="B567" s="328" t="s">
        <v>188</v>
      </c>
      <c r="C567" s="331">
        <v>4.2126418231888598</v>
      </c>
      <c r="D567" s="331" t="s">
        <v>495</v>
      </c>
      <c r="E567" s="328" t="s">
        <v>188</v>
      </c>
      <c r="F567" s="328" t="s">
        <v>188</v>
      </c>
      <c r="G567" s="329" t="s">
        <v>493</v>
      </c>
    </row>
    <row r="568" spans="1:7">
      <c r="A568" s="346" t="s">
        <v>739</v>
      </c>
      <c r="B568" s="328" t="s">
        <v>188</v>
      </c>
      <c r="C568" s="331">
        <v>2.7902546389271099</v>
      </c>
      <c r="D568" s="331" t="s">
        <v>495</v>
      </c>
      <c r="E568" s="328" t="s">
        <v>188</v>
      </c>
      <c r="F568" s="328" t="s">
        <v>188</v>
      </c>
      <c r="G568" s="329" t="s">
        <v>493</v>
      </c>
    </row>
    <row r="569" spans="1:7">
      <c r="A569" s="346" t="s">
        <v>740</v>
      </c>
      <c r="B569" s="328" t="s">
        <v>188</v>
      </c>
      <c r="C569" s="331">
        <v>28.497717298240602</v>
      </c>
      <c r="D569" s="331" t="s">
        <v>495</v>
      </c>
      <c r="E569" s="328" t="s">
        <v>188</v>
      </c>
      <c r="F569" s="328" t="s">
        <v>188</v>
      </c>
      <c r="G569" s="329" t="s">
        <v>493</v>
      </c>
    </row>
    <row r="570" spans="1:7">
      <c r="A570" s="346" t="s">
        <v>741</v>
      </c>
      <c r="B570" s="328" t="s">
        <v>188</v>
      </c>
      <c r="C570" s="331">
        <v>6.66034512616306</v>
      </c>
      <c r="D570" s="331">
        <v>7.8425112598720697</v>
      </c>
      <c r="E570" s="328" t="s">
        <v>188</v>
      </c>
      <c r="F570" s="328" t="s">
        <v>188</v>
      </c>
      <c r="G570" s="329" t="s">
        <v>493</v>
      </c>
    </row>
    <row r="571" spans="1:7">
      <c r="A571" s="346" t="s">
        <v>742</v>
      </c>
      <c r="B571" s="328" t="s">
        <v>188</v>
      </c>
      <c r="C571" s="331">
        <v>2.52263043402202</v>
      </c>
      <c r="D571" s="331" t="s">
        <v>495</v>
      </c>
      <c r="E571" s="328" t="s">
        <v>188</v>
      </c>
      <c r="F571" s="328" t="s">
        <v>188</v>
      </c>
      <c r="G571" s="329" t="s">
        <v>493</v>
      </c>
    </row>
    <row r="572" spans="1:7">
      <c r="A572" s="346" t="s">
        <v>743</v>
      </c>
      <c r="B572" s="328" t="s">
        <v>188</v>
      </c>
      <c r="C572" s="331">
        <v>15.278275422757799</v>
      </c>
      <c r="D572" s="331">
        <v>15.52463493848146</v>
      </c>
      <c r="E572" s="328" t="s">
        <v>188</v>
      </c>
      <c r="F572" s="328" t="s">
        <v>188</v>
      </c>
      <c r="G572" s="329" t="s">
        <v>493</v>
      </c>
    </row>
    <row r="573" spans="1:7">
      <c r="A573" s="346" t="s">
        <v>744</v>
      </c>
      <c r="B573" s="328" t="s">
        <v>188</v>
      </c>
      <c r="C573" s="331">
        <v>8.8016924452317706</v>
      </c>
      <c r="D573" s="331">
        <v>8.4893956827476593</v>
      </c>
      <c r="E573" s="328" t="s">
        <v>188</v>
      </c>
      <c r="F573" s="328" t="s">
        <v>188</v>
      </c>
      <c r="G573" s="329" t="s">
        <v>493</v>
      </c>
    </row>
    <row r="574" spans="1:7">
      <c r="A574" s="346" t="s">
        <v>745</v>
      </c>
      <c r="B574" s="328" t="s">
        <v>188</v>
      </c>
      <c r="C574" s="331">
        <v>2.0137792152480598</v>
      </c>
      <c r="D574" s="331" t="s">
        <v>495</v>
      </c>
      <c r="E574" s="328" t="s">
        <v>188</v>
      </c>
      <c r="F574" s="328" t="s">
        <v>188</v>
      </c>
      <c r="G574" s="329" t="s">
        <v>493</v>
      </c>
    </row>
    <row r="575" spans="1:7">
      <c r="A575" s="346" t="s">
        <v>746</v>
      </c>
      <c r="B575" s="328" t="s">
        <v>188</v>
      </c>
      <c r="C575" s="331">
        <v>935.45098734337898</v>
      </c>
      <c r="D575" s="331">
        <v>10.296222158027231</v>
      </c>
      <c r="E575" s="328" t="s">
        <v>188</v>
      </c>
      <c r="F575" s="328" t="s">
        <v>188</v>
      </c>
      <c r="G575" s="329" t="s">
        <v>493</v>
      </c>
    </row>
    <row r="576" spans="1:7">
      <c r="A576" s="346" t="s">
        <v>3129</v>
      </c>
      <c r="B576" s="328" t="s">
        <v>188</v>
      </c>
      <c r="C576" s="331">
        <v>2.84526374758499</v>
      </c>
      <c r="D576" s="331" t="s">
        <v>495</v>
      </c>
      <c r="E576" s="328" t="s">
        <v>188</v>
      </c>
      <c r="F576" s="328" t="s">
        <v>188</v>
      </c>
      <c r="G576" s="329" t="s">
        <v>493</v>
      </c>
    </row>
    <row r="577" spans="1:7">
      <c r="A577" s="346" t="s">
        <v>3130</v>
      </c>
      <c r="B577" s="328" t="s">
        <v>188</v>
      </c>
      <c r="C577" s="331">
        <v>0.77843205560164996</v>
      </c>
      <c r="D577" s="331" t="s">
        <v>495</v>
      </c>
      <c r="E577" s="328" t="s">
        <v>188</v>
      </c>
      <c r="F577" s="328" t="s">
        <v>188</v>
      </c>
      <c r="G577" s="329" t="s">
        <v>493</v>
      </c>
    </row>
    <row r="578" spans="1:7">
      <c r="A578" s="343" t="s">
        <v>747</v>
      </c>
      <c r="B578" s="328" t="s">
        <v>188</v>
      </c>
      <c r="C578" s="331">
        <v>2.33929947528482</v>
      </c>
      <c r="D578" s="331">
        <v>1.16065025717818</v>
      </c>
      <c r="E578" s="328" t="s">
        <v>188</v>
      </c>
      <c r="F578" s="328" t="s">
        <v>188</v>
      </c>
      <c r="G578" s="329" t="s">
        <v>493</v>
      </c>
    </row>
    <row r="579" spans="1:7">
      <c r="A579" s="343" t="s">
        <v>748</v>
      </c>
      <c r="B579" s="328" t="s">
        <v>188</v>
      </c>
      <c r="C579" s="331">
        <v>811.93514606186397</v>
      </c>
      <c r="D579" s="331">
        <v>5.4580785736261301</v>
      </c>
      <c r="E579" s="328" t="s">
        <v>188</v>
      </c>
      <c r="F579" s="328" t="s">
        <v>188</v>
      </c>
      <c r="G579" s="329" t="s">
        <v>493</v>
      </c>
    </row>
    <row r="580" spans="1:7">
      <c r="A580" s="343" t="s">
        <v>749</v>
      </c>
      <c r="B580" s="328" t="s">
        <v>188</v>
      </c>
      <c r="C580" s="331">
        <v>135.7038195358096</v>
      </c>
      <c r="D580" s="331">
        <v>5.9234376108933899</v>
      </c>
      <c r="E580" s="328" t="s">
        <v>188</v>
      </c>
      <c r="F580" s="328" t="s">
        <v>188</v>
      </c>
      <c r="G580" s="331" t="s">
        <v>493</v>
      </c>
    </row>
    <row r="581" spans="1:7">
      <c r="A581" s="347" t="s">
        <v>750</v>
      </c>
      <c r="B581" s="328" t="s">
        <v>188</v>
      </c>
      <c r="C581" s="331" t="s">
        <v>520</v>
      </c>
      <c r="D581" s="331" t="s">
        <v>520</v>
      </c>
      <c r="E581" s="328" t="s">
        <v>188</v>
      </c>
      <c r="F581" s="328" t="s">
        <v>188</v>
      </c>
      <c r="G581" s="329" t="s">
        <v>493</v>
      </c>
    </row>
    <row r="582" spans="1:7">
      <c r="A582" s="347" t="s">
        <v>751</v>
      </c>
      <c r="B582" s="328" t="s">
        <v>188</v>
      </c>
      <c r="C582" s="331">
        <v>0.39070037091767001</v>
      </c>
      <c r="D582" s="331">
        <v>8.605344306328E-2</v>
      </c>
      <c r="E582" s="328" t="s">
        <v>188</v>
      </c>
      <c r="F582" s="328" t="s">
        <v>188</v>
      </c>
      <c r="G582" s="329" t="s">
        <v>493</v>
      </c>
    </row>
    <row r="583" spans="1:7">
      <c r="A583" s="347" t="s">
        <v>752</v>
      </c>
      <c r="B583" s="328" t="s">
        <v>188</v>
      </c>
      <c r="C583" s="331">
        <v>5.3420648053523196</v>
      </c>
      <c r="D583" s="331">
        <v>0.46691353425823001</v>
      </c>
      <c r="E583" s="328" t="s">
        <v>188</v>
      </c>
      <c r="F583" s="328" t="s">
        <v>188</v>
      </c>
      <c r="G583" s="329" t="s">
        <v>493</v>
      </c>
    </row>
    <row r="584" spans="1:7">
      <c r="A584" s="347" t="s">
        <v>753</v>
      </c>
      <c r="B584" s="328" t="s">
        <v>188</v>
      </c>
      <c r="C584" s="331">
        <v>8.5169405120220004E-2</v>
      </c>
      <c r="D584" s="331">
        <v>8.4830813865599992E-3</v>
      </c>
      <c r="E584" s="328" t="s">
        <v>188</v>
      </c>
      <c r="F584" s="328" t="s">
        <v>188</v>
      </c>
      <c r="G584" s="329" t="s">
        <v>493</v>
      </c>
    </row>
    <row r="585" spans="1:7">
      <c r="A585" s="347" t="s">
        <v>754</v>
      </c>
      <c r="B585" s="328" t="s">
        <v>188</v>
      </c>
      <c r="C585" s="331">
        <v>129.698664250798</v>
      </c>
      <c r="D585" s="331">
        <v>5.3619875521853197</v>
      </c>
      <c r="E585" s="328" t="s">
        <v>188</v>
      </c>
      <c r="F585" s="328" t="s">
        <v>188</v>
      </c>
      <c r="G585" s="329" t="s">
        <v>493</v>
      </c>
    </row>
    <row r="586" spans="1:7">
      <c r="A586" s="348" t="s">
        <v>755</v>
      </c>
      <c r="B586" s="328" t="s">
        <v>188</v>
      </c>
      <c r="C586" s="331">
        <v>0.18722070362137999</v>
      </c>
      <c r="D586" s="331" t="s">
        <v>495</v>
      </c>
      <c r="E586" s="328" t="s">
        <v>188</v>
      </c>
      <c r="F586" s="328" t="s">
        <v>188</v>
      </c>
      <c r="G586" s="331" t="s">
        <v>493</v>
      </c>
    </row>
    <row r="587" spans="1:7">
      <c r="A587" s="349" t="s">
        <v>756</v>
      </c>
      <c r="B587" s="328" t="s">
        <v>188</v>
      </c>
      <c r="C587" s="331">
        <v>0.18722070362137999</v>
      </c>
      <c r="D587" s="331" t="s">
        <v>495</v>
      </c>
      <c r="E587" s="328" t="s">
        <v>188</v>
      </c>
      <c r="F587" s="328" t="s">
        <v>188</v>
      </c>
      <c r="G587" s="329" t="s">
        <v>493</v>
      </c>
    </row>
    <row r="588" spans="1:7" ht="15.75" thickBot="1">
      <c r="A588" s="343" t="s">
        <v>3409</v>
      </c>
      <c r="B588" s="328" t="s">
        <v>188</v>
      </c>
      <c r="C588" s="328" t="s">
        <v>188</v>
      </c>
      <c r="D588" s="331" t="s">
        <v>495</v>
      </c>
      <c r="E588" s="328" t="s">
        <v>188</v>
      </c>
      <c r="F588" s="328" t="s">
        <v>188</v>
      </c>
      <c r="G588" s="328" t="s">
        <v>188</v>
      </c>
    </row>
    <row r="589" spans="1:7" s="246" customFormat="1" ht="12.75" customHeight="1" thickTop="1">
      <c r="A589" s="67" t="s">
        <v>758</v>
      </c>
      <c r="B589" s="328" t="s">
        <v>188</v>
      </c>
      <c r="C589" s="331">
        <v>719.88457694084161</v>
      </c>
      <c r="D589" s="328" t="s">
        <v>188</v>
      </c>
      <c r="E589" s="328" t="s">
        <v>188</v>
      </c>
      <c r="F589" s="328" t="s">
        <v>188</v>
      </c>
      <c r="G589" s="331" t="s">
        <v>493</v>
      </c>
    </row>
    <row r="590" spans="1:7" s="246" customFormat="1" ht="12.75" customHeight="1">
      <c r="A590" s="68" t="s">
        <v>759</v>
      </c>
      <c r="B590" s="328" t="s">
        <v>188</v>
      </c>
      <c r="C590" s="329" t="s">
        <v>493</v>
      </c>
      <c r="D590" s="331">
        <v>1053.0935979415153</v>
      </c>
      <c r="E590" s="329" t="s">
        <v>493</v>
      </c>
      <c r="F590" s="329" t="s">
        <v>493</v>
      </c>
      <c r="G590" s="329" t="s">
        <v>493</v>
      </c>
    </row>
    <row r="591" spans="1:7" s="246" customFormat="1" ht="12.75" customHeight="1">
      <c r="A591" s="68" t="s">
        <v>760</v>
      </c>
      <c r="B591" s="328" t="s">
        <v>188</v>
      </c>
      <c r="C591" s="331" t="s">
        <v>495</v>
      </c>
      <c r="D591" s="331" t="s">
        <v>495</v>
      </c>
      <c r="E591" s="329" t="s">
        <v>495</v>
      </c>
      <c r="F591" s="329" t="s">
        <v>495</v>
      </c>
      <c r="G591" s="329" t="s">
        <v>493</v>
      </c>
    </row>
    <row r="592" spans="1:7" s="246" customFormat="1" ht="12.75" customHeight="1">
      <c r="A592" s="68" t="s">
        <v>761</v>
      </c>
      <c r="B592" s="328" t="s">
        <v>188</v>
      </c>
      <c r="C592" s="331">
        <v>17.318326450965749</v>
      </c>
      <c r="D592" s="331">
        <v>0.63206652889299997</v>
      </c>
      <c r="E592" s="329">
        <v>14.91067980114685</v>
      </c>
      <c r="F592" s="329">
        <v>363.40666610922074</v>
      </c>
      <c r="G592" s="329" t="s">
        <v>493</v>
      </c>
    </row>
    <row r="593" spans="1:7" s="246" customFormat="1" ht="14.25" customHeight="1">
      <c r="A593" s="306" t="s">
        <v>762</v>
      </c>
      <c r="B593" s="331">
        <v>4349.248664685867</v>
      </c>
      <c r="C593" s="328" t="s">
        <v>188</v>
      </c>
      <c r="D593" s="328" t="s">
        <v>188</v>
      </c>
      <c r="E593" s="328" t="s">
        <v>188</v>
      </c>
      <c r="F593" s="328" t="s">
        <v>188</v>
      </c>
      <c r="G593" s="328" t="s">
        <v>188</v>
      </c>
    </row>
    <row r="594" spans="1:7" s="246" customFormat="1" ht="12" customHeight="1">
      <c r="A594" s="306" t="s">
        <v>763</v>
      </c>
      <c r="B594" s="331">
        <v>3504.4603945689328</v>
      </c>
      <c r="C594" s="328" t="s">
        <v>188</v>
      </c>
      <c r="D594" s="328" t="s">
        <v>188</v>
      </c>
      <c r="E594" s="328" t="s">
        <v>188</v>
      </c>
      <c r="F594" s="328" t="s">
        <v>188</v>
      </c>
      <c r="G594" s="328" t="s">
        <v>188</v>
      </c>
    </row>
    <row r="595" spans="1:7" s="246" customFormat="1" ht="12" customHeight="1">
      <c r="A595" s="303" t="s">
        <v>764</v>
      </c>
      <c r="B595" s="331" t="s">
        <v>493</v>
      </c>
      <c r="C595" s="328" t="s">
        <v>188</v>
      </c>
      <c r="D595" s="328" t="s">
        <v>188</v>
      </c>
      <c r="E595" s="328" t="s">
        <v>188</v>
      </c>
      <c r="F595" s="328" t="s">
        <v>188</v>
      </c>
      <c r="G595" s="328" t="s">
        <v>188</v>
      </c>
    </row>
    <row r="596" spans="1:7" s="246" customFormat="1" ht="13.5" customHeight="1">
      <c r="A596" s="69" t="s">
        <v>765</v>
      </c>
      <c r="B596" s="331" t="s">
        <v>493</v>
      </c>
      <c r="C596" s="331" t="s">
        <v>493</v>
      </c>
      <c r="D596" s="331" t="s">
        <v>493</v>
      </c>
      <c r="E596" s="331" t="s">
        <v>493</v>
      </c>
      <c r="F596" s="331" t="s">
        <v>493</v>
      </c>
      <c r="G596" s="331" t="s">
        <v>493</v>
      </c>
    </row>
    <row r="597" spans="1:7">
      <c r="A597"/>
      <c r="B597"/>
      <c r="C597"/>
      <c r="D597"/>
      <c r="E597"/>
    </row>
    <row r="598" spans="1:7">
      <c r="A598" s="70" t="s">
        <v>766</v>
      </c>
      <c r="B598" s="71">
        <f>B520</f>
        <v>7853.7090592547993</v>
      </c>
      <c r="C598" s="71">
        <f t="shared" ref="C598:G598" si="11">C520</f>
        <v>9418.7606550076798</v>
      </c>
      <c r="D598" s="71">
        <f t="shared" si="11"/>
        <v>1108.4205949512345</v>
      </c>
      <c r="E598" s="71">
        <f t="shared" si="11"/>
        <v>14.91067980114685</v>
      </c>
      <c r="F598" s="71">
        <f t="shared" si="11"/>
        <v>363.40666610922074</v>
      </c>
      <c r="G598" s="71" t="str">
        <f t="shared" si="11"/>
        <v>NA</v>
      </c>
    </row>
    <row r="599" spans="1:7">
      <c r="A599"/>
      <c r="B599"/>
      <c r="C599"/>
      <c r="D599"/>
      <c r="E599"/>
    </row>
    <row r="601" spans="1:7" ht="15.75">
      <c r="A601" s="212" t="s">
        <v>767</v>
      </c>
      <c r="B601" s="217"/>
      <c r="C601" s="217"/>
      <c r="D601" s="217"/>
      <c r="E601" s="217"/>
      <c r="F601" s="217"/>
      <c r="G601" s="49" t="s">
        <v>477</v>
      </c>
    </row>
    <row r="602" spans="1:7" ht="15.75">
      <c r="A602" s="212" t="s">
        <v>666</v>
      </c>
      <c r="B602" s="217"/>
      <c r="C602" s="217"/>
      <c r="D602" s="217"/>
      <c r="E602" s="217"/>
      <c r="F602" s="217"/>
      <c r="G602" s="49" t="s">
        <v>3401</v>
      </c>
    </row>
    <row r="603" spans="1:7">
      <c r="A603" s="217"/>
      <c r="B603" s="217"/>
      <c r="C603" s="217"/>
      <c r="D603" s="217"/>
      <c r="E603" s="217"/>
      <c r="F603" s="217"/>
      <c r="G603" s="49" t="s">
        <v>478</v>
      </c>
    </row>
    <row r="604" spans="1:7">
      <c r="A604" s="217"/>
      <c r="B604" s="217"/>
      <c r="C604" s="217"/>
      <c r="D604" s="217"/>
      <c r="E604" s="217"/>
      <c r="F604" s="217"/>
      <c r="G604" s="247"/>
    </row>
    <row r="605" spans="1:7" ht="54" customHeight="1">
      <c r="A605" s="420" t="s">
        <v>479</v>
      </c>
      <c r="B605" s="72" t="s">
        <v>768</v>
      </c>
      <c r="C605" s="72" t="s">
        <v>769</v>
      </c>
      <c r="D605" s="72" t="s">
        <v>770</v>
      </c>
      <c r="E605" s="72" t="s">
        <v>618</v>
      </c>
      <c r="F605" s="72" t="s">
        <v>484</v>
      </c>
      <c r="G605" s="72" t="s">
        <v>485</v>
      </c>
    </row>
    <row r="606" spans="1:7" ht="15.75" thickBot="1">
      <c r="A606" s="421"/>
      <c r="B606" s="422" t="s">
        <v>487</v>
      </c>
      <c r="C606" s="423"/>
      <c r="D606" s="423"/>
      <c r="E606" s="423"/>
      <c r="F606" s="423"/>
      <c r="G606" s="424"/>
    </row>
    <row r="607" spans="1:7" ht="15.75" thickTop="1">
      <c r="A607" s="73" t="s">
        <v>771</v>
      </c>
      <c r="B607" s="331">
        <v>-831125.53638504399</v>
      </c>
      <c r="C607" s="331">
        <v>1234.7394602571119</v>
      </c>
      <c r="D607" s="331">
        <v>35.11369899647039</v>
      </c>
      <c r="E607" s="331">
        <v>141.59499629999999</v>
      </c>
      <c r="F607" s="331">
        <v>7641.6606409999995</v>
      </c>
      <c r="G607" s="331" t="s">
        <v>516</v>
      </c>
    </row>
    <row r="608" spans="1:7">
      <c r="A608" s="74" t="s">
        <v>772</v>
      </c>
      <c r="B608" s="331">
        <v>-680293.34243705962</v>
      </c>
      <c r="C608" s="331">
        <v>260.14196732065915</v>
      </c>
      <c r="D608" s="331">
        <v>22.501521677555012</v>
      </c>
      <c r="E608" s="331">
        <v>120.1226453</v>
      </c>
      <c r="F608" s="331">
        <v>7283.7881829999997</v>
      </c>
      <c r="G608" s="331" t="s">
        <v>516</v>
      </c>
    </row>
    <row r="609" spans="1:7">
      <c r="A609" s="351" t="s">
        <v>773</v>
      </c>
      <c r="B609" s="331">
        <v>-581225.21712432243</v>
      </c>
      <c r="C609" s="331">
        <v>259.58656569999999</v>
      </c>
      <c r="D609" s="331">
        <v>22.303775677555009</v>
      </c>
      <c r="E609" s="329">
        <v>120.1226453</v>
      </c>
      <c r="F609" s="329">
        <v>7283.7881829999997</v>
      </c>
      <c r="G609" s="329" t="s">
        <v>520</v>
      </c>
    </row>
    <row r="610" spans="1:7">
      <c r="A610" s="352" t="s">
        <v>774</v>
      </c>
      <c r="B610" s="331">
        <v>-99068.125312737131</v>
      </c>
      <c r="C610" s="331" t="s">
        <v>495</v>
      </c>
      <c r="D610" s="331" t="s">
        <v>3125</v>
      </c>
      <c r="E610" s="329" t="s">
        <v>493</v>
      </c>
      <c r="F610" s="329" t="s">
        <v>493</v>
      </c>
      <c r="G610" s="329" t="s">
        <v>493</v>
      </c>
    </row>
    <row r="611" spans="1:7">
      <c r="A611" s="353" t="s">
        <v>775</v>
      </c>
      <c r="B611" s="331">
        <v>23030.524805171535</v>
      </c>
      <c r="C611" s="331" t="s">
        <v>3131</v>
      </c>
      <c r="D611" s="331" t="s">
        <v>3131</v>
      </c>
      <c r="E611" s="331" t="s">
        <v>493</v>
      </c>
      <c r="F611" s="331" t="s">
        <v>493</v>
      </c>
      <c r="G611" s="331" t="s">
        <v>493</v>
      </c>
    </row>
    <row r="612" spans="1:7">
      <c r="A612" s="351" t="s">
        <v>776</v>
      </c>
      <c r="B612" s="331">
        <v>-29001.50383515003</v>
      </c>
      <c r="C612" s="331" t="s">
        <v>591</v>
      </c>
      <c r="D612" s="331" t="s">
        <v>591</v>
      </c>
      <c r="E612" s="329" t="s">
        <v>493</v>
      </c>
      <c r="F612" s="329" t="s">
        <v>493</v>
      </c>
      <c r="G612" s="329" t="s">
        <v>493</v>
      </c>
    </row>
    <row r="613" spans="1:7">
      <c r="A613" s="351" t="s">
        <v>777</v>
      </c>
      <c r="B613" s="331">
        <v>52032.028640321565</v>
      </c>
      <c r="C613" s="331" t="s">
        <v>591</v>
      </c>
      <c r="D613" s="331" t="s">
        <v>591</v>
      </c>
      <c r="E613" s="329" t="s">
        <v>493</v>
      </c>
      <c r="F613" s="329" t="s">
        <v>493</v>
      </c>
      <c r="G613" s="329" t="s">
        <v>493</v>
      </c>
    </row>
    <row r="614" spans="1:7">
      <c r="A614" s="74" t="s">
        <v>778</v>
      </c>
      <c r="B614" s="331">
        <v>-28216.102686357408</v>
      </c>
      <c r="C614" s="331">
        <v>12.663181</v>
      </c>
      <c r="D614" s="331">
        <v>1.1562030000000001</v>
      </c>
      <c r="E614" s="331">
        <v>21.472351</v>
      </c>
      <c r="F614" s="331">
        <v>357.87245800000005</v>
      </c>
      <c r="G614" s="331" t="s">
        <v>493</v>
      </c>
    </row>
    <row r="615" spans="1:7">
      <c r="A615" s="351" t="s">
        <v>779</v>
      </c>
      <c r="B615" s="331">
        <v>8734.4840051914307</v>
      </c>
      <c r="C615" s="331">
        <v>12.663181</v>
      </c>
      <c r="D615" s="331">
        <v>1.1562030000000001</v>
      </c>
      <c r="E615" s="329">
        <v>21.472351</v>
      </c>
      <c r="F615" s="329">
        <v>357.87245800000005</v>
      </c>
      <c r="G615" s="329" t="s">
        <v>493</v>
      </c>
    </row>
    <row r="616" spans="1:7">
      <c r="A616" s="352" t="s">
        <v>780</v>
      </c>
      <c r="B616" s="331">
        <v>-36950.586691548837</v>
      </c>
      <c r="C616" s="331" t="s">
        <v>520</v>
      </c>
      <c r="D616" s="331" t="s">
        <v>591</v>
      </c>
      <c r="E616" s="329" t="s">
        <v>493</v>
      </c>
      <c r="F616" s="329" t="s">
        <v>493</v>
      </c>
      <c r="G616" s="329" t="s">
        <v>493</v>
      </c>
    </row>
    <row r="617" spans="1:7">
      <c r="A617" s="353" t="s">
        <v>781</v>
      </c>
      <c r="B617" s="331">
        <v>-5742.2251556353804</v>
      </c>
      <c r="C617" s="331">
        <v>961.93431193645267</v>
      </c>
      <c r="D617" s="331">
        <v>0.59525414428571</v>
      </c>
      <c r="E617" s="331" t="s">
        <v>493</v>
      </c>
      <c r="F617" s="331" t="s">
        <v>493</v>
      </c>
      <c r="G617" s="331" t="s">
        <v>493</v>
      </c>
    </row>
    <row r="618" spans="1:7">
      <c r="A618" s="351" t="s">
        <v>782</v>
      </c>
      <c r="B618" s="331">
        <v>-10133.615543726639</v>
      </c>
      <c r="C618" s="331" t="s">
        <v>520</v>
      </c>
      <c r="D618" s="331">
        <v>0.59215403</v>
      </c>
      <c r="E618" s="329" t="s">
        <v>493</v>
      </c>
      <c r="F618" s="329" t="s">
        <v>493</v>
      </c>
      <c r="G618" s="329" t="s">
        <v>493</v>
      </c>
    </row>
    <row r="619" spans="1:7">
      <c r="A619" s="351" t="s">
        <v>783</v>
      </c>
      <c r="B619" s="331">
        <v>469.44060909762544</v>
      </c>
      <c r="C619" s="331" t="s">
        <v>520</v>
      </c>
      <c r="D619" s="331" t="s">
        <v>516</v>
      </c>
      <c r="E619" s="329" t="s">
        <v>493</v>
      </c>
      <c r="F619" s="329" t="s">
        <v>493</v>
      </c>
      <c r="G619" s="329" t="s">
        <v>493</v>
      </c>
    </row>
    <row r="620" spans="1:7">
      <c r="A620" s="74" t="s">
        <v>784</v>
      </c>
      <c r="B620" s="331">
        <v>-33858.519844496128</v>
      </c>
      <c r="C620" s="331" t="s">
        <v>520</v>
      </c>
      <c r="D620" s="331">
        <v>6.0475778530394004</v>
      </c>
      <c r="E620" s="331" t="s">
        <v>520</v>
      </c>
      <c r="F620" s="331" t="s">
        <v>520</v>
      </c>
      <c r="G620" s="331" t="s">
        <v>493</v>
      </c>
    </row>
    <row r="621" spans="1:7">
      <c r="A621" s="351" t="s">
        <v>785</v>
      </c>
      <c r="B621" s="331">
        <v>-116642.3750794526</v>
      </c>
      <c r="C621" s="331" t="s">
        <v>520</v>
      </c>
      <c r="D621" s="331">
        <v>6.0475778530394004</v>
      </c>
      <c r="E621" s="329" t="s">
        <v>520</v>
      </c>
      <c r="F621" s="329" t="s">
        <v>520</v>
      </c>
      <c r="G621" s="329" t="s">
        <v>493</v>
      </c>
    </row>
    <row r="622" spans="1:7">
      <c r="A622" s="352" t="s">
        <v>786</v>
      </c>
      <c r="B622" s="331">
        <v>82783.855234956471</v>
      </c>
      <c r="C622" s="331" t="s">
        <v>520</v>
      </c>
      <c r="D622" s="331" t="s">
        <v>591</v>
      </c>
      <c r="E622" s="329" t="s">
        <v>520</v>
      </c>
      <c r="F622" s="329" t="s">
        <v>520</v>
      </c>
      <c r="G622" s="329" t="s">
        <v>493</v>
      </c>
    </row>
    <row r="623" spans="1:7">
      <c r="A623" s="353" t="s">
        <v>787</v>
      </c>
      <c r="B623" s="331" t="s">
        <v>520</v>
      </c>
      <c r="C623" s="331" t="s">
        <v>520</v>
      </c>
      <c r="D623" s="331" t="s">
        <v>520</v>
      </c>
      <c r="E623" s="331" t="s">
        <v>493</v>
      </c>
      <c r="F623" s="331" t="s">
        <v>493</v>
      </c>
      <c r="G623" s="331" t="s">
        <v>493</v>
      </c>
    </row>
    <row r="624" spans="1:7">
      <c r="A624" s="351" t="s">
        <v>788</v>
      </c>
      <c r="B624" s="328" t="s">
        <v>188</v>
      </c>
      <c r="C624" s="328" t="s">
        <v>188</v>
      </c>
      <c r="D624" s="328" t="s">
        <v>188</v>
      </c>
      <c r="E624" s="328" t="s">
        <v>188</v>
      </c>
      <c r="F624" s="328" t="s">
        <v>188</v>
      </c>
      <c r="G624" s="328" t="s">
        <v>188</v>
      </c>
    </row>
    <row r="625" spans="1:8">
      <c r="A625" s="351" t="s">
        <v>789</v>
      </c>
      <c r="B625" s="331" t="s">
        <v>520</v>
      </c>
      <c r="C625" s="331" t="s">
        <v>520</v>
      </c>
      <c r="D625" s="331" t="s">
        <v>520</v>
      </c>
      <c r="E625" s="329" t="s">
        <v>493</v>
      </c>
      <c r="F625" s="329" t="s">
        <v>493</v>
      </c>
      <c r="G625" s="329" t="s">
        <v>493</v>
      </c>
    </row>
    <row r="626" spans="1:8">
      <c r="A626" s="74" t="s">
        <v>790</v>
      </c>
      <c r="B626" s="331">
        <v>-106045.87106666707</v>
      </c>
      <c r="C626" s="328" t="s">
        <v>188</v>
      </c>
      <c r="D626" s="328" t="s">
        <v>188</v>
      </c>
      <c r="E626" s="328" t="s">
        <v>188</v>
      </c>
      <c r="F626" s="328" t="s">
        <v>188</v>
      </c>
      <c r="G626" s="328" t="s">
        <v>188</v>
      </c>
    </row>
    <row r="627" spans="1:8">
      <c r="A627" s="354" t="s">
        <v>791</v>
      </c>
      <c r="B627" s="331" t="s">
        <v>3131</v>
      </c>
      <c r="C627" s="331" t="s">
        <v>516</v>
      </c>
      <c r="D627" s="331">
        <v>2.41583792</v>
      </c>
      <c r="E627" s="331" t="s">
        <v>493</v>
      </c>
      <c r="F627" s="331" t="s">
        <v>493</v>
      </c>
      <c r="G627" s="331" t="s">
        <v>493</v>
      </c>
    </row>
    <row r="628" spans="1:8">
      <c r="A628" s="337" t="s">
        <v>792</v>
      </c>
      <c r="B628" s="331" t="s">
        <v>3131</v>
      </c>
      <c r="C628" s="331" t="s">
        <v>516</v>
      </c>
      <c r="D628" s="331">
        <v>2.41583792</v>
      </c>
      <c r="E628" s="331" t="s">
        <v>493</v>
      </c>
      <c r="F628" s="331" t="s">
        <v>493</v>
      </c>
      <c r="G628" s="331" t="s">
        <v>493</v>
      </c>
    </row>
    <row r="630" spans="1:8">
      <c r="A630" s="50" t="s">
        <v>793</v>
      </c>
      <c r="B630" s="51">
        <f>B607</f>
        <v>-831125.53638504399</v>
      </c>
      <c r="C630" s="62">
        <f t="shared" ref="C630:G630" si="12">C607</f>
        <v>1234.7394602571119</v>
      </c>
      <c r="D630" s="62">
        <f t="shared" si="12"/>
        <v>35.11369899647039</v>
      </c>
      <c r="E630" s="62">
        <f t="shared" si="12"/>
        <v>141.59499629999999</v>
      </c>
      <c r="F630" s="62">
        <f t="shared" si="12"/>
        <v>7641.6606409999995</v>
      </c>
      <c r="G630" s="62" t="str">
        <f t="shared" si="12"/>
        <v>NE,NA</v>
      </c>
    </row>
    <row r="633" spans="1:8" ht="15.75">
      <c r="A633" s="430" t="s">
        <v>794</v>
      </c>
      <c r="B633" s="430"/>
      <c r="C633" s="217"/>
      <c r="D633" s="217"/>
      <c r="E633" s="217"/>
      <c r="F633" s="217"/>
      <c r="G633" s="217"/>
      <c r="H633" s="49" t="s">
        <v>477</v>
      </c>
    </row>
    <row r="634" spans="1:8" ht="15.75">
      <c r="A634" s="232" t="s">
        <v>666</v>
      </c>
      <c r="B634" s="52"/>
      <c r="C634" s="217"/>
      <c r="D634" s="217"/>
      <c r="E634" s="217"/>
      <c r="F634" s="217"/>
      <c r="G634" s="217"/>
      <c r="H634" s="49" t="s">
        <v>3401</v>
      </c>
    </row>
    <row r="635" spans="1:8">
      <c r="A635" s="217"/>
      <c r="B635" s="217"/>
      <c r="C635" s="217"/>
      <c r="D635" s="217"/>
      <c r="E635" s="217"/>
      <c r="F635" s="217"/>
      <c r="G635" s="217"/>
      <c r="H635" s="49" t="s">
        <v>478</v>
      </c>
    </row>
    <row r="636" spans="1:8">
      <c r="A636" s="217"/>
      <c r="B636" s="217"/>
      <c r="C636" s="217"/>
      <c r="D636" s="217"/>
      <c r="E636" s="217"/>
      <c r="F636" s="217"/>
      <c r="G636" s="217"/>
      <c r="H636" s="248"/>
    </row>
    <row r="637" spans="1:8">
      <c r="A637" s="413" t="s">
        <v>795</v>
      </c>
      <c r="B637" s="249" t="s">
        <v>796</v>
      </c>
      <c r="C637" s="250" t="s">
        <v>481</v>
      </c>
      <c r="D637" s="250" t="s">
        <v>482</v>
      </c>
      <c r="E637" s="250" t="s">
        <v>618</v>
      </c>
      <c r="F637" s="251" t="s">
        <v>484</v>
      </c>
      <c r="G637" s="252" t="s">
        <v>485</v>
      </c>
      <c r="H637" s="251" t="s">
        <v>619</v>
      </c>
    </row>
    <row r="638" spans="1:8" ht="15.75" thickBot="1">
      <c r="A638" s="414"/>
      <c r="B638" s="415" t="s">
        <v>487</v>
      </c>
      <c r="C638" s="416"/>
      <c r="D638" s="416"/>
      <c r="E638" s="416"/>
      <c r="F638" s="416"/>
      <c r="G638" s="416"/>
      <c r="H638" s="417"/>
    </row>
    <row r="639" spans="1:8" ht="15.75" thickTop="1">
      <c r="A639" s="253" t="s">
        <v>797</v>
      </c>
      <c r="B639" s="331" t="s">
        <v>3126</v>
      </c>
      <c r="C639" s="331">
        <v>6143.8266127488378</v>
      </c>
      <c r="D639" s="331">
        <v>73.757520658580603</v>
      </c>
      <c r="E639" s="331">
        <v>2.3460190219567099</v>
      </c>
      <c r="F639" s="331">
        <v>6.5483463597946603</v>
      </c>
      <c r="G639" s="331">
        <v>114.39560414851302</v>
      </c>
      <c r="H639" s="331">
        <v>0.74349333311907995</v>
      </c>
    </row>
    <row r="640" spans="1:8">
      <c r="A640" s="355" t="s">
        <v>799</v>
      </c>
      <c r="B640" s="331" t="s">
        <v>555</v>
      </c>
      <c r="C640" s="331">
        <v>5261.8993888836258</v>
      </c>
      <c r="D640" s="328" t="s">
        <v>188</v>
      </c>
      <c r="E640" s="331">
        <v>2.3460190219567099</v>
      </c>
      <c r="F640" s="331">
        <v>6.1117899358083498</v>
      </c>
      <c r="G640" s="331">
        <v>21.695718028166269</v>
      </c>
      <c r="H640" s="328" t="s">
        <v>188</v>
      </c>
    </row>
    <row r="641" spans="1:8">
      <c r="A641" s="332" t="s">
        <v>800</v>
      </c>
      <c r="B641" s="331" t="s">
        <v>555</v>
      </c>
      <c r="C641" s="331">
        <v>5261.8993888836258</v>
      </c>
      <c r="D641" s="328" t="s">
        <v>188</v>
      </c>
      <c r="E641" s="329">
        <v>2.3460190219567099</v>
      </c>
      <c r="F641" s="329">
        <v>6.1117899358083498</v>
      </c>
      <c r="G641" s="329">
        <v>21.695718028166269</v>
      </c>
      <c r="H641" s="328" t="s">
        <v>188</v>
      </c>
    </row>
    <row r="642" spans="1:8">
      <c r="A642" s="332" t="s">
        <v>801</v>
      </c>
      <c r="B642" s="331" t="s">
        <v>522</v>
      </c>
      <c r="C642" s="331" t="s">
        <v>522</v>
      </c>
      <c r="D642" s="328" t="s">
        <v>188</v>
      </c>
      <c r="E642" s="329" t="s">
        <v>522</v>
      </c>
      <c r="F642" s="329" t="s">
        <v>522</v>
      </c>
      <c r="G642" s="329" t="s">
        <v>522</v>
      </c>
      <c r="H642" s="328" t="s">
        <v>188</v>
      </c>
    </row>
    <row r="643" spans="1:8">
      <c r="A643" s="356" t="s">
        <v>802</v>
      </c>
      <c r="B643" s="331" t="s">
        <v>522</v>
      </c>
      <c r="C643" s="331" t="s">
        <v>522</v>
      </c>
      <c r="D643" s="328" t="s">
        <v>188</v>
      </c>
      <c r="E643" s="331" t="s">
        <v>522</v>
      </c>
      <c r="F643" s="331" t="s">
        <v>522</v>
      </c>
      <c r="G643" s="331" t="s">
        <v>522</v>
      </c>
      <c r="H643" s="328" t="s">
        <v>188</v>
      </c>
    </row>
    <row r="644" spans="1:8">
      <c r="A644" s="355" t="s">
        <v>803</v>
      </c>
      <c r="B644" s="328" t="s">
        <v>188</v>
      </c>
      <c r="C644" s="331">
        <v>76.365222930707887</v>
      </c>
      <c r="D644" s="331">
        <v>5.5964614607999996</v>
      </c>
      <c r="E644" s="331" t="s">
        <v>520</v>
      </c>
      <c r="F644" s="331" t="s">
        <v>520</v>
      </c>
      <c r="G644" s="331" t="s">
        <v>520</v>
      </c>
      <c r="H644" s="328" t="s">
        <v>188</v>
      </c>
    </row>
    <row r="645" spans="1:8">
      <c r="A645" s="357" t="s">
        <v>804</v>
      </c>
      <c r="B645" s="328" t="s">
        <v>188</v>
      </c>
      <c r="C645" s="331">
        <v>74.619486144000007</v>
      </c>
      <c r="D645" s="331">
        <v>5.5964614607999996</v>
      </c>
      <c r="E645" s="329" t="s">
        <v>520</v>
      </c>
      <c r="F645" s="329" t="s">
        <v>520</v>
      </c>
      <c r="G645" s="329" t="s">
        <v>520</v>
      </c>
      <c r="H645" s="328" t="s">
        <v>188</v>
      </c>
    </row>
    <row r="646" spans="1:8">
      <c r="A646" s="357" t="s">
        <v>805</v>
      </c>
      <c r="B646" s="328" t="s">
        <v>188</v>
      </c>
      <c r="C646" s="331">
        <v>1.7457367867078699</v>
      </c>
      <c r="D646" s="331" t="s">
        <v>567</v>
      </c>
      <c r="E646" s="329" t="s">
        <v>520</v>
      </c>
      <c r="F646" s="329" t="s">
        <v>520</v>
      </c>
      <c r="G646" s="329" t="s">
        <v>520</v>
      </c>
      <c r="H646" s="328" t="s">
        <v>188</v>
      </c>
    </row>
    <row r="647" spans="1:8">
      <c r="A647" s="355" t="s">
        <v>806</v>
      </c>
      <c r="B647" s="331" t="s">
        <v>527</v>
      </c>
      <c r="C647" s="331" t="s">
        <v>527</v>
      </c>
      <c r="D647" s="331" t="s">
        <v>527</v>
      </c>
      <c r="E647" s="331" t="s">
        <v>527</v>
      </c>
      <c r="F647" s="331" t="s">
        <v>527</v>
      </c>
      <c r="G647" s="331" t="s">
        <v>527</v>
      </c>
      <c r="H647" s="331" t="s">
        <v>527</v>
      </c>
    </row>
    <row r="648" spans="1:8">
      <c r="A648" s="332" t="s">
        <v>807</v>
      </c>
      <c r="B648" s="331" t="s">
        <v>495</v>
      </c>
      <c r="C648" s="331" t="s">
        <v>527</v>
      </c>
      <c r="D648" s="331" t="s">
        <v>527</v>
      </c>
      <c r="E648" s="329" t="s">
        <v>495</v>
      </c>
      <c r="F648" s="329" t="s">
        <v>495</v>
      </c>
      <c r="G648" s="329" t="s">
        <v>495</v>
      </c>
      <c r="H648" s="329" t="s">
        <v>495</v>
      </c>
    </row>
    <row r="649" spans="1:8">
      <c r="A649" s="332" t="s">
        <v>808</v>
      </c>
      <c r="B649" s="331" t="s">
        <v>493</v>
      </c>
      <c r="C649" s="331" t="s">
        <v>493</v>
      </c>
      <c r="D649" s="331" t="s">
        <v>493</v>
      </c>
      <c r="E649" s="329" t="s">
        <v>493</v>
      </c>
      <c r="F649" s="329" t="s">
        <v>493</v>
      </c>
      <c r="G649" s="329" t="s">
        <v>493</v>
      </c>
      <c r="H649" s="329" t="s">
        <v>493</v>
      </c>
    </row>
    <row r="650" spans="1:8">
      <c r="A650" s="355" t="s">
        <v>809</v>
      </c>
      <c r="B650" s="328" t="s">
        <v>188</v>
      </c>
      <c r="C650" s="331">
        <v>805.56200093450445</v>
      </c>
      <c r="D650" s="331">
        <v>68.161059197780617</v>
      </c>
      <c r="E650" s="331" t="s">
        <v>567</v>
      </c>
      <c r="F650" s="331">
        <v>0.43655642398631</v>
      </c>
      <c r="G650" s="331">
        <v>49.308450064014231</v>
      </c>
      <c r="H650" s="328" t="s">
        <v>188</v>
      </c>
    </row>
    <row r="651" spans="1:8">
      <c r="A651" s="332" t="s">
        <v>810</v>
      </c>
      <c r="B651" s="328" t="s">
        <v>188</v>
      </c>
      <c r="C651" s="331">
        <v>566.94660201297143</v>
      </c>
      <c r="D651" s="331">
        <v>66.504112399504038</v>
      </c>
      <c r="E651" s="329" t="s">
        <v>522</v>
      </c>
      <c r="F651" s="329">
        <v>0.43655642398631</v>
      </c>
      <c r="G651" s="329">
        <v>33.529746043529677</v>
      </c>
      <c r="H651" s="328" t="s">
        <v>188</v>
      </c>
    </row>
    <row r="652" spans="1:8">
      <c r="A652" s="332" t="s">
        <v>811</v>
      </c>
      <c r="B652" s="328" t="s">
        <v>188</v>
      </c>
      <c r="C652" s="331">
        <v>238.61539892153306</v>
      </c>
      <c r="D652" s="331">
        <v>1.65694679827657</v>
      </c>
      <c r="E652" s="329" t="s">
        <v>522</v>
      </c>
      <c r="F652" s="329" t="s">
        <v>522</v>
      </c>
      <c r="G652" s="329">
        <v>15.77870402048455</v>
      </c>
      <c r="H652" s="328" t="s">
        <v>188</v>
      </c>
    </row>
    <row r="653" spans="1:8">
      <c r="A653" s="332" t="s">
        <v>3410</v>
      </c>
      <c r="B653" s="328" t="s">
        <v>188</v>
      </c>
      <c r="C653" s="331" t="s">
        <v>495</v>
      </c>
      <c r="D653" s="331" t="s">
        <v>495</v>
      </c>
      <c r="E653" s="331" t="s">
        <v>495</v>
      </c>
      <c r="F653" s="331" t="s">
        <v>495</v>
      </c>
      <c r="G653" s="331" t="s">
        <v>495</v>
      </c>
      <c r="H653" s="328" t="s">
        <v>188</v>
      </c>
    </row>
    <row r="654" spans="1:8">
      <c r="A654" s="355" t="s">
        <v>3411</v>
      </c>
      <c r="B654" s="331" t="s">
        <v>493</v>
      </c>
      <c r="C654" s="331" t="s">
        <v>493</v>
      </c>
      <c r="D654" s="331" t="s">
        <v>493</v>
      </c>
      <c r="E654" s="331" t="s">
        <v>522</v>
      </c>
      <c r="F654" s="331" t="s">
        <v>522</v>
      </c>
      <c r="G654" s="331">
        <v>43.391436056332523</v>
      </c>
      <c r="H654" s="331">
        <v>0.74349333311907995</v>
      </c>
    </row>
    <row r="655" spans="1:8">
      <c r="A655" s="337" t="s">
        <v>571</v>
      </c>
      <c r="B655" s="329" t="s">
        <v>493</v>
      </c>
      <c r="C655" s="329" t="s">
        <v>493</v>
      </c>
      <c r="D655" s="329" t="s">
        <v>493</v>
      </c>
      <c r="E655" s="329" t="s">
        <v>522</v>
      </c>
      <c r="F655" s="329" t="s">
        <v>522</v>
      </c>
      <c r="G655" s="329">
        <v>43.391436056332523</v>
      </c>
      <c r="H655" s="329">
        <v>0.74349333311907995</v>
      </c>
    </row>
    <row r="656" spans="1:8">
      <c r="A656" s="355" t="s">
        <v>812</v>
      </c>
      <c r="B656" s="328" t="s">
        <v>188</v>
      </c>
      <c r="C656" s="328" t="s">
        <v>188</v>
      </c>
      <c r="D656" s="328" t="s">
        <v>188</v>
      </c>
      <c r="E656" s="328" t="s">
        <v>188</v>
      </c>
      <c r="F656" s="328" t="s">
        <v>188</v>
      </c>
      <c r="G656" s="328" t="s">
        <v>188</v>
      </c>
      <c r="H656" s="328" t="s">
        <v>188</v>
      </c>
    </row>
    <row r="657" spans="1:8">
      <c r="A657" s="357" t="s">
        <v>813</v>
      </c>
      <c r="B657" s="329">
        <v>11397.929630279281</v>
      </c>
      <c r="C657" s="328" t="s">
        <v>188</v>
      </c>
      <c r="D657" s="328" t="s">
        <v>188</v>
      </c>
      <c r="E657" s="328" t="s">
        <v>188</v>
      </c>
      <c r="F657" s="328" t="s">
        <v>188</v>
      </c>
      <c r="G657" s="328" t="s">
        <v>188</v>
      </c>
      <c r="H657" s="328" t="s">
        <v>188</v>
      </c>
    </row>
    <row r="658" spans="1:8">
      <c r="A658" s="357" t="s">
        <v>814</v>
      </c>
      <c r="B658" s="329" t="s">
        <v>493</v>
      </c>
      <c r="C658" s="328" t="s">
        <v>188</v>
      </c>
      <c r="D658" s="328" t="s">
        <v>188</v>
      </c>
      <c r="E658" s="328" t="s">
        <v>188</v>
      </c>
      <c r="F658" s="328" t="s">
        <v>188</v>
      </c>
      <c r="G658" s="328" t="s">
        <v>188</v>
      </c>
      <c r="H658" s="328" t="s">
        <v>188</v>
      </c>
    </row>
    <row r="659" spans="1:8">
      <c r="A659" s="358" t="s">
        <v>3412</v>
      </c>
      <c r="B659" s="329" t="s">
        <v>493</v>
      </c>
      <c r="C659" s="328" t="s">
        <v>188</v>
      </c>
      <c r="D659" s="328" t="s">
        <v>188</v>
      </c>
      <c r="E659" s="328" t="s">
        <v>188</v>
      </c>
      <c r="F659" s="328" t="s">
        <v>188</v>
      </c>
      <c r="G659" s="328" t="s">
        <v>188</v>
      </c>
      <c r="H659" s="328" t="s">
        <v>188</v>
      </c>
    </row>
    <row r="661" spans="1:8">
      <c r="A661" s="50" t="s">
        <v>815</v>
      </c>
      <c r="B661" s="62" t="str">
        <f>B639</f>
        <v>NO,IE,NA</v>
      </c>
      <c r="C661" s="62">
        <f t="shared" ref="C661:H661" si="13">C639</f>
        <v>6143.8266127488378</v>
      </c>
      <c r="D661" s="62">
        <f t="shared" si="13"/>
        <v>73.757520658580603</v>
      </c>
      <c r="E661" s="62">
        <f t="shared" si="13"/>
        <v>2.3460190219567099</v>
      </c>
      <c r="F661" s="62">
        <f t="shared" si="13"/>
        <v>6.5483463597946603</v>
      </c>
      <c r="G661" s="62">
        <f t="shared" si="13"/>
        <v>114.39560414851302</v>
      </c>
      <c r="H661" s="62">
        <f t="shared" si="13"/>
        <v>0.74349333311907995</v>
      </c>
    </row>
    <row r="664" spans="1:8" ht="18">
      <c r="A664" s="50" t="s">
        <v>816</v>
      </c>
      <c r="B664" s="75" t="s">
        <v>817</v>
      </c>
      <c r="C664" s="75" t="s">
        <v>818</v>
      </c>
      <c r="D664" s="75" t="s">
        <v>819</v>
      </c>
      <c r="E664" s="75" t="s">
        <v>820</v>
      </c>
      <c r="F664" s="75" t="s">
        <v>484</v>
      </c>
      <c r="G664" s="75" t="s">
        <v>485</v>
      </c>
      <c r="H664" s="75" t="s">
        <v>821</v>
      </c>
    </row>
    <row r="665" spans="1:8">
      <c r="A665" s="210" t="s">
        <v>3668</v>
      </c>
      <c r="B665" s="211">
        <f t="shared" ref="B665:B672" si="14">B59</f>
        <v>5935361.2048846316</v>
      </c>
      <c r="C665" s="211">
        <f t="shared" ref="C665:H665" si="15">C59</f>
        <v>12331.35516763239</v>
      </c>
      <c r="D665" s="211">
        <f t="shared" si="15"/>
        <v>255.41813011993699</v>
      </c>
      <c r="E665" s="211">
        <f t="shared" si="15"/>
        <v>16601.736021301014</v>
      </c>
      <c r="F665" s="211">
        <f t="shared" si="15"/>
        <v>64984.511311122282</v>
      </c>
      <c r="G665" s="211">
        <f t="shared" si="15"/>
        <v>7345.4310275876951</v>
      </c>
      <c r="H665" s="211">
        <f t="shared" si="15"/>
        <v>12364.091048770906</v>
      </c>
    </row>
    <row r="666" spans="1:8" s="9" customFormat="1">
      <c r="A666" s="210" t="s">
        <v>822</v>
      </c>
      <c r="B666" s="211">
        <f t="shared" si="14"/>
        <v>6048689.0414711749</v>
      </c>
      <c r="C666" s="211">
        <f t="shared" ref="C666:H672" si="16">C60</f>
        <v>12336.648060651123</v>
      </c>
      <c r="D666" s="211">
        <f t="shared" si="16"/>
        <v>258.66228519992751</v>
      </c>
      <c r="E666" s="211">
        <f t="shared" si="16"/>
        <v>18301.073699767901</v>
      </c>
      <c r="F666" s="211">
        <f t="shared" si="16"/>
        <v>65115.232968226752</v>
      </c>
      <c r="G666" s="211">
        <f t="shared" si="16"/>
        <v>7399.0875263533071</v>
      </c>
      <c r="H666" s="211">
        <f t="shared" si="16"/>
        <v>12364.091048770906</v>
      </c>
    </row>
    <row r="667" spans="1:8" s="3" customFormat="1">
      <c r="A667" s="209" t="s">
        <v>93</v>
      </c>
      <c r="B667" s="76">
        <f t="shared" si="14"/>
        <v>2400057.4856406469</v>
      </c>
      <c r="C667" s="76">
        <f t="shared" si="16"/>
        <v>34.823479419570468</v>
      </c>
      <c r="D667" s="76">
        <f t="shared" si="16"/>
        <v>100.86538569159121</v>
      </c>
      <c r="E667" s="76">
        <f t="shared" si="16"/>
        <v>3434.4290996747714</v>
      </c>
      <c r="F667" s="76">
        <f t="shared" si="16"/>
        <v>581.83867235005948</v>
      </c>
      <c r="G667" s="76">
        <f t="shared" si="16"/>
        <v>43.701395420034459</v>
      </c>
      <c r="H667" s="76">
        <f t="shared" si="16"/>
        <v>9439.0432746602182</v>
      </c>
    </row>
    <row r="668" spans="1:8" s="3" customFormat="1">
      <c r="A668" s="209" t="s">
        <v>4</v>
      </c>
      <c r="B668" s="76">
        <f t="shared" si="14"/>
        <v>1911442.8105552257</v>
      </c>
      <c r="C668" s="76">
        <f t="shared" si="16"/>
        <v>165.57291285866268</v>
      </c>
      <c r="D668" s="76">
        <f t="shared" si="16"/>
        <v>141.22138300660743</v>
      </c>
      <c r="E668" s="76">
        <f t="shared" si="16"/>
        <v>11993.96820796089</v>
      </c>
      <c r="F668" s="76">
        <f t="shared" si="16"/>
        <v>58745.519506243923</v>
      </c>
      <c r="G668" s="76">
        <f t="shared" si="16"/>
        <v>5777.2545334153529</v>
      </c>
      <c r="H668" s="76">
        <f t="shared" si="16"/>
        <v>618.63077203361581</v>
      </c>
    </row>
    <row r="669" spans="1:8" s="3" customFormat="1">
      <c r="A669" s="209" t="s">
        <v>2427</v>
      </c>
      <c r="B669" s="76">
        <f t="shared" si="14"/>
        <v>586027.53370179143</v>
      </c>
      <c r="C669" s="76">
        <f t="shared" si="16"/>
        <v>205.33512877805845</v>
      </c>
      <c r="D669" s="76">
        <f t="shared" si="16"/>
        <v>4.0983274771096498</v>
      </c>
      <c r="E669" s="76">
        <f t="shared" si="16"/>
        <v>908.26373148672474</v>
      </c>
      <c r="F669" s="76">
        <f t="shared" si="16"/>
        <v>3021.64543736223</v>
      </c>
      <c r="G669" s="76">
        <f t="shared" si="16"/>
        <v>706.60096524296171</v>
      </c>
      <c r="H669" s="76">
        <f t="shared" si="16"/>
        <v>527.57585355553215</v>
      </c>
    </row>
    <row r="670" spans="1:8" s="3" customFormat="1">
      <c r="A670" s="209" t="s">
        <v>9</v>
      </c>
      <c r="B670" s="76">
        <f t="shared" si="14"/>
        <v>1137620.3858851495</v>
      </c>
      <c r="C670" s="76">
        <f t="shared" si="16"/>
        <v>11930.898339782843</v>
      </c>
      <c r="D670" s="76">
        <f t="shared" si="16"/>
        <v>11.176634590788881</v>
      </c>
      <c r="E670" s="76">
        <f t="shared" si="16"/>
        <v>1964.4126606455166</v>
      </c>
      <c r="F670" s="76">
        <f t="shared" si="16"/>
        <v>2766.2293522705422</v>
      </c>
      <c r="G670" s="76">
        <f t="shared" si="16"/>
        <v>871.53063227495795</v>
      </c>
      <c r="H670" s="76">
        <f t="shared" si="16"/>
        <v>1778.8411485215402</v>
      </c>
    </row>
    <row r="671" spans="1:8" s="3" customFormat="1">
      <c r="A671" s="209" t="s">
        <v>132</v>
      </c>
      <c r="B671" s="76">
        <f t="shared" si="14"/>
        <v>257.90976890459297</v>
      </c>
      <c r="C671" s="76">
        <f t="shared" si="16"/>
        <v>1.300499353749E-2</v>
      </c>
      <c r="D671" s="76">
        <f t="shared" si="16"/>
        <v>1.87845249299E-3</v>
      </c>
      <c r="E671" s="76" t="str">
        <f t="shared" si="16"/>
        <v>IE</v>
      </c>
      <c r="F671" s="76" t="str">
        <f t="shared" si="16"/>
        <v>IE</v>
      </c>
      <c r="G671" s="76" t="str">
        <f t="shared" si="16"/>
        <v>IE</v>
      </c>
      <c r="H671" s="76" t="str">
        <f t="shared" si="16"/>
        <v>IE</v>
      </c>
    </row>
    <row r="672" spans="1:8" s="3" customFormat="1">
      <c r="A672" s="209" t="s">
        <v>3120</v>
      </c>
      <c r="B672" s="76">
        <f t="shared" si="14"/>
        <v>13282.915919456782</v>
      </c>
      <c r="C672" s="76">
        <f t="shared" si="16"/>
        <v>5.1948184495699996E-3</v>
      </c>
      <c r="D672" s="76">
        <f t="shared" si="16"/>
        <v>1.29867598133739</v>
      </c>
      <c r="E672" s="76">
        <f t="shared" si="16"/>
        <v>0</v>
      </c>
      <c r="F672" s="76">
        <f t="shared" si="16"/>
        <v>0</v>
      </c>
      <c r="G672" s="76">
        <f t="shared" si="16"/>
        <v>0</v>
      </c>
      <c r="H672" s="76">
        <f t="shared" si="16"/>
        <v>0</v>
      </c>
    </row>
    <row r="673" spans="1:36">
      <c r="A673" s="210" t="s">
        <v>823</v>
      </c>
      <c r="B673" s="76">
        <f>G408</f>
        <v>22472.091458330953</v>
      </c>
      <c r="C673" s="76">
        <f>H408</f>
        <v>4.6925847366299997E-3</v>
      </c>
      <c r="D673" s="76">
        <f>I408</f>
        <v>4.8332437122200001E-3</v>
      </c>
      <c r="E673" s="76"/>
      <c r="F673" s="77"/>
      <c r="G673" s="77"/>
      <c r="H673" s="77"/>
    </row>
    <row r="674" spans="1:36">
      <c r="A674" s="210" t="s">
        <v>824</v>
      </c>
      <c r="B674" s="76">
        <f>B465</f>
        <v>194388.53120401071</v>
      </c>
      <c r="C674" s="76">
        <f>C465</f>
        <v>4.4228396639999996</v>
      </c>
      <c r="D674" s="76">
        <f>D465</f>
        <v>83.655309749766346</v>
      </c>
      <c r="E674" s="76">
        <f>J465</f>
        <v>572.16514495327442</v>
      </c>
      <c r="F674" s="76">
        <f>K465</f>
        <v>1557.1939910195872</v>
      </c>
      <c r="G674" s="76">
        <f>L465</f>
        <v>5849.2197121443369</v>
      </c>
      <c r="H674" s="76">
        <f>M465</f>
        <v>830.75987228203655</v>
      </c>
    </row>
    <row r="675" spans="1:36">
      <c r="A675" s="210" t="s">
        <v>825</v>
      </c>
      <c r="B675" s="76">
        <f t="shared" ref="B675:H675" si="17">B598</f>
        <v>7853.7090592547993</v>
      </c>
      <c r="C675" s="76">
        <f t="shared" si="17"/>
        <v>9418.7606550076798</v>
      </c>
      <c r="D675" s="76">
        <f t="shared" si="17"/>
        <v>1108.4205949512345</v>
      </c>
      <c r="E675" s="76">
        <f t="shared" si="17"/>
        <v>14.91067980114685</v>
      </c>
      <c r="F675" s="76">
        <f t="shared" si="17"/>
        <v>363.40666610922074</v>
      </c>
      <c r="G675" s="76" t="str">
        <f t="shared" si="17"/>
        <v>NA</v>
      </c>
      <c r="H675" s="76">
        <f t="shared" si="17"/>
        <v>0</v>
      </c>
    </row>
    <row r="676" spans="1:36">
      <c r="A676" s="210" t="s">
        <v>826</v>
      </c>
      <c r="B676" s="76">
        <f>B630</f>
        <v>-831125.53638504399</v>
      </c>
      <c r="C676" s="76">
        <f t="shared" ref="C676:H676" si="18">C630</f>
        <v>1234.7394602571119</v>
      </c>
      <c r="D676" s="76">
        <f t="shared" si="18"/>
        <v>35.11369899647039</v>
      </c>
      <c r="E676" s="76">
        <f t="shared" si="18"/>
        <v>141.59499629999999</v>
      </c>
      <c r="F676" s="76">
        <f t="shared" si="18"/>
        <v>7641.6606409999995</v>
      </c>
      <c r="G676" s="76" t="str">
        <f t="shared" si="18"/>
        <v>NE,NA</v>
      </c>
      <c r="H676" s="76">
        <f t="shared" si="18"/>
        <v>0</v>
      </c>
    </row>
    <row r="677" spans="1:36">
      <c r="A677" s="210" t="s">
        <v>827</v>
      </c>
      <c r="B677" s="78" t="str">
        <f>B661</f>
        <v>NO,IE,NA</v>
      </c>
      <c r="C677" s="78">
        <f t="shared" ref="C677:H677" si="19">C661</f>
        <v>6143.8266127488378</v>
      </c>
      <c r="D677" s="78">
        <f t="shared" si="19"/>
        <v>73.757520658580603</v>
      </c>
      <c r="E677" s="78">
        <f t="shared" si="19"/>
        <v>2.3460190219567099</v>
      </c>
      <c r="F677" s="78">
        <f t="shared" si="19"/>
        <v>6.5483463597946603</v>
      </c>
      <c r="G677" s="78">
        <f t="shared" si="19"/>
        <v>114.39560414851302</v>
      </c>
      <c r="H677" s="78">
        <f t="shared" si="19"/>
        <v>0.74349333311907995</v>
      </c>
    </row>
    <row r="678" spans="1:36">
      <c r="A678" s="210" t="s">
        <v>3671</v>
      </c>
      <c r="B678" s="79">
        <f>B679-(B666-B665)</f>
        <v>5306477.9087628527</v>
      </c>
      <c r="C678" s="79">
        <f t="shared" ref="C678:H678" si="20">C679-(C666-C665)</f>
        <v>29133.104735310018</v>
      </c>
      <c r="D678" s="79">
        <f t="shared" si="20"/>
        <v>1556.3652544759889</v>
      </c>
      <c r="E678" s="79">
        <f t="shared" si="20"/>
        <v>17332.752861377387</v>
      </c>
      <c r="F678" s="79">
        <f t="shared" si="20"/>
        <v>74553.320955610878</v>
      </c>
      <c r="G678" s="79">
        <f t="shared" si="20"/>
        <v>13309.046343880545</v>
      </c>
      <c r="H678" s="79">
        <f t="shared" si="20"/>
        <v>13195.594414386062</v>
      </c>
    </row>
    <row r="679" spans="1:36">
      <c r="A679" s="3" t="s">
        <v>828</v>
      </c>
      <c r="B679" s="79">
        <f>SUM(B666,B674:B677)</f>
        <v>5419805.745349396</v>
      </c>
      <c r="C679" s="79">
        <f t="shared" ref="C679:H679" si="21">SUM(C666,C674:C677)</f>
        <v>29138.397628328752</v>
      </c>
      <c r="D679" s="79">
        <f t="shared" si="21"/>
        <v>1559.6094095559795</v>
      </c>
      <c r="E679" s="79">
        <f t="shared" si="21"/>
        <v>19032.090539844274</v>
      </c>
      <c r="F679" s="79">
        <f t="shared" si="21"/>
        <v>74684.042612715348</v>
      </c>
      <c r="G679" s="79">
        <f t="shared" si="21"/>
        <v>13362.702842646157</v>
      </c>
      <c r="H679" s="79">
        <f t="shared" si="21"/>
        <v>13195.594414386062</v>
      </c>
    </row>
    <row r="681" spans="1:36">
      <c r="A681" s="50" t="s">
        <v>829</v>
      </c>
      <c r="B681" s="50" t="s">
        <v>667</v>
      </c>
      <c r="C681" s="50" t="s">
        <v>668</v>
      </c>
      <c r="D681" s="50" t="s">
        <v>669</v>
      </c>
      <c r="E681" s="50" t="s">
        <v>670</v>
      </c>
      <c r="F681" s="80" t="s">
        <v>671</v>
      </c>
      <c r="G681" s="80" t="s">
        <v>672</v>
      </c>
      <c r="H681" s="80" t="s">
        <v>673</v>
      </c>
      <c r="I681" s="80" t="s">
        <v>674</v>
      </c>
      <c r="J681" s="80" t="s">
        <v>675</v>
      </c>
      <c r="K681" s="80" t="s">
        <v>676</v>
      </c>
      <c r="L681" s="80" t="s">
        <v>677</v>
      </c>
      <c r="M681" s="80" t="s">
        <v>678</v>
      </c>
      <c r="N681" s="80" t="s">
        <v>679</v>
      </c>
      <c r="O681" s="80" t="s">
        <v>680</v>
      </c>
      <c r="P681" s="80" t="s">
        <v>681</v>
      </c>
      <c r="Q681" s="80" t="s">
        <v>682</v>
      </c>
      <c r="R681" s="80" t="s">
        <v>683</v>
      </c>
      <c r="S681" s="80" t="s">
        <v>684</v>
      </c>
      <c r="T681" s="80" t="s">
        <v>685</v>
      </c>
      <c r="U681" s="80" t="s">
        <v>830</v>
      </c>
      <c r="V681" s="80" t="s">
        <v>687</v>
      </c>
      <c r="W681" s="80" t="s">
        <v>831</v>
      </c>
      <c r="X681" s="80" t="s">
        <v>832</v>
      </c>
      <c r="Y681" s="80" t="s">
        <v>833</v>
      </c>
      <c r="Z681" s="80" t="s">
        <v>834</v>
      </c>
      <c r="AA681" s="80" t="s">
        <v>835</v>
      </c>
      <c r="AB681" s="80" t="s">
        <v>836</v>
      </c>
      <c r="AC681" s="80" t="s">
        <v>837</v>
      </c>
      <c r="AD681" s="80" t="s">
        <v>838</v>
      </c>
      <c r="AE681" s="80" t="s">
        <v>839</v>
      </c>
      <c r="AF681" s="80" t="s">
        <v>840</v>
      </c>
      <c r="AG681" s="80" t="s">
        <v>698</v>
      </c>
      <c r="AH681" s="80" t="s">
        <v>841</v>
      </c>
      <c r="AI681" s="80" t="s">
        <v>842</v>
      </c>
      <c r="AJ681" s="80" t="s">
        <v>843</v>
      </c>
    </row>
    <row r="682" spans="1:36">
      <c r="A682" s="1" t="s">
        <v>844</v>
      </c>
      <c r="B682" s="81">
        <f>B473</f>
        <v>1368.6407622854913</v>
      </c>
      <c r="C682" s="81">
        <f>C473</f>
        <v>398.21997774743551</v>
      </c>
      <c r="D682" s="81">
        <v>0</v>
      </c>
      <c r="E682" s="81">
        <v>0</v>
      </c>
      <c r="F682" s="81">
        <f>F473</f>
        <v>2580.4423400000001</v>
      </c>
      <c r="G682" s="81">
        <v>0</v>
      </c>
      <c r="H682" s="81">
        <f>H473</f>
        <v>56029.164606593971</v>
      </c>
      <c r="I682" s="81">
        <v>0</v>
      </c>
      <c r="J682" s="81">
        <f>J473</f>
        <v>2093.1475999999998</v>
      </c>
      <c r="K682" s="81">
        <v>0</v>
      </c>
      <c r="L682" s="81">
        <v>0</v>
      </c>
      <c r="M682" s="81">
        <v>0</v>
      </c>
      <c r="N682" s="81">
        <v>0</v>
      </c>
      <c r="O682" s="81">
        <v>0</v>
      </c>
      <c r="P682" s="81">
        <v>0</v>
      </c>
      <c r="Q682" s="81">
        <f>Q473</f>
        <v>117.73</v>
      </c>
      <c r="R682" s="81">
        <v>0</v>
      </c>
      <c r="S682" s="81">
        <v>0</v>
      </c>
      <c r="T682" s="81">
        <v>0</v>
      </c>
      <c r="U682" s="81">
        <v>0</v>
      </c>
      <c r="V682" s="81" t="str">
        <f>V473</f>
        <v/>
      </c>
      <c r="W682" s="81">
        <f>W473</f>
        <v>540.06916717032652</v>
      </c>
      <c r="X682" s="81">
        <f>X473</f>
        <v>206.85707686944318</v>
      </c>
      <c r="Y682" s="81">
        <f>Y473</f>
        <v>9.0276703162196608</v>
      </c>
      <c r="Z682" s="81">
        <v>0</v>
      </c>
      <c r="AA682" s="81">
        <f>AA473</f>
        <v>11.47912170919709</v>
      </c>
      <c r="AB682" s="81">
        <v>0</v>
      </c>
      <c r="AC682" s="81">
        <v>0</v>
      </c>
      <c r="AD682" s="81">
        <v>0</v>
      </c>
      <c r="AE682" s="81">
        <v>0</v>
      </c>
      <c r="AF682" s="81">
        <v>0</v>
      </c>
      <c r="AG682" s="81" t="str">
        <f>AG473</f>
        <v/>
      </c>
      <c r="AH682" s="81">
        <f>AH473</f>
        <v>7230.4559117999988</v>
      </c>
      <c r="AI682" s="81">
        <f>AI473</f>
        <v>517.71056610324001</v>
      </c>
      <c r="AJ682" s="81">
        <f>AJ473</f>
        <v>28.530150025699999</v>
      </c>
    </row>
    <row r="683" spans="1:36">
      <c r="A683" s="1" t="s">
        <v>845</v>
      </c>
      <c r="B683" s="1">
        <f t="shared" ref="B683:T683" si="22">B682*IFERROR(INDEX($H$720:$H$926,MATCH(B681,$A$720:$A$926,0),1),INDEX($H$720:$H$926,MATCH(B681,$B$720:$B$926,0),1))/1000</f>
        <v>16971.145452340093</v>
      </c>
      <c r="C683" s="1">
        <f t="shared" si="22"/>
        <v>269.59492493501381</v>
      </c>
      <c r="D683" s="1">
        <f t="shared" si="22"/>
        <v>0</v>
      </c>
      <c r="E683" s="1">
        <f t="shared" si="22"/>
        <v>0</v>
      </c>
      <c r="F683" s="1">
        <f t="shared" si="22"/>
        <v>8180.0022177999999</v>
      </c>
      <c r="G683" s="1">
        <f t="shared" si="22"/>
        <v>0</v>
      </c>
      <c r="H683" s="1">
        <f t="shared" si="22"/>
        <v>72837.913988572167</v>
      </c>
      <c r="I683" s="1">
        <f t="shared" si="22"/>
        <v>0</v>
      </c>
      <c r="J683" s="1">
        <f t="shared" si="22"/>
        <v>10047.108479999999</v>
      </c>
      <c r="K683" s="1">
        <f t="shared" si="22"/>
        <v>0</v>
      </c>
      <c r="L683" s="1">
        <f t="shared" si="22"/>
        <v>0</v>
      </c>
      <c r="M683" s="1">
        <f t="shared" si="22"/>
        <v>0</v>
      </c>
      <c r="N683" s="1">
        <f t="shared" si="22"/>
        <v>0</v>
      </c>
      <c r="O683" s="1">
        <f t="shared" si="22"/>
        <v>0</v>
      </c>
      <c r="P683" s="1">
        <f t="shared" si="22"/>
        <v>0</v>
      </c>
      <c r="Q683" s="1">
        <f t="shared" si="22"/>
        <v>948.90380000000005</v>
      </c>
      <c r="R683" s="1">
        <f t="shared" si="22"/>
        <v>0</v>
      </c>
      <c r="S683" s="1">
        <f t="shared" si="22"/>
        <v>0</v>
      </c>
      <c r="T683" s="1">
        <f t="shared" si="22"/>
        <v>0</v>
      </c>
      <c r="U683" s="1"/>
      <c r="V683" s="1"/>
      <c r="W683" s="1">
        <f>W682*IFERROR(INDEX($H$720:$H$926,MATCH(W681,$A$720:$A$926,0),1),INDEX($H$720:$H$926,MATCH(W681,$B$720:$B$926,0),1))/1000</f>
        <v>3580.6585783392647</v>
      </c>
      <c r="X683" s="1">
        <f>X682*IFERROR(INDEX($H$720:$H$926,MATCH(X681,$A$720:$A$926,0),1),INDEX($H$720:$H$926,MATCH(X681,$B$720:$B$926,0),1))/1000</f>
        <v>2296.1135532508192</v>
      </c>
      <c r="Y683" s="1">
        <f>Y682*IFERROR(INDEX($H$720:$H$926,MATCH(Y681,$A$720:$A$926,0),1),INDEX($H$720:$H$926,MATCH(Y681,$B$720:$B$926,0),1))/1000</f>
        <v>80.346265814354979</v>
      </c>
      <c r="Z683" s="1">
        <f>Z682*IFERROR(INDEX($H$720:$H$926,MATCH(Z681,$A$720:$A$926,0),1),INDEX($H$720:$H$926,MATCH(Z681,$B$720:$B$926,0),1))/1000</f>
        <v>0</v>
      </c>
      <c r="AA683" s="1">
        <f>AA682*IFERROR(INDEX($H$720:$H$926,MATCH(AA681,$A$720:$A$926,0),1),INDEX($H$720:$H$926,MATCH(AA681,$B$720:$B$926,0),1))/1000</f>
        <v>109.51082110574023</v>
      </c>
      <c r="AB683" s="1">
        <v>0</v>
      </c>
      <c r="AC683" s="1">
        <v>0</v>
      </c>
      <c r="AD683" s="1">
        <f>AD682*IFERROR(INDEX($H$720:$H$926,MATCH(AD681,$A$720:$A$926,0),1),INDEX($H$720:$H$926,MATCH(AD681,$B$720:$B$926,0),1))/1000</f>
        <v>0</v>
      </c>
      <c r="AE683" s="1">
        <f>AE682*IFERROR(INDEX($H$720:$H$926,MATCH(AE681,$A$720:$A$926,0),1),INDEX($H$720:$H$926,MATCH(AE681,$B$720:$B$926,0),1))/1000</f>
        <v>0</v>
      </c>
      <c r="AF683" s="1">
        <v>0</v>
      </c>
      <c r="AG683" s="1">
        <v>0</v>
      </c>
      <c r="AH683" s="81">
        <f>AH682</f>
        <v>7230.4559117999988</v>
      </c>
      <c r="AI683" s="1">
        <f>AI682*IFERROR(INDEX($H$720:$H$926,MATCH(AI681,$A$720:$A$926,0),1),INDEX($H$720:$H$926,MATCH(AI681,$B$720:$B$926,0),1))/1000</f>
        <v>12166.198303426141</v>
      </c>
      <c r="AJ683" s="1">
        <f>AJ682*IFERROR(INDEX($H$720:$H$926,MATCH(AJ681,$A$720:$A$926,0),1),INDEX($H$720:$H$926,MATCH(AJ681,$B$720:$B$926,0),1))/1000</f>
        <v>459.33541541377002</v>
      </c>
    </row>
    <row r="685" spans="1:36">
      <c r="A685" s="3" t="s">
        <v>828</v>
      </c>
      <c r="B685" s="3">
        <f>SUM(B683:AJ683)</f>
        <v>135177.28771279738</v>
      </c>
    </row>
    <row r="686" spans="1:36">
      <c r="K686" s="1"/>
      <c r="L686" s="1"/>
      <c r="M686" s="1"/>
      <c r="N686" s="1"/>
      <c r="O686" s="1"/>
      <c r="P686" s="1"/>
      <c r="Q686" s="1"/>
      <c r="R686" s="1"/>
      <c r="S686" s="1"/>
      <c r="T686" s="1"/>
      <c r="U686" s="1"/>
      <c r="V686" s="1"/>
      <c r="W686" s="1"/>
      <c r="X686" s="1"/>
      <c r="Y686" s="1"/>
      <c r="Z686" s="1"/>
      <c r="AA686" s="1"/>
      <c r="AB686" s="1"/>
    </row>
    <row r="687" spans="1:36" ht="18">
      <c r="A687" s="50" t="s">
        <v>3263</v>
      </c>
      <c r="B687" s="75" t="s">
        <v>817</v>
      </c>
      <c r="C687" s="75" t="s">
        <v>818</v>
      </c>
      <c r="D687" s="75" t="s">
        <v>819</v>
      </c>
      <c r="E687" s="75" t="s">
        <v>820</v>
      </c>
      <c r="F687" s="75" t="s">
        <v>484</v>
      </c>
      <c r="G687" s="75" t="s">
        <v>485</v>
      </c>
      <c r="H687" s="75" t="s">
        <v>821</v>
      </c>
      <c r="I687" s="75" t="s">
        <v>846</v>
      </c>
      <c r="J687" s="75" t="s">
        <v>2567</v>
      </c>
      <c r="K687" s="1"/>
      <c r="L687" s="1"/>
      <c r="M687" s="1"/>
      <c r="N687" s="1"/>
      <c r="O687" s="1"/>
      <c r="P687" s="1"/>
      <c r="Q687" s="1"/>
      <c r="R687" s="1"/>
      <c r="S687" s="1"/>
      <c r="T687" s="1"/>
      <c r="U687" s="1"/>
      <c r="V687" s="1"/>
      <c r="W687" s="1"/>
      <c r="X687" s="1"/>
      <c r="Y687" s="1"/>
      <c r="Z687" s="1"/>
      <c r="AA687" s="1"/>
      <c r="AB687" s="1"/>
    </row>
    <row r="688" spans="1:36">
      <c r="A688" s="1" t="s">
        <v>3670</v>
      </c>
      <c r="B688" s="5">
        <f>B678/1000</f>
        <v>5306.4779087628531</v>
      </c>
      <c r="C688" s="1">
        <f>C678*$H$721/1000</f>
        <v>815.72693258868048</v>
      </c>
      <c r="D688" s="1">
        <f>D678*$H$723/1000</f>
        <v>412.43679243613701</v>
      </c>
      <c r="E688" s="1">
        <f>E678*$C$932/1000</f>
        <v>-142.12857346329457</v>
      </c>
      <c r="F688">
        <f>F678*$C$931/1000</f>
        <v>134.19597772009959</v>
      </c>
      <c r="G688">
        <f>G678*$C$930/1000</f>
        <v>66.545231719402722</v>
      </c>
      <c r="H688">
        <f>$C$935/1000</f>
        <v>0</v>
      </c>
      <c r="I688">
        <f>B685/1000</f>
        <v>135.17728771279738</v>
      </c>
      <c r="J688" s="313">
        <f>SUM(B688:I688)</f>
        <v>6728.4315574766761</v>
      </c>
      <c r="K688" s="1"/>
      <c r="L688" s="1"/>
      <c r="M688" s="1"/>
      <c r="N688" s="1"/>
      <c r="O688" s="1"/>
      <c r="P688" s="1"/>
      <c r="Q688" s="1"/>
      <c r="R688" s="1"/>
      <c r="S688" s="1"/>
      <c r="T688" s="1"/>
      <c r="U688" s="1"/>
      <c r="V688" s="1"/>
      <c r="W688" s="1"/>
      <c r="X688" s="1"/>
      <c r="Y688" s="1"/>
      <c r="Z688" s="1"/>
      <c r="AA688" s="1"/>
      <c r="AB688" s="1"/>
    </row>
    <row r="689" spans="1:28">
      <c r="A689" s="1" t="s">
        <v>847</v>
      </c>
      <c r="B689" s="5">
        <f>B679/1000</f>
        <v>5419.8057453493957</v>
      </c>
      <c r="C689" s="1">
        <f>C679*$H$721/1000</f>
        <v>815.87513359320496</v>
      </c>
      <c r="D689" s="1">
        <f>D679*$H$723/1000</f>
        <v>413.29649353233458</v>
      </c>
      <c r="E689" s="1">
        <f>E679*$C$932/1000</f>
        <v>-156.06314242672303</v>
      </c>
      <c r="F689">
        <f>F679*$C$931/1000</f>
        <v>134.43127670288763</v>
      </c>
      <c r="G689">
        <f>G679*$C$930/1000</f>
        <v>66.813514213230775</v>
      </c>
      <c r="H689">
        <f>$C$935/1000</f>
        <v>0</v>
      </c>
      <c r="I689">
        <f>B685/1000</f>
        <v>135.17728771279738</v>
      </c>
      <c r="J689" s="313">
        <f>SUM(B689:I689)</f>
        <v>6829.3363086771278</v>
      </c>
      <c r="K689" s="1"/>
      <c r="L689" s="1"/>
      <c r="M689" s="1"/>
      <c r="N689" s="1"/>
      <c r="O689" s="1"/>
      <c r="P689" s="1"/>
      <c r="Q689" s="1"/>
      <c r="R689" s="1"/>
      <c r="S689" s="1"/>
      <c r="T689" s="1"/>
      <c r="U689" s="1"/>
      <c r="V689" s="1"/>
      <c r="W689" s="1"/>
      <c r="X689" s="1"/>
      <c r="Y689" s="1"/>
      <c r="Z689" s="1"/>
      <c r="AA689" s="1"/>
      <c r="AB689" s="1"/>
    </row>
    <row r="690" spans="1:28">
      <c r="A690" s="1" t="s">
        <v>93</v>
      </c>
      <c r="B690" s="5">
        <f>B667/1000</f>
        <v>2400.057485640647</v>
      </c>
      <c r="C690" s="1">
        <f>C667*$H$721/1000</f>
        <v>0.97505742374797311</v>
      </c>
      <c r="D690" s="1">
        <f>D667*$H$723/1000</f>
        <v>26.729327208271673</v>
      </c>
      <c r="E690" s="1">
        <f>E667*$C$932/1000</f>
        <v>-28.162318617333124</v>
      </c>
      <c r="F690">
        <f>F667*$C$931/1000</f>
        <v>1.0473096102301072</v>
      </c>
      <c r="G690">
        <f>G667*$C$930/1000</f>
        <v>0.21850697710017231</v>
      </c>
      <c r="H690">
        <f>$C$935/1000</f>
        <v>0</v>
      </c>
      <c r="I690">
        <f>0</f>
        <v>0</v>
      </c>
      <c r="J690" s="313">
        <f t="shared" ref="J690:J696" si="23">SUM(B690:I690)</f>
        <v>2400.8653682426634</v>
      </c>
      <c r="K690" s="1"/>
      <c r="L690" s="1"/>
      <c r="M690" s="1"/>
      <c r="N690" s="1"/>
      <c r="O690" s="1"/>
      <c r="P690" s="1"/>
      <c r="Q690" s="1"/>
      <c r="R690" s="1"/>
      <c r="S690" s="1"/>
      <c r="T690" s="1"/>
      <c r="U690" s="1"/>
      <c r="V690" s="1"/>
      <c r="W690" s="1"/>
      <c r="X690" s="1"/>
      <c r="Y690" s="1"/>
      <c r="Z690" s="1"/>
      <c r="AA690" s="1"/>
      <c r="AB690" s="1"/>
    </row>
    <row r="691" spans="1:28">
      <c r="A691" s="1" t="s">
        <v>4</v>
      </c>
      <c r="B691" s="5">
        <f>B668/1000</f>
        <v>1911.4428105552256</v>
      </c>
      <c r="C691" s="5">
        <f t="shared" ref="C691:I691" si="24">C668/1000</f>
        <v>0.16557291285866269</v>
      </c>
      <c r="D691" s="5">
        <f t="shared" si="24"/>
        <v>0.14122138300660741</v>
      </c>
      <c r="E691" s="5">
        <f t="shared" si="24"/>
        <v>11.99396820796089</v>
      </c>
      <c r="F691" s="5">
        <f t="shared" si="24"/>
        <v>58.745519506243923</v>
      </c>
      <c r="G691" s="5">
        <f t="shared" si="24"/>
        <v>5.7772545334153529</v>
      </c>
      <c r="H691" s="5">
        <f t="shared" si="24"/>
        <v>0.61863077203361583</v>
      </c>
      <c r="I691" s="5">
        <f t="shared" si="24"/>
        <v>0</v>
      </c>
      <c r="J691" s="313">
        <f t="shared" si="23"/>
        <v>1988.8849778707445</v>
      </c>
      <c r="K691" s="1"/>
      <c r="L691" s="1"/>
      <c r="M691" s="1"/>
      <c r="N691" s="1"/>
      <c r="O691" s="1"/>
      <c r="P691" s="1"/>
      <c r="Q691" s="1"/>
      <c r="R691" s="1"/>
      <c r="S691" s="1"/>
      <c r="T691" s="1"/>
      <c r="U691" s="1"/>
      <c r="V691" s="1"/>
      <c r="W691" s="1"/>
      <c r="X691" s="1"/>
      <c r="Y691" s="1"/>
      <c r="Z691" s="1"/>
      <c r="AA691" s="1"/>
      <c r="AB691" s="1"/>
    </row>
    <row r="692" spans="1:28">
      <c r="A692" s="1" t="s">
        <v>2427</v>
      </c>
      <c r="B692" s="5">
        <f>B669/1000</f>
        <v>586.02753370179141</v>
      </c>
      <c r="C692" s="1">
        <f>C669*$H$721/1000</f>
        <v>5.7493836057856367</v>
      </c>
      <c r="D692" s="1">
        <f>D669*$H$723/1000</f>
        <v>1.0860567814340572</v>
      </c>
      <c r="E692" s="1">
        <f>E669*$C$932/1000</f>
        <v>-7.4477625981911419</v>
      </c>
      <c r="F692">
        <f>F669*$C$931/1000</f>
        <v>5.4389617872520137</v>
      </c>
      <c r="G692">
        <f>G669*$C$930/1000</f>
        <v>3.5330048262148086</v>
      </c>
      <c r="H692">
        <f>$C$935/1000</f>
        <v>0</v>
      </c>
      <c r="I692">
        <f>0</f>
        <v>0</v>
      </c>
      <c r="J692" s="313">
        <f t="shared" si="23"/>
        <v>594.3871781042867</v>
      </c>
      <c r="K692" s="1"/>
      <c r="L692" s="1"/>
      <c r="M692" s="1"/>
      <c r="N692" s="1"/>
      <c r="O692" s="1"/>
      <c r="P692" s="1"/>
      <c r="Q692" s="1"/>
      <c r="R692" s="1"/>
      <c r="S692" s="1"/>
      <c r="T692" s="1"/>
      <c r="U692" s="1"/>
      <c r="V692" s="1"/>
      <c r="W692" s="1"/>
      <c r="X692" s="1"/>
      <c r="Y692" s="1"/>
      <c r="Z692" s="1"/>
      <c r="AA692" s="1"/>
      <c r="AB692" s="1"/>
    </row>
    <row r="693" spans="1:28">
      <c r="A693" s="1" t="s">
        <v>9</v>
      </c>
      <c r="B693" s="5">
        <f>B670/1000+B674/1000</f>
        <v>1332.0089170891601</v>
      </c>
      <c r="C693" s="1">
        <f>C670*$H$721/1000+C674*$H$721/1000</f>
        <v>334.1889930245116</v>
      </c>
      <c r="D693" s="1">
        <f>D670*$H$723/1000+D674*$H$723/1000</f>
        <v>25.130465250247134</v>
      </c>
      <c r="E693" s="1">
        <f>E670*$C$932/1000+E674*$C$932/1000</f>
        <v>-20.799938005910086</v>
      </c>
      <c r="F693">
        <f>F670*$C$931/1000+F674*$C$931/1000</f>
        <v>7.7821620179222322</v>
      </c>
      <c r="G693">
        <f>G670*$C$930/1000+G674*$C$930/1000</f>
        <v>33.603751722096476</v>
      </c>
      <c r="H693">
        <f>$C$935/1000</f>
        <v>0</v>
      </c>
      <c r="I693">
        <f>I689</f>
        <v>135.17728771279738</v>
      </c>
      <c r="J693" s="313">
        <f t="shared" si="23"/>
        <v>1847.0916388108249</v>
      </c>
      <c r="K693" s="1"/>
      <c r="L693" s="1"/>
      <c r="M693" s="1"/>
      <c r="N693" s="1"/>
      <c r="O693" s="1"/>
      <c r="P693" s="1"/>
      <c r="Q693" s="1"/>
      <c r="R693" s="1"/>
      <c r="S693" s="1"/>
      <c r="T693" s="1"/>
      <c r="U693" s="1"/>
      <c r="V693" s="1"/>
      <c r="W693" s="1"/>
      <c r="X693" s="1"/>
      <c r="Y693" s="1"/>
      <c r="Z693" s="1"/>
      <c r="AA693" s="1"/>
      <c r="AB693" s="1"/>
    </row>
    <row r="694" spans="1:28">
      <c r="A694" s="1" t="s">
        <v>132</v>
      </c>
      <c r="B694" s="5">
        <f>B671/1000+B675/1000</f>
        <v>8.1116188281593917</v>
      </c>
      <c r="C694" s="1">
        <f>C671*$H$721/1000+C675*$H$721/1000</f>
        <v>263.72566248003409</v>
      </c>
      <c r="D694" s="1">
        <f>D671*$H$723/1000+D675*$H$723/1000</f>
        <v>293.7319554519878</v>
      </c>
      <c r="E694" s="1">
        <f>E675*$C$932/1000</f>
        <v>-0.12226757436940416</v>
      </c>
      <c r="F694">
        <f>F675*$C$931/1000</f>
        <v>0.65413199899659735</v>
      </c>
      <c r="H694">
        <f>$C$935/1000</f>
        <v>0</v>
      </c>
      <c r="I694">
        <f>0</f>
        <v>0</v>
      </c>
      <c r="J694" s="313">
        <f t="shared" si="23"/>
        <v>566.1011011848085</v>
      </c>
      <c r="K694" s="1"/>
      <c r="L694" s="1"/>
      <c r="M694" s="1"/>
      <c r="N694" s="1"/>
      <c r="O694" s="1"/>
      <c r="P694" s="1"/>
      <c r="Q694" s="1"/>
      <c r="R694" s="1"/>
      <c r="S694" s="1"/>
      <c r="T694" s="1"/>
      <c r="U694" s="1"/>
      <c r="V694" s="1"/>
      <c r="W694" s="1"/>
      <c r="X694" s="1"/>
      <c r="Y694" s="1"/>
      <c r="Z694" s="1"/>
      <c r="AA694" s="1"/>
      <c r="AB694" s="1"/>
    </row>
    <row r="695" spans="1:28">
      <c r="A695" s="1" t="s">
        <v>2437</v>
      </c>
      <c r="B695" s="5">
        <f>B672/1000</f>
        <v>13.282915919456782</v>
      </c>
      <c r="C695" s="1">
        <f>C677*$H$721/1000+C672*$H$721/1000</f>
        <v>172.02729061188404</v>
      </c>
      <c r="D695" s="1">
        <f>D672*$H$723/1000+D677*$H$723/1000</f>
        <v>19.889892109578266</v>
      </c>
      <c r="E695" s="1">
        <f>E677*$C$932/1000</f>
        <v>-1.9237355980045022E-2</v>
      </c>
      <c r="F695">
        <f>F677*$C$931/1000</f>
        <v>1.178702344763039E-2</v>
      </c>
      <c r="G695">
        <f>G677*$C$930/1000</f>
        <v>0.57197802074256499</v>
      </c>
      <c r="H695">
        <f>$C$935/1000</f>
        <v>0</v>
      </c>
      <c r="I695">
        <f>0</f>
        <v>0</v>
      </c>
      <c r="J695" s="313">
        <f t="shared" si="23"/>
        <v>205.76462632912921</v>
      </c>
      <c r="K695" s="1"/>
      <c r="L695" s="1"/>
      <c r="M695" s="1"/>
      <c r="N695" s="1"/>
      <c r="O695" s="1"/>
      <c r="P695" s="1"/>
      <c r="Q695" s="1"/>
      <c r="R695" s="1"/>
      <c r="S695" s="1"/>
      <c r="T695" s="1"/>
      <c r="U695" s="1"/>
      <c r="V695" s="1"/>
      <c r="W695" s="1"/>
      <c r="X695" s="1"/>
      <c r="Y695" s="1"/>
      <c r="Z695" s="1"/>
      <c r="AA695" s="1"/>
      <c r="AB695" s="1"/>
    </row>
    <row r="696" spans="1:28">
      <c r="A696" s="1" t="s">
        <v>3119</v>
      </c>
      <c r="B696" s="5">
        <f>B676/1000</f>
        <v>-831.12553638504403</v>
      </c>
      <c r="C696" s="1">
        <f>C676*$H$721/1000</f>
        <v>34.572704887199137</v>
      </c>
      <c r="D696" s="1">
        <f>D676*$H$723/1000+D672*$H$723/1000</f>
        <v>9.6492793691190606</v>
      </c>
      <c r="E696" s="1">
        <f>E676*$C$932/1000+D672*$H$723/1000</f>
        <v>-0.81692983460559132</v>
      </c>
      <c r="F696">
        <f>F676*$C$931/1000+F672*$C$931/1000</f>
        <v>13.754989153799999</v>
      </c>
      <c r="H696">
        <f>$C$935/1000</f>
        <v>0</v>
      </c>
      <c r="I696">
        <f>0</f>
        <v>0</v>
      </c>
      <c r="J696" s="313">
        <f t="shared" si="23"/>
        <v>-773.96549280953138</v>
      </c>
      <c r="K696" s="1"/>
      <c r="L696" s="1"/>
      <c r="M696" s="1"/>
      <c r="N696" s="1"/>
      <c r="O696" s="1"/>
      <c r="P696" s="1"/>
      <c r="Q696" s="1"/>
      <c r="R696" s="1"/>
      <c r="S696" s="1"/>
      <c r="T696" s="1"/>
      <c r="U696" s="1"/>
      <c r="V696" s="1"/>
      <c r="W696" s="1"/>
      <c r="X696" s="1"/>
      <c r="Y696" s="1"/>
      <c r="Z696" s="1"/>
      <c r="AA696" s="1"/>
      <c r="AB696" s="1"/>
    </row>
    <row r="697" spans="1:28">
      <c r="B697" s="5"/>
      <c r="C697" s="5"/>
      <c r="D697" s="5"/>
      <c r="E697" s="5"/>
      <c r="F697" s="5"/>
      <c r="G697" s="5"/>
      <c r="H697" s="5"/>
      <c r="I697" s="5"/>
      <c r="K697" s="1"/>
      <c r="L697" s="1"/>
      <c r="M697" s="1"/>
      <c r="N697" s="1"/>
      <c r="O697" s="1"/>
      <c r="P697" s="1"/>
      <c r="Q697" s="1"/>
      <c r="R697" s="1"/>
      <c r="S697" s="1"/>
      <c r="T697" s="1"/>
      <c r="U697" s="1"/>
      <c r="V697" s="1"/>
      <c r="W697" s="1"/>
      <c r="X697" s="1"/>
      <c r="Y697" s="1"/>
      <c r="Z697" s="1"/>
      <c r="AA697" s="1"/>
      <c r="AB697" s="1"/>
    </row>
    <row r="698" spans="1:28" ht="15.75" thickBot="1">
      <c r="A698" s="1" t="s">
        <v>3672</v>
      </c>
      <c r="B698" s="5"/>
      <c r="C698" s="5"/>
      <c r="D698" s="5"/>
      <c r="E698" s="5"/>
      <c r="F698" s="5"/>
      <c r="G698" s="5"/>
      <c r="H698" s="5"/>
      <c r="I698" s="5"/>
      <c r="K698" s="1"/>
      <c r="L698" s="1"/>
      <c r="M698" s="1"/>
      <c r="N698" s="1"/>
    </row>
    <row r="699" spans="1:28" ht="15.75" thickBot="1">
      <c r="A699" s="82" t="s">
        <v>848</v>
      </c>
      <c r="B699" s="83">
        <f>SUM(B689:D689,I689)</f>
        <v>6784.1546601877326</v>
      </c>
      <c r="C699" s="5"/>
      <c r="D699" s="5"/>
      <c r="E699" s="312"/>
      <c r="F699" s="5"/>
      <c r="G699" s="5"/>
      <c r="H699" s="5"/>
      <c r="I699" s="5"/>
      <c r="K699" s="1"/>
      <c r="L699" s="1"/>
      <c r="M699" s="1"/>
      <c r="N699" s="1"/>
      <c r="O699" s="1"/>
      <c r="P699" s="1"/>
      <c r="Q699" s="1"/>
      <c r="R699" s="1"/>
      <c r="S699" s="1"/>
      <c r="T699" s="1"/>
      <c r="U699" s="1"/>
      <c r="V699" s="1"/>
      <c r="W699" s="1"/>
      <c r="X699" s="1"/>
      <c r="Y699" s="1"/>
      <c r="Z699" s="1"/>
      <c r="AA699" s="1"/>
      <c r="AB699" s="1"/>
    </row>
    <row r="700" spans="1:28" ht="30.75" thickBot="1">
      <c r="A700" s="82" t="s">
        <v>3669</v>
      </c>
      <c r="B700" s="83">
        <f>SUM(B688:D688,I688)</f>
        <v>6669.8189215004677</v>
      </c>
      <c r="C700" s="5"/>
      <c r="D700" s="5"/>
      <c r="E700" s="5"/>
      <c r="F700" s="5"/>
      <c r="G700" s="5"/>
      <c r="H700" s="5"/>
      <c r="I700" s="5"/>
      <c r="K700" s="1"/>
      <c r="L700" s="1"/>
      <c r="M700" s="1"/>
      <c r="N700" s="1"/>
      <c r="O700" s="1"/>
      <c r="P700" s="1"/>
      <c r="Q700" s="1"/>
      <c r="R700" s="1"/>
      <c r="S700" s="1"/>
      <c r="T700" s="1"/>
      <c r="U700" s="1"/>
      <c r="V700" s="1"/>
      <c r="W700" s="1"/>
      <c r="X700" s="1"/>
      <c r="Y700" s="1"/>
      <c r="Z700" s="1"/>
      <c r="AA700" s="1"/>
      <c r="AB700" s="1"/>
    </row>
    <row r="701" spans="1:28">
      <c r="B701" s="5"/>
      <c r="C701" s="5"/>
      <c r="D701" s="5"/>
      <c r="E701" s="5"/>
      <c r="F701" s="5"/>
      <c r="G701" s="5"/>
      <c r="H701" s="5"/>
      <c r="I701" s="312"/>
      <c r="K701" s="1"/>
      <c r="L701" s="1"/>
      <c r="M701" s="1"/>
      <c r="N701" s="1"/>
      <c r="O701" s="1"/>
      <c r="P701" s="1"/>
      <c r="Q701" s="1"/>
      <c r="R701" s="1"/>
      <c r="S701" s="1"/>
      <c r="T701" s="1"/>
      <c r="U701" s="1"/>
      <c r="V701" s="1"/>
      <c r="W701" s="1"/>
      <c r="X701" s="1"/>
      <c r="Y701" s="1"/>
      <c r="Z701" s="1"/>
      <c r="AA701" s="1"/>
      <c r="AB701" s="1"/>
    </row>
    <row r="702" spans="1:28" ht="15.75" thickBot="1">
      <c r="A702" s="1" t="s">
        <v>3673</v>
      </c>
      <c r="B702" s="5"/>
      <c r="C702" s="5"/>
      <c r="D702" s="5"/>
      <c r="E702" s="5"/>
      <c r="F702" s="5"/>
      <c r="G702" s="5"/>
      <c r="H702" s="5"/>
      <c r="I702" s="5"/>
      <c r="K702" s="1"/>
      <c r="L702" s="1"/>
      <c r="M702" s="1"/>
      <c r="N702" s="1"/>
      <c r="O702" s="1"/>
      <c r="P702" s="1"/>
      <c r="Q702" s="1"/>
      <c r="R702" s="1"/>
      <c r="S702" s="1"/>
      <c r="T702" s="1"/>
      <c r="U702" s="1"/>
      <c r="V702" s="1"/>
      <c r="W702" s="1"/>
      <c r="X702" s="1"/>
      <c r="Y702" s="1"/>
      <c r="Z702" s="1"/>
      <c r="AA702" s="1"/>
      <c r="AB702" s="1"/>
    </row>
    <row r="703" spans="1:28" ht="15.75" thickBot="1">
      <c r="A703" s="82" t="s">
        <v>848</v>
      </c>
      <c r="B703" s="83">
        <f>SUM(B689:I689)</f>
        <v>6829.3363086771278</v>
      </c>
      <c r="D703" s="312"/>
      <c r="K703" s="1"/>
      <c r="L703" s="1"/>
      <c r="M703" s="1"/>
      <c r="N703" s="1"/>
      <c r="O703" s="1"/>
      <c r="P703" s="1"/>
      <c r="Q703" s="1"/>
      <c r="R703" s="1"/>
      <c r="S703" s="1"/>
      <c r="T703" s="1"/>
      <c r="U703" s="1"/>
      <c r="V703" s="1"/>
      <c r="W703" s="1"/>
      <c r="X703" s="1"/>
      <c r="Y703" s="1"/>
      <c r="Z703" s="1"/>
      <c r="AA703" s="1"/>
      <c r="AB703" s="1"/>
    </row>
    <row r="704" spans="1:28" ht="30.75" thickBot="1">
      <c r="A704" s="82" t="s">
        <v>3669</v>
      </c>
      <c r="B704" s="83">
        <f>SUM(B688:I688)</f>
        <v>6728.4315574766761</v>
      </c>
      <c r="D704" s="312"/>
      <c r="K704" s="1"/>
      <c r="L704" s="1"/>
      <c r="M704" s="1"/>
      <c r="N704" s="1"/>
      <c r="O704" s="1"/>
      <c r="P704" s="1"/>
      <c r="Q704" s="1"/>
      <c r="R704" s="1"/>
      <c r="S704" s="1"/>
      <c r="T704" s="1"/>
      <c r="U704" s="1"/>
      <c r="V704" s="1"/>
      <c r="W704" s="1"/>
      <c r="X704" s="1"/>
      <c r="Y704" s="1"/>
      <c r="Z704" s="1"/>
      <c r="AA704" s="1"/>
      <c r="AB704" s="1"/>
    </row>
    <row r="705" spans="1:28">
      <c r="A705" s="3"/>
      <c r="B705" s="5"/>
      <c r="K705" s="1"/>
      <c r="L705" s="1"/>
      <c r="M705" s="1"/>
      <c r="N705" s="1"/>
      <c r="O705" s="1"/>
      <c r="P705" s="1"/>
      <c r="Q705" s="1"/>
      <c r="R705" s="1"/>
      <c r="S705" s="1"/>
      <c r="T705" s="1"/>
      <c r="U705" s="1"/>
      <c r="V705" s="1"/>
      <c r="W705" s="1"/>
      <c r="X705" s="1"/>
      <c r="Y705" s="1"/>
      <c r="Z705" s="1"/>
      <c r="AA705" s="1"/>
      <c r="AB705" s="1"/>
    </row>
    <row r="706" spans="1:28">
      <c r="A706" s="1" t="s">
        <v>93</v>
      </c>
      <c r="B706" s="5">
        <f>SUM(B690:I690)</f>
        <v>2400.8653682426634</v>
      </c>
      <c r="K706" s="1"/>
      <c r="L706" s="1"/>
      <c r="M706" s="1"/>
      <c r="N706" s="1"/>
      <c r="O706" s="1"/>
      <c r="P706" s="1"/>
      <c r="Q706" s="1"/>
      <c r="R706" s="1"/>
      <c r="S706" s="1"/>
      <c r="T706" s="1"/>
      <c r="U706" s="1"/>
      <c r="V706" s="1"/>
      <c r="W706" s="1"/>
      <c r="X706" s="1"/>
      <c r="Y706" s="1"/>
      <c r="Z706" s="1"/>
      <c r="AA706" s="1"/>
      <c r="AB706" s="1"/>
    </row>
    <row r="707" spans="1:28">
      <c r="A707" s="1" t="s">
        <v>4</v>
      </c>
      <c r="B707" s="5">
        <f t="shared" ref="B707:B712" si="25">SUM(B691:I691)</f>
        <v>1988.8849778707445</v>
      </c>
      <c r="K707" s="1"/>
      <c r="L707" s="1"/>
      <c r="M707" s="1"/>
      <c r="N707" s="1"/>
      <c r="O707" s="1"/>
      <c r="P707" s="1"/>
      <c r="Q707" s="1"/>
      <c r="R707" s="1"/>
      <c r="S707" s="1"/>
      <c r="T707" s="1"/>
      <c r="U707" s="1"/>
      <c r="V707" s="1"/>
      <c r="W707" s="1"/>
      <c r="X707" s="1"/>
      <c r="Y707" s="1"/>
      <c r="Z707" s="1"/>
      <c r="AA707" s="1"/>
      <c r="AB707" s="1"/>
    </row>
    <row r="708" spans="1:28">
      <c r="A708" s="1" t="s">
        <v>2427</v>
      </c>
      <c r="B708" s="5">
        <f t="shared" si="25"/>
        <v>594.3871781042867</v>
      </c>
      <c r="K708" s="1"/>
      <c r="L708" s="1"/>
      <c r="M708" s="1"/>
      <c r="N708" s="1"/>
      <c r="O708" s="1"/>
      <c r="P708" s="1"/>
      <c r="Q708" s="1"/>
      <c r="R708" s="1"/>
      <c r="S708" s="1"/>
      <c r="T708" s="1"/>
      <c r="U708" s="1"/>
      <c r="V708" s="1"/>
      <c r="W708" s="1"/>
      <c r="X708" s="1"/>
      <c r="Y708" s="1"/>
      <c r="Z708" s="1"/>
      <c r="AA708" s="1"/>
      <c r="AB708" s="1"/>
    </row>
    <row r="709" spans="1:28">
      <c r="A709" s="1" t="s">
        <v>9</v>
      </c>
      <c r="B709" s="5">
        <f t="shared" si="25"/>
        <v>1847.0916388108249</v>
      </c>
      <c r="K709" s="1"/>
      <c r="L709" s="1"/>
      <c r="M709" s="1"/>
      <c r="N709" s="1"/>
      <c r="O709" s="1"/>
      <c r="P709" s="1"/>
      <c r="Q709" s="1"/>
      <c r="R709" s="1"/>
      <c r="S709" s="1"/>
      <c r="T709" s="1"/>
      <c r="U709" s="1"/>
      <c r="V709" s="1"/>
      <c r="W709" s="1"/>
      <c r="X709" s="1"/>
      <c r="Y709" s="1"/>
      <c r="Z709" s="1"/>
      <c r="AA709" s="1"/>
      <c r="AB709" s="1"/>
    </row>
    <row r="710" spans="1:28">
      <c r="A710" s="1" t="s">
        <v>132</v>
      </c>
      <c r="B710" s="5">
        <f t="shared" si="25"/>
        <v>566.1011011848085</v>
      </c>
      <c r="K710" s="1"/>
      <c r="L710" s="1"/>
      <c r="M710" s="1"/>
      <c r="N710" s="1"/>
      <c r="O710" s="1"/>
      <c r="P710" s="1"/>
      <c r="Q710" s="1"/>
      <c r="R710" s="1"/>
      <c r="S710" s="1"/>
      <c r="T710" s="1"/>
      <c r="U710" s="1"/>
      <c r="V710" s="1"/>
      <c r="W710" s="1"/>
      <c r="X710" s="1"/>
      <c r="Y710" s="1"/>
      <c r="Z710" s="1"/>
      <c r="AA710" s="1"/>
      <c r="AB710" s="1"/>
    </row>
    <row r="711" spans="1:28">
      <c r="A711" s="1" t="s">
        <v>2437</v>
      </c>
      <c r="B711" s="5">
        <f t="shared" si="25"/>
        <v>205.76462632912921</v>
      </c>
      <c r="K711" s="1"/>
      <c r="L711" s="1"/>
      <c r="M711" s="1"/>
      <c r="N711" s="1"/>
      <c r="O711" s="1"/>
      <c r="P711" s="1"/>
      <c r="Q711" s="1"/>
      <c r="R711" s="1"/>
      <c r="S711" s="1"/>
      <c r="T711" s="1"/>
      <c r="U711" s="1"/>
      <c r="V711" s="1"/>
      <c r="W711" s="1"/>
      <c r="X711" s="1"/>
      <c r="Y711" s="1"/>
      <c r="Z711" s="1"/>
      <c r="AA711" s="1"/>
      <c r="AB711" s="1"/>
    </row>
    <row r="712" spans="1:28">
      <c r="A712" s="1" t="s">
        <v>3119</v>
      </c>
      <c r="B712" s="5">
        <f t="shared" si="25"/>
        <v>-773.96549280953138</v>
      </c>
      <c r="C712" s="5"/>
      <c r="D712" s="5"/>
      <c r="K712" s="1"/>
      <c r="L712" s="1"/>
      <c r="M712" s="1"/>
      <c r="N712" s="1"/>
      <c r="O712" s="1"/>
      <c r="P712" s="1"/>
      <c r="Q712" s="1"/>
      <c r="R712" s="1"/>
      <c r="S712" s="1"/>
      <c r="T712" s="1"/>
      <c r="U712" s="1"/>
      <c r="V712" s="1"/>
      <c r="W712" s="1"/>
      <c r="X712" s="1"/>
      <c r="Y712" s="1"/>
      <c r="Z712" s="1"/>
      <c r="AA712" s="1"/>
      <c r="AB712" s="1"/>
    </row>
    <row r="713" spans="1:28">
      <c r="A713" s="3"/>
      <c r="B713" s="5"/>
      <c r="C713" s="5"/>
      <c r="K713" s="1"/>
      <c r="L713" s="1"/>
      <c r="M713" s="1"/>
      <c r="N713" s="1"/>
      <c r="O713" s="1"/>
      <c r="P713" s="1"/>
      <c r="Q713" s="1"/>
      <c r="R713" s="1"/>
      <c r="S713" s="1"/>
      <c r="T713" s="1"/>
      <c r="U713" s="1"/>
      <c r="V713" s="1"/>
      <c r="W713" s="1"/>
      <c r="X713" s="1"/>
      <c r="Y713" s="1"/>
      <c r="Z713" s="1"/>
      <c r="AA713" s="1"/>
      <c r="AB713" s="1"/>
    </row>
    <row r="714" spans="1:28">
      <c r="A714" s="3"/>
      <c r="B714" s="5"/>
      <c r="K714" s="1"/>
      <c r="L714" s="1"/>
      <c r="M714" s="1"/>
      <c r="N714" s="1"/>
      <c r="O714" s="1"/>
      <c r="P714" s="1"/>
      <c r="Q714" s="1"/>
      <c r="R714" s="1"/>
      <c r="S714" s="1"/>
      <c r="T714" s="1"/>
      <c r="U714" s="1"/>
      <c r="V714" s="1"/>
      <c r="W714" s="1"/>
      <c r="X714" s="1"/>
      <c r="Y714" s="1"/>
      <c r="Z714" s="1"/>
      <c r="AA714" s="1"/>
      <c r="AB714" s="1"/>
    </row>
    <row r="715" spans="1:28">
      <c r="A715" s="3"/>
      <c r="B715" s="5"/>
      <c r="K715" s="1"/>
      <c r="L715" s="1"/>
      <c r="M715" s="1"/>
      <c r="N715" s="1"/>
      <c r="O715" s="1"/>
      <c r="P715" s="1"/>
      <c r="Q715" s="1"/>
      <c r="R715" s="1"/>
      <c r="S715" s="1"/>
      <c r="T715" s="1"/>
      <c r="U715" s="1"/>
      <c r="V715" s="1"/>
      <c r="W715" s="1"/>
      <c r="X715" s="1"/>
      <c r="Y715" s="1"/>
      <c r="Z715" s="1"/>
      <c r="AA715" s="1"/>
      <c r="AB715" s="1"/>
    </row>
    <row r="716" spans="1:28" ht="15.75">
      <c r="A716" s="84" t="s">
        <v>849</v>
      </c>
      <c r="B716" s="85"/>
      <c r="C716" s="85"/>
      <c r="D716" s="85"/>
      <c r="E716" s="85"/>
      <c r="F716" s="85"/>
      <c r="G716" s="85"/>
      <c r="H716" s="85"/>
      <c r="I716" s="85"/>
      <c r="J716" s="85"/>
      <c r="K716" s="85"/>
      <c r="L716" s="85"/>
      <c r="M716" s="85"/>
      <c r="N716" s="85"/>
    </row>
    <row r="717" spans="1:28">
      <c r="A717" s="85" t="s">
        <v>850</v>
      </c>
      <c r="B717" s="85"/>
      <c r="C717" s="85"/>
      <c r="D717" s="85"/>
      <c r="E717" s="85"/>
      <c r="F717" s="85"/>
      <c r="G717" s="85"/>
      <c r="H717" s="85"/>
      <c r="I717" s="85"/>
      <c r="J717" s="85"/>
      <c r="K717" s="85"/>
      <c r="L717" s="85"/>
      <c r="M717" s="85"/>
      <c r="N717" s="85"/>
    </row>
    <row r="718" spans="1:28">
      <c r="A718" s="85" t="s">
        <v>851</v>
      </c>
      <c r="B718" s="85"/>
      <c r="C718" s="85"/>
      <c r="D718" s="85"/>
      <c r="E718" s="85"/>
      <c r="F718" s="85"/>
      <c r="G718" s="85"/>
      <c r="H718" s="85"/>
      <c r="I718" s="85"/>
      <c r="J718" s="85"/>
      <c r="K718" s="85"/>
      <c r="L718" s="85"/>
      <c r="M718" s="85"/>
      <c r="N718" s="85"/>
    </row>
    <row r="719" spans="1:28" ht="33.75">
      <c r="A719" s="86" t="s">
        <v>852</v>
      </c>
      <c r="B719" s="87" t="s">
        <v>853</v>
      </c>
      <c r="C719" s="88" t="s">
        <v>854</v>
      </c>
      <c r="D719" s="89" t="s">
        <v>855</v>
      </c>
      <c r="E719" s="89" t="s">
        <v>856</v>
      </c>
      <c r="F719" s="90" t="s">
        <v>857</v>
      </c>
      <c r="G719" s="89" t="s">
        <v>858</v>
      </c>
      <c r="H719" s="90" t="s">
        <v>859</v>
      </c>
      <c r="I719" s="89" t="s">
        <v>860</v>
      </c>
      <c r="J719" s="90" t="s">
        <v>861</v>
      </c>
      <c r="K719" s="89" t="s">
        <v>862</v>
      </c>
      <c r="L719" s="90" t="s">
        <v>863</v>
      </c>
      <c r="M719" s="90" t="s">
        <v>864</v>
      </c>
      <c r="N719" s="90" t="s">
        <v>865</v>
      </c>
    </row>
    <row r="720" spans="1:28">
      <c r="A720" s="91" t="s">
        <v>866</v>
      </c>
      <c r="B720" s="92" t="s">
        <v>867</v>
      </c>
      <c r="C720" s="93" t="s">
        <v>868</v>
      </c>
      <c r="D720" s="91" t="s">
        <v>869</v>
      </c>
      <c r="E720" s="91" t="s">
        <v>870</v>
      </c>
      <c r="F720" s="94">
        <v>1</v>
      </c>
      <c r="G720" s="91" t="s">
        <v>871</v>
      </c>
      <c r="H720" s="94">
        <v>1</v>
      </c>
      <c r="I720" s="91" t="s">
        <v>872</v>
      </c>
      <c r="J720" s="94">
        <v>1</v>
      </c>
      <c r="K720" s="91" t="s">
        <v>873</v>
      </c>
      <c r="L720" s="94">
        <v>1</v>
      </c>
      <c r="M720" s="91" t="s">
        <v>874</v>
      </c>
      <c r="N720" s="94">
        <v>1</v>
      </c>
    </row>
    <row r="721" spans="1:14">
      <c r="A721" s="95" t="s">
        <v>875</v>
      </c>
      <c r="B721" s="96" t="s">
        <v>876</v>
      </c>
      <c r="C721" s="96" t="s">
        <v>877</v>
      </c>
      <c r="D721" s="95" t="s">
        <v>878</v>
      </c>
      <c r="E721" s="95" t="s">
        <v>879</v>
      </c>
      <c r="F721" s="97">
        <v>84</v>
      </c>
      <c r="G721" s="95" t="s">
        <v>880</v>
      </c>
      <c r="H721" s="97">
        <v>28</v>
      </c>
      <c r="I721" s="95" t="s">
        <v>881</v>
      </c>
      <c r="J721" s="97">
        <v>67</v>
      </c>
      <c r="K721" s="95" t="s">
        <v>882</v>
      </c>
      <c r="L721" s="97">
        <v>14</v>
      </c>
      <c r="M721" s="95" t="s">
        <v>883</v>
      </c>
      <c r="N721" s="97">
        <v>4</v>
      </c>
    </row>
    <row r="722" spans="1:14">
      <c r="A722" s="98" t="s">
        <v>884</v>
      </c>
      <c r="B722" s="99" t="s">
        <v>876</v>
      </c>
      <c r="C722" s="99" t="s">
        <v>877</v>
      </c>
      <c r="D722" s="98" t="s">
        <v>878</v>
      </c>
      <c r="E722" s="98" t="s">
        <v>885</v>
      </c>
      <c r="F722" s="100">
        <v>85</v>
      </c>
      <c r="G722" s="98" t="s">
        <v>886</v>
      </c>
      <c r="H722" s="100">
        <v>30</v>
      </c>
      <c r="I722" s="98" t="s">
        <v>887</v>
      </c>
      <c r="J722" s="100">
        <v>68</v>
      </c>
      <c r="K722" s="98" t="s">
        <v>888</v>
      </c>
      <c r="L722" s="100">
        <v>15</v>
      </c>
      <c r="M722" s="98" t="s">
        <v>889</v>
      </c>
      <c r="N722" s="100">
        <v>6</v>
      </c>
    </row>
    <row r="723" spans="1:14">
      <c r="A723" s="101" t="s">
        <v>890</v>
      </c>
      <c r="B723" s="102" t="s">
        <v>891</v>
      </c>
      <c r="C723" s="102" t="s">
        <v>892</v>
      </c>
      <c r="D723" s="101" t="s">
        <v>893</v>
      </c>
      <c r="E723" s="101" t="s">
        <v>894</v>
      </c>
      <c r="F723" s="103">
        <v>264</v>
      </c>
      <c r="G723" s="101" t="s">
        <v>895</v>
      </c>
      <c r="H723" s="103">
        <v>265</v>
      </c>
      <c r="I723" s="101" t="s">
        <v>896</v>
      </c>
      <c r="J723" s="103">
        <v>277</v>
      </c>
      <c r="K723" s="101" t="s">
        <v>897</v>
      </c>
      <c r="L723" s="103">
        <v>282</v>
      </c>
      <c r="M723" s="101" t="s">
        <v>898</v>
      </c>
      <c r="N723" s="103">
        <v>234</v>
      </c>
    </row>
    <row r="724" spans="1:14">
      <c r="A724" s="91" t="s">
        <v>899</v>
      </c>
      <c r="B724" s="92" t="s">
        <v>900</v>
      </c>
      <c r="C724" s="104">
        <v>45</v>
      </c>
      <c r="D724" s="105">
        <v>0.26</v>
      </c>
      <c r="E724" s="91" t="s">
        <v>901</v>
      </c>
      <c r="F724" s="94">
        <v>6900</v>
      </c>
      <c r="G724" s="91" t="s">
        <v>902</v>
      </c>
      <c r="H724" s="94">
        <v>4660</v>
      </c>
      <c r="I724" s="91" t="s">
        <v>903</v>
      </c>
      <c r="J724" s="94">
        <v>6890</v>
      </c>
      <c r="K724" s="91" t="s">
        <v>904</v>
      </c>
      <c r="L724" s="94">
        <v>4890</v>
      </c>
      <c r="M724" s="91" t="s">
        <v>905</v>
      </c>
      <c r="N724" s="94">
        <v>2340</v>
      </c>
    </row>
    <row r="725" spans="1:14">
      <c r="A725" s="95" t="s">
        <v>906</v>
      </c>
      <c r="B725" s="96" t="s">
        <v>907</v>
      </c>
      <c r="C725" s="106">
        <v>100</v>
      </c>
      <c r="D725" s="107">
        <v>0.32</v>
      </c>
      <c r="E725" s="95" t="s">
        <v>908</v>
      </c>
      <c r="F725" s="108">
        <v>10800</v>
      </c>
      <c r="G725" s="95" t="s">
        <v>909</v>
      </c>
      <c r="H725" s="108">
        <v>10200</v>
      </c>
      <c r="I725" s="95" t="s">
        <v>910</v>
      </c>
      <c r="J725" s="108">
        <v>11300</v>
      </c>
      <c r="K725" s="95" t="s">
        <v>911</v>
      </c>
      <c r="L725" s="108">
        <v>11000</v>
      </c>
      <c r="M725" s="95" t="s">
        <v>912</v>
      </c>
      <c r="N725" s="97">
        <v>8450</v>
      </c>
    </row>
    <row r="726" spans="1:14">
      <c r="A726" s="98" t="s">
        <v>913</v>
      </c>
      <c r="B726" s="99" t="s">
        <v>914</v>
      </c>
      <c r="C726" s="109">
        <v>640</v>
      </c>
      <c r="D726" s="110">
        <v>0.25</v>
      </c>
      <c r="E726" s="98" t="s">
        <v>915</v>
      </c>
      <c r="F726" s="111">
        <v>10900</v>
      </c>
      <c r="G726" s="98" t="s">
        <v>916</v>
      </c>
      <c r="H726" s="111">
        <v>13900</v>
      </c>
      <c r="I726" s="98" t="s">
        <v>917</v>
      </c>
      <c r="J726" s="111">
        <v>11700</v>
      </c>
      <c r="K726" s="98" t="s">
        <v>918</v>
      </c>
      <c r="L726" s="111">
        <v>14200</v>
      </c>
      <c r="M726" s="98" t="s">
        <v>919</v>
      </c>
      <c r="N726" s="111">
        <v>15900</v>
      </c>
    </row>
    <row r="727" spans="1:14">
      <c r="A727" s="95" t="s">
        <v>920</v>
      </c>
      <c r="B727" s="112" t="s">
        <v>921</v>
      </c>
      <c r="C727" s="113">
        <v>85</v>
      </c>
      <c r="D727" s="107">
        <v>0.3</v>
      </c>
      <c r="E727" s="95" t="s">
        <v>922</v>
      </c>
      <c r="F727" s="97">
        <v>6490</v>
      </c>
      <c r="G727" s="95" t="s">
        <v>923</v>
      </c>
      <c r="H727" s="97">
        <v>5820</v>
      </c>
      <c r="I727" s="95" t="s">
        <v>924</v>
      </c>
      <c r="J727" s="97">
        <v>6730</v>
      </c>
      <c r="K727" s="95" t="s">
        <v>925</v>
      </c>
      <c r="L727" s="97">
        <v>6250</v>
      </c>
      <c r="M727" s="95" t="s">
        <v>926</v>
      </c>
      <c r="N727" s="97">
        <v>4470</v>
      </c>
    </row>
    <row r="728" spans="1:14">
      <c r="A728" s="98" t="s">
        <v>927</v>
      </c>
      <c r="B728" s="114" t="s">
        <v>928</v>
      </c>
      <c r="C728" s="109">
        <v>190</v>
      </c>
      <c r="D728" s="110">
        <v>0.31</v>
      </c>
      <c r="E728" s="98" t="s">
        <v>929</v>
      </c>
      <c r="F728" s="100">
        <v>7710</v>
      </c>
      <c r="G728" s="98" t="s">
        <v>930</v>
      </c>
      <c r="H728" s="100">
        <v>8590</v>
      </c>
      <c r="I728" s="98" t="s">
        <v>931</v>
      </c>
      <c r="J728" s="100">
        <v>8190</v>
      </c>
      <c r="K728" s="98" t="s">
        <v>932</v>
      </c>
      <c r="L728" s="100">
        <v>9020</v>
      </c>
      <c r="M728" s="98" t="s">
        <v>933</v>
      </c>
      <c r="N728" s="100">
        <v>8550</v>
      </c>
    </row>
    <row r="729" spans="1:14">
      <c r="A729" s="101" t="s">
        <v>934</v>
      </c>
      <c r="B729" s="115" t="s">
        <v>935</v>
      </c>
      <c r="C729" s="116">
        <v>1020</v>
      </c>
      <c r="D729" s="117">
        <v>0.2</v>
      </c>
      <c r="E729" s="101" t="s">
        <v>936</v>
      </c>
      <c r="F729" s="103">
        <v>5860</v>
      </c>
      <c r="G729" s="101" t="s">
        <v>937</v>
      </c>
      <c r="H729" s="103">
        <v>7670</v>
      </c>
      <c r="I729" s="101" t="s">
        <v>938</v>
      </c>
      <c r="J729" s="103">
        <v>6310</v>
      </c>
      <c r="K729" s="101" t="s">
        <v>939</v>
      </c>
      <c r="L729" s="103">
        <v>7810</v>
      </c>
      <c r="M729" s="101" t="s">
        <v>940</v>
      </c>
      <c r="N729" s="103">
        <v>8980</v>
      </c>
    </row>
    <row r="730" spans="1:14">
      <c r="A730" s="91" t="s">
        <v>941</v>
      </c>
      <c r="B730" s="92" t="s">
        <v>942</v>
      </c>
      <c r="C730" s="104">
        <v>1.7</v>
      </c>
      <c r="D730" s="105">
        <v>0.15</v>
      </c>
      <c r="E730" s="91" t="s">
        <v>943</v>
      </c>
      <c r="F730" s="94">
        <v>543</v>
      </c>
      <c r="G730" s="91" t="s">
        <v>943</v>
      </c>
      <c r="H730" s="94">
        <v>148</v>
      </c>
      <c r="I730" s="91" t="s">
        <v>944</v>
      </c>
      <c r="J730" s="94">
        <v>192</v>
      </c>
      <c r="K730" s="91" t="s">
        <v>945</v>
      </c>
      <c r="L730" s="94">
        <v>26</v>
      </c>
      <c r="M730" s="91" t="s">
        <v>946</v>
      </c>
      <c r="N730" s="94">
        <v>20</v>
      </c>
    </row>
    <row r="731" spans="1:14">
      <c r="A731" s="95" t="s">
        <v>947</v>
      </c>
      <c r="B731" s="96" t="s">
        <v>948</v>
      </c>
      <c r="C731" s="113">
        <v>11.9</v>
      </c>
      <c r="D731" s="107">
        <v>0.21</v>
      </c>
      <c r="E731" s="95" t="s">
        <v>949</v>
      </c>
      <c r="F731" s="97">
        <v>5280</v>
      </c>
      <c r="G731" s="95" t="s">
        <v>922</v>
      </c>
      <c r="H731" s="97">
        <v>1760</v>
      </c>
      <c r="I731" s="95" t="s">
        <v>950</v>
      </c>
      <c r="J731" s="97">
        <v>4200</v>
      </c>
      <c r="K731" s="95" t="s">
        <v>951</v>
      </c>
      <c r="L731" s="97">
        <v>832</v>
      </c>
      <c r="M731" s="95" t="s">
        <v>952</v>
      </c>
      <c r="N731" s="97">
        <v>262</v>
      </c>
    </row>
    <row r="732" spans="1:14">
      <c r="A732" s="98" t="s">
        <v>953</v>
      </c>
      <c r="B732" s="114" t="s">
        <v>954</v>
      </c>
      <c r="C732" s="118">
        <v>1</v>
      </c>
      <c r="D732" s="110">
        <v>0.17</v>
      </c>
      <c r="E732" s="98" t="s">
        <v>955</v>
      </c>
      <c r="F732" s="100">
        <v>218</v>
      </c>
      <c r="G732" s="98" t="s">
        <v>955</v>
      </c>
      <c r="H732" s="100">
        <v>59</v>
      </c>
      <c r="I732" s="98" t="s">
        <v>956</v>
      </c>
      <c r="J732" s="100">
        <v>70</v>
      </c>
      <c r="K732" s="98" t="s">
        <v>957</v>
      </c>
      <c r="L732" s="100">
        <v>10</v>
      </c>
      <c r="M732" s="98" t="s">
        <v>958</v>
      </c>
      <c r="N732" s="100">
        <v>8</v>
      </c>
    </row>
    <row r="733" spans="1:14">
      <c r="A733" s="95" t="s">
        <v>959</v>
      </c>
      <c r="B733" s="112" t="s">
        <v>960</v>
      </c>
      <c r="C733" s="113">
        <v>3.4</v>
      </c>
      <c r="D733" s="107">
        <v>0.21</v>
      </c>
      <c r="E733" s="95" t="s">
        <v>961</v>
      </c>
      <c r="F733" s="97">
        <v>945</v>
      </c>
      <c r="G733" s="95" t="s">
        <v>962</v>
      </c>
      <c r="H733" s="97">
        <v>258</v>
      </c>
      <c r="I733" s="95" t="s">
        <v>963</v>
      </c>
      <c r="J733" s="97">
        <v>426</v>
      </c>
      <c r="K733" s="95" t="s">
        <v>964</v>
      </c>
      <c r="L733" s="97">
        <v>48</v>
      </c>
      <c r="M733" s="95" t="s">
        <v>965</v>
      </c>
      <c r="N733" s="97">
        <v>36</v>
      </c>
    </row>
    <row r="734" spans="1:14">
      <c r="A734" s="98" t="s">
        <v>966</v>
      </c>
      <c r="B734" s="114" t="s">
        <v>967</v>
      </c>
      <c r="C734" s="118">
        <v>1.3</v>
      </c>
      <c r="D734" s="110">
        <v>0.15</v>
      </c>
      <c r="E734" s="98" t="s">
        <v>968</v>
      </c>
      <c r="F734" s="100">
        <v>292</v>
      </c>
      <c r="G734" s="98" t="s">
        <v>968</v>
      </c>
      <c r="H734" s="100">
        <v>79</v>
      </c>
      <c r="I734" s="98" t="s">
        <v>969</v>
      </c>
      <c r="J734" s="100">
        <v>98</v>
      </c>
      <c r="K734" s="98" t="s">
        <v>970</v>
      </c>
      <c r="L734" s="100">
        <v>14</v>
      </c>
      <c r="M734" s="98" t="s">
        <v>971</v>
      </c>
      <c r="N734" s="100">
        <v>11</v>
      </c>
    </row>
    <row r="735" spans="1:14">
      <c r="A735" s="95" t="s">
        <v>972</v>
      </c>
      <c r="B735" s="112" t="s">
        <v>973</v>
      </c>
      <c r="C735" s="113">
        <v>4</v>
      </c>
      <c r="D735" s="107">
        <v>0.23</v>
      </c>
      <c r="E735" s="95" t="s">
        <v>974</v>
      </c>
      <c r="F735" s="97">
        <v>1350</v>
      </c>
      <c r="G735" s="95" t="s">
        <v>975</v>
      </c>
      <c r="H735" s="97">
        <v>370</v>
      </c>
      <c r="I735" s="95" t="s">
        <v>976</v>
      </c>
      <c r="J735" s="97">
        <v>659</v>
      </c>
      <c r="K735" s="95" t="s">
        <v>977</v>
      </c>
      <c r="L735" s="97">
        <v>72</v>
      </c>
      <c r="M735" s="95" t="s">
        <v>978</v>
      </c>
      <c r="N735" s="97">
        <v>51</v>
      </c>
    </row>
    <row r="736" spans="1:14">
      <c r="A736" s="98" t="s">
        <v>979</v>
      </c>
      <c r="B736" s="114" t="s">
        <v>980</v>
      </c>
      <c r="C736" s="118">
        <v>5.9</v>
      </c>
      <c r="D736" s="110">
        <v>0.2</v>
      </c>
      <c r="E736" s="98" t="s">
        <v>981</v>
      </c>
      <c r="F736" s="100">
        <v>1870</v>
      </c>
      <c r="G736" s="98" t="s">
        <v>982</v>
      </c>
      <c r="H736" s="100">
        <v>527</v>
      </c>
      <c r="I736" s="98" t="s">
        <v>983</v>
      </c>
      <c r="J736" s="100">
        <v>1120</v>
      </c>
      <c r="K736" s="98" t="s">
        <v>984</v>
      </c>
      <c r="L736" s="100">
        <v>121</v>
      </c>
      <c r="M736" s="98" t="s">
        <v>985</v>
      </c>
      <c r="N736" s="100">
        <v>74</v>
      </c>
    </row>
    <row r="737" spans="1:14">
      <c r="A737" s="95" t="s">
        <v>986</v>
      </c>
      <c r="B737" s="112" t="s">
        <v>987</v>
      </c>
      <c r="C737" s="113">
        <v>4.3</v>
      </c>
      <c r="D737" s="107">
        <v>0.17</v>
      </c>
      <c r="E737" s="95" t="s">
        <v>988</v>
      </c>
      <c r="F737" s="97">
        <v>1230</v>
      </c>
      <c r="G737" s="95" t="s">
        <v>989</v>
      </c>
      <c r="H737" s="97">
        <v>338</v>
      </c>
      <c r="I737" s="95" t="s">
        <v>990</v>
      </c>
      <c r="J737" s="97">
        <v>624</v>
      </c>
      <c r="K737" s="95" t="s">
        <v>991</v>
      </c>
      <c r="L737" s="97">
        <v>67</v>
      </c>
      <c r="M737" s="95" t="s">
        <v>992</v>
      </c>
      <c r="N737" s="97">
        <v>47</v>
      </c>
    </row>
    <row r="738" spans="1:14">
      <c r="A738" s="98" t="s">
        <v>993</v>
      </c>
      <c r="B738" s="114" t="s">
        <v>994</v>
      </c>
      <c r="C738" s="118">
        <v>9.1999999999999993</v>
      </c>
      <c r="D738" s="110">
        <v>0.16</v>
      </c>
      <c r="E738" s="98" t="s">
        <v>995</v>
      </c>
      <c r="F738" s="100">
        <v>2550</v>
      </c>
      <c r="G738" s="98" t="s">
        <v>996</v>
      </c>
      <c r="H738" s="100">
        <v>782</v>
      </c>
      <c r="I738" s="98" t="s">
        <v>997</v>
      </c>
      <c r="J738" s="100">
        <v>1850</v>
      </c>
      <c r="K738" s="98" t="s">
        <v>998</v>
      </c>
      <c r="L738" s="100">
        <v>271</v>
      </c>
      <c r="M738" s="98" t="s">
        <v>999</v>
      </c>
      <c r="N738" s="100">
        <v>111</v>
      </c>
    </row>
    <row r="739" spans="1:14">
      <c r="A739" s="95" t="s">
        <v>1000</v>
      </c>
      <c r="B739" s="112" t="s">
        <v>1001</v>
      </c>
      <c r="C739" s="113">
        <v>17.2</v>
      </c>
      <c r="D739" s="107">
        <v>0.19</v>
      </c>
      <c r="E739" s="95" t="s">
        <v>1002</v>
      </c>
      <c r="F739" s="97">
        <v>5020</v>
      </c>
      <c r="G739" s="95" t="s">
        <v>1003</v>
      </c>
      <c r="H739" s="97">
        <v>1980</v>
      </c>
      <c r="I739" s="95" t="s">
        <v>904</v>
      </c>
      <c r="J739" s="97">
        <v>4390</v>
      </c>
      <c r="K739" s="95" t="s">
        <v>1004</v>
      </c>
      <c r="L739" s="97">
        <v>1370</v>
      </c>
      <c r="M739" s="95" t="s">
        <v>1005</v>
      </c>
      <c r="N739" s="97">
        <v>356</v>
      </c>
    </row>
    <row r="740" spans="1:14">
      <c r="A740" s="98" t="s">
        <v>1006</v>
      </c>
      <c r="B740" s="114" t="s">
        <v>1007</v>
      </c>
      <c r="C740" s="118">
        <v>1.9</v>
      </c>
      <c r="D740" s="110">
        <v>0.22</v>
      </c>
      <c r="E740" s="98" t="s">
        <v>1008</v>
      </c>
      <c r="F740" s="100">
        <v>469</v>
      </c>
      <c r="G740" s="98" t="s">
        <v>1008</v>
      </c>
      <c r="H740" s="100">
        <v>127</v>
      </c>
      <c r="I740" s="98" t="s">
        <v>1009</v>
      </c>
      <c r="J740" s="100">
        <v>170</v>
      </c>
      <c r="K740" s="98" t="s">
        <v>1010</v>
      </c>
      <c r="L740" s="100">
        <v>22</v>
      </c>
      <c r="M740" s="98" t="s">
        <v>1011</v>
      </c>
      <c r="N740" s="100">
        <v>18</v>
      </c>
    </row>
    <row r="741" spans="1:14">
      <c r="A741" s="95" t="s">
        <v>1012</v>
      </c>
      <c r="B741" s="112" t="s">
        <v>1013</v>
      </c>
      <c r="C741" s="113">
        <v>5.9</v>
      </c>
      <c r="D741" s="107">
        <v>0.28999999999999998</v>
      </c>
      <c r="E741" s="95" t="s">
        <v>1014</v>
      </c>
      <c r="F741" s="97">
        <v>1860</v>
      </c>
      <c r="G741" s="95" t="s">
        <v>1015</v>
      </c>
      <c r="H741" s="97">
        <v>525</v>
      </c>
      <c r="I741" s="95" t="s">
        <v>1016</v>
      </c>
      <c r="J741" s="97">
        <v>1110</v>
      </c>
      <c r="K741" s="95" t="s">
        <v>1017</v>
      </c>
      <c r="L741" s="97">
        <v>120</v>
      </c>
      <c r="M741" s="95" t="s">
        <v>1018</v>
      </c>
      <c r="N741" s="97">
        <v>73</v>
      </c>
    </row>
    <row r="742" spans="1:14" ht="19.5">
      <c r="A742" s="119" t="s">
        <v>1019</v>
      </c>
      <c r="B742" s="119" t="s">
        <v>1020</v>
      </c>
      <c r="C742" s="120" t="s">
        <v>1021</v>
      </c>
      <c r="D742" s="121">
        <v>0.04</v>
      </c>
      <c r="E742" s="120" t="s">
        <v>1022</v>
      </c>
      <c r="F742" s="122">
        <v>5</v>
      </c>
      <c r="G742" s="120" t="s">
        <v>1022</v>
      </c>
      <c r="H742" s="122">
        <v>1</v>
      </c>
      <c r="I742" s="120" t="s">
        <v>1023</v>
      </c>
      <c r="J742" s="122">
        <v>2</v>
      </c>
      <c r="K742" s="120" t="s">
        <v>1024</v>
      </c>
      <c r="L742" s="123" t="s">
        <v>1025</v>
      </c>
      <c r="M742" s="120" t="s">
        <v>1026</v>
      </c>
      <c r="N742" s="123" t="s">
        <v>1025</v>
      </c>
    </row>
    <row r="743" spans="1:14">
      <c r="A743" s="91" t="s">
        <v>1027</v>
      </c>
      <c r="B743" s="92" t="s">
        <v>1028</v>
      </c>
      <c r="C743" s="124">
        <v>222</v>
      </c>
      <c r="D743" s="105">
        <v>0.18</v>
      </c>
      <c r="E743" s="91" t="s">
        <v>1029</v>
      </c>
      <c r="F743" s="125">
        <v>10800</v>
      </c>
      <c r="G743" s="91" t="s">
        <v>1030</v>
      </c>
      <c r="H743" s="125">
        <v>12400</v>
      </c>
      <c r="I743" s="91" t="s">
        <v>1031</v>
      </c>
      <c r="J743" s="125">
        <v>11500</v>
      </c>
      <c r="K743" s="91" t="s">
        <v>917</v>
      </c>
      <c r="L743" s="125">
        <v>13000</v>
      </c>
      <c r="M743" s="91" t="s">
        <v>1032</v>
      </c>
      <c r="N743" s="125">
        <v>12700</v>
      </c>
    </row>
    <row r="744" spans="1:14">
      <c r="A744" s="95" t="s">
        <v>1033</v>
      </c>
      <c r="B744" s="96" t="s">
        <v>1034</v>
      </c>
      <c r="C744" s="113">
        <v>5.2</v>
      </c>
      <c r="D744" s="107">
        <v>0.11</v>
      </c>
      <c r="E744" s="95" t="s">
        <v>1035</v>
      </c>
      <c r="F744" s="126">
        <v>2430</v>
      </c>
      <c r="G744" s="95" t="s">
        <v>1036</v>
      </c>
      <c r="H744" s="126">
        <v>677</v>
      </c>
      <c r="I744" s="95" t="s">
        <v>1037</v>
      </c>
      <c r="J744" s="127">
        <v>1360</v>
      </c>
      <c r="K744" s="95" t="s">
        <v>1038</v>
      </c>
      <c r="L744" s="126">
        <v>145</v>
      </c>
      <c r="M744" s="95" t="s">
        <v>1039</v>
      </c>
      <c r="N744" s="126">
        <v>94</v>
      </c>
    </row>
    <row r="745" spans="1:14">
      <c r="A745" s="98" t="s">
        <v>1040</v>
      </c>
      <c r="B745" s="99" t="s">
        <v>1041</v>
      </c>
      <c r="C745" s="118">
        <v>2.8</v>
      </c>
      <c r="D745" s="110">
        <v>0.02</v>
      </c>
      <c r="E745" s="98" t="s">
        <v>1042</v>
      </c>
      <c r="F745" s="128">
        <v>427</v>
      </c>
      <c r="G745" s="98" t="s">
        <v>1042</v>
      </c>
      <c r="H745" s="128">
        <v>116</v>
      </c>
      <c r="I745" s="98" t="s">
        <v>1043</v>
      </c>
      <c r="J745" s="128">
        <v>177</v>
      </c>
      <c r="K745" s="98" t="s">
        <v>1044</v>
      </c>
      <c r="L745" s="128">
        <v>21</v>
      </c>
      <c r="M745" s="98" t="s">
        <v>1045</v>
      </c>
      <c r="N745" s="128">
        <v>16</v>
      </c>
    </row>
    <row r="746" spans="1:14">
      <c r="A746" s="95" t="s">
        <v>1046</v>
      </c>
      <c r="B746" s="112" t="s">
        <v>1047</v>
      </c>
      <c r="C746" s="113">
        <v>28.2</v>
      </c>
      <c r="D746" s="107">
        <v>0.23</v>
      </c>
      <c r="E746" s="95" t="s">
        <v>1048</v>
      </c>
      <c r="F746" s="126">
        <v>6090</v>
      </c>
      <c r="G746" s="95" t="s">
        <v>1049</v>
      </c>
      <c r="H746" s="127">
        <v>3170</v>
      </c>
      <c r="I746" s="95" t="s">
        <v>1050</v>
      </c>
      <c r="J746" s="127">
        <v>5800</v>
      </c>
      <c r="K746" s="95" t="s">
        <v>1051</v>
      </c>
      <c r="L746" s="126">
        <v>2980</v>
      </c>
      <c r="M746" s="95" t="s">
        <v>1052</v>
      </c>
      <c r="N746" s="126">
        <v>967</v>
      </c>
    </row>
    <row r="747" spans="1:14">
      <c r="A747" s="98" t="s">
        <v>1053</v>
      </c>
      <c r="B747" s="114" t="s">
        <v>1054</v>
      </c>
      <c r="C747" s="118">
        <v>9.6999999999999993</v>
      </c>
      <c r="D747" s="110">
        <v>0.19</v>
      </c>
      <c r="E747" s="98" t="s">
        <v>1055</v>
      </c>
      <c r="F747" s="128">
        <v>3580</v>
      </c>
      <c r="G747" s="98" t="s">
        <v>1056</v>
      </c>
      <c r="H747" s="129">
        <v>1120</v>
      </c>
      <c r="I747" s="98" t="s">
        <v>1057</v>
      </c>
      <c r="J747" s="129">
        <v>2660</v>
      </c>
      <c r="K747" s="98" t="s">
        <v>1058</v>
      </c>
      <c r="L747" s="128">
        <v>412</v>
      </c>
      <c r="M747" s="98" t="s">
        <v>1059</v>
      </c>
      <c r="N747" s="128">
        <v>160</v>
      </c>
    </row>
    <row r="748" spans="1:14">
      <c r="A748" s="95" t="s">
        <v>1060</v>
      </c>
      <c r="B748" s="112" t="s">
        <v>1061</v>
      </c>
      <c r="C748" s="113">
        <v>13.4</v>
      </c>
      <c r="D748" s="107">
        <v>0.16</v>
      </c>
      <c r="E748" s="95" t="s">
        <v>1062</v>
      </c>
      <c r="F748" s="126">
        <v>3710</v>
      </c>
      <c r="G748" s="95" t="s">
        <v>1063</v>
      </c>
      <c r="H748" s="127">
        <v>1300</v>
      </c>
      <c r="I748" s="95" t="s">
        <v>879</v>
      </c>
      <c r="J748" s="127">
        <v>3050</v>
      </c>
      <c r="K748" s="95" t="s">
        <v>1064</v>
      </c>
      <c r="L748" s="126">
        <v>703</v>
      </c>
      <c r="M748" s="95" t="s">
        <v>1065</v>
      </c>
      <c r="N748" s="126">
        <v>201</v>
      </c>
    </row>
    <row r="749" spans="1:14">
      <c r="A749" s="98" t="s">
        <v>1066</v>
      </c>
      <c r="B749" s="114" t="s">
        <v>1067</v>
      </c>
      <c r="C749" s="118">
        <v>3.5</v>
      </c>
      <c r="D749" s="110">
        <v>0.13</v>
      </c>
      <c r="E749" s="98" t="s">
        <v>1068</v>
      </c>
      <c r="F749" s="128">
        <v>1200</v>
      </c>
      <c r="G749" s="98" t="s">
        <v>1069</v>
      </c>
      <c r="H749" s="128">
        <v>328</v>
      </c>
      <c r="I749" s="98" t="s">
        <v>1070</v>
      </c>
      <c r="J749" s="128">
        <v>549</v>
      </c>
      <c r="K749" s="98" t="s">
        <v>1071</v>
      </c>
      <c r="L749" s="128">
        <v>62</v>
      </c>
      <c r="M749" s="98" t="s">
        <v>870</v>
      </c>
      <c r="N749" s="128">
        <v>46</v>
      </c>
    </row>
    <row r="750" spans="1:14">
      <c r="A750" s="95" t="s">
        <v>1072</v>
      </c>
      <c r="B750" s="96" t="s">
        <v>1073</v>
      </c>
      <c r="C750" s="113">
        <v>47.1</v>
      </c>
      <c r="D750" s="107">
        <v>0.16</v>
      </c>
      <c r="E750" s="95" t="s">
        <v>1074</v>
      </c>
      <c r="F750" s="126">
        <v>6940</v>
      </c>
      <c r="G750" s="95" t="s">
        <v>1075</v>
      </c>
      <c r="H750" s="127">
        <v>4800</v>
      </c>
      <c r="I750" s="95" t="s">
        <v>1076</v>
      </c>
      <c r="J750" s="127">
        <v>6960</v>
      </c>
      <c r="K750" s="95" t="s">
        <v>1077</v>
      </c>
      <c r="L750" s="126">
        <v>5060</v>
      </c>
      <c r="M750" s="95" t="s">
        <v>1078</v>
      </c>
      <c r="N750" s="127">
        <v>2500</v>
      </c>
    </row>
    <row r="751" spans="1:14">
      <c r="A751" s="98" t="s">
        <v>1079</v>
      </c>
      <c r="B751" s="114" t="s">
        <v>1080</v>
      </c>
      <c r="C751" s="118">
        <v>0.4</v>
      </c>
      <c r="D751" s="110">
        <v>0.04</v>
      </c>
      <c r="E751" s="98" t="s">
        <v>1081</v>
      </c>
      <c r="F751" s="128">
        <v>60</v>
      </c>
      <c r="G751" s="98" t="s">
        <v>1081</v>
      </c>
      <c r="H751" s="128">
        <v>16</v>
      </c>
      <c r="I751" s="98" t="s">
        <v>1082</v>
      </c>
      <c r="J751" s="128">
        <v>18</v>
      </c>
      <c r="K751" s="98" t="s">
        <v>1083</v>
      </c>
      <c r="L751" s="128">
        <v>3</v>
      </c>
      <c r="M751" s="98" t="s">
        <v>1084</v>
      </c>
      <c r="N751" s="128">
        <v>2</v>
      </c>
    </row>
    <row r="752" spans="1:14">
      <c r="A752" s="95" t="s">
        <v>1085</v>
      </c>
      <c r="B752" s="112" t="s">
        <v>1086</v>
      </c>
      <c r="C752" s="113">
        <v>1.5</v>
      </c>
      <c r="D752" s="107">
        <v>0.1</v>
      </c>
      <c r="E752" s="95" t="s">
        <v>1087</v>
      </c>
      <c r="F752" s="126">
        <v>506</v>
      </c>
      <c r="G752" s="95" t="s">
        <v>1087</v>
      </c>
      <c r="H752" s="126">
        <v>138</v>
      </c>
      <c r="I752" s="95" t="s">
        <v>1088</v>
      </c>
      <c r="J752" s="126">
        <v>174</v>
      </c>
      <c r="K752" s="95" t="s">
        <v>1089</v>
      </c>
      <c r="L752" s="126">
        <v>24</v>
      </c>
      <c r="M752" s="95" t="s">
        <v>1090</v>
      </c>
      <c r="N752" s="126">
        <v>19</v>
      </c>
    </row>
    <row r="753" spans="1:14">
      <c r="A753" s="98" t="s">
        <v>1091</v>
      </c>
      <c r="B753" s="114" t="s">
        <v>1092</v>
      </c>
      <c r="C753" s="98" t="s">
        <v>1093</v>
      </c>
      <c r="D753" s="110">
        <v>0.02</v>
      </c>
      <c r="E753" s="98" t="s">
        <v>1094</v>
      </c>
      <c r="F753" s="128">
        <v>13</v>
      </c>
      <c r="G753" s="98" t="s">
        <v>1094</v>
      </c>
      <c r="H753" s="128">
        <v>4</v>
      </c>
      <c r="I753" s="98" t="s">
        <v>1095</v>
      </c>
      <c r="J753" s="128">
        <v>4</v>
      </c>
      <c r="K753" s="98" t="s">
        <v>1096</v>
      </c>
      <c r="L753" s="130" t="s">
        <v>1097</v>
      </c>
      <c r="M753" s="98" t="s">
        <v>1098</v>
      </c>
      <c r="N753" s="130" t="s">
        <v>1097</v>
      </c>
    </row>
    <row r="754" spans="1:14">
      <c r="A754" s="95" t="s">
        <v>1099</v>
      </c>
      <c r="B754" s="112" t="s">
        <v>1100</v>
      </c>
      <c r="C754" s="113">
        <v>28.2</v>
      </c>
      <c r="D754" s="107">
        <v>0.27</v>
      </c>
      <c r="E754" s="95" t="s">
        <v>1101</v>
      </c>
      <c r="F754" s="126">
        <v>5080</v>
      </c>
      <c r="G754" s="95" t="s">
        <v>1102</v>
      </c>
      <c r="H754" s="127">
        <v>2640</v>
      </c>
      <c r="I754" s="95" t="s">
        <v>1103</v>
      </c>
      <c r="J754" s="127">
        <v>4830</v>
      </c>
      <c r="K754" s="95" t="s">
        <v>1104</v>
      </c>
      <c r="L754" s="126">
        <v>2480</v>
      </c>
      <c r="M754" s="95" t="s">
        <v>1105</v>
      </c>
      <c r="N754" s="126">
        <v>806</v>
      </c>
    </row>
    <row r="755" spans="1:14">
      <c r="A755" s="98" t="s">
        <v>1106</v>
      </c>
      <c r="B755" s="114" t="s">
        <v>1107</v>
      </c>
      <c r="C755" s="118">
        <v>38.9</v>
      </c>
      <c r="D755" s="110">
        <v>0.26</v>
      </c>
      <c r="E755" s="98" t="s">
        <v>1108</v>
      </c>
      <c r="F755" s="128">
        <v>5360</v>
      </c>
      <c r="G755" s="98" t="s">
        <v>1109</v>
      </c>
      <c r="H755" s="129">
        <v>3350</v>
      </c>
      <c r="I755" s="98" t="s">
        <v>1110</v>
      </c>
      <c r="J755" s="129">
        <v>5280</v>
      </c>
      <c r="K755" s="98" t="s">
        <v>1111</v>
      </c>
      <c r="L755" s="128">
        <v>3440</v>
      </c>
      <c r="M755" s="98" t="s">
        <v>1112</v>
      </c>
      <c r="N755" s="129">
        <v>1460</v>
      </c>
    </row>
    <row r="756" spans="1:14">
      <c r="A756" s="95" t="s">
        <v>1113</v>
      </c>
      <c r="B756" s="112" t="s">
        <v>1114</v>
      </c>
      <c r="C756" s="113">
        <v>13.1</v>
      </c>
      <c r="D756" s="107">
        <v>0.23</v>
      </c>
      <c r="E756" s="95" t="s">
        <v>1115</v>
      </c>
      <c r="F756" s="126">
        <v>3480</v>
      </c>
      <c r="G756" s="95" t="s">
        <v>1116</v>
      </c>
      <c r="H756" s="127">
        <v>1210</v>
      </c>
      <c r="I756" s="95" t="s">
        <v>1117</v>
      </c>
      <c r="J756" s="127">
        <v>2840</v>
      </c>
      <c r="K756" s="95" t="s">
        <v>1118</v>
      </c>
      <c r="L756" s="126">
        <v>636</v>
      </c>
      <c r="M756" s="95" t="s">
        <v>1119</v>
      </c>
      <c r="N756" s="126">
        <v>185</v>
      </c>
    </row>
    <row r="757" spans="1:14">
      <c r="A757" s="98" t="s">
        <v>1120</v>
      </c>
      <c r="B757" s="114" t="s">
        <v>1121</v>
      </c>
      <c r="C757" s="118">
        <v>11</v>
      </c>
      <c r="D757" s="99" t="s">
        <v>1122</v>
      </c>
      <c r="E757" s="98" t="s">
        <v>1123</v>
      </c>
      <c r="F757" s="128">
        <v>4110</v>
      </c>
      <c r="G757" s="98" t="s">
        <v>1124</v>
      </c>
      <c r="H757" s="129">
        <v>1330</v>
      </c>
      <c r="I757" s="98" t="s">
        <v>1125</v>
      </c>
      <c r="J757" s="129">
        <v>3190</v>
      </c>
      <c r="K757" s="98" t="s">
        <v>1126</v>
      </c>
      <c r="L757" s="128">
        <v>573</v>
      </c>
      <c r="M757" s="98" t="s">
        <v>1127</v>
      </c>
      <c r="N757" s="128">
        <v>195</v>
      </c>
    </row>
    <row r="758" spans="1:14">
      <c r="A758" s="95" t="s">
        <v>1128</v>
      </c>
      <c r="B758" s="112" t="s">
        <v>1129</v>
      </c>
      <c r="C758" s="106">
        <v>242</v>
      </c>
      <c r="D758" s="107">
        <v>0.24</v>
      </c>
      <c r="E758" s="95" t="s">
        <v>1074</v>
      </c>
      <c r="F758" s="126">
        <v>6940</v>
      </c>
      <c r="G758" s="95" t="s">
        <v>1130</v>
      </c>
      <c r="H758" s="127">
        <v>8060</v>
      </c>
      <c r="I758" s="95" t="s">
        <v>1131</v>
      </c>
      <c r="J758" s="127">
        <v>7400</v>
      </c>
      <c r="K758" s="95" t="s">
        <v>1132</v>
      </c>
      <c r="L758" s="126">
        <v>8400</v>
      </c>
      <c r="M758" s="95" t="s">
        <v>1133</v>
      </c>
      <c r="N758" s="127">
        <v>8380</v>
      </c>
    </row>
    <row r="759" spans="1:14">
      <c r="A759" s="98" t="s">
        <v>1134</v>
      </c>
      <c r="B759" s="114" t="s">
        <v>1135</v>
      </c>
      <c r="C759" s="118">
        <v>6.5</v>
      </c>
      <c r="D759" s="99" t="s">
        <v>1136</v>
      </c>
      <c r="E759" s="98" t="s">
        <v>1137</v>
      </c>
      <c r="F759" s="128">
        <v>2510</v>
      </c>
      <c r="G759" s="98" t="s">
        <v>1138</v>
      </c>
      <c r="H759" s="128">
        <v>716</v>
      </c>
      <c r="I759" s="98" t="s">
        <v>1139</v>
      </c>
      <c r="J759" s="129">
        <v>1570</v>
      </c>
      <c r="K759" s="98" t="s">
        <v>1140</v>
      </c>
      <c r="L759" s="128">
        <v>176</v>
      </c>
      <c r="M759" s="98" t="s">
        <v>1141</v>
      </c>
      <c r="N759" s="128">
        <v>100</v>
      </c>
    </row>
    <row r="760" spans="1:14">
      <c r="A760" s="95" t="s">
        <v>1142</v>
      </c>
      <c r="B760" s="112" t="s">
        <v>1143</v>
      </c>
      <c r="C760" s="113">
        <v>47.1</v>
      </c>
      <c r="D760" s="107">
        <v>0.24</v>
      </c>
      <c r="E760" s="95" t="s">
        <v>1144</v>
      </c>
      <c r="F760" s="126">
        <v>6680</v>
      </c>
      <c r="G760" s="95" t="s">
        <v>1145</v>
      </c>
      <c r="H760" s="127">
        <v>4620</v>
      </c>
      <c r="I760" s="95" t="s">
        <v>1133</v>
      </c>
      <c r="J760" s="127">
        <v>6690</v>
      </c>
      <c r="K760" s="95" t="s">
        <v>1146</v>
      </c>
      <c r="L760" s="126">
        <v>4870</v>
      </c>
      <c r="M760" s="95" t="s">
        <v>1147</v>
      </c>
      <c r="N760" s="127">
        <v>2410</v>
      </c>
    </row>
    <row r="761" spans="1:14">
      <c r="A761" s="98" t="s">
        <v>1148</v>
      </c>
      <c r="B761" s="114" t="s">
        <v>1149</v>
      </c>
      <c r="C761" s="118">
        <v>3.2</v>
      </c>
      <c r="D761" s="99" t="s">
        <v>1150</v>
      </c>
      <c r="E761" s="98" t="s">
        <v>1151</v>
      </c>
      <c r="F761" s="128">
        <v>863</v>
      </c>
      <c r="G761" s="98" t="s">
        <v>1152</v>
      </c>
      <c r="H761" s="128">
        <v>235</v>
      </c>
      <c r="I761" s="98" t="s">
        <v>1153</v>
      </c>
      <c r="J761" s="128">
        <v>378</v>
      </c>
      <c r="K761" s="98" t="s">
        <v>1154</v>
      </c>
      <c r="L761" s="128">
        <v>44</v>
      </c>
      <c r="M761" s="98" t="s">
        <v>1155</v>
      </c>
      <c r="N761" s="128">
        <v>33</v>
      </c>
    </row>
    <row r="762" spans="1:14">
      <c r="A762" s="95" t="s">
        <v>1156</v>
      </c>
      <c r="B762" s="112" t="s">
        <v>1157</v>
      </c>
      <c r="C762" s="113">
        <v>3.1</v>
      </c>
      <c r="D762" s="96" t="s">
        <v>1158</v>
      </c>
      <c r="E762" s="95" t="s">
        <v>1159</v>
      </c>
      <c r="F762" s="126">
        <v>1070</v>
      </c>
      <c r="G762" s="95" t="s">
        <v>1159</v>
      </c>
      <c r="H762" s="126">
        <v>290</v>
      </c>
      <c r="I762" s="95" t="s">
        <v>1160</v>
      </c>
      <c r="J762" s="126">
        <v>460</v>
      </c>
      <c r="K762" s="95" t="s">
        <v>1161</v>
      </c>
      <c r="L762" s="126">
        <v>54</v>
      </c>
      <c r="M762" s="95" t="s">
        <v>1162</v>
      </c>
      <c r="N762" s="126">
        <v>40</v>
      </c>
    </row>
    <row r="763" spans="1:14">
      <c r="A763" s="98" t="s">
        <v>1163</v>
      </c>
      <c r="B763" s="114" t="s">
        <v>1164</v>
      </c>
      <c r="C763" s="118">
        <v>7.7</v>
      </c>
      <c r="D763" s="110">
        <v>0.24</v>
      </c>
      <c r="E763" s="98" t="s">
        <v>1165</v>
      </c>
      <c r="F763" s="128">
        <v>2920</v>
      </c>
      <c r="G763" s="98" t="s">
        <v>1166</v>
      </c>
      <c r="H763" s="128">
        <v>858</v>
      </c>
      <c r="I763" s="98" t="s">
        <v>1167</v>
      </c>
      <c r="J763" s="129">
        <v>1970</v>
      </c>
      <c r="K763" s="98" t="s">
        <v>1168</v>
      </c>
      <c r="L763" s="128">
        <v>245</v>
      </c>
      <c r="M763" s="98" t="s">
        <v>1169</v>
      </c>
      <c r="N763" s="128">
        <v>121</v>
      </c>
    </row>
    <row r="764" spans="1:14">
      <c r="A764" s="95" t="s">
        <v>1170</v>
      </c>
      <c r="B764" s="112" t="s">
        <v>1171</v>
      </c>
      <c r="C764" s="113">
        <v>1.2</v>
      </c>
      <c r="D764" s="96" t="s">
        <v>1172</v>
      </c>
      <c r="E764" s="95" t="s">
        <v>1173</v>
      </c>
      <c r="F764" s="126">
        <v>278</v>
      </c>
      <c r="G764" s="95" t="s">
        <v>1173</v>
      </c>
      <c r="H764" s="126">
        <v>76</v>
      </c>
      <c r="I764" s="95" t="s">
        <v>1174</v>
      </c>
      <c r="J764" s="126">
        <v>92</v>
      </c>
      <c r="K764" s="95" t="s">
        <v>1175</v>
      </c>
      <c r="L764" s="126">
        <v>13</v>
      </c>
      <c r="M764" s="95" t="s">
        <v>1176</v>
      </c>
      <c r="N764" s="126">
        <v>10</v>
      </c>
    </row>
    <row r="765" spans="1:14">
      <c r="A765" s="98" t="s">
        <v>1177</v>
      </c>
      <c r="B765" s="114" t="s">
        <v>1178</v>
      </c>
      <c r="C765" s="118">
        <v>2.6</v>
      </c>
      <c r="D765" s="110">
        <v>7.0000000000000007E-2</v>
      </c>
      <c r="E765" s="98" t="s">
        <v>1179</v>
      </c>
      <c r="F765" s="128">
        <v>530</v>
      </c>
      <c r="G765" s="98" t="s">
        <v>1179</v>
      </c>
      <c r="H765" s="128">
        <v>144</v>
      </c>
      <c r="I765" s="98" t="s">
        <v>1180</v>
      </c>
      <c r="J765" s="128">
        <v>213</v>
      </c>
      <c r="K765" s="98" t="s">
        <v>1181</v>
      </c>
      <c r="L765" s="128">
        <v>26</v>
      </c>
      <c r="M765" s="98" t="s">
        <v>1182</v>
      </c>
      <c r="N765" s="128">
        <v>20</v>
      </c>
    </row>
    <row r="766" spans="1:14">
      <c r="A766" s="95" t="s">
        <v>1183</v>
      </c>
      <c r="B766" s="112" t="s">
        <v>1184</v>
      </c>
      <c r="C766" s="113">
        <v>28.4</v>
      </c>
      <c r="D766" s="107">
        <v>0.31</v>
      </c>
      <c r="E766" s="95" t="s">
        <v>1185</v>
      </c>
      <c r="F766" s="126">
        <v>4510</v>
      </c>
      <c r="G766" s="95" t="s">
        <v>1186</v>
      </c>
      <c r="H766" s="127">
        <v>2360</v>
      </c>
      <c r="I766" s="95" t="s">
        <v>1187</v>
      </c>
      <c r="J766" s="127">
        <v>4290</v>
      </c>
      <c r="K766" s="95" t="s">
        <v>1078</v>
      </c>
      <c r="L766" s="126">
        <v>2220</v>
      </c>
      <c r="M766" s="95" t="s">
        <v>1188</v>
      </c>
      <c r="N766" s="126">
        <v>725</v>
      </c>
    </row>
    <row r="767" spans="1:14">
      <c r="A767" s="98" t="s">
        <v>1189</v>
      </c>
      <c r="B767" s="114" t="s">
        <v>1190</v>
      </c>
      <c r="C767" s="118">
        <v>8.6999999999999993</v>
      </c>
      <c r="D767" s="110">
        <v>0.22</v>
      </c>
      <c r="E767" s="98" t="s">
        <v>1191</v>
      </c>
      <c r="F767" s="128">
        <v>2660</v>
      </c>
      <c r="G767" s="98" t="s">
        <v>1192</v>
      </c>
      <c r="H767" s="128">
        <v>804</v>
      </c>
      <c r="I767" s="98" t="s">
        <v>1193</v>
      </c>
      <c r="J767" s="129">
        <v>1890</v>
      </c>
      <c r="K767" s="98" t="s">
        <v>1194</v>
      </c>
      <c r="L767" s="128">
        <v>262</v>
      </c>
      <c r="M767" s="98" t="s">
        <v>1195</v>
      </c>
      <c r="N767" s="128">
        <v>114</v>
      </c>
    </row>
    <row r="768" spans="1:14" ht="19.5">
      <c r="A768" s="95" t="s">
        <v>1196</v>
      </c>
      <c r="B768" s="112" t="s">
        <v>1197</v>
      </c>
      <c r="C768" s="113">
        <v>16.100000000000001</v>
      </c>
      <c r="D768" s="96" t="s">
        <v>1198</v>
      </c>
      <c r="E768" s="95" t="s">
        <v>1199</v>
      </c>
      <c r="F768" s="126">
        <v>4310</v>
      </c>
      <c r="G768" s="95" t="s">
        <v>1200</v>
      </c>
      <c r="H768" s="127">
        <v>1650</v>
      </c>
      <c r="I768" s="95" t="s">
        <v>1201</v>
      </c>
      <c r="J768" s="127">
        <v>3720</v>
      </c>
      <c r="K768" s="95" t="s">
        <v>1202</v>
      </c>
      <c r="L768" s="126">
        <v>1070</v>
      </c>
      <c r="M768" s="95" t="s">
        <v>1203</v>
      </c>
      <c r="N768" s="126">
        <v>281</v>
      </c>
    </row>
    <row r="769" spans="1:14">
      <c r="A769" s="98" t="s">
        <v>1204</v>
      </c>
      <c r="B769" s="114" t="s">
        <v>1205</v>
      </c>
      <c r="C769" s="98" t="s">
        <v>1206</v>
      </c>
      <c r="D769" s="114" t="s">
        <v>1207</v>
      </c>
      <c r="E769" s="98" t="s">
        <v>1208</v>
      </c>
      <c r="F769" s="130" t="s">
        <v>1097</v>
      </c>
      <c r="G769" s="98" t="s">
        <v>1208</v>
      </c>
      <c r="H769" s="130" t="s">
        <v>1097</v>
      </c>
      <c r="I769" s="98" t="s">
        <v>1209</v>
      </c>
      <c r="J769" s="130" t="s">
        <v>1097</v>
      </c>
      <c r="K769" s="98" t="s">
        <v>1210</v>
      </c>
      <c r="L769" s="130" t="s">
        <v>1097</v>
      </c>
      <c r="M769" s="98" t="s">
        <v>1211</v>
      </c>
      <c r="N769" s="130" t="s">
        <v>1097</v>
      </c>
    </row>
    <row r="770" spans="1:14">
      <c r="A770" s="95" t="s">
        <v>1212</v>
      </c>
      <c r="B770" s="112" t="s">
        <v>1213</v>
      </c>
      <c r="C770" s="95" t="s">
        <v>1214</v>
      </c>
      <c r="D770" s="112" t="s">
        <v>1215</v>
      </c>
      <c r="E770" s="95" t="s">
        <v>1216</v>
      </c>
      <c r="F770" s="131" t="s">
        <v>1097</v>
      </c>
      <c r="G770" s="95" t="s">
        <v>1216</v>
      </c>
      <c r="H770" s="131" t="s">
        <v>1097</v>
      </c>
      <c r="I770" s="95" t="s">
        <v>1217</v>
      </c>
      <c r="J770" s="131" t="s">
        <v>1097</v>
      </c>
      <c r="K770" s="95" t="s">
        <v>1218</v>
      </c>
      <c r="L770" s="131" t="s">
        <v>1097</v>
      </c>
      <c r="M770" s="95" t="s">
        <v>1219</v>
      </c>
      <c r="N770" s="131" t="s">
        <v>1097</v>
      </c>
    </row>
    <row r="771" spans="1:14">
      <c r="A771" s="98" t="s">
        <v>1220</v>
      </c>
      <c r="B771" s="114" t="s">
        <v>1221</v>
      </c>
      <c r="C771" s="98" t="s">
        <v>1222</v>
      </c>
      <c r="D771" s="110">
        <v>0.02</v>
      </c>
      <c r="E771" s="98" t="s">
        <v>1223</v>
      </c>
      <c r="F771" s="130" t="s">
        <v>1097</v>
      </c>
      <c r="G771" s="98" t="s">
        <v>1223</v>
      </c>
      <c r="H771" s="130" t="s">
        <v>1097</v>
      </c>
      <c r="I771" s="98" t="s">
        <v>1224</v>
      </c>
      <c r="J771" s="130" t="s">
        <v>1097</v>
      </c>
      <c r="K771" s="98" t="s">
        <v>1225</v>
      </c>
      <c r="L771" s="130" t="s">
        <v>1097</v>
      </c>
      <c r="M771" s="98" t="s">
        <v>1226</v>
      </c>
      <c r="N771" s="130" t="s">
        <v>1097</v>
      </c>
    </row>
    <row r="772" spans="1:14">
      <c r="A772" s="95" t="s">
        <v>1227</v>
      </c>
      <c r="B772" s="112" t="s">
        <v>1228</v>
      </c>
      <c r="C772" s="95" t="s">
        <v>1229</v>
      </c>
      <c r="D772" s="107">
        <v>0.01</v>
      </c>
      <c r="E772" s="95" t="s">
        <v>1230</v>
      </c>
      <c r="F772" s="131" t="s">
        <v>1097</v>
      </c>
      <c r="G772" s="95" t="s">
        <v>1230</v>
      </c>
      <c r="H772" s="131" t="s">
        <v>1097</v>
      </c>
      <c r="I772" s="95" t="s">
        <v>1231</v>
      </c>
      <c r="J772" s="131" t="s">
        <v>1097</v>
      </c>
      <c r="K772" s="95" t="s">
        <v>1232</v>
      </c>
      <c r="L772" s="131" t="s">
        <v>1097</v>
      </c>
      <c r="M772" s="95" t="s">
        <v>1233</v>
      </c>
      <c r="N772" s="131" t="s">
        <v>1097</v>
      </c>
    </row>
    <row r="773" spans="1:14">
      <c r="A773" s="98" t="s">
        <v>1234</v>
      </c>
      <c r="B773" s="114" t="s">
        <v>1235</v>
      </c>
      <c r="C773" s="98" t="s">
        <v>1236</v>
      </c>
      <c r="D773" s="110">
        <v>0.02</v>
      </c>
      <c r="E773" s="98" t="s">
        <v>1237</v>
      </c>
      <c r="F773" s="128">
        <v>1</v>
      </c>
      <c r="G773" s="98" t="s">
        <v>1237</v>
      </c>
      <c r="H773" s="130" t="s">
        <v>1097</v>
      </c>
      <c r="I773" s="98" t="s">
        <v>1238</v>
      </c>
      <c r="J773" s="130" t="s">
        <v>1097</v>
      </c>
      <c r="K773" s="98" t="s">
        <v>1239</v>
      </c>
      <c r="L773" s="130" t="s">
        <v>1097</v>
      </c>
      <c r="M773" s="98" t="s">
        <v>1240</v>
      </c>
      <c r="N773" s="130" t="s">
        <v>1097</v>
      </c>
    </row>
    <row r="774" spans="1:14">
      <c r="A774" s="95" t="s">
        <v>1241</v>
      </c>
      <c r="B774" s="112" t="s">
        <v>1242</v>
      </c>
      <c r="C774" s="95" t="s">
        <v>1243</v>
      </c>
      <c r="D774" s="107">
        <v>0.02</v>
      </c>
      <c r="E774" s="95" t="s">
        <v>1244</v>
      </c>
      <c r="F774" s="126">
        <v>1</v>
      </c>
      <c r="G774" s="95" t="s">
        <v>1244</v>
      </c>
      <c r="H774" s="131" t="s">
        <v>1097</v>
      </c>
      <c r="I774" s="95" t="s">
        <v>1245</v>
      </c>
      <c r="J774" s="131" t="s">
        <v>1097</v>
      </c>
      <c r="K774" s="95" t="s">
        <v>1246</v>
      </c>
      <c r="L774" s="131" t="s">
        <v>1097</v>
      </c>
      <c r="M774" s="95" t="s">
        <v>1247</v>
      </c>
      <c r="N774" s="131" t="s">
        <v>1097</v>
      </c>
    </row>
    <row r="775" spans="1:14">
      <c r="A775" s="98" t="s">
        <v>1248</v>
      </c>
      <c r="B775" s="114" t="s">
        <v>1249</v>
      </c>
      <c r="C775" s="98" t="s">
        <v>1250</v>
      </c>
      <c r="D775" s="110">
        <v>0.04</v>
      </c>
      <c r="E775" s="98" t="s">
        <v>1251</v>
      </c>
      <c r="F775" s="128">
        <v>4</v>
      </c>
      <c r="G775" s="98" t="s">
        <v>1251</v>
      </c>
      <c r="H775" s="130" t="s">
        <v>1097</v>
      </c>
      <c r="I775" s="98" t="s">
        <v>1252</v>
      </c>
      <c r="J775" s="130" t="s">
        <v>1097</v>
      </c>
      <c r="K775" s="98" t="s">
        <v>1253</v>
      </c>
      <c r="L775" s="130" t="s">
        <v>1097</v>
      </c>
      <c r="M775" s="98" t="s">
        <v>1254</v>
      </c>
      <c r="N775" s="130" t="s">
        <v>1097</v>
      </c>
    </row>
    <row r="776" spans="1:14">
      <c r="A776" s="101" t="s">
        <v>1255</v>
      </c>
      <c r="B776" s="115" t="s">
        <v>1256</v>
      </c>
      <c r="C776" s="101" t="s">
        <v>1257</v>
      </c>
      <c r="D776" s="102" t="s">
        <v>1258</v>
      </c>
      <c r="E776" s="101" t="s">
        <v>1203</v>
      </c>
      <c r="F776" s="132">
        <v>6</v>
      </c>
      <c r="G776" s="101" t="s">
        <v>1203</v>
      </c>
      <c r="H776" s="132">
        <v>2</v>
      </c>
      <c r="I776" s="101" t="s">
        <v>1259</v>
      </c>
      <c r="J776" s="132">
        <v>2</v>
      </c>
      <c r="K776" s="101" t="s">
        <v>1260</v>
      </c>
      <c r="L776" s="133" t="s">
        <v>1097</v>
      </c>
      <c r="M776" s="101" t="s">
        <v>1261</v>
      </c>
      <c r="N776" s="133" t="s">
        <v>1097</v>
      </c>
    </row>
    <row r="777" spans="1:14">
      <c r="A777" s="91" t="s">
        <v>1262</v>
      </c>
      <c r="B777" s="134" t="s">
        <v>1263</v>
      </c>
      <c r="C777" s="91" t="s">
        <v>1264</v>
      </c>
      <c r="D777" s="135">
        <v>0.01</v>
      </c>
      <c r="E777" s="91" t="s">
        <v>1265</v>
      </c>
      <c r="F777" s="136">
        <v>1</v>
      </c>
      <c r="G777" s="91" t="s">
        <v>1265</v>
      </c>
      <c r="H777" s="137" t="s">
        <v>1097</v>
      </c>
      <c r="I777" s="91" t="s">
        <v>1266</v>
      </c>
      <c r="J777" s="137" t="s">
        <v>1097</v>
      </c>
      <c r="K777" s="91" t="s">
        <v>1267</v>
      </c>
      <c r="L777" s="137" t="s">
        <v>1097</v>
      </c>
      <c r="M777" s="91" t="s">
        <v>1268</v>
      </c>
      <c r="N777" s="137" t="s">
        <v>1097</v>
      </c>
    </row>
    <row r="778" spans="1:14">
      <c r="A778" s="95" t="s">
        <v>1269</v>
      </c>
      <c r="B778" s="112" t="s">
        <v>1270</v>
      </c>
      <c r="C778" s="95" t="s">
        <v>1271</v>
      </c>
      <c r="D778" s="138">
        <v>0.01</v>
      </c>
      <c r="E778" s="95" t="s">
        <v>1272</v>
      </c>
      <c r="F778" s="131" t="s">
        <v>1097</v>
      </c>
      <c r="G778" s="95" t="s">
        <v>1272</v>
      </c>
      <c r="H778" s="131" t="s">
        <v>1097</v>
      </c>
      <c r="I778" s="95" t="s">
        <v>1273</v>
      </c>
      <c r="J778" s="131" t="s">
        <v>1097</v>
      </c>
      <c r="K778" s="95" t="s">
        <v>1274</v>
      </c>
      <c r="L778" s="131" t="s">
        <v>1097</v>
      </c>
      <c r="M778" s="95" t="s">
        <v>1275</v>
      </c>
      <c r="N778" s="131" t="s">
        <v>1097</v>
      </c>
    </row>
    <row r="779" spans="1:14">
      <c r="A779" s="98" t="s">
        <v>1276</v>
      </c>
      <c r="B779" s="114" t="s">
        <v>1277</v>
      </c>
      <c r="C779" s="98" t="s">
        <v>1271</v>
      </c>
      <c r="D779" s="139">
        <v>0.03</v>
      </c>
      <c r="E779" s="98" t="s">
        <v>1082</v>
      </c>
      <c r="F779" s="130" t="s">
        <v>1097</v>
      </c>
      <c r="G779" s="98" t="s">
        <v>1082</v>
      </c>
      <c r="H779" s="130" t="s">
        <v>1097</v>
      </c>
      <c r="I779" s="98" t="s">
        <v>1278</v>
      </c>
      <c r="J779" s="130" t="s">
        <v>1097</v>
      </c>
      <c r="K779" s="98" t="s">
        <v>1279</v>
      </c>
      <c r="L779" s="130" t="s">
        <v>1097</v>
      </c>
      <c r="M779" s="98" t="s">
        <v>1280</v>
      </c>
      <c r="N779" s="130" t="s">
        <v>1097</v>
      </c>
    </row>
    <row r="780" spans="1:14">
      <c r="A780" s="95" t="s">
        <v>1281</v>
      </c>
      <c r="B780" s="112" t="s">
        <v>1282</v>
      </c>
      <c r="C780" s="95" t="s">
        <v>1271</v>
      </c>
      <c r="D780" s="138">
        <v>0.03</v>
      </c>
      <c r="E780" s="95" t="s">
        <v>1283</v>
      </c>
      <c r="F780" s="131" t="s">
        <v>1097</v>
      </c>
      <c r="G780" s="95" t="s">
        <v>1283</v>
      </c>
      <c r="H780" s="131" t="s">
        <v>1097</v>
      </c>
      <c r="I780" s="95" t="s">
        <v>1284</v>
      </c>
      <c r="J780" s="131" t="s">
        <v>1097</v>
      </c>
      <c r="K780" s="95" t="s">
        <v>1285</v>
      </c>
      <c r="L780" s="131" t="s">
        <v>1097</v>
      </c>
      <c r="M780" s="95" t="s">
        <v>1286</v>
      </c>
      <c r="N780" s="131" t="s">
        <v>1097</v>
      </c>
    </row>
    <row r="781" spans="1:14" ht="19.5">
      <c r="A781" s="119" t="s">
        <v>1287</v>
      </c>
      <c r="B781" s="119" t="s">
        <v>1288</v>
      </c>
      <c r="C781" s="120" t="s">
        <v>1271</v>
      </c>
      <c r="D781" s="140">
        <v>0.03</v>
      </c>
      <c r="E781" s="120" t="s">
        <v>1289</v>
      </c>
      <c r="F781" s="141" t="s">
        <v>1097</v>
      </c>
      <c r="G781" s="120" t="s">
        <v>1289</v>
      </c>
      <c r="H781" s="141" t="s">
        <v>1097</v>
      </c>
      <c r="I781" s="120" t="s">
        <v>1290</v>
      </c>
      <c r="J781" s="141" t="s">
        <v>1097</v>
      </c>
      <c r="K781" s="120" t="s">
        <v>1291</v>
      </c>
      <c r="L781" s="141" t="s">
        <v>1097</v>
      </c>
      <c r="M781" s="120" t="s">
        <v>1292</v>
      </c>
      <c r="N781" s="141" t="s">
        <v>1097</v>
      </c>
    </row>
    <row r="782" spans="1:14">
      <c r="A782" s="91" t="s">
        <v>1293</v>
      </c>
      <c r="B782" s="92" t="s">
        <v>1294</v>
      </c>
      <c r="C782" s="104">
        <v>5</v>
      </c>
      <c r="D782" s="135">
        <v>7.0000000000000007E-2</v>
      </c>
      <c r="E782" s="91" t="s">
        <v>1295</v>
      </c>
      <c r="F782" s="136">
        <v>578</v>
      </c>
      <c r="G782" s="91" t="s">
        <v>1296</v>
      </c>
      <c r="H782" s="136">
        <v>160</v>
      </c>
      <c r="I782" s="91" t="s">
        <v>1297</v>
      </c>
      <c r="J782" s="136">
        <v>317</v>
      </c>
      <c r="K782" s="91" t="s">
        <v>1298</v>
      </c>
      <c r="L782" s="136">
        <v>34</v>
      </c>
      <c r="M782" s="91" t="s">
        <v>1299</v>
      </c>
      <c r="N782" s="136">
        <v>22</v>
      </c>
    </row>
    <row r="783" spans="1:14">
      <c r="A783" s="95" t="s">
        <v>1300</v>
      </c>
      <c r="B783" s="96" t="s">
        <v>1301</v>
      </c>
      <c r="C783" s="106">
        <v>26</v>
      </c>
      <c r="D783" s="138">
        <v>0.17</v>
      </c>
      <c r="E783" s="95" t="s">
        <v>1302</v>
      </c>
      <c r="F783" s="127">
        <v>3480</v>
      </c>
      <c r="G783" s="95" t="s">
        <v>1303</v>
      </c>
      <c r="H783" s="127">
        <v>1730</v>
      </c>
      <c r="I783" s="95" t="s">
        <v>1304</v>
      </c>
      <c r="J783" s="127">
        <v>3280</v>
      </c>
      <c r="K783" s="95" t="s">
        <v>1305</v>
      </c>
      <c r="L783" s="127">
        <v>1570</v>
      </c>
      <c r="M783" s="95" t="s">
        <v>1306</v>
      </c>
      <c r="N783" s="126">
        <v>479</v>
      </c>
    </row>
    <row r="784" spans="1:14">
      <c r="A784" s="98" t="s">
        <v>1307</v>
      </c>
      <c r="B784" s="99" t="s">
        <v>1308</v>
      </c>
      <c r="C784" s="118">
        <v>1</v>
      </c>
      <c r="D784" s="114" t="s">
        <v>1309</v>
      </c>
      <c r="E784" s="98" t="s">
        <v>1310</v>
      </c>
      <c r="F784" s="128">
        <v>45</v>
      </c>
      <c r="G784" s="98" t="s">
        <v>1310</v>
      </c>
      <c r="H784" s="128">
        <v>12</v>
      </c>
      <c r="I784" s="98" t="s">
        <v>1311</v>
      </c>
      <c r="J784" s="128">
        <v>15</v>
      </c>
      <c r="K784" s="98" t="s">
        <v>1312</v>
      </c>
      <c r="L784" s="128">
        <v>2</v>
      </c>
      <c r="M784" s="98" t="s">
        <v>1313</v>
      </c>
      <c r="N784" s="128">
        <v>2</v>
      </c>
    </row>
    <row r="785" spans="1:14">
      <c r="A785" s="95" t="s">
        <v>1314</v>
      </c>
      <c r="B785" s="96" t="s">
        <v>1315</v>
      </c>
      <c r="C785" s="113">
        <v>0.4</v>
      </c>
      <c r="D785" s="112" t="s">
        <v>1316</v>
      </c>
      <c r="E785" s="95" t="s">
        <v>1317</v>
      </c>
      <c r="F785" s="126">
        <v>33</v>
      </c>
      <c r="G785" s="95" t="s">
        <v>1317</v>
      </c>
      <c r="H785" s="126">
        <v>9</v>
      </c>
      <c r="I785" s="95" t="s">
        <v>1318</v>
      </c>
      <c r="J785" s="126">
        <v>10</v>
      </c>
      <c r="K785" s="95" t="s">
        <v>1319</v>
      </c>
      <c r="L785" s="126">
        <v>2</v>
      </c>
      <c r="M785" s="95" t="s">
        <v>1320</v>
      </c>
      <c r="N785" s="126">
        <v>1</v>
      </c>
    </row>
    <row r="786" spans="1:14">
      <c r="A786" s="98" t="s">
        <v>1321</v>
      </c>
      <c r="B786" s="99" t="s">
        <v>1322</v>
      </c>
      <c r="C786" s="118">
        <v>0.4</v>
      </c>
      <c r="D786" s="139">
        <v>0.08</v>
      </c>
      <c r="E786" s="98" t="s">
        <v>1323</v>
      </c>
      <c r="F786" s="128">
        <v>60</v>
      </c>
      <c r="G786" s="98" t="s">
        <v>1323</v>
      </c>
      <c r="H786" s="128">
        <v>16</v>
      </c>
      <c r="I786" s="98" t="s">
        <v>1082</v>
      </c>
      <c r="J786" s="128">
        <v>18</v>
      </c>
      <c r="K786" s="98" t="s">
        <v>1324</v>
      </c>
      <c r="L786" s="128">
        <v>3</v>
      </c>
      <c r="M786" s="98" t="s">
        <v>1084</v>
      </c>
      <c r="N786" s="128">
        <v>2</v>
      </c>
    </row>
    <row r="787" spans="1:14">
      <c r="A787" s="101" t="s">
        <v>1325</v>
      </c>
      <c r="B787" s="115" t="s">
        <v>1326</v>
      </c>
      <c r="C787" s="101" t="s">
        <v>1327</v>
      </c>
      <c r="D787" s="142">
        <v>0.01</v>
      </c>
      <c r="E787" s="101" t="s">
        <v>1328</v>
      </c>
      <c r="F787" s="132">
        <v>3</v>
      </c>
      <c r="G787" s="101" t="s">
        <v>1328</v>
      </c>
      <c r="H787" s="133" t="s">
        <v>1097</v>
      </c>
      <c r="I787" s="101" t="s">
        <v>1329</v>
      </c>
      <c r="J787" s="133" t="s">
        <v>1097</v>
      </c>
      <c r="K787" s="101" t="s">
        <v>1330</v>
      </c>
      <c r="L787" s="133" t="s">
        <v>1097</v>
      </c>
      <c r="M787" s="101" t="s">
        <v>1331</v>
      </c>
      <c r="N787" s="133" t="s">
        <v>1097</v>
      </c>
    </row>
    <row r="788" spans="1:14">
      <c r="A788" s="91" t="s">
        <v>1332</v>
      </c>
      <c r="B788" s="92" t="s">
        <v>1333</v>
      </c>
      <c r="C788" s="104">
        <v>0.8</v>
      </c>
      <c r="D788" s="143">
        <v>4.0000000000000001E-3</v>
      </c>
      <c r="E788" s="91" t="s">
        <v>1334</v>
      </c>
      <c r="F788" s="136">
        <v>9</v>
      </c>
      <c r="G788" s="91" t="s">
        <v>1334</v>
      </c>
      <c r="H788" s="136">
        <v>2</v>
      </c>
      <c r="I788" s="91" t="s">
        <v>1335</v>
      </c>
      <c r="J788" s="136">
        <v>3</v>
      </c>
      <c r="K788" s="91" t="s">
        <v>1336</v>
      </c>
      <c r="L788" s="137" t="s">
        <v>1097</v>
      </c>
      <c r="M788" s="91" t="s">
        <v>1337</v>
      </c>
      <c r="N788" s="137" t="s">
        <v>1097</v>
      </c>
    </row>
    <row r="789" spans="1:14">
      <c r="A789" s="95" t="s">
        <v>1338</v>
      </c>
      <c r="B789" s="96" t="s">
        <v>1339</v>
      </c>
      <c r="C789" s="113">
        <v>0.3</v>
      </c>
      <c r="D789" s="138">
        <v>0.01</v>
      </c>
      <c r="E789" s="95" t="s">
        <v>1340</v>
      </c>
      <c r="F789" s="126">
        <v>4</v>
      </c>
      <c r="G789" s="95" t="s">
        <v>1340</v>
      </c>
      <c r="H789" s="126">
        <v>1</v>
      </c>
      <c r="I789" s="95" t="s">
        <v>1341</v>
      </c>
      <c r="J789" s="126">
        <v>1</v>
      </c>
      <c r="K789" s="95" t="s">
        <v>1342</v>
      </c>
      <c r="L789" s="131" t="s">
        <v>1097</v>
      </c>
      <c r="M789" s="95" t="s">
        <v>1343</v>
      </c>
      <c r="N789" s="131" t="s">
        <v>1097</v>
      </c>
    </row>
    <row r="790" spans="1:14">
      <c r="A790" s="98" t="s">
        <v>1344</v>
      </c>
      <c r="B790" s="99" t="s">
        <v>1345</v>
      </c>
      <c r="C790" s="118">
        <v>5.2</v>
      </c>
      <c r="D790" s="139">
        <v>0.15</v>
      </c>
      <c r="E790" s="98" t="s">
        <v>974</v>
      </c>
      <c r="F790" s="129">
        <v>1350</v>
      </c>
      <c r="G790" s="98" t="s">
        <v>1346</v>
      </c>
      <c r="H790" s="128">
        <v>376</v>
      </c>
      <c r="I790" s="98" t="s">
        <v>1347</v>
      </c>
      <c r="J790" s="128">
        <v>756</v>
      </c>
      <c r="K790" s="98" t="s">
        <v>1348</v>
      </c>
      <c r="L790" s="128">
        <v>80</v>
      </c>
      <c r="M790" s="98" t="s">
        <v>1349</v>
      </c>
      <c r="N790" s="128">
        <v>52</v>
      </c>
    </row>
    <row r="791" spans="1:14">
      <c r="A791" s="95" t="s">
        <v>1350</v>
      </c>
      <c r="B791" s="96" t="s">
        <v>1351</v>
      </c>
      <c r="C791" s="113">
        <v>2.9</v>
      </c>
      <c r="D791" s="138">
        <v>0.27</v>
      </c>
      <c r="E791" s="95" t="s">
        <v>1352</v>
      </c>
      <c r="F791" s="126">
        <v>848</v>
      </c>
      <c r="G791" s="95" t="s">
        <v>1352</v>
      </c>
      <c r="H791" s="126">
        <v>231</v>
      </c>
      <c r="I791" s="95" t="s">
        <v>1353</v>
      </c>
      <c r="J791" s="126">
        <v>356</v>
      </c>
      <c r="K791" s="95" t="s">
        <v>1237</v>
      </c>
      <c r="L791" s="126">
        <v>42</v>
      </c>
      <c r="M791" s="95" t="s">
        <v>1354</v>
      </c>
      <c r="N791" s="126">
        <v>32</v>
      </c>
    </row>
    <row r="792" spans="1:14">
      <c r="A792" s="98" t="s">
        <v>1355</v>
      </c>
      <c r="B792" s="99" t="s">
        <v>1356</v>
      </c>
      <c r="C792" s="109">
        <v>16</v>
      </c>
      <c r="D792" s="139">
        <v>0.28999999999999998</v>
      </c>
      <c r="E792" s="98" t="s">
        <v>1357</v>
      </c>
      <c r="F792" s="129">
        <v>4590</v>
      </c>
      <c r="G792" s="98" t="s">
        <v>1358</v>
      </c>
      <c r="H792" s="129">
        <v>1750</v>
      </c>
      <c r="I792" s="98" t="s">
        <v>1359</v>
      </c>
      <c r="J792" s="129">
        <v>3950</v>
      </c>
      <c r="K792" s="98" t="s">
        <v>1360</v>
      </c>
      <c r="L792" s="129">
        <v>1130</v>
      </c>
      <c r="M792" s="98" t="s">
        <v>1194</v>
      </c>
      <c r="N792" s="128">
        <v>297</v>
      </c>
    </row>
    <row r="793" spans="1:14">
      <c r="A793" s="95" t="s">
        <v>1361</v>
      </c>
      <c r="B793" s="96" t="s">
        <v>1362</v>
      </c>
      <c r="C793" s="106">
        <v>65</v>
      </c>
      <c r="D793" s="138">
        <v>0.3</v>
      </c>
      <c r="E793" s="95" t="s">
        <v>1363</v>
      </c>
      <c r="F793" s="127">
        <v>7800</v>
      </c>
      <c r="G793" s="95" t="s">
        <v>1364</v>
      </c>
      <c r="H793" s="127">
        <v>6290</v>
      </c>
      <c r="I793" s="95" t="s">
        <v>1365</v>
      </c>
      <c r="J793" s="127">
        <v>7990</v>
      </c>
      <c r="K793" s="95" t="s">
        <v>1366</v>
      </c>
      <c r="L793" s="127">
        <v>6750</v>
      </c>
      <c r="M793" s="95" t="s">
        <v>1367</v>
      </c>
      <c r="N793" s="126">
        <v>4170</v>
      </c>
    </row>
    <row r="794" spans="1:14">
      <c r="A794" s="98" t="s">
        <v>1368</v>
      </c>
      <c r="B794" s="114" t="s">
        <v>1369</v>
      </c>
      <c r="C794" s="118">
        <v>3.4</v>
      </c>
      <c r="D794" s="139">
        <v>0.14000000000000001</v>
      </c>
      <c r="E794" s="98" t="s">
        <v>1370</v>
      </c>
      <c r="F794" s="128">
        <v>635</v>
      </c>
      <c r="G794" s="98" t="s">
        <v>1370</v>
      </c>
      <c r="H794" s="128">
        <v>173</v>
      </c>
      <c r="I794" s="98" t="s">
        <v>1371</v>
      </c>
      <c r="J794" s="128">
        <v>286</v>
      </c>
      <c r="K794" s="98" t="s">
        <v>1372</v>
      </c>
      <c r="L794" s="128">
        <v>33</v>
      </c>
      <c r="M794" s="98" t="s">
        <v>1373</v>
      </c>
      <c r="N794" s="128">
        <v>24</v>
      </c>
    </row>
    <row r="795" spans="1:14">
      <c r="A795" s="95" t="s">
        <v>1374</v>
      </c>
      <c r="B795" s="112" t="s">
        <v>1375</v>
      </c>
      <c r="C795" s="113">
        <v>1</v>
      </c>
      <c r="D795" s="138">
        <v>0.13</v>
      </c>
      <c r="E795" s="95" t="s">
        <v>1376</v>
      </c>
      <c r="F795" s="126">
        <v>151</v>
      </c>
      <c r="G795" s="95" t="s">
        <v>1376</v>
      </c>
      <c r="H795" s="126">
        <v>41</v>
      </c>
      <c r="I795" s="95" t="s">
        <v>1377</v>
      </c>
      <c r="J795" s="126">
        <v>49</v>
      </c>
      <c r="K795" s="95" t="s">
        <v>1378</v>
      </c>
      <c r="L795" s="126">
        <v>7</v>
      </c>
      <c r="M795" s="95" t="s">
        <v>1379</v>
      </c>
      <c r="N795" s="126">
        <v>6</v>
      </c>
    </row>
    <row r="796" spans="1:14">
      <c r="A796" s="98" t="s">
        <v>1380</v>
      </c>
      <c r="B796" s="114" t="s">
        <v>1381</v>
      </c>
      <c r="C796" s="118">
        <v>2.9</v>
      </c>
      <c r="D796" s="139">
        <v>0.19</v>
      </c>
      <c r="E796" s="98" t="s">
        <v>1382</v>
      </c>
      <c r="F796" s="128">
        <v>674</v>
      </c>
      <c r="G796" s="98" t="s">
        <v>1382</v>
      </c>
      <c r="H796" s="128">
        <v>184</v>
      </c>
      <c r="I796" s="98" t="s">
        <v>1383</v>
      </c>
      <c r="J796" s="128">
        <v>283</v>
      </c>
      <c r="K796" s="98" t="s">
        <v>1298</v>
      </c>
      <c r="L796" s="128">
        <v>34</v>
      </c>
      <c r="M796" s="98" t="s">
        <v>1384</v>
      </c>
      <c r="N796" s="128">
        <v>25</v>
      </c>
    </row>
    <row r="797" spans="1:14">
      <c r="A797" s="101" t="s">
        <v>1385</v>
      </c>
      <c r="B797" s="115" t="s">
        <v>1386</v>
      </c>
      <c r="C797" s="144">
        <v>20</v>
      </c>
      <c r="D797" s="142">
        <v>0.31</v>
      </c>
      <c r="E797" s="101" t="s">
        <v>1387</v>
      </c>
      <c r="F797" s="145">
        <v>3440</v>
      </c>
      <c r="G797" s="101" t="s">
        <v>1388</v>
      </c>
      <c r="H797" s="145">
        <v>1470</v>
      </c>
      <c r="I797" s="101" t="s">
        <v>1111</v>
      </c>
      <c r="J797" s="145">
        <v>3100</v>
      </c>
      <c r="K797" s="101" t="s">
        <v>1389</v>
      </c>
      <c r="L797" s="145">
        <v>1150</v>
      </c>
      <c r="M797" s="101" t="s">
        <v>1390</v>
      </c>
      <c r="N797" s="132">
        <v>304</v>
      </c>
    </row>
    <row r="798" spans="1:14">
      <c r="A798" s="91" t="s">
        <v>1391</v>
      </c>
      <c r="B798" s="92" t="s">
        <v>1392</v>
      </c>
      <c r="C798" s="124">
        <v>500</v>
      </c>
      <c r="D798" s="135">
        <v>0.2</v>
      </c>
      <c r="E798" s="91" t="s">
        <v>1393</v>
      </c>
      <c r="F798" s="125">
        <v>12800</v>
      </c>
      <c r="G798" s="91" t="s">
        <v>1394</v>
      </c>
      <c r="H798" s="125">
        <v>16100</v>
      </c>
      <c r="I798" s="91" t="s">
        <v>1395</v>
      </c>
      <c r="J798" s="125">
        <v>13700</v>
      </c>
      <c r="K798" s="91" t="s">
        <v>1396</v>
      </c>
      <c r="L798" s="125">
        <v>16500</v>
      </c>
      <c r="M798" s="91" t="s">
        <v>1397</v>
      </c>
      <c r="N798" s="125">
        <v>18100</v>
      </c>
    </row>
    <row r="799" spans="1:14">
      <c r="A799" s="95" t="s">
        <v>1398</v>
      </c>
      <c r="B799" s="96" t="s">
        <v>1399</v>
      </c>
      <c r="C799" s="146">
        <v>3200</v>
      </c>
      <c r="D799" s="138">
        <v>0.56999999999999995</v>
      </c>
      <c r="E799" s="95" t="s">
        <v>1400</v>
      </c>
      <c r="F799" s="147">
        <v>17500</v>
      </c>
      <c r="G799" s="95" t="s">
        <v>1401</v>
      </c>
      <c r="H799" s="147">
        <v>23500</v>
      </c>
      <c r="I799" s="95" t="s">
        <v>1402</v>
      </c>
      <c r="J799" s="147">
        <v>18900</v>
      </c>
      <c r="K799" s="95" t="s">
        <v>1296</v>
      </c>
      <c r="L799" s="147">
        <v>23800</v>
      </c>
      <c r="M799" s="95" t="s">
        <v>1403</v>
      </c>
      <c r="N799" s="147">
        <v>28200</v>
      </c>
    </row>
    <row r="800" spans="1:14">
      <c r="A800" s="98" t="s">
        <v>1404</v>
      </c>
      <c r="B800" s="99" t="s">
        <v>1405</v>
      </c>
      <c r="C800" s="109">
        <v>800</v>
      </c>
      <c r="D800" s="139">
        <v>0.59</v>
      </c>
      <c r="E800" s="98" t="s">
        <v>1406</v>
      </c>
      <c r="F800" s="148">
        <v>13500</v>
      </c>
      <c r="G800" s="98" t="s">
        <v>1407</v>
      </c>
      <c r="H800" s="148">
        <v>17400</v>
      </c>
      <c r="I800" s="98" t="s">
        <v>1408</v>
      </c>
      <c r="J800" s="148">
        <v>14500</v>
      </c>
      <c r="K800" s="98" t="s">
        <v>1409</v>
      </c>
      <c r="L800" s="148">
        <v>17800</v>
      </c>
      <c r="M800" s="98" t="s">
        <v>1410</v>
      </c>
      <c r="N800" s="148">
        <v>20200</v>
      </c>
    </row>
    <row r="801" spans="1:14">
      <c r="A801" s="95" t="s">
        <v>1411</v>
      </c>
      <c r="B801" s="96" t="s">
        <v>1412</v>
      </c>
      <c r="C801" s="106">
        <v>36</v>
      </c>
      <c r="D801" s="138">
        <v>0.2</v>
      </c>
      <c r="E801" s="95" t="s">
        <v>1413</v>
      </c>
      <c r="F801" s="127">
        <v>6840</v>
      </c>
      <c r="G801" s="95" t="s">
        <v>1414</v>
      </c>
      <c r="H801" s="127">
        <v>4090</v>
      </c>
      <c r="I801" s="95" t="s">
        <v>1133</v>
      </c>
      <c r="J801" s="127">
        <v>6690</v>
      </c>
      <c r="K801" s="95" t="s">
        <v>1415</v>
      </c>
      <c r="L801" s="127">
        <v>4140</v>
      </c>
      <c r="M801" s="95" t="s">
        <v>1416</v>
      </c>
      <c r="N801" s="126">
        <v>1650</v>
      </c>
    </row>
    <row r="802" spans="1:14">
      <c r="A802" s="98" t="s">
        <v>1417</v>
      </c>
      <c r="B802" s="99" t="s">
        <v>1418</v>
      </c>
      <c r="C802" s="149">
        <v>50000</v>
      </c>
      <c r="D802" s="139">
        <v>0.09</v>
      </c>
      <c r="E802" s="98" t="s">
        <v>1124</v>
      </c>
      <c r="F802" s="129">
        <v>4880</v>
      </c>
      <c r="G802" s="98" t="s">
        <v>1419</v>
      </c>
      <c r="H802" s="129">
        <v>6630</v>
      </c>
      <c r="I802" s="98" t="s">
        <v>1110</v>
      </c>
      <c r="J802" s="129">
        <v>5270</v>
      </c>
      <c r="K802" s="98" t="s">
        <v>1420</v>
      </c>
      <c r="L802" s="129">
        <v>6690</v>
      </c>
      <c r="M802" s="98" t="s">
        <v>1421</v>
      </c>
      <c r="N802" s="128">
        <v>8040</v>
      </c>
    </row>
    <row r="803" spans="1:14">
      <c r="A803" s="95" t="s">
        <v>1422</v>
      </c>
      <c r="B803" s="96" t="s">
        <v>1423</v>
      </c>
      <c r="C803" s="146">
        <v>10000</v>
      </c>
      <c r="D803" s="138">
        <v>0.25</v>
      </c>
      <c r="E803" s="95" t="s">
        <v>1424</v>
      </c>
      <c r="F803" s="127">
        <v>8210</v>
      </c>
      <c r="G803" s="95" t="s">
        <v>1425</v>
      </c>
      <c r="H803" s="147">
        <v>11100</v>
      </c>
      <c r="I803" s="95" t="s">
        <v>1426</v>
      </c>
      <c r="J803" s="127">
        <v>8880</v>
      </c>
      <c r="K803" s="95" t="s">
        <v>1173</v>
      </c>
      <c r="L803" s="147">
        <v>11200</v>
      </c>
      <c r="M803" s="95" t="s">
        <v>1427</v>
      </c>
      <c r="N803" s="147">
        <v>13500</v>
      </c>
    </row>
    <row r="804" spans="1:14">
      <c r="A804" s="98" t="s">
        <v>1428</v>
      </c>
      <c r="B804" s="99" t="s">
        <v>1429</v>
      </c>
      <c r="C804" s="149">
        <v>3000</v>
      </c>
      <c r="D804" s="114" t="s">
        <v>1430</v>
      </c>
      <c r="E804" s="98" t="s">
        <v>1413</v>
      </c>
      <c r="F804" s="129">
        <v>6850</v>
      </c>
      <c r="G804" s="98" t="s">
        <v>1431</v>
      </c>
      <c r="H804" s="129">
        <v>9200</v>
      </c>
      <c r="I804" s="98" t="s">
        <v>1131</v>
      </c>
      <c r="J804" s="129">
        <v>7400</v>
      </c>
      <c r="K804" s="98" t="s">
        <v>1432</v>
      </c>
      <c r="L804" s="129">
        <v>9310</v>
      </c>
      <c r="M804" s="98" t="s">
        <v>1433</v>
      </c>
      <c r="N804" s="148">
        <v>11000</v>
      </c>
    </row>
    <row r="805" spans="1:14">
      <c r="A805" s="95" t="s">
        <v>1434</v>
      </c>
      <c r="B805" s="96" t="s">
        <v>1435</v>
      </c>
      <c r="C805" s="146">
        <v>2600</v>
      </c>
      <c r="D805" s="138">
        <v>0.28000000000000003</v>
      </c>
      <c r="E805" s="95" t="s">
        <v>1436</v>
      </c>
      <c r="F805" s="127">
        <v>6640</v>
      </c>
      <c r="G805" s="95" t="s">
        <v>1437</v>
      </c>
      <c r="H805" s="127">
        <v>8900</v>
      </c>
      <c r="I805" s="95" t="s">
        <v>940</v>
      </c>
      <c r="J805" s="127">
        <v>7180</v>
      </c>
      <c r="K805" s="95" t="s">
        <v>932</v>
      </c>
      <c r="L805" s="127">
        <v>9010</v>
      </c>
      <c r="M805" s="95" t="s">
        <v>1438</v>
      </c>
      <c r="N805" s="147">
        <v>10700</v>
      </c>
    </row>
    <row r="806" spans="1:14">
      <c r="A806" s="120" t="s">
        <v>1439</v>
      </c>
      <c r="B806" s="150" t="s">
        <v>1440</v>
      </c>
      <c r="C806" s="151">
        <v>3200</v>
      </c>
      <c r="D806" s="140">
        <v>0.32</v>
      </c>
      <c r="E806" s="120" t="s">
        <v>1441</v>
      </c>
      <c r="F806" s="152">
        <v>7110</v>
      </c>
      <c r="G806" s="120" t="s">
        <v>1442</v>
      </c>
      <c r="H806" s="152">
        <v>9540</v>
      </c>
      <c r="I806" s="120" t="s">
        <v>1443</v>
      </c>
      <c r="J806" s="152">
        <v>7680</v>
      </c>
      <c r="K806" s="120" t="s">
        <v>1444</v>
      </c>
      <c r="L806" s="152">
        <v>9660</v>
      </c>
      <c r="M806" s="120" t="s">
        <v>1445</v>
      </c>
      <c r="N806" s="153">
        <v>11500</v>
      </c>
    </row>
    <row r="807" spans="1:14">
      <c r="A807" s="91" t="s">
        <v>1446</v>
      </c>
      <c r="B807" s="92" t="s">
        <v>1447</v>
      </c>
      <c r="C807" s="154">
        <v>2600</v>
      </c>
      <c r="D807" s="135">
        <v>0.36</v>
      </c>
      <c r="E807" s="91" t="s">
        <v>1413</v>
      </c>
      <c r="F807" s="155">
        <v>6870</v>
      </c>
      <c r="G807" s="91" t="s">
        <v>1431</v>
      </c>
      <c r="H807" s="155">
        <v>9200</v>
      </c>
      <c r="I807" s="91" t="s">
        <v>1448</v>
      </c>
      <c r="J807" s="155">
        <v>7420</v>
      </c>
      <c r="K807" s="91" t="s">
        <v>1449</v>
      </c>
      <c r="L807" s="155">
        <v>9320</v>
      </c>
      <c r="M807" s="91" t="s">
        <v>1450</v>
      </c>
      <c r="N807" s="125">
        <v>11000</v>
      </c>
    </row>
    <row r="808" spans="1:14">
      <c r="A808" s="95" t="s">
        <v>1451</v>
      </c>
      <c r="B808" s="96" t="s">
        <v>1452</v>
      </c>
      <c r="C808" s="95" t="s">
        <v>1453</v>
      </c>
      <c r="D808" s="112" t="s">
        <v>1454</v>
      </c>
      <c r="E808" s="95" t="s">
        <v>1455</v>
      </c>
      <c r="F808" s="126">
        <v>7</v>
      </c>
      <c r="G808" s="95" t="s">
        <v>1455</v>
      </c>
      <c r="H808" s="126">
        <v>2</v>
      </c>
      <c r="I808" s="95" t="s">
        <v>1456</v>
      </c>
      <c r="J808" s="126">
        <v>2</v>
      </c>
      <c r="K808" s="95" t="s">
        <v>1457</v>
      </c>
      <c r="L808" s="131" t="s">
        <v>1097</v>
      </c>
      <c r="M808" s="95" t="s">
        <v>1458</v>
      </c>
      <c r="N808" s="131" t="s">
        <v>1097</v>
      </c>
    </row>
    <row r="809" spans="1:14">
      <c r="A809" s="98" t="s">
        <v>1459</v>
      </c>
      <c r="B809" s="99" t="s">
        <v>1460</v>
      </c>
      <c r="C809" s="149">
        <v>4100</v>
      </c>
      <c r="D809" s="139">
        <v>0.41</v>
      </c>
      <c r="E809" s="98" t="s">
        <v>1461</v>
      </c>
      <c r="F809" s="129">
        <v>6350</v>
      </c>
      <c r="G809" s="98" t="s">
        <v>1462</v>
      </c>
      <c r="H809" s="129">
        <v>8550</v>
      </c>
      <c r="I809" s="98" t="s">
        <v>1463</v>
      </c>
      <c r="J809" s="129">
        <v>6860</v>
      </c>
      <c r="K809" s="98" t="s">
        <v>1464</v>
      </c>
      <c r="L809" s="129">
        <v>8650</v>
      </c>
      <c r="M809" s="98" t="s">
        <v>1465</v>
      </c>
      <c r="N809" s="148">
        <v>10300</v>
      </c>
    </row>
    <row r="810" spans="1:14">
      <c r="A810" s="95" t="s">
        <v>1466</v>
      </c>
      <c r="B810" s="96" t="s">
        <v>1467</v>
      </c>
      <c r="C810" s="146">
        <v>3100</v>
      </c>
      <c r="D810" s="138">
        <v>0.44</v>
      </c>
      <c r="E810" s="95" t="s">
        <v>1468</v>
      </c>
      <c r="F810" s="127">
        <v>5890</v>
      </c>
      <c r="G810" s="95" t="s">
        <v>1469</v>
      </c>
      <c r="H810" s="127">
        <v>7910</v>
      </c>
      <c r="I810" s="95" t="s">
        <v>1470</v>
      </c>
      <c r="J810" s="127">
        <v>6370</v>
      </c>
      <c r="K810" s="95" t="s">
        <v>1471</v>
      </c>
      <c r="L810" s="127">
        <v>8010</v>
      </c>
      <c r="M810" s="95" t="s">
        <v>1472</v>
      </c>
      <c r="N810" s="126">
        <v>9490</v>
      </c>
    </row>
    <row r="811" spans="1:14">
      <c r="A811" s="98" t="s">
        <v>1473</v>
      </c>
      <c r="B811" s="99" t="s">
        <v>1474</v>
      </c>
      <c r="C811" s="149">
        <v>3000</v>
      </c>
      <c r="D811" s="139">
        <v>0.5</v>
      </c>
      <c r="E811" s="98" t="s">
        <v>1475</v>
      </c>
      <c r="F811" s="129">
        <v>5830</v>
      </c>
      <c r="G811" s="98" t="s">
        <v>1476</v>
      </c>
      <c r="H811" s="129">
        <v>7820</v>
      </c>
      <c r="I811" s="98" t="s">
        <v>1477</v>
      </c>
      <c r="J811" s="129">
        <v>6290</v>
      </c>
      <c r="K811" s="98" t="s">
        <v>1478</v>
      </c>
      <c r="L811" s="129">
        <v>7920</v>
      </c>
      <c r="M811" s="98" t="s">
        <v>1479</v>
      </c>
      <c r="N811" s="128">
        <v>9380</v>
      </c>
    </row>
    <row r="812" spans="1:14">
      <c r="A812" s="95" t="s">
        <v>1480</v>
      </c>
      <c r="B812" s="96" t="s">
        <v>1481</v>
      </c>
      <c r="C812" s="146">
        <v>3000</v>
      </c>
      <c r="D812" s="138">
        <v>0.55000000000000004</v>
      </c>
      <c r="E812" s="95" t="s">
        <v>1482</v>
      </c>
      <c r="F812" s="127">
        <v>5680</v>
      </c>
      <c r="G812" s="95" t="s">
        <v>1483</v>
      </c>
      <c r="H812" s="127">
        <v>7620</v>
      </c>
      <c r="I812" s="95" t="s">
        <v>1484</v>
      </c>
      <c r="J812" s="127">
        <v>6130</v>
      </c>
      <c r="K812" s="95" t="s">
        <v>1076</v>
      </c>
      <c r="L812" s="127">
        <v>7710</v>
      </c>
      <c r="M812" s="95" t="s">
        <v>1485</v>
      </c>
      <c r="N812" s="126">
        <v>9140</v>
      </c>
    </row>
    <row r="813" spans="1:14">
      <c r="A813" s="98" t="s">
        <v>1486</v>
      </c>
      <c r="B813" s="99" t="s">
        <v>1487</v>
      </c>
      <c r="C813" s="149">
        <v>2000</v>
      </c>
      <c r="D813" s="139">
        <v>0.55000000000000004</v>
      </c>
      <c r="E813" s="98" t="s">
        <v>1108</v>
      </c>
      <c r="F813" s="129">
        <v>5390</v>
      </c>
      <c r="G813" s="98" t="s">
        <v>1488</v>
      </c>
      <c r="H813" s="129">
        <v>7190</v>
      </c>
      <c r="I813" s="98" t="s">
        <v>1489</v>
      </c>
      <c r="J813" s="129">
        <v>5820</v>
      </c>
      <c r="K813" s="98" t="s">
        <v>1490</v>
      </c>
      <c r="L813" s="129">
        <v>7290</v>
      </c>
      <c r="M813" s="98" t="s">
        <v>933</v>
      </c>
      <c r="N813" s="128">
        <v>8570</v>
      </c>
    </row>
    <row r="814" spans="1:14">
      <c r="A814" s="95" t="s">
        <v>1491</v>
      </c>
      <c r="B814" s="96" t="s">
        <v>1492</v>
      </c>
      <c r="C814" s="146">
        <v>2000</v>
      </c>
      <c r="D814" s="138">
        <v>0.56000000000000005</v>
      </c>
      <c r="E814" s="95" t="s">
        <v>1388</v>
      </c>
      <c r="F814" s="127">
        <v>5430</v>
      </c>
      <c r="G814" s="95" t="s">
        <v>1493</v>
      </c>
      <c r="H814" s="127">
        <v>7240</v>
      </c>
      <c r="I814" s="95" t="s">
        <v>1494</v>
      </c>
      <c r="J814" s="127">
        <v>5860</v>
      </c>
      <c r="K814" s="95" t="s">
        <v>1495</v>
      </c>
      <c r="L814" s="127">
        <v>7340</v>
      </c>
      <c r="M814" s="95" t="s">
        <v>1496</v>
      </c>
      <c r="N814" s="126">
        <v>8630</v>
      </c>
    </row>
    <row r="815" spans="1:14">
      <c r="A815" s="98" t="s">
        <v>1497</v>
      </c>
      <c r="B815" s="99" t="s">
        <v>1498</v>
      </c>
      <c r="C815" s="149">
        <v>2000</v>
      </c>
      <c r="D815" s="139">
        <v>0.48</v>
      </c>
      <c r="E815" s="98" t="s">
        <v>1499</v>
      </c>
      <c r="F815" s="129">
        <v>4720</v>
      </c>
      <c r="G815" s="98" t="s">
        <v>1364</v>
      </c>
      <c r="H815" s="129">
        <v>6290</v>
      </c>
      <c r="I815" s="98" t="s">
        <v>1500</v>
      </c>
      <c r="J815" s="129">
        <v>5090</v>
      </c>
      <c r="K815" s="98" t="s">
        <v>1501</v>
      </c>
      <c r="L815" s="129">
        <v>6380</v>
      </c>
      <c r="M815" s="98" t="s">
        <v>1502</v>
      </c>
      <c r="N815" s="128">
        <v>7500</v>
      </c>
    </row>
    <row r="816" spans="1:14">
      <c r="A816" s="95" t="s">
        <v>1503</v>
      </c>
      <c r="B816" s="96" t="s">
        <v>1504</v>
      </c>
      <c r="C816" s="95" t="s">
        <v>1505</v>
      </c>
      <c r="D816" s="156">
        <v>2E-3</v>
      </c>
      <c r="E816" s="95" t="s">
        <v>1506</v>
      </c>
      <c r="F816" s="131" t="s">
        <v>1097</v>
      </c>
      <c r="G816" s="95" t="s">
        <v>1506</v>
      </c>
      <c r="H816" s="131" t="s">
        <v>1097</v>
      </c>
      <c r="I816" s="95" t="s">
        <v>1507</v>
      </c>
      <c r="J816" s="131" t="s">
        <v>1097</v>
      </c>
      <c r="K816" s="95" t="s">
        <v>1508</v>
      </c>
      <c r="L816" s="131" t="s">
        <v>1097</v>
      </c>
      <c r="M816" s="95" t="s">
        <v>1509</v>
      </c>
      <c r="N816" s="131" t="s">
        <v>1097</v>
      </c>
    </row>
    <row r="817" spans="1:14">
      <c r="A817" s="98" t="s">
        <v>1510</v>
      </c>
      <c r="B817" s="114" t="s">
        <v>1511</v>
      </c>
      <c r="C817" s="98" t="s">
        <v>1229</v>
      </c>
      <c r="D817" s="139">
        <v>0.01</v>
      </c>
      <c r="E817" s="98" t="s">
        <v>1512</v>
      </c>
      <c r="F817" s="130" t="s">
        <v>1097</v>
      </c>
      <c r="G817" s="98" t="s">
        <v>1512</v>
      </c>
      <c r="H817" s="130" t="s">
        <v>1097</v>
      </c>
      <c r="I817" s="98" t="s">
        <v>1513</v>
      </c>
      <c r="J817" s="130" t="s">
        <v>1097</v>
      </c>
      <c r="K817" s="98" t="s">
        <v>1514</v>
      </c>
      <c r="L817" s="130" t="s">
        <v>1097</v>
      </c>
      <c r="M817" s="98" t="s">
        <v>1515</v>
      </c>
      <c r="N817" s="130" t="s">
        <v>1097</v>
      </c>
    </row>
    <row r="818" spans="1:14">
      <c r="A818" s="95" t="s">
        <v>1516</v>
      </c>
      <c r="B818" s="112" t="s">
        <v>1517</v>
      </c>
      <c r="C818" s="95" t="s">
        <v>1505</v>
      </c>
      <c r="D818" s="156">
        <v>3.0000000000000001E-3</v>
      </c>
      <c r="E818" s="95" t="s">
        <v>1518</v>
      </c>
      <c r="F818" s="131" t="s">
        <v>1097</v>
      </c>
      <c r="G818" s="95" t="s">
        <v>1518</v>
      </c>
      <c r="H818" s="131" t="s">
        <v>1097</v>
      </c>
      <c r="I818" s="95" t="s">
        <v>1519</v>
      </c>
      <c r="J818" s="131" t="s">
        <v>1097</v>
      </c>
      <c r="K818" s="95" t="s">
        <v>1520</v>
      </c>
      <c r="L818" s="131" t="s">
        <v>1097</v>
      </c>
      <c r="M818" s="95" t="s">
        <v>1521</v>
      </c>
      <c r="N818" s="131" t="s">
        <v>1097</v>
      </c>
    </row>
    <row r="819" spans="1:14">
      <c r="A819" s="98" t="s">
        <v>1522</v>
      </c>
      <c r="B819" s="114" t="s">
        <v>1523</v>
      </c>
      <c r="C819" s="98" t="s">
        <v>1524</v>
      </c>
      <c r="D819" s="139">
        <v>0.02</v>
      </c>
      <c r="E819" s="98" t="s">
        <v>1525</v>
      </c>
      <c r="F819" s="130" t="s">
        <v>1097</v>
      </c>
      <c r="G819" s="98" t="s">
        <v>1525</v>
      </c>
      <c r="H819" s="130" t="s">
        <v>1097</v>
      </c>
      <c r="I819" s="98" t="s">
        <v>1526</v>
      </c>
      <c r="J819" s="130" t="s">
        <v>1097</v>
      </c>
      <c r="K819" s="98" t="s">
        <v>1527</v>
      </c>
      <c r="L819" s="130" t="s">
        <v>1097</v>
      </c>
      <c r="M819" s="98" t="s">
        <v>1528</v>
      </c>
      <c r="N819" s="130" t="s">
        <v>1097</v>
      </c>
    </row>
    <row r="820" spans="1:14">
      <c r="A820" s="101" t="s">
        <v>1529</v>
      </c>
      <c r="B820" s="115" t="s">
        <v>1530</v>
      </c>
      <c r="C820" s="101" t="s">
        <v>1453</v>
      </c>
      <c r="D820" s="142">
        <v>7.0000000000000007E-2</v>
      </c>
      <c r="E820" s="101" t="s">
        <v>1194</v>
      </c>
      <c r="F820" s="132">
        <v>6</v>
      </c>
      <c r="G820" s="101" t="s">
        <v>1194</v>
      </c>
      <c r="H820" s="132">
        <v>2</v>
      </c>
      <c r="I820" s="101" t="s">
        <v>1531</v>
      </c>
      <c r="J820" s="132">
        <v>2</v>
      </c>
      <c r="K820" s="101" t="s">
        <v>1532</v>
      </c>
      <c r="L820" s="133" t="s">
        <v>1097</v>
      </c>
      <c r="M820" s="101" t="s">
        <v>1533</v>
      </c>
      <c r="N820" s="133" t="s">
        <v>1097</v>
      </c>
    </row>
    <row r="821" spans="1:14">
      <c r="A821" s="91" t="s">
        <v>1534</v>
      </c>
      <c r="B821" s="134" t="s">
        <v>1535</v>
      </c>
      <c r="C821" s="124">
        <v>119</v>
      </c>
      <c r="D821" s="135">
        <v>0.41</v>
      </c>
      <c r="E821" s="91" t="s">
        <v>1536</v>
      </c>
      <c r="F821" s="125">
        <v>12400</v>
      </c>
      <c r="G821" s="91" t="s">
        <v>1030</v>
      </c>
      <c r="H821" s="125">
        <v>12400</v>
      </c>
      <c r="I821" s="91" t="s">
        <v>1537</v>
      </c>
      <c r="J821" s="125">
        <v>13000</v>
      </c>
      <c r="K821" s="91" t="s">
        <v>1538</v>
      </c>
      <c r="L821" s="125">
        <v>13200</v>
      </c>
      <c r="M821" s="91" t="s">
        <v>1539</v>
      </c>
      <c r="N821" s="125">
        <v>10900</v>
      </c>
    </row>
    <row r="822" spans="1:14">
      <c r="A822" s="95" t="s">
        <v>1540</v>
      </c>
      <c r="B822" s="112" t="s">
        <v>1541</v>
      </c>
      <c r="C822" s="106">
        <v>24.4</v>
      </c>
      <c r="D822" s="138">
        <v>0.44</v>
      </c>
      <c r="E822" s="95" t="s">
        <v>1542</v>
      </c>
      <c r="F822" s="147">
        <v>11600</v>
      </c>
      <c r="G822" s="95" t="s">
        <v>1543</v>
      </c>
      <c r="H822" s="127">
        <v>5560</v>
      </c>
      <c r="I822" s="95" t="s">
        <v>1544</v>
      </c>
      <c r="J822" s="147">
        <v>10800</v>
      </c>
      <c r="K822" s="95" t="s">
        <v>1545</v>
      </c>
      <c r="L822" s="127">
        <v>4900</v>
      </c>
      <c r="M822" s="95" t="s">
        <v>1546</v>
      </c>
      <c r="N822" s="126">
        <v>1430</v>
      </c>
    </row>
    <row r="823" spans="1:14">
      <c r="A823" s="98" t="s">
        <v>1547</v>
      </c>
      <c r="B823" s="99" t="s">
        <v>1548</v>
      </c>
      <c r="C823" s="118">
        <v>4.8</v>
      </c>
      <c r="D823" s="139">
        <v>0.18</v>
      </c>
      <c r="E823" s="98" t="s">
        <v>1549</v>
      </c>
      <c r="F823" s="129">
        <v>1890</v>
      </c>
      <c r="G823" s="98" t="s">
        <v>1550</v>
      </c>
      <c r="H823" s="128">
        <v>523</v>
      </c>
      <c r="I823" s="98" t="s">
        <v>1551</v>
      </c>
      <c r="J823" s="129">
        <v>1020</v>
      </c>
      <c r="K823" s="98" t="s">
        <v>1552</v>
      </c>
      <c r="L823" s="128">
        <v>108</v>
      </c>
      <c r="M823" s="98" t="s">
        <v>1553</v>
      </c>
      <c r="N823" s="128">
        <v>73</v>
      </c>
    </row>
    <row r="824" spans="1:14">
      <c r="A824" s="95" t="s">
        <v>1554</v>
      </c>
      <c r="B824" s="112" t="s">
        <v>1555</v>
      </c>
      <c r="C824" s="106">
        <v>51.6</v>
      </c>
      <c r="D824" s="138">
        <v>0.44</v>
      </c>
      <c r="E824" s="95" t="s">
        <v>1556</v>
      </c>
      <c r="F824" s="127">
        <v>8900</v>
      </c>
      <c r="G824" s="95" t="s">
        <v>1557</v>
      </c>
      <c r="H824" s="127">
        <v>6450</v>
      </c>
      <c r="I824" s="95" t="s">
        <v>1558</v>
      </c>
      <c r="J824" s="127">
        <v>8980</v>
      </c>
      <c r="K824" s="95" t="s">
        <v>1559</v>
      </c>
      <c r="L824" s="127">
        <v>6850</v>
      </c>
      <c r="M824" s="95" t="s">
        <v>1560</v>
      </c>
      <c r="N824" s="126">
        <v>3630</v>
      </c>
    </row>
    <row r="825" spans="1:14">
      <c r="A825" s="98" t="s">
        <v>1561</v>
      </c>
      <c r="B825" s="114" t="s">
        <v>1562</v>
      </c>
      <c r="C825" s="118">
        <v>4.3</v>
      </c>
      <c r="D825" s="139">
        <v>0.41</v>
      </c>
      <c r="E825" s="98" t="s">
        <v>1563</v>
      </c>
      <c r="F825" s="129">
        <v>2120</v>
      </c>
      <c r="G825" s="98" t="s">
        <v>1564</v>
      </c>
      <c r="H825" s="128">
        <v>583</v>
      </c>
      <c r="I825" s="98" t="s">
        <v>1565</v>
      </c>
      <c r="J825" s="129">
        <v>1080</v>
      </c>
      <c r="K825" s="98" t="s">
        <v>1566</v>
      </c>
      <c r="L825" s="128">
        <v>116</v>
      </c>
      <c r="M825" s="98" t="s">
        <v>977</v>
      </c>
      <c r="N825" s="128">
        <v>81</v>
      </c>
    </row>
    <row r="826" spans="1:14">
      <c r="A826" s="95" t="s">
        <v>1567</v>
      </c>
      <c r="B826" s="112" t="s">
        <v>1568</v>
      </c>
      <c r="C826" s="113">
        <v>3.5</v>
      </c>
      <c r="D826" s="138">
        <v>0.42</v>
      </c>
      <c r="E826" s="95" t="s">
        <v>1569</v>
      </c>
      <c r="F826" s="127">
        <v>1800</v>
      </c>
      <c r="G826" s="95" t="s">
        <v>1570</v>
      </c>
      <c r="H826" s="126">
        <v>491</v>
      </c>
      <c r="I826" s="95" t="s">
        <v>1571</v>
      </c>
      <c r="J826" s="126">
        <v>822</v>
      </c>
      <c r="K826" s="95" t="s">
        <v>1572</v>
      </c>
      <c r="L826" s="126">
        <v>93</v>
      </c>
      <c r="M826" s="95" t="s">
        <v>1573</v>
      </c>
      <c r="N826" s="126">
        <v>68</v>
      </c>
    </row>
    <row r="827" spans="1:14">
      <c r="A827" s="98" t="s">
        <v>1574</v>
      </c>
      <c r="B827" s="114" t="s">
        <v>1575</v>
      </c>
      <c r="C827" s="109">
        <v>20.8</v>
      </c>
      <c r="D827" s="114" t="s">
        <v>1576</v>
      </c>
      <c r="E827" s="98" t="s">
        <v>1102</v>
      </c>
      <c r="F827" s="129">
        <v>9710</v>
      </c>
      <c r="G827" s="98" t="s">
        <v>1577</v>
      </c>
      <c r="H827" s="129">
        <v>4240</v>
      </c>
      <c r="I827" s="98" t="s">
        <v>1433</v>
      </c>
      <c r="J827" s="129">
        <v>8820</v>
      </c>
      <c r="K827" s="98" t="s">
        <v>1578</v>
      </c>
      <c r="L827" s="129">
        <v>3400</v>
      </c>
      <c r="M827" s="98" t="s">
        <v>1579</v>
      </c>
      <c r="N827" s="128">
        <v>912</v>
      </c>
    </row>
    <row r="828" spans="1:14">
      <c r="A828" s="95" t="s">
        <v>1580</v>
      </c>
      <c r="B828" s="112" t="s">
        <v>1581</v>
      </c>
      <c r="C828" s="106">
        <v>10.8</v>
      </c>
      <c r="D828" s="138">
        <v>0.45</v>
      </c>
      <c r="E828" s="95" t="s">
        <v>1582</v>
      </c>
      <c r="F828" s="127">
        <v>5550</v>
      </c>
      <c r="G828" s="95" t="s">
        <v>1583</v>
      </c>
      <c r="H828" s="127">
        <v>1790</v>
      </c>
      <c r="I828" s="95" t="s">
        <v>1584</v>
      </c>
      <c r="J828" s="127">
        <v>4280</v>
      </c>
      <c r="K828" s="95" t="s">
        <v>1585</v>
      </c>
      <c r="L828" s="126">
        <v>753</v>
      </c>
      <c r="M828" s="95" t="s">
        <v>1586</v>
      </c>
      <c r="N828" s="126">
        <v>260</v>
      </c>
    </row>
    <row r="829" spans="1:14">
      <c r="A829" s="98" t="s">
        <v>1587</v>
      </c>
      <c r="B829" s="114" t="s">
        <v>1588</v>
      </c>
      <c r="C829" s="118">
        <v>7.5</v>
      </c>
      <c r="D829" s="139">
        <v>0.36</v>
      </c>
      <c r="E829" s="98" t="s">
        <v>1589</v>
      </c>
      <c r="F829" s="129">
        <v>3350</v>
      </c>
      <c r="G829" s="98" t="s">
        <v>1590</v>
      </c>
      <c r="H829" s="128">
        <v>979</v>
      </c>
      <c r="I829" s="98" t="s">
        <v>1104</v>
      </c>
      <c r="J829" s="129">
        <v>2240</v>
      </c>
      <c r="K829" s="98" t="s">
        <v>1591</v>
      </c>
      <c r="L829" s="128">
        <v>273</v>
      </c>
      <c r="M829" s="98" t="s">
        <v>1592</v>
      </c>
      <c r="N829" s="128">
        <v>138</v>
      </c>
    </row>
    <row r="830" spans="1:14">
      <c r="A830" s="95" t="s">
        <v>1593</v>
      </c>
      <c r="B830" s="112" t="s">
        <v>1594</v>
      </c>
      <c r="C830" s="113">
        <v>4.9000000000000004</v>
      </c>
      <c r="D830" s="138">
        <v>0.33</v>
      </c>
      <c r="E830" s="95" t="s">
        <v>1595</v>
      </c>
      <c r="F830" s="127">
        <v>2360</v>
      </c>
      <c r="G830" s="95" t="s">
        <v>1596</v>
      </c>
      <c r="H830" s="126">
        <v>654</v>
      </c>
      <c r="I830" s="95" t="s">
        <v>1597</v>
      </c>
      <c r="J830" s="127">
        <v>1280</v>
      </c>
      <c r="K830" s="95" t="s">
        <v>1598</v>
      </c>
      <c r="L830" s="126">
        <v>136</v>
      </c>
      <c r="M830" s="95" t="s">
        <v>1599</v>
      </c>
      <c r="N830" s="126">
        <v>91</v>
      </c>
    </row>
    <row r="831" spans="1:14">
      <c r="A831" s="98" t="s">
        <v>1600</v>
      </c>
      <c r="B831" s="114" t="s">
        <v>1601</v>
      </c>
      <c r="C831" s="118">
        <v>6.6</v>
      </c>
      <c r="D831" s="139">
        <v>0.31</v>
      </c>
      <c r="E831" s="98" t="s">
        <v>1602</v>
      </c>
      <c r="F831" s="129">
        <v>2900</v>
      </c>
      <c r="G831" s="98" t="s">
        <v>1603</v>
      </c>
      <c r="H831" s="128">
        <v>828</v>
      </c>
      <c r="I831" s="98" t="s">
        <v>1604</v>
      </c>
      <c r="J831" s="129">
        <v>1820</v>
      </c>
      <c r="K831" s="98" t="s">
        <v>1605</v>
      </c>
      <c r="L831" s="128">
        <v>206</v>
      </c>
      <c r="M831" s="98" t="s">
        <v>1606</v>
      </c>
      <c r="N831" s="128">
        <v>116</v>
      </c>
    </row>
    <row r="832" spans="1:14">
      <c r="A832" s="95" t="s">
        <v>1607</v>
      </c>
      <c r="B832" s="112" t="s">
        <v>1608</v>
      </c>
      <c r="C832" s="113">
        <v>5.5</v>
      </c>
      <c r="D832" s="138">
        <v>0.36</v>
      </c>
      <c r="E832" s="95" t="s">
        <v>1609</v>
      </c>
      <c r="F832" s="127">
        <v>2910</v>
      </c>
      <c r="G832" s="95" t="s">
        <v>1610</v>
      </c>
      <c r="H832" s="126">
        <v>812</v>
      </c>
      <c r="I832" s="95" t="s">
        <v>1611</v>
      </c>
      <c r="J832" s="127">
        <v>1670</v>
      </c>
      <c r="K832" s="95" t="s">
        <v>1065</v>
      </c>
      <c r="L832" s="126">
        <v>179</v>
      </c>
      <c r="M832" s="95" t="s">
        <v>1612</v>
      </c>
      <c r="N832" s="126">
        <v>114</v>
      </c>
    </row>
    <row r="833" spans="1:14">
      <c r="A833" s="98" t="s">
        <v>1613</v>
      </c>
      <c r="B833" s="114" t="s">
        <v>1614</v>
      </c>
      <c r="C833" s="118">
        <v>0.3</v>
      </c>
      <c r="D833" s="139">
        <v>0.14000000000000001</v>
      </c>
      <c r="E833" s="98" t="s">
        <v>1615</v>
      </c>
      <c r="F833" s="128">
        <v>69</v>
      </c>
      <c r="G833" s="98" t="s">
        <v>1615</v>
      </c>
      <c r="H833" s="128">
        <v>19</v>
      </c>
      <c r="I833" s="98" t="s">
        <v>1616</v>
      </c>
      <c r="J833" s="128">
        <v>21</v>
      </c>
      <c r="K833" s="98" t="s">
        <v>1617</v>
      </c>
      <c r="L833" s="128">
        <v>3</v>
      </c>
      <c r="M833" s="98" t="s">
        <v>1618</v>
      </c>
      <c r="N833" s="128">
        <v>3</v>
      </c>
    </row>
    <row r="834" spans="1:14">
      <c r="A834" s="95" t="s">
        <v>1619</v>
      </c>
      <c r="B834" s="112" t="s">
        <v>1620</v>
      </c>
      <c r="C834" s="113">
        <v>2.5</v>
      </c>
      <c r="D834" s="138">
        <v>0.26</v>
      </c>
      <c r="E834" s="95" t="s">
        <v>1621</v>
      </c>
      <c r="F834" s="127">
        <v>1110</v>
      </c>
      <c r="G834" s="95" t="s">
        <v>1621</v>
      </c>
      <c r="H834" s="126">
        <v>301</v>
      </c>
      <c r="I834" s="95" t="s">
        <v>1622</v>
      </c>
      <c r="J834" s="126">
        <v>438</v>
      </c>
      <c r="K834" s="95" t="s">
        <v>1623</v>
      </c>
      <c r="L834" s="126">
        <v>54</v>
      </c>
      <c r="M834" s="95" t="s">
        <v>1624</v>
      </c>
      <c r="N834" s="126">
        <v>42</v>
      </c>
    </row>
    <row r="835" spans="1:14">
      <c r="A835" s="98" t="s">
        <v>1625</v>
      </c>
      <c r="B835" s="114" t="s">
        <v>1626</v>
      </c>
      <c r="C835" s="98" t="s">
        <v>1627</v>
      </c>
      <c r="D835" s="139">
        <v>0.04</v>
      </c>
      <c r="E835" s="98" t="s">
        <v>1628</v>
      </c>
      <c r="F835" s="128">
        <v>5</v>
      </c>
      <c r="G835" s="98" t="s">
        <v>1628</v>
      </c>
      <c r="H835" s="128">
        <v>1</v>
      </c>
      <c r="I835" s="98" t="s">
        <v>1629</v>
      </c>
      <c r="J835" s="128">
        <v>1</v>
      </c>
      <c r="K835" s="98" t="s">
        <v>1630</v>
      </c>
      <c r="L835" s="130" t="s">
        <v>1097</v>
      </c>
      <c r="M835" s="98" t="s">
        <v>1631</v>
      </c>
      <c r="N835" s="130" t="s">
        <v>1097</v>
      </c>
    </row>
    <row r="836" spans="1:14">
      <c r="A836" s="95" t="s">
        <v>1632</v>
      </c>
      <c r="B836" s="112" t="s">
        <v>1633</v>
      </c>
      <c r="C836" s="113">
        <v>0.4</v>
      </c>
      <c r="D836" s="138">
        <v>0.13</v>
      </c>
      <c r="E836" s="95" t="s">
        <v>1359</v>
      </c>
      <c r="F836" s="126">
        <v>108</v>
      </c>
      <c r="G836" s="95" t="s">
        <v>1359</v>
      </c>
      <c r="H836" s="126">
        <v>29</v>
      </c>
      <c r="I836" s="95" t="s">
        <v>1634</v>
      </c>
      <c r="J836" s="126">
        <v>33</v>
      </c>
      <c r="K836" s="95" t="s">
        <v>1635</v>
      </c>
      <c r="L836" s="126">
        <v>5</v>
      </c>
      <c r="M836" s="95" t="s">
        <v>1636</v>
      </c>
      <c r="N836" s="126">
        <v>4</v>
      </c>
    </row>
    <row r="837" spans="1:14">
      <c r="A837" s="98" t="s">
        <v>1637</v>
      </c>
      <c r="B837" s="114" t="s">
        <v>1638</v>
      </c>
      <c r="C837" s="98" t="s">
        <v>1639</v>
      </c>
      <c r="D837" s="139">
        <v>0.02</v>
      </c>
      <c r="E837" s="98" t="s">
        <v>1640</v>
      </c>
      <c r="F837" s="128">
        <v>1</v>
      </c>
      <c r="G837" s="98" t="s">
        <v>1640</v>
      </c>
      <c r="H837" s="130" t="s">
        <v>1097</v>
      </c>
      <c r="I837" s="98" t="s">
        <v>1641</v>
      </c>
      <c r="J837" s="130" t="s">
        <v>1097</v>
      </c>
      <c r="K837" s="98" t="s">
        <v>1642</v>
      </c>
      <c r="L837" s="130" t="s">
        <v>1097</v>
      </c>
      <c r="M837" s="98" t="s">
        <v>1239</v>
      </c>
      <c r="N837" s="130" t="s">
        <v>1097</v>
      </c>
    </row>
    <row r="838" spans="1:14">
      <c r="A838" s="95" t="s">
        <v>1643</v>
      </c>
      <c r="B838" s="112" t="s">
        <v>1644</v>
      </c>
      <c r="C838" s="106">
        <v>22.5</v>
      </c>
      <c r="D838" s="138">
        <v>0.53</v>
      </c>
      <c r="E838" s="95" t="s">
        <v>1645</v>
      </c>
      <c r="F838" s="127">
        <v>6720</v>
      </c>
      <c r="G838" s="95" t="s">
        <v>1646</v>
      </c>
      <c r="H838" s="127">
        <v>3070</v>
      </c>
      <c r="I838" s="95" t="s">
        <v>1647</v>
      </c>
      <c r="J838" s="127">
        <v>6180</v>
      </c>
      <c r="K838" s="95" t="s">
        <v>1648</v>
      </c>
      <c r="L838" s="127">
        <v>2580</v>
      </c>
      <c r="M838" s="95" t="s">
        <v>1649</v>
      </c>
      <c r="N838" s="126">
        <v>718</v>
      </c>
    </row>
    <row r="839" spans="1:14">
      <c r="A839" s="120" t="s">
        <v>1650</v>
      </c>
      <c r="B839" s="119" t="s">
        <v>1651</v>
      </c>
      <c r="C839" s="157">
        <v>21.2</v>
      </c>
      <c r="D839" s="140">
        <v>0.44</v>
      </c>
      <c r="E839" s="120" t="s">
        <v>1652</v>
      </c>
      <c r="F839" s="152">
        <v>5940</v>
      </c>
      <c r="G839" s="120" t="s">
        <v>1653</v>
      </c>
      <c r="H839" s="152">
        <v>2620</v>
      </c>
      <c r="I839" s="120" t="s">
        <v>1654</v>
      </c>
      <c r="J839" s="152">
        <v>5410</v>
      </c>
      <c r="K839" s="120" t="s">
        <v>1655</v>
      </c>
      <c r="L839" s="152">
        <v>2130</v>
      </c>
      <c r="M839" s="120" t="s">
        <v>1656</v>
      </c>
      <c r="N839" s="158">
        <v>575</v>
      </c>
    </row>
    <row r="840" spans="1:14">
      <c r="A840" s="91" t="s">
        <v>1657</v>
      </c>
      <c r="B840" s="134" t="s">
        <v>1658</v>
      </c>
      <c r="C840" s="104">
        <v>7.5</v>
      </c>
      <c r="D840" s="135">
        <v>0.44</v>
      </c>
      <c r="E840" s="91" t="s">
        <v>1659</v>
      </c>
      <c r="F840" s="155">
        <v>3180</v>
      </c>
      <c r="G840" s="91" t="s">
        <v>1660</v>
      </c>
      <c r="H840" s="136">
        <v>929</v>
      </c>
      <c r="I840" s="91" t="s">
        <v>1661</v>
      </c>
      <c r="J840" s="155">
        <v>2120</v>
      </c>
      <c r="K840" s="91" t="s">
        <v>1662</v>
      </c>
      <c r="L840" s="136">
        <v>259</v>
      </c>
      <c r="M840" s="91" t="s">
        <v>1663</v>
      </c>
      <c r="N840" s="136">
        <v>131</v>
      </c>
    </row>
    <row r="841" spans="1:14">
      <c r="A841" s="95" t="s">
        <v>1664</v>
      </c>
      <c r="B841" s="112" t="s">
        <v>1665</v>
      </c>
      <c r="C841" s="113">
        <v>2.2000000000000002</v>
      </c>
      <c r="D841" s="138">
        <v>0.32</v>
      </c>
      <c r="E841" s="95" t="s">
        <v>1666</v>
      </c>
      <c r="F841" s="126">
        <v>795</v>
      </c>
      <c r="G841" s="95" t="s">
        <v>1666</v>
      </c>
      <c r="H841" s="126">
        <v>216</v>
      </c>
      <c r="I841" s="95" t="s">
        <v>1667</v>
      </c>
      <c r="J841" s="126">
        <v>302</v>
      </c>
      <c r="K841" s="95" t="s">
        <v>1668</v>
      </c>
      <c r="L841" s="126">
        <v>38</v>
      </c>
      <c r="M841" s="95" t="s">
        <v>1669</v>
      </c>
      <c r="N841" s="126">
        <v>30</v>
      </c>
    </row>
    <row r="842" spans="1:14">
      <c r="A842" s="98" t="s">
        <v>1670</v>
      </c>
      <c r="B842" s="114" t="s">
        <v>1671</v>
      </c>
      <c r="C842" s="118">
        <v>5</v>
      </c>
      <c r="D842" s="139">
        <v>0.35</v>
      </c>
      <c r="E842" s="98" t="s">
        <v>1672</v>
      </c>
      <c r="F842" s="129">
        <v>1910</v>
      </c>
      <c r="G842" s="98" t="s">
        <v>1673</v>
      </c>
      <c r="H842" s="128">
        <v>530</v>
      </c>
      <c r="I842" s="98" t="s">
        <v>1674</v>
      </c>
      <c r="J842" s="129">
        <v>1050</v>
      </c>
      <c r="K842" s="98" t="s">
        <v>1675</v>
      </c>
      <c r="L842" s="128">
        <v>111</v>
      </c>
      <c r="M842" s="98" t="s">
        <v>1676</v>
      </c>
      <c r="N842" s="128">
        <v>74</v>
      </c>
    </row>
    <row r="843" spans="1:14">
      <c r="A843" s="95" t="s">
        <v>1677</v>
      </c>
      <c r="B843" s="112" t="s">
        <v>1678</v>
      </c>
      <c r="C843" s="113">
        <v>6.6</v>
      </c>
      <c r="D843" s="138">
        <v>0.42</v>
      </c>
      <c r="E843" s="95" t="s">
        <v>1610</v>
      </c>
      <c r="F843" s="127">
        <v>2990</v>
      </c>
      <c r="G843" s="95" t="s">
        <v>1679</v>
      </c>
      <c r="H843" s="126">
        <v>854</v>
      </c>
      <c r="I843" s="95" t="s">
        <v>1680</v>
      </c>
      <c r="J843" s="127">
        <v>1880</v>
      </c>
      <c r="K843" s="95" t="s">
        <v>944</v>
      </c>
      <c r="L843" s="126">
        <v>212</v>
      </c>
      <c r="M843" s="95" t="s">
        <v>1681</v>
      </c>
      <c r="N843" s="126">
        <v>120</v>
      </c>
    </row>
    <row r="844" spans="1:14">
      <c r="A844" s="98" t="s">
        <v>1682</v>
      </c>
      <c r="B844" s="114" t="s">
        <v>1683</v>
      </c>
      <c r="C844" s="118">
        <v>6</v>
      </c>
      <c r="D844" s="114" t="s">
        <v>1684</v>
      </c>
      <c r="E844" s="98" t="s">
        <v>1685</v>
      </c>
      <c r="F844" s="129">
        <v>3150</v>
      </c>
      <c r="G844" s="98" t="s">
        <v>1686</v>
      </c>
      <c r="H844" s="128">
        <v>889</v>
      </c>
      <c r="I844" s="98" t="s">
        <v>1193</v>
      </c>
      <c r="J844" s="129">
        <v>1900</v>
      </c>
      <c r="K844" s="98" t="s">
        <v>1605</v>
      </c>
      <c r="L844" s="128">
        <v>206</v>
      </c>
      <c r="M844" s="98" t="s">
        <v>1687</v>
      </c>
      <c r="N844" s="128">
        <v>124</v>
      </c>
    </row>
    <row r="845" spans="1:14">
      <c r="A845" s="95" t="s">
        <v>1688</v>
      </c>
      <c r="B845" s="112" t="s">
        <v>1689</v>
      </c>
      <c r="C845" s="113">
        <v>3.7</v>
      </c>
      <c r="D845" s="138">
        <v>0.32</v>
      </c>
      <c r="E845" s="95" t="s">
        <v>1690</v>
      </c>
      <c r="F845" s="127">
        <v>1330</v>
      </c>
      <c r="G845" s="95" t="s">
        <v>1691</v>
      </c>
      <c r="H845" s="126">
        <v>363</v>
      </c>
      <c r="I845" s="95" t="s">
        <v>990</v>
      </c>
      <c r="J845" s="126">
        <v>624</v>
      </c>
      <c r="K845" s="95" t="s">
        <v>1692</v>
      </c>
      <c r="L845" s="126">
        <v>69</v>
      </c>
      <c r="M845" s="95" t="s">
        <v>1693</v>
      </c>
      <c r="N845" s="126">
        <v>51</v>
      </c>
    </row>
    <row r="846" spans="1:14">
      <c r="A846" s="98" t="s">
        <v>1694</v>
      </c>
      <c r="B846" s="114" t="s">
        <v>1695</v>
      </c>
      <c r="C846" s="118">
        <v>3.8</v>
      </c>
      <c r="D846" s="139">
        <v>0.3</v>
      </c>
      <c r="E846" s="98" t="s">
        <v>1696</v>
      </c>
      <c r="F846" s="129">
        <v>1410</v>
      </c>
      <c r="G846" s="98" t="s">
        <v>1697</v>
      </c>
      <c r="H846" s="128">
        <v>387</v>
      </c>
      <c r="I846" s="98" t="s">
        <v>1698</v>
      </c>
      <c r="J846" s="128">
        <v>673</v>
      </c>
      <c r="K846" s="98" t="s">
        <v>1699</v>
      </c>
      <c r="L846" s="128">
        <v>74</v>
      </c>
      <c r="M846" s="98" t="s">
        <v>1700</v>
      </c>
      <c r="N846" s="128">
        <v>54</v>
      </c>
    </row>
    <row r="847" spans="1:14" ht="19.5">
      <c r="A847" s="95" t="s">
        <v>1701</v>
      </c>
      <c r="B847" s="112" t="s">
        <v>1702</v>
      </c>
      <c r="C847" s="112" t="s">
        <v>1703</v>
      </c>
      <c r="D847" s="138">
        <v>0.17</v>
      </c>
      <c r="E847" s="95" t="s">
        <v>1704</v>
      </c>
      <c r="F847" s="126">
        <v>62</v>
      </c>
      <c r="G847" s="95" t="s">
        <v>1704</v>
      </c>
      <c r="H847" s="126">
        <v>17</v>
      </c>
      <c r="I847" s="95" t="s">
        <v>1705</v>
      </c>
      <c r="J847" s="126">
        <v>18</v>
      </c>
      <c r="K847" s="95" t="s">
        <v>1706</v>
      </c>
      <c r="L847" s="126">
        <v>3</v>
      </c>
      <c r="M847" s="95" t="s">
        <v>1707</v>
      </c>
      <c r="N847" s="126">
        <v>2</v>
      </c>
    </row>
    <row r="848" spans="1:14" ht="16.5">
      <c r="A848" s="98" t="s">
        <v>1708</v>
      </c>
      <c r="B848" s="114" t="s">
        <v>1709</v>
      </c>
      <c r="C848" s="118">
        <v>5.7</v>
      </c>
      <c r="D848" s="139">
        <v>0.37</v>
      </c>
      <c r="E848" s="98" t="s">
        <v>1710</v>
      </c>
      <c r="F848" s="129">
        <v>2560</v>
      </c>
      <c r="G848" s="98" t="s">
        <v>1711</v>
      </c>
      <c r="H848" s="128">
        <v>719</v>
      </c>
      <c r="I848" s="98" t="s">
        <v>1712</v>
      </c>
      <c r="J848" s="129">
        <v>1500</v>
      </c>
      <c r="K848" s="98" t="s">
        <v>1713</v>
      </c>
      <c r="L848" s="128">
        <v>162</v>
      </c>
      <c r="M848" s="98" t="s">
        <v>1714</v>
      </c>
      <c r="N848" s="128">
        <v>101</v>
      </c>
    </row>
    <row r="849" spans="1:14" ht="16.5">
      <c r="A849" s="95" t="s">
        <v>1715</v>
      </c>
      <c r="B849" s="112" t="s">
        <v>1716</v>
      </c>
      <c r="C849" s="113">
        <v>3.5</v>
      </c>
      <c r="D849" s="138">
        <v>0.38</v>
      </c>
      <c r="E849" s="95" t="s">
        <v>1717</v>
      </c>
      <c r="F849" s="127">
        <v>1640</v>
      </c>
      <c r="G849" s="95" t="s">
        <v>1718</v>
      </c>
      <c r="H849" s="126">
        <v>446</v>
      </c>
      <c r="I849" s="95" t="s">
        <v>1719</v>
      </c>
      <c r="J849" s="126">
        <v>747</v>
      </c>
      <c r="K849" s="95" t="s">
        <v>1720</v>
      </c>
      <c r="L849" s="126">
        <v>84</v>
      </c>
      <c r="M849" s="95" t="s">
        <v>1721</v>
      </c>
      <c r="N849" s="126">
        <v>62</v>
      </c>
    </row>
    <row r="850" spans="1:14">
      <c r="A850" s="98" t="s">
        <v>1722</v>
      </c>
      <c r="B850" s="114" t="s">
        <v>1723</v>
      </c>
      <c r="C850" s="118">
        <v>3.8</v>
      </c>
      <c r="D850" s="139">
        <v>0.32</v>
      </c>
      <c r="E850" s="98" t="s">
        <v>1724</v>
      </c>
      <c r="F850" s="129">
        <v>1510</v>
      </c>
      <c r="G850" s="98" t="s">
        <v>1725</v>
      </c>
      <c r="H850" s="128">
        <v>413</v>
      </c>
      <c r="I850" s="98" t="s">
        <v>1726</v>
      </c>
      <c r="J850" s="128">
        <v>718</v>
      </c>
      <c r="K850" s="98" t="s">
        <v>1727</v>
      </c>
      <c r="L850" s="128">
        <v>79</v>
      </c>
      <c r="M850" s="98" t="s">
        <v>1728</v>
      </c>
      <c r="N850" s="128">
        <v>57</v>
      </c>
    </row>
    <row r="851" spans="1:14">
      <c r="A851" s="95" t="s">
        <v>1729</v>
      </c>
      <c r="B851" s="112" t="s">
        <v>1730</v>
      </c>
      <c r="C851" s="95" t="s">
        <v>1731</v>
      </c>
      <c r="D851" s="138">
        <v>0.15</v>
      </c>
      <c r="E851" s="95" t="s">
        <v>1604</v>
      </c>
      <c r="F851" s="126">
        <v>50</v>
      </c>
      <c r="G851" s="95" t="s">
        <v>1604</v>
      </c>
      <c r="H851" s="126">
        <v>14</v>
      </c>
      <c r="I851" s="95" t="s">
        <v>1732</v>
      </c>
      <c r="J851" s="126">
        <v>15</v>
      </c>
      <c r="K851" s="95" t="s">
        <v>1733</v>
      </c>
      <c r="L851" s="126">
        <v>2</v>
      </c>
      <c r="M851" s="95" t="s">
        <v>1734</v>
      </c>
      <c r="N851" s="126">
        <v>2</v>
      </c>
    </row>
    <row r="852" spans="1:14">
      <c r="A852" s="98" t="s">
        <v>1735</v>
      </c>
      <c r="B852" s="114" t="s">
        <v>1736</v>
      </c>
      <c r="C852" s="98" t="s">
        <v>1737</v>
      </c>
      <c r="D852" s="139">
        <v>0.05</v>
      </c>
      <c r="E852" s="98" t="s">
        <v>1738</v>
      </c>
      <c r="F852" s="128">
        <v>3</v>
      </c>
      <c r="G852" s="98" t="s">
        <v>1738</v>
      </c>
      <c r="H852" s="130" t="s">
        <v>1097</v>
      </c>
      <c r="I852" s="98" t="s">
        <v>1739</v>
      </c>
      <c r="J852" s="130" t="s">
        <v>1097</v>
      </c>
      <c r="K852" s="98" t="s">
        <v>1740</v>
      </c>
      <c r="L852" s="130" t="s">
        <v>1097</v>
      </c>
      <c r="M852" s="98" t="s">
        <v>1741</v>
      </c>
      <c r="N852" s="130" t="s">
        <v>1097</v>
      </c>
    </row>
    <row r="853" spans="1:14">
      <c r="A853" s="95" t="s">
        <v>1742</v>
      </c>
      <c r="B853" s="112" t="s">
        <v>1743</v>
      </c>
      <c r="C853" s="113">
        <v>0.6</v>
      </c>
      <c r="D853" s="112" t="s">
        <v>1744</v>
      </c>
      <c r="E853" s="95" t="s">
        <v>1745</v>
      </c>
      <c r="F853" s="126">
        <v>215</v>
      </c>
      <c r="G853" s="95" t="s">
        <v>1745</v>
      </c>
      <c r="H853" s="126">
        <v>58</v>
      </c>
      <c r="I853" s="95" t="s">
        <v>1746</v>
      </c>
      <c r="J853" s="126">
        <v>66</v>
      </c>
      <c r="K853" s="95" t="s">
        <v>1747</v>
      </c>
      <c r="L853" s="126">
        <v>10</v>
      </c>
      <c r="M853" s="95" t="s">
        <v>1748</v>
      </c>
      <c r="N853" s="126">
        <v>8</v>
      </c>
    </row>
    <row r="854" spans="1:14">
      <c r="A854" s="98" t="s">
        <v>1749</v>
      </c>
      <c r="B854" s="114" t="s">
        <v>1750</v>
      </c>
      <c r="C854" s="118">
        <v>5</v>
      </c>
      <c r="D854" s="139">
        <v>0.3</v>
      </c>
      <c r="E854" s="98" t="s">
        <v>1751</v>
      </c>
      <c r="F854" s="129">
        <v>2260</v>
      </c>
      <c r="G854" s="98" t="s">
        <v>1752</v>
      </c>
      <c r="H854" s="128">
        <v>627</v>
      </c>
      <c r="I854" s="98" t="s">
        <v>1753</v>
      </c>
      <c r="J854" s="129">
        <v>1240</v>
      </c>
      <c r="K854" s="98" t="s">
        <v>1754</v>
      </c>
      <c r="L854" s="128">
        <v>132</v>
      </c>
      <c r="M854" s="98" t="s">
        <v>1755</v>
      </c>
      <c r="N854" s="128">
        <v>88</v>
      </c>
    </row>
    <row r="855" spans="1:14">
      <c r="A855" s="95" t="s">
        <v>1756</v>
      </c>
      <c r="B855" s="112" t="s">
        <v>1757</v>
      </c>
      <c r="C855" s="95" t="s">
        <v>1206</v>
      </c>
      <c r="D855" s="138">
        <v>0.01</v>
      </c>
      <c r="E855" s="95" t="s">
        <v>1758</v>
      </c>
      <c r="F855" s="131" t="s">
        <v>1097</v>
      </c>
      <c r="G855" s="95" t="s">
        <v>1758</v>
      </c>
      <c r="H855" s="131" t="s">
        <v>1097</v>
      </c>
      <c r="I855" s="95" t="s">
        <v>1759</v>
      </c>
      <c r="J855" s="131" t="s">
        <v>1097</v>
      </c>
      <c r="K855" s="95" t="s">
        <v>1760</v>
      </c>
      <c r="L855" s="131" t="s">
        <v>1097</v>
      </c>
      <c r="M855" s="95" t="s">
        <v>1761</v>
      </c>
      <c r="N855" s="131" t="s">
        <v>1097</v>
      </c>
    </row>
    <row r="856" spans="1:14">
      <c r="A856" s="98" t="s">
        <v>1762</v>
      </c>
      <c r="B856" s="114" t="s">
        <v>1763</v>
      </c>
      <c r="C856" s="118">
        <v>0.3</v>
      </c>
      <c r="D856" s="139">
        <v>0.16</v>
      </c>
      <c r="E856" s="98" t="s">
        <v>1764</v>
      </c>
      <c r="F856" s="128">
        <v>47</v>
      </c>
      <c r="G856" s="98" t="s">
        <v>1764</v>
      </c>
      <c r="H856" s="128">
        <v>13</v>
      </c>
      <c r="I856" s="98" t="s">
        <v>1765</v>
      </c>
      <c r="J856" s="128">
        <v>14</v>
      </c>
      <c r="K856" s="98" t="s">
        <v>1766</v>
      </c>
      <c r="L856" s="128">
        <v>2</v>
      </c>
      <c r="M856" s="98" t="s">
        <v>1767</v>
      </c>
      <c r="N856" s="128">
        <v>2</v>
      </c>
    </row>
    <row r="857" spans="1:14" ht="19.5">
      <c r="A857" s="95" t="s">
        <v>1768</v>
      </c>
      <c r="B857" s="112" t="s">
        <v>1769</v>
      </c>
      <c r="C857" s="106">
        <v>13.5</v>
      </c>
      <c r="D857" s="138">
        <v>1.02</v>
      </c>
      <c r="E857" s="95" t="s">
        <v>1770</v>
      </c>
      <c r="F857" s="127">
        <v>8010</v>
      </c>
      <c r="G857" s="95" t="s">
        <v>1771</v>
      </c>
      <c r="H857" s="127">
        <v>2820</v>
      </c>
      <c r="I857" s="95" t="s">
        <v>1495</v>
      </c>
      <c r="J857" s="127">
        <v>6600</v>
      </c>
      <c r="K857" s="95" t="s">
        <v>1772</v>
      </c>
      <c r="L857" s="127">
        <v>1530</v>
      </c>
      <c r="M857" s="95" t="s">
        <v>1773</v>
      </c>
      <c r="N857" s="126">
        <v>436</v>
      </c>
    </row>
    <row r="858" spans="1:14">
      <c r="A858" s="98" t="s">
        <v>1774</v>
      </c>
      <c r="B858" s="114" t="s">
        <v>1775</v>
      </c>
      <c r="C858" s="118">
        <v>4.7</v>
      </c>
      <c r="D858" s="139">
        <v>0.36</v>
      </c>
      <c r="E858" s="98" t="s">
        <v>1776</v>
      </c>
      <c r="F858" s="129">
        <v>1530</v>
      </c>
      <c r="G858" s="98" t="s">
        <v>1777</v>
      </c>
      <c r="H858" s="128">
        <v>421</v>
      </c>
      <c r="I858" s="98" t="s">
        <v>1778</v>
      </c>
      <c r="J858" s="128">
        <v>809</v>
      </c>
      <c r="K858" s="98" t="s">
        <v>1779</v>
      </c>
      <c r="L858" s="128">
        <v>86</v>
      </c>
      <c r="M858" s="98" t="s">
        <v>1780</v>
      </c>
      <c r="N858" s="128">
        <v>59</v>
      </c>
    </row>
    <row r="859" spans="1:14">
      <c r="A859" s="95" t="s">
        <v>1781</v>
      </c>
      <c r="B859" s="112" t="s">
        <v>1782</v>
      </c>
      <c r="C859" s="113">
        <v>4.7</v>
      </c>
      <c r="D859" s="138">
        <v>0.42</v>
      </c>
      <c r="E859" s="95" t="s">
        <v>1783</v>
      </c>
      <c r="F859" s="127">
        <v>1760</v>
      </c>
      <c r="G859" s="95" t="s">
        <v>1784</v>
      </c>
      <c r="H859" s="126">
        <v>486</v>
      </c>
      <c r="I859" s="95" t="s">
        <v>1785</v>
      </c>
      <c r="J859" s="126">
        <v>934</v>
      </c>
      <c r="K859" s="95" t="s">
        <v>1786</v>
      </c>
      <c r="L859" s="126">
        <v>99</v>
      </c>
      <c r="M859" s="95" t="s">
        <v>1787</v>
      </c>
      <c r="N859" s="126">
        <v>68</v>
      </c>
    </row>
    <row r="860" spans="1:14">
      <c r="A860" s="98" t="s">
        <v>1788</v>
      </c>
      <c r="B860" s="114" t="s">
        <v>1789</v>
      </c>
      <c r="C860" s="118">
        <v>4.7</v>
      </c>
      <c r="D860" s="139">
        <v>0.35</v>
      </c>
      <c r="E860" s="98" t="s">
        <v>1790</v>
      </c>
      <c r="F860" s="129">
        <v>1480</v>
      </c>
      <c r="G860" s="98" t="s">
        <v>1791</v>
      </c>
      <c r="H860" s="128">
        <v>407</v>
      </c>
      <c r="I860" s="98" t="s">
        <v>1792</v>
      </c>
      <c r="J860" s="128">
        <v>783</v>
      </c>
      <c r="K860" s="98" t="s">
        <v>1793</v>
      </c>
      <c r="L860" s="128">
        <v>83</v>
      </c>
      <c r="M860" s="98" t="s">
        <v>1794</v>
      </c>
      <c r="N860" s="128">
        <v>57</v>
      </c>
    </row>
    <row r="861" spans="1:14">
      <c r="A861" s="95" t="s">
        <v>1795</v>
      </c>
      <c r="B861" s="112" t="s">
        <v>1796</v>
      </c>
      <c r="C861" s="113">
        <v>0.8</v>
      </c>
      <c r="D861" s="138">
        <v>0.3</v>
      </c>
      <c r="E861" s="95" t="s">
        <v>1797</v>
      </c>
      <c r="F861" s="126">
        <v>209</v>
      </c>
      <c r="G861" s="95" t="s">
        <v>1797</v>
      </c>
      <c r="H861" s="126">
        <v>57</v>
      </c>
      <c r="I861" s="95" t="s">
        <v>1798</v>
      </c>
      <c r="J861" s="126">
        <v>66</v>
      </c>
      <c r="K861" s="95" t="s">
        <v>1799</v>
      </c>
      <c r="L861" s="126">
        <v>10</v>
      </c>
      <c r="M861" s="95" t="s">
        <v>1800</v>
      </c>
      <c r="N861" s="126">
        <v>8</v>
      </c>
    </row>
    <row r="862" spans="1:14">
      <c r="A862" s="98" t="s">
        <v>1801</v>
      </c>
      <c r="B862" s="114" t="s">
        <v>1802</v>
      </c>
      <c r="C862" s="118">
        <v>0.8</v>
      </c>
      <c r="D862" s="114" t="s">
        <v>1803</v>
      </c>
      <c r="E862" s="98" t="s">
        <v>1804</v>
      </c>
      <c r="F862" s="128">
        <v>237</v>
      </c>
      <c r="G862" s="98" t="s">
        <v>1804</v>
      </c>
      <c r="H862" s="128">
        <v>65</v>
      </c>
      <c r="I862" s="98" t="s">
        <v>1793</v>
      </c>
      <c r="J862" s="128">
        <v>75</v>
      </c>
      <c r="K862" s="98" t="s">
        <v>1318</v>
      </c>
      <c r="L862" s="128">
        <v>11</v>
      </c>
      <c r="M862" s="98" t="s">
        <v>1805</v>
      </c>
      <c r="N862" s="128">
        <v>9</v>
      </c>
    </row>
    <row r="863" spans="1:14">
      <c r="A863" s="95" t="s">
        <v>1806</v>
      </c>
      <c r="B863" s="112" t="s">
        <v>1807</v>
      </c>
      <c r="C863" s="113">
        <v>0.8</v>
      </c>
      <c r="D863" s="138">
        <v>0.24</v>
      </c>
      <c r="E863" s="95" t="s">
        <v>1808</v>
      </c>
      <c r="F863" s="126">
        <v>163</v>
      </c>
      <c r="G863" s="95" t="s">
        <v>1808</v>
      </c>
      <c r="H863" s="126">
        <v>44</v>
      </c>
      <c r="I863" s="95" t="s">
        <v>1809</v>
      </c>
      <c r="J863" s="126">
        <v>52</v>
      </c>
      <c r="K863" s="95" t="s">
        <v>1810</v>
      </c>
      <c r="L863" s="126">
        <v>8</v>
      </c>
      <c r="M863" s="95" t="s">
        <v>1811</v>
      </c>
      <c r="N863" s="126">
        <v>6</v>
      </c>
    </row>
    <row r="864" spans="1:14">
      <c r="A864" s="98" t="s">
        <v>1812</v>
      </c>
      <c r="B864" s="114" t="s">
        <v>1813</v>
      </c>
      <c r="C864" s="109">
        <v>25</v>
      </c>
      <c r="D864" s="139">
        <v>0.65</v>
      </c>
      <c r="E864" s="98" t="s">
        <v>1814</v>
      </c>
      <c r="F864" s="148">
        <v>11000</v>
      </c>
      <c r="G864" s="98" t="s">
        <v>1815</v>
      </c>
      <c r="H864" s="129">
        <v>5350</v>
      </c>
      <c r="I864" s="98" t="s">
        <v>1816</v>
      </c>
      <c r="J864" s="148">
        <v>10300</v>
      </c>
      <c r="K864" s="98" t="s">
        <v>1187</v>
      </c>
      <c r="L864" s="129">
        <v>4770</v>
      </c>
      <c r="M864" s="98" t="s">
        <v>1817</v>
      </c>
      <c r="N864" s="128">
        <v>1420</v>
      </c>
    </row>
    <row r="865" spans="1:14" ht="19.5">
      <c r="A865" s="95" t="s">
        <v>1818</v>
      </c>
      <c r="B865" s="112" t="s">
        <v>1819</v>
      </c>
      <c r="C865" s="106">
        <v>12.9</v>
      </c>
      <c r="D865" s="138">
        <v>0.86</v>
      </c>
      <c r="E865" s="95" t="s">
        <v>1820</v>
      </c>
      <c r="F865" s="127">
        <v>8430</v>
      </c>
      <c r="G865" s="95" t="s">
        <v>1821</v>
      </c>
      <c r="H865" s="127">
        <v>2910</v>
      </c>
      <c r="I865" s="95" t="s">
        <v>1463</v>
      </c>
      <c r="J865" s="127">
        <v>6860</v>
      </c>
      <c r="K865" s="95" t="s">
        <v>1822</v>
      </c>
      <c r="L865" s="127">
        <v>1500</v>
      </c>
      <c r="M865" s="95" t="s">
        <v>1823</v>
      </c>
      <c r="N865" s="126">
        <v>442</v>
      </c>
    </row>
    <row r="866" spans="1:14">
      <c r="A866" s="98" t="s">
        <v>1824</v>
      </c>
      <c r="B866" s="114" t="s">
        <v>1825</v>
      </c>
      <c r="C866" s="118">
        <v>1.9</v>
      </c>
      <c r="D866" s="139">
        <v>0.26</v>
      </c>
      <c r="E866" s="98" t="s">
        <v>1826</v>
      </c>
      <c r="F866" s="128">
        <v>668</v>
      </c>
      <c r="G866" s="98" t="s">
        <v>1826</v>
      </c>
      <c r="H866" s="128">
        <v>182</v>
      </c>
      <c r="I866" s="98" t="s">
        <v>1390</v>
      </c>
      <c r="J866" s="128">
        <v>243</v>
      </c>
      <c r="K866" s="98" t="s">
        <v>1827</v>
      </c>
      <c r="L866" s="128">
        <v>32</v>
      </c>
      <c r="M866" s="98" t="s">
        <v>1010</v>
      </c>
      <c r="N866" s="128">
        <v>25</v>
      </c>
    </row>
    <row r="867" spans="1:14" ht="19.5">
      <c r="A867" s="95" t="s">
        <v>1828</v>
      </c>
      <c r="B867" s="112" t="s">
        <v>1829</v>
      </c>
      <c r="C867" s="106">
        <v>12.9</v>
      </c>
      <c r="D867" s="112" t="s">
        <v>1830</v>
      </c>
      <c r="E867" s="95" t="s">
        <v>1831</v>
      </c>
      <c r="F867" s="127">
        <v>7900</v>
      </c>
      <c r="G867" s="95" t="s">
        <v>1832</v>
      </c>
      <c r="H867" s="127">
        <v>2730</v>
      </c>
      <c r="I867" s="95" t="s">
        <v>1421</v>
      </c>
      <c r="J867" s="127">
        <v>6430</v>
      </c>
      <c r="K867" s="95" t="s">
        <v>1833</v>
      </c>
      <c r="L867" s="127">
        <v>1410</v>
      </c>
      <c r="M867" s="95" t="s">
        <v>1834</v>
      </c>
      <c r="N867" s="126">
        <v>415</v>
      </c>
    </row>
    <row r="868" spans="1:14" ht="19.5">
      <c r="A868" s="98" t="s">
        <v>1835</v>
      </c>
      <c r="B868" s="114" t="s">
        <v>1836</v>
      </c>
      <c r="C868" s="109">
        <v>12.9</v>
      </c>
      <c r="D868" s="114" t="s">
        <v>1837</v>
      </c>
      <c r="E868" s="98" t="s">
        <v>1838</v>
      </c>
      <c r="F868" s="129">
        <v>8270</v>
      </c>
      <c r="G868" s="98" t="s">
        <v>1839</v>
      </c>
      <c r="H868" s="129">
        <v>2850</v>
      </c>
      <c r="I868" s="98" t="s">
        <v>924</v>
      </c>
      <c r="J868" s="129">
        <v>6730</v>
      </c>
      <c r="K868" s="98" t="s">
        <v>1840</v>
      </c>
      <c r="L868" s="129">
        <v>1480</v>
      </c>
      <c r="M868" s="98" t="s">
        <v>1841</v>
      </c>
      <c r="N868" s="128">
        <v>434</v>
      </c>
    </row>
    <row r="869" spans="1:14" ht="19.5">
      <c r="A869" s="95" t="s">
        <v>1842</v>
      </c>
      <c r="B869" s="112" t="s">
        <v>1843</v>
      </c>
      <c r="C869" s="106">
        <v>25</v>
      </c>
      <c r="D869" s="112" t="s">
        <v>1844</v>
      </c>
      <c r="E869" s="95" t="s">
        <v>1845</v>
      </c>
      <c r="F869" s="147">
        <v>10900</v>
      </c>
      <c r="G869" s="95" t="s">
        <v>1846</v>
      </c>
      <c r="H869" s="127">
        <v>5300</v>
      </c>
      <c r="I869" s="95" t="s">
        <v>1847</v>
      </c>
      <c r="J869" s="147">
        <v>10200</v>
      </c>
      <c r="K869" s="95" t="s">
        <v>1848</v>
      </c>
      <c r="L869" s="127">
        <v>4730</v>
      </c>
      <c r="M869" s="95" t="s">
        <v>1849</v>
      </c>
      <c r="N869" s="126">
        <v>1400</v>
      </c>
    </row>
    <row r="870" spans="1:14" ht="19.5">
      <c r="A870" s="120" t="s">
        <v>1850</v>
      </c>
      <c r="B870" s="119" t="s">
        <v>1851</v>
      </c>
      <c r="C870" s="157">
        <v>13.5</v>
      </c>
      <c r="D870" s="119" t="s">
        <v>1852</v>
      </c>
      <c r="E870" s="120" t="s">
        <v>1853</v>
      </c>
      <c r="F870" s="153">
        <v>11100</v>
      </c>
      <c r="G870" s="120" t="s">
        <v>1854</v>
      </c>
      <c r="H870" s="152">
        <v>3890</v>
      </c>
      <c r="I870" s="120" t="s">
        <v>1855</v>
      </c>
      <c r="J870" s="152">
        <v>9110</v>
      </c>
      <c r="K870" s="120" t="s">
        <v>1655</v>
      </c>
      <c r="L870" s="152">
        <v>2120</v>
      </c>
      <c r="M870" s="120" t="s">
        <v>1856</v>
      </c>
      <c r="N870" s="158">
        <v>602</v>
      </c>
    </row>
    <row r="871" spans="1:14" ht="19.5">
      <c r="A871" s="91" t="s">
        <v>1857</v>
      </c>
      <c r="B871" s="134" t="s">
        <v>1858</v>
      </c>
      <c r="C871" s="124">
        <v>25</v>
      </c>
      <c r="D871" s="134" t="s">
        <v>1859</v>
      </c>
      <c r="E871" s="91" t="s">
        <v>1860</v>
      </c>
      <c r="F871" s="125">
        <v>15100</v>
      </c>
      <c r="G871" s="91" t="s">
        <v>1861</v>
      </c>
      <c r="H871" s="155">
        <v>7330</v>
      </c>
      <c r="I871" s="91" t="s">
        <v>1862</v>
      </c>
      <c r="J871" s="125">
        <v>14100</v>
      </c>
      <c r="K871" s="91" t="s">
        <v>1863</v>
      </c>
      <c r="L871" s="155">
        <v>6530</v>
      </c>
      <c r="M871" s="91" t="s">
        <v>1864</v>
      </c>
      <c r="N871" s="136">
        <v>1940</v>
      </c>
    </row>
    <row r="872" spans="1:14" ht="19.5">
      <c r="A872" s="95" t="s">
        <v>1865</v>
      </c>
      <c r="B872" s="112" t="s">
        <v>1866</v>
      </c>
      <c r="C872" s="113">
        <v>0.8</v>
      </c>
      <c r="D872" s="112" t="s">
        <v>1867</v>
      </c>
      <c r="E872" s="95" t="s">
        <v>932</v>
      </c>
      <c r="F872" s="126">
        <v>223</v>
      </c>
      <c r="G872" s="95" t="s">
        <v>932</v>
      </c>
      <c r="H872" s="126">
        <v>61</v>
      </c>
      <c r="I872" s="95" t="s">
        <v>1868</v>
      </c>
      <c r="J872" s="126">
        <v>70</v>
      </c>
      <c r="K872" s="95" t="s">
        <v>1869</v>
      </c>
      <c r="L872" s="126">
        <v>10</v>
      </c>
      <c r="M872" s="95" t="s">
        <v>1870</v>
      </c>
      <c r="N872" s="126">
        <v>8</v>
      </c>
    </row>
    <row r="873" spans="1:14">
      <c r="A873" s="98" t="s">
        <v>1871</v>
      </c>
      <c r="B873" s="114" t="s">
        <v>1872</v>
      </c>
      <c r="C873" s="98" t="s">
        <v>1873</v>
      </c>
      <c r="D873" s="114" t="s">
        <v>1874</v>
      </c>
      <c r="E873" s="98" t="s">
        <v>1875</v>
      </c>
      <c r="F873" s="130" t="s">
        <v>1097</v>
      </c>
      <c r="G873" s="98" t="s">
        <v>1875</v>
      </c>
      <c r="H873" s="130" t="s">
        <v>1097</v>
      </c>
      <c r="I873" s="98" t="s">
        <v>1876</v>
      </c>
      <c r="J873" s="130" t="s">
        <v>1097</v>
      </c>
      <c r="K873" s="98" t="s">
        <v>1877</v>
      </c>
      <c r="L873" s="130" t="s">
        <v>1097</v>
      </c>
      <c r="M873" s="98" t="s">
        <v>1878</v>
      </c>
      <c r="N873" s="130" t="s">
        <v>1097</v>
      </c>
    </row>
    <row r="874" spans="1:14">
      <c r="A874" s="95" t="s">
        <v>1879</v>
      </c>
      <c r="B874" s="112" t="s">
        <v>1880</v>
      </c>
      <c r="C874" s="113">
        <v>6.2</v>
      </c>
      <c r="D874" s="112" t="s">
        <v>1881</v>
      </c>
      <c r="E874" s="95" t="s">
        <v>1882</v>
      </c>
      <c r="F874" s="127">
        <v>3080</v>
      </c>
      <c r="G874" s="95" t="s">
        <v>1883</v>
      </c>
      <c r="H874" s="126">
        <v>871</v>
      </c>
      <c r="I874" s="95" t="s">
        <v>1680</v>
      </c>
      <c r="J874" s="127">
        <v>1880</v>
      </c>
      <c r="K874" s="95" t="s">
        <v>898</v>
      </c>
      <c r="L874" s="126">
        <v>207</v>
      </c>
      <c r="M874" s="95" t="s">
        <v>1884</v>
      </c>
      <c r="N874" s="126">
        <v>122</v>
      </c>
    </row>
    <row r="875" spans="1:14" ht="19.5">
      <c r="A875" s="98" t="s">
        <v>1885</v>
      </c>
      <c r="B875" s="114" t="s">
        <v>1886</v>
      </c>
      <c r="C875" s="118">
        <v>1</v>
      </c>
      <c r="D875" s="114" t="s">
        <v>1887</v>
      </c>
      <c r="E875" s="98" t="s">
        <v>1888</v>
      </c>
      <c r="F875" s="128">
        <v>204</v>
      </c>
      <c r="G875" s="98" t="s">
        <v>1888</v>
      </c>
      <c r="H875" s="128">
        <v>56</v>
      </c>
      <c r="I875" s="98" t="s">
        <v>1746</v>
      </c>
      <c r="J875" s="128">
        <v>66</v>
      </c>
      <c r="K875" s="98" t="s">
        <v>1889</v>
      </c>
      <c r="L875" s="128">
        <v>10</v>
      </c>
      <c r="M875" s="98" t="s">
        <v>1890</v>
      </c>
      <c r="N875" s="128">
        <v>8</v>
      </c>
    </row>
    <row r="876" spans="1:14">
      <c r="A876" s="95" t="s">
        <v>1891</v>
      </c>
      <c r="B876" s="112" t="s">
        <v>1892</v>
      </c>
      <c r="C876" s="95" t="s">
        <v>1893</v>
      </c>
      <c r="D876" s="112" t="s">
        <v>1894</v>
      </c>
      <c r="E876" s="95" t="s">
        <v>1611</v>
      </c>
      <c r="F876" s="126">
        <v>46</v>
      </c>
      <c r="G876" s="95" t="s">
        <v>1611</v>
      </c>
      <c r="H876" s="126">
        <v>13</v>
      </c>
      <c r="I876" s="95" t="s">
        <v>1895</v>
      </c>
      <c r="J876" s="126">
        <v>14</v>
      </c>
      <c r="K876" s="95" t="s">
        <v>1531</v>
      </c>
      <c r="L876" s="126">
        <v>2</v>
      </c>
      <c r="M876" s="95" t="s">
        <v>1896</v>
      </c>
      <c r="N876" s="126">
        <v>2</v>
      </c>
    </row>
    <row r="877" spans="1:14">
      <c r="A877" s="98" t="s">
        <v>1897</v>
      </c>
      <c r="B877" s="114" t="s">
        <v>1898</v>
      </c>
      <c r="C877" s="118">
        <v>1.1000000000000001</v>
      </c>
      <c r="D877" s="114" t="s">
        <v>1899</v>
      </c>
      <c r="E877" s="98" t="s">
        <v>1179</v>
      </c>
      <c r="F877" s="128">
        <v>528</v>
      </c>
      <c r="G877" s="98" t="s">
        <v>1179</v>
      </c>
      <c r="H877" s="128">
        <v>144</v>
      </c>
      <c r="I877" s="98" t="s">
        <v>1900</v>
      </c>
      <c r="J877" s="128">
        <v>173</v>
      </c>
      <c r="K877" s="98" t="s">
        <v>1901</v>
      </c>
      <c r="L877" s="128">
        <v>25</v>
      </c>
      <c r="M877" s="98" t="s">
        <v>1902</v>
      </c>
      <c r="N877" s="128">
        <v>20</v>
      </c>
    </row>
    <row r="878" spans="1:14">
      <c r="A878" s="95" t="s">
        <v>1903</v>
      </c>
      <c r="B878" s="112" t="s">
        <v>1904</v>
      </c>
      <c r="C878" s="113">
        <v>0.9</v>
      </c>
      <c r="D878" s="112" t="s">
        <v>1905</v>
      </c>
      <c r="E878" s="95" t="s">
        <v>1906</v>
      </c>
      <c r="F878" s="126">
        <v>479</v>
      </c>
      <c r="G878" s="95" t="s">
        <v>1906</v>
      </c>
      <c r="H878" s="126">
        <v>130</v>
      </c>
      <c r="I878" s="95" t="s">
        <v>1907</v>
      </c>
      <c r="J878" s="126">
        <v>153</v>
      </c>
      <c r="K878" s="95" t="s">
        <v>1265</v>
      </c>
      <c r="L878" s="126">
        <v>22</v>
      </c>
      <c r="M878" s="95" t="s">
        <v>1908</v>
      </c>
      <c r="N878" s="126">
        <v>18</v>
      </c>
    </row>
    <row r="879" spans="1:14">
      <c r="A879" s="98" t="s">
        <v>1909</v>
      </c>
      <c r="B879" s="114" t="s">
        <v>1910</v>
      </c>
      <c r="C879" s="118">
        <v>3.3</v>
      </c>
      <c r="D879" s="114" t="s">
        <v>1911</v>
      </c>
      <c r="E879" s="98" t="s">
        <v>1751</v>
      </c>
      <c r="F879" s="129">
        <v>2260</v>
      </c>
      <c r="G879" s="98" t="s">
        <v>1912</v>
      </c>
      <c r="H879" s="128">
        <v>617</v>
      </c>
      <c r="I879" s="98" t="s">
        <v>1913</v>
      </c>
      <c r="J879" s="129">
        <v>1010</v>
      </c>
      <c r="K879" s="98" t="s">
        <v>1914</v>
      </c>
      <c r="L879" s="128">
        <v>115</v>
      </c>
      <c r="M879" s="98" t="s">
        <v>1915</v>
      </c>
      <c r="N879" s="128">
        <v>86</v>
      </c>
    </row>
    <row r="880" spans="1:14">
      <c r="A880" s="95" t="s">
        <v>1916</v>
      </c>
      <c r="B880" s="112" t="s">
        <v>1917</v>
      </c>
      <c r="C880" s="113">
        <v>4.4000000000000004</v>
      </c>
      <c r="D880" s="112" t="s">
        <v>1918</v>
      </c>
      <c r="E880" s="95" t="s">
        <v>1919</v>
      </c>
      <c r="F880" s="127">
        <v>2730</v>
      </c>
      <c r="G880" s="95" t="s">
        <v>1920</v>
      </c>
      <c r="H880" s="126">
        <v>751</v>
      </c>
      <c r="I880" s="95" t="s">
        <v>1921</v>
      </c>
      <c r="J880" s="127">
        <v>1400</v>
      </c>
      <c r="K880" s="95" t="s">
        <v>1922</v>
      </c>
      <c r="L880" s="126">
        <v>150</v>
      </c>
      <c r="M880" s="95" t="s">
        <v>1572</v>
      </c>
      <c r="N880" s="126">
        <v>105</v>
      </c>
    </row>
    <row r="881" spans="1:14">
      <c r="A881" s="98" t="s">
        <v>1923</v>
      </c>
      <c r="B881" s="114" t="s">
        <v>1924</v>
      </c>
      <c r="C881" s="118">
        <v>2</v>
      </c>
      <c r="D881" s="139">
        <v>0.28999999999999998</v>
      </c>
      <c r="E881" s="98" t="s">
        <v>1925</v>
      </c>
      <c r="F881" s="128">
        <v>815</v>
      </c>
      <c r="G881" s="98" t="s">
        <v>1925</v>
      </c>
      <c r="H881" s="128">
        <v>222</v>
      </c>
      <c r="I881" s="98" t="s">
        <v>1667</v>
      </c>
      <c r="J881" s="128">
        <v>301</v>
      </c>
      <c r="K881" s="98" t="s">
        <v>1926</v>
      </c>
      <c r="L881" s="128">
        <v>39</v>
      </c>
      <c r="M881" s="98" t="s">
        <v>1927</v>
      </c>
      <c r="N881" s="128">
        <v>31</v>
      </c>
    </row>
    <row r="882" spans="1:14" ht="19.5">
      <c r="A882" s="95" t="s">
        <v>1928</v>
      </c>
      <c r="B882" s="112" t="s">
        <v>1929</v>
      </c>
      <c r="C882" s="113">
        <v>2</v>
      </c>
      <c r="D882" s="138">
        <v>0.56000000000000005</v>
      </c>
      <c r="E882" s="95" t="s">
        <v>1152</v>
      </c>
      <c r="F882" s="126">
        <v>868</v>
      </c>
      <c r="G882" s="95" t="s">
        <v>1152</v>
      </c>
      <c r="H882" s="126">
        <v>236</v>
      </c>
      <c r="I882" s="95" t="s">
        <v>1930</v>
      </c>
      <c r="J882" s="126">
        <v>320</v>
      </c>
      <c r="K882" s="95" t="s">
        <v>1931</v>
      </c>
      <c r="L882" s="126">
        <v>42</v>
      </c>
      <c r="M882" s="95" t="s">
        <v>1155</v>
      </c>
      <c r="N882" s="126">
        <v>33</v>
      </c>
    </row>
    <row r="883" spans="1:14" ht="19.5">
      <c r="A883" s="98" t="s">
        <v>1932</v>
      </c>
      <c r="B883" s="114" t="s">
        <v>1933</v>
      </c>
      <c r="C883" s="118">
        <v>2</v>
      </c>
      <c r="D883" s="139">
        <v>0.76</v>
      </c>
      <c r="E883" s="98" t="s">
        <v>1925</v>
      </c>
      <c r="F883" s="128">
        <v>812</v>
      </c>
      <c r="G883" s="98" t="s">
        <v>1925</v>
      </c>
      <c r="H883" s="128">
        <v>221</v>
      </c>
      <c r="I883" s="98" t="s">
        <v>1934</v>
      </c>
      <c r="J883" s="128">
        <v>299</v>
      </c>
      <c r="K883" s="98" t="s">
        <v>1935</v>
      </c>
      <c r="L883" s="128">
        <v>39</v>
      </c>
      <c r="M883" s="98" t="s">
        <v>1936</v>
      </c>
      <c r="N883" s="128">
        <v>31</v>
      </c>
    </row>
    <row r="884" spans="1:14">
      <c r="A884" s="95" t="s">
        <v>1937</v>
      </c>
      <c r="B884" s="112" t="s">
        <v>1938</v>
      </c>
      <c r="C884" s="106">
        <v>40</v>
      </c>
      <c r="D884" s="138">
        <v>0.48</v>
      </c>
      <c r="E884" s="95" t="s">
        <v>1939</v>
      </c>
      <c r="F884" s="127">
        <v>7170</v>
      </c>
      <c r="G884" s="95" t="s">
        <v>1940</v>
      </c>
      <c r="H884" s="127">
        <v>4550</v>
      </c>
      <c r="I884" s="95" t="s">
        <v>1941</v>
      </c>
      <c r="J884" s="127">
        <v>7090</v>
      </c>
      <c r="K884" s="95" t="s">
        <v>1942</v>
      </c>
      <c r="L884" s="127">
        <v>4690</v>
      </c>
      <c r="M884" s="95" t="s">
        <v>1310</v>
      </c>
      <c r="N884" s="126">
        <v>2040</v>
      </c>
    </row>
    <row r="885" spans="1:14" ht="19.5">
      <c r="A885" s="98" t="s">
        <v>1943</v>
      </c>
      <c r="B885" s="114" t="s">
        <v>1944</v>
      </c>
      <c r="C885" s="98" t="s">
        <v>1945</v>
      </c>
      <c r="D885" s="139">
        <v>0.06</v>
      </c>
      <c r="E885" s="98" t="s">
        <v>1946</v>
      </c>
      <c r="F885" s="128">
        <v>2</v>
      </c>
      <c r="G885" s="98" t="s">
        <v>1946</v>
      </c>
      <c r="H885" s="130" t="s">
        <v>1097</v>
      </c>
      <c r="I885" s="98" t="s">
        <v>1947</v>
      </c>
      <c r="J885" s="130" t="s">
        <v>1097</v>
      </c>
      <c r="K885" s="98" t="s">
        <v>1948</v>
      </c>
      <c r="L885" s="130" t="s">
        <v>1097</v>
      </c>
      <c r="M885" s="98" t="s">
        <v>1949</v>
      </c>
      <c r="N885" s="130" t="s">
        <v>1097</v>
      </c>
    </row>
    <row r="886" spans="1:14" ht="19.5">
      <c r="A886" s="95" t="s">
        <v>1950</v>
      </c>
      <c r="B886" s="112" t="s">
        <v>1951</v>
      </c>
      <c r="C886" s="95" t="s">
        <v>1945</v>
      </c>
      <c r="D886" s="138">
        <v>7.0000000000000007E-2</v>
      </c>
      <c r="E886" s="95" t="s">
        <v>1952</v>
      </c>
      <c r="F886" s="126">
        <v>1</v>
      </c>
      <c r="G886" s="95" t="s">
        <v>1952</v>
      </c>
      <c r="H886" s="131" t="s">
        <v>1097</v>
      </c>
      <c r="I886" s="95" t="s">
        <v>1953</v>
      </c>
      <c r="J886" s="131" t="s">
        <v>1097</v>
      </c>
      <c r="K886" s="95" t="s">
        <v>1954</v>
      </c>
      <c r="L886" s="131" t="s">
        <v>1097</v>
      </c>
      <c r="M886" s="95" t="s">
        <v>1955</v>
      </c>
      <c r="N886" s="131" t="s">
        <v>1097</v>
      </c>
    </row>
    <row r="887" spans="1:14" ht="19.5">
      <c r="A887" s="114" t="s">
        <v>1956</v>
      </c>
      <c r="B887" s="114" t="s">
        <v>1957</v>
      </c>
      <c r="C887" s="98" t="s">
        <v>1945</v>
      </c>
      <c r="D887" s="139">
        <v>0.05</v>
      </c>
      <c r="E887" s="98" t="s">
        <v>1958</v>
      </c>
      <c r="F887" s="130" t="s">
        <v>1097</v>
      </c>
      <c r="G887" s="98" t="s">
        <v>1958</v>
      </c>
      <c r="H887" s="130" t="s">
        <v>1097</v>
      </c>
      <c r="I887" s="98" t="s">
        <v>1630</v>
      </c>
      <c r="J887" s="130" t="s">
        <v>1097</v>
      </c>
      <c r="K887" s="98" t="s">
        <v>1959</v>
      </c>
      <c r="L887" s="130" t="s">
        <v>1097</v>
      </c>
      <c r="M887" s="98" t="s">
        <v>1960</v>
      </c>
      <c r="N887" s="130" t="s">
        <v>1097</v>
      </c>
    </row>
    <row r="888" spans="1:14">
      <c r="A888" s="95" t="s">
        <v>1961</v>
      </c>
      <c r="B888" s="112" t="s">
        <v>1962</v>
      </c>
      <c r="C888" s="113">
        <v>1.4</v>
      </c>
      <c r="D888" s="138">
        <v>0.21</v>
      </c>
      <c r="E888" s="95" t="s">
        <v>1963</v>
      </c>
      <c r="F888" s="126">
        <v>449</v>
      </c>
      <c r="G888" s="95" t="s">
        <v>1963</v>
      </c>
      <c r="H888" s="126">
        <v>122</v>
      </c>
      <c r="I888" s="95" t="s">
        <v>1907</v>
      </c>
      <c r="J888" s="126">
        <v>153</v>
      </c>
      <c r="K888" s="95" t="s">
        <v>1044</v>
      </c>
      <c r="L888" s="126">
        <v>21</v>
      </c>
      <c r="M888" s="95" t="s">
        <v>1964</v>
      </c>
      <c r="N888" s="126">
        <v>17</v>
      </c>
    </row>
    <row r="889" spans="1:14" ht="19.5">
      <c r="A889" s="98" t="s">
        <v>1965</v>
      </c>
      <c r="B889" s="114" t="s">
        <v>1966</v>
      </c>
      <c r="C889" s="109">
        <v>800</v>
      </c>
      <c r="D889" s="139">
        <v>0.65</v>
      </c>
      <c r="E889" s="98" t="s">
        <v>1967</v>
      </c>
      <c r="F889" s="129">
        <v>7500</v>
      </c>
      <c r="G889" s="98" t="s">
        <v>1968</v>
      </c>
      <c r="H889" s="129">
        <v>9710</v>
      </c>
      <c r="I889" s="98" t="s">
        <v>1969</v>
      </c>
      <c r="J889" s="129">
        <v>8070</v>
      </c>
      <c r="K889" s="98" t="s">
        <v>1970</v>
      </c>
      <c r="L889" s="129">
        <v>9910</v>
      </c>
      <c r="M889" s="98" t="s">
        <v>1558</v>
      </c>
      <c r="N889" s="148">
        <v>11300</v>
      </c>
    </row>
    <row r="890" spans="1:14">
      <c r="A890" s="95" t="s">
        <v>1971</v>
      </c>
      <c r="B890" s="112" t="s">
        <v>1972</v>
      </c>
      <c r="C890" s="95" t="s">
        <v>1973</v>
      </c>
      <c r="D890" s="138">
        <v>0.02</v>
      </c>
      <c r="E890" s="95" t="s">
        <v>1974</v>
      </c>
      <c r="F890" s="131" t="s">
        <v>1097</v>
      </c>
      <c r="G890" s="95" t="s">
        <v>1974</v>
      </c>
      <c r="H890" s="131" t="s">
        <v>1097</v>
      </c>
      <c r="I890" s="95" t="s">
        <v>1975</v>
      </c>
      <c r="J890" s="131" t="s">
        <v>1097</v>
      </c>
      <c r="K890" s="95" t="s">
        <v>1976</v>
      </c>
      <c r="L890" s="131" t="s">
        <v>1097</v>
      </c>
      <c r="M890" s="95" t="s">
        <v>1977</v>
      </c>
      <c r="N890" s="131" t="s">
        <v>1097</v>
      </c>
    </row>
    <row r="891" spans="1:14">
      <c r="A891" s="98" t="s">
        <v>1978</v>
      </c>
      <c r="B891" s="114" t="s">
        <v>1979</v>
      </c>
      <c r="C891" s="118">
        <v>3.5</v>
      </c>
      <c r="D891" s="114" t="s">
        <v>1980</v>
      </c>
      <c r="E891" s="98" t="s">
        <v>1981</v>
      </c>
      <c r="F891" s="129">
        <v>2150</v>
      </c>
      <c r="G891" s="98" t="s">
        <v>1982</v>
      </c>
      <c r="H891" s="128">
        <v>588</v>
      </c>
      <c r="I891" s="98" t="s">
        <v>1983</v>
      </c>
      <c r="J891" s="128">
        <v>984</v>
      </c>
      <c r="K891" s="98" t="s">
        <v>1984</v>
      </c>
      <c r="L891" s="128">
        <v>111</v>
      </c>
      <c r="M891" s="98" t="s">
        <v>1985</v>
      </c>
      <c r="N891" s="128">
        <v>82</v>
      </c>
    </row>
    <row r="892" spans="1:14">
      <c r="A892" s="95" t="s">
        <v>1986</v>
      </c>
      <c r="B892" s="112" t="s">
        <v>1987</v>
      </c>
      <c r="C892" s="113">
        <v>3.5</v>
      </c>
      <c r="D892" s="112" t="s">
        <v>1988</v>
      </c>
      <c r="E892" s="95" t="s">
        <v>1563</v>
      </c>
      <c r="F892" s="127">
        <v>2130</v>
      </c>
      <c r="G892" s="95" t="s">
        <v>1989</v>
      </c>
      <c r="H892" s="126">
        <v>580</v>
      </c>
      <c r="I892" s="95" t="s">
        <v>1990</v>
      </c>
      <c r="J892" s="126">
        <v>971</v>
      </c>
      <c r="K892" s="95" t="s">
        <v>1991</v>
      </c>
      <c r="L892" s="126">
        <v>110</v>
      </c>
      <c r="M892" s="95" t="s">
        <v>1992</v>
      </c>
      <c r="N892" s="126">
        <v>81</v>
      </c>
    </row>
    <row r="893" spans="1:14">
      <c r="A893" s="98" t="s">
        <v>1993</v>
      </c>
      <c r="B893" s="114" t="s">
        <v>1994</v>
      </c>
      <c r="C893" s="118">
        <v>2.6</v>
      </c>
      <c r="D893" s="114" t="s">
        <v>1995</v>
      </c>
      <c r="E893" s="98" t="s">
        <v>1346</v>
      </c>
      <c r="F893" s="129">
        <v>1380</v>
      </c>
      <c r="G893" s="98" t="s">
        <v>1346</v>
      </c>
      <c r="H893" s="128">
        <v>376</v>
      </c>
      <c r="I893" s="98" t="s">
        <v>1996</v>
      </c>
      <c r="J893" s="128">
        <v>555</v>
      </c>
      <c r="K893" s="98" t="s">
        <v>1997</v>
      </c>
      <c r="L893" s="128">
        <v>68</v>
      </c>
      <c r="M893" s="98" t="s">
        <v>1998</v>
      </c>
      <c r="N893" s="128">
        <v>52</v>
      </c>
    </row>
    <row r="894" spans="1:14" ht="19.5">
      <c r="A894" s="95" t="s">
        <v>1999</v>
      </c>
      <c r="B894" s="112" t="s">
        <v>2000</v>
      </c>
      <c r="C894" s="113">
        <v>3</v>
      </c>
      <c r="D894" s="112" t="s">
        <v>2001</v>
      </c>
      <c r="E894" s="95" t="s">
        <v>2002</v>
      </c>
      <c r="F894" s="127">
        <v>1440</v>
      </c>
      <c r="G894" s="95" t="s">
        <v>2002</v>
      </c>
      <c r="H894" s="126">
        <v>392</v>
      </c>
      <c r="I894" s="95" t="s">
        <v>2003</v>
      </c>
      <c r="J894" s="126">
        <v>613</v>
      </c>
      <c r="K894" s="95" t="s">
        <v>2004</v>
      </c>
      <c r="L894" s="126">
        <v>72</v>
      </c>
      <c r="M894" s="95" t="s">
        <v>2005</v>
      </c>
      <c r="N894" s="126">
        <v>54</v>
      </c>
    </row>
    <row r="895" spans="1:14">
      <c r="A895" s="98" t="s">
        <v>2006</v>
      </c>
      <c r="B895" s="114" t="s">
        <v>2007</v>
      </c>
      <c r="C895" s="118">
        <v>0.4</v>
      </c>
      <c r="D895" s="114" t="s">
        <v>2008</v>
      </c>
      <c r="E895" s="98" t="s">
        <v>2009</v>
      </c>
      <c r="F895" s="128">
        <v>123</v>
      </c>
      <c r="G895" s="98" t="s">
        <v>2009</v>
      </c>
      <c r="H895" s="128">
        <v>33</v>
      </c>
      <c r="I895" s="98" t="s">
        <v>2010</v>
      </c>
      <c r="J895" s="128">
        <v>37</v>
      </c>
      <c r="K895" s="98" t="s">
        <v>2011</v>
      </c>
      <c r="L895" s="128">
        <v>6</v>
      </c>
      <c r="M895" s="98" t="s">
        <v>2012</v>
      </c>
      <c r="N895" s="128">
        <v>5</v>
      </c>
    </row>
    <row r="896" spans="1:14">
      <c r="A896" s="95" t="s">
        <v>2013</v>
      </c>
      <c r="B896" s="112" t="s">
        <v>2014</v>
      </c>
      <c r="C896" s="113">
        <v>0.3</v>
      </c>
      <c r="D896" s="112" t="s">
        <v>2015</v>
      </c>
      <c r="E896" s="95" t="s">
        <v>2016</v>
      </c>
      <c r="F896" s="126">
        <v>64</v>
      </c>
      <c r="G896" s="95" t="s">
        <v>2016</v>
      </c>
      <c r="H896" s="126">
        <v>17</v>
      </c>
      <c r="I896" s="95" t="s">
        <v>1044</v>
      </c>
      <c r="J896" s="126">
        <v>19</v>
      </c>
      <c r="K896" s="95" t="s">
        <v>2017</v>
      </c>
      <c r="L896" s="126">
        <v>3</v>
      </c>
      <c r="M896" s="95" t="s">
        <v>2018</v>
      </c>
      <c r="N896" s="126">
        <v>2</v>
      </c>
    </row>
    <row r="897" spans="1:14">
      <c r="A897" s="98" t="s">
        <v>2019</v>
      </c>
      <c r="B897" s="114" t="s">
        <v>2020</v>
      </c>
      <c r="C897" s="118">
        <v>3.2</v>
      </c>
      <c r="D897" s="114" t="s">
        <v>1803</v>
      </c>
      <c r="E897" s="98" t="s">
        <v>2021</v>
      </c>
      <c r="F897" s="129">
        <v>1720</v>
      </c>
      <c r="G897" s="98" t="s">
        <v>2022</v>
      </c>
      <c r="H897" s="128">
        <v>470</v>
      </c>
      <c r="I897" s="98" t="s">
        <v>1347</v>
      </c>
      <c r="J897" s="128">
        <v>755</v>
      </c>
      <c r="K897" s="98" t="s">
        <v>2023</v>
      </c>
      <c r="L897" s="128">
        <v>87</v>
      </c>
      <c r="M897" s="98" t="s">
        <v>1640</v>
      </c>
      <c r="N897" s="128">
        <v>65</v>
      </c>
    </row>
    <row r="898" spans="1:14">
      <c r="A898" s="95" t="s">
        <v>2024</v>
      </c>
      <c r="B898" s="112" t="s">
        <v>2025</v>
      </c>
      <c r="C898" s="113">
        <v>3.2</v>
      </c>
      <c r="D898" s="112" t="s">
        <v>2026</v>
      </c>
      <c r="E898" s="95" t="s">
        <v>2027</v>
      </c>
      <c r="F898" s="127">
        <v>1220</v>
      </c>
      <c r="G898" s="95" t="s">
        <v>2027</v>
      </c>
      <c r="H898" s="126">
        <v>333</v>
      </c>
      <c r="I898" s="95" t="s">
        <v>2028</v>
      </c>
      <c r="J898" s="126">
        <v>535</v>
      </c>
      <c r="K898" s="95" t="s">
        <v>2029</v>
      </c>
      <c r="L898" s="126">
        <v>62</v>
      </c>
      <c r="M898" s="95" t="s">
        <v>2030</v>
      </c>
      <c r="N898" s="126">
        <v>46</v>
      </c>
    </row>
    <row r="899" spans="1:14" ht="19.5">
      <c r="A899" s="98" t="s">
        <v>2031</v>
      </c>
      <c r="B899" s="114" t="s">
        <v>2032</v>
      </c>
      <c r="C899" s="98" t="s">
        <v>2033</v>
      </c>
      <c r="D899" s="114" t="s">
        <v>2034</v>
      </c>
      <c r="E899" s="98" t="s">
        <v>2035</v>
      </c>
      <c r="F899" s="128">
        <v>6</v>
      </c>
      <c r="G899" s="98" t="s">
        <v>2035</v>
      </c>
      <c r="H899" s="128">
        <v>2</v>
      </c>
      <c r="I899" s="98" t="s">
        <v>2036</v>
      </c>
      <c r="J899" s="128">
        <v>2</v>
      </c>
      <c r="K899" s="98" t="s">
        <v>2037</v>
      </c>
      <c r="L899" s="130" t="s">
        <v>1097</v>
      </c>
      <c r="M899" s="98" t="s">
        <v>2038</v>
      </c>
      <c r="N899" s="130" t="s">
        <v>1097</v>
      </c>
    </row>
    <row r="900" spans="1:14" ht="16.5">
      <c r="A900" s="95" t="s">
        <v>2039</v>
      </c>
      <c r="B900" s="112" t="s">
        <v>2040</v>
      </c>
      <c r="C900" s="95" t="s">
        <v>2033</v>
      </c>
      <c r="D900" s="112" t="s">
        <v>2041</v>
      </c>
      <c r="E900" s="95" t="s">
        <v>2042</v>
      </c>
      <c r="F900" s="126">
        <v>6</v>
      </c>
      <c r="G900" s="95" t="s">
        <v>2042</v>
      </c>
      <c r="H900" s="126">
        <v>2</v>
      </c>
      <c r="I900" s="95" t="s">
        <v>2043</v>
      </c>
      <c r="J900" s="126">
        <v>2</v>
      </c>
      <c r="K900" s="95" t="s">
        <v>1337</v>
      </c>
      <c r="L900" s="131" t="s">
        <v>1097</v>
      </c>
      <c r="M900" s="95" t="s">
        <v>2044</v>
      </c>
      <c r="N900" s="131" t="s">
        <v>1097</v>
      </c>
    </row>
    <row r="901" spans="1:14">
      <c r="A901" s="98" t="s">
        <v>2045</v>
      </c>
      <c r="B901" s="114" t="s">
        <v>2046</v>
      </c>
      <c r="C901" s="98" t="s">
        <v>2033</v>
      </c>
      <c r="D901" s="114" t="s">
        <v>2047</v>
      </c>
      <c r="E901" s="98" t="s">
        <v>896</v>
      </c>
      <c r="F901" s="128">
        <v>8</v>
      </c>
      <c r="G901" s="98" t="s">
        <v>896</v>
      </c>
      <c r="H901" s="128">
        <v>2</v>
      </c>
      <c r="I901" s="98" t="s">
        <v>2048</v>
      </c>
      <c r="J901" s="128">
        <v>2</v>
      </c>
      <c r="K901" s="98" t="s">
        <v>2049</v>
      </c>
      <c r="L901" s="130" t="s">
        <v>1097</v>
      </c>
      <c r="M901" s="98" t="s">
        <v>2050</v>
      </c>
      <c r="N901" s="130" t="s">
        <v>1097</v>
      </c>
    </row>
    <row r="902" spans="1:14">
      <c r="A902" s="101" t="s">
        <v>2051</v>
      </c>
      <c r="B902" s="115" t="s">
        <v>2052</v>
      </c>
      <c r="C902" s="101" t="s">
        <v>2033</v>
      </c>
      <c r="D902" s="115" t="s">
        <v>2053</v>
      </c>
      <c r="E902" s="101" t="s">
        <v>2054</v>
      </c>
      <c r="F902" s="132">
        <v>8</v>
      </c>
      <c r="G902" s="101" t="s">
        <v>2054</v>
      </c>
      <c r="H902" s="132">
        <v>2</v>
      </c>
      <c r="I902" s="101" t="s">
        <v>2055</v>
      </c>
      <c r="J902" s="132">
        <v>2</v>
      </c>
      <c r="K902" s="101" t="s">
        <v>2056</v>
      </c>
      <c r="L902" s="133" t="s">
        <v>1097</v>
      </c>
      <c r="M902" s="101" t="s">
        <v>2057</v>
      </c>
      <c r="N902" s="133" t="s">
        <v>1097</v>
      </c>
    </row>
    <row r="903" spans="1:14">
      <c r="A903" s="91" t="s">
        <v>2058</v>
      </c>
      <c r="B903" s="134" t="s">
        <v>2059</v>
      </c>
      <c r="C903" s="104">
        <v>1.8</v>
      </c>
      <c r="D903" s="134" t="s">
        <v>2053</v>
      </c>
      <c r="E903" s="91" t="s">
        <v>2060</v>
      </c>
      <c r="F903" s="136">
        <v>350</v>
      </c>
      <c r="G903" s="91" t="s">
        <v>2060</v>
      </c>
      <c r="H903" s="136">
        <v>95</v>
      </c>
      <c r="I903" s="91" t="s">
        <v>2061</v>
      </c>
      <c r="J903" s="136">
        <v>126</v>
      </c>
      <c r="K903" s="91" t="s">
        <v>2062</v>
      </c>
      <c r="L903" s="136">
        <v>17</v>
      </c>
      <c r="M903" s="91" t="s">
        <v>2063</v>
      </c>
      <c r="N903" s="136">
        <v>13</v>
      </c>
    </row>
    <row r="904" spans="1:14">
      <c r="A904" s="95" t="s">
        <v>2064</v>
      </c>
      <c r="B904" s="112" t="s">
        <v>2065</v>
      </c>
      <c r="C904" s="113">
        <v>0.3</v>
      </c>
      <c r="D904" s="112" t="s">
        <v>2066</v>
      </c>
      <c r="E904" s="95" t="s">
        <v>2067</v>
      </c>
      <c r="F904" s="126">
        <v>99</v>
      </c>
      <c r="G904" s="95" t="s">
        <v>2067</v>
      </c>
      <c r="H904" s="126">
        <v>27</v>
      </c>
      <c r="I904" s="95" t="s">
        <v>2068</v>
      </c>
      <c r="J904" s="126">
        <v>30</v>
      </c>
      <c r="K904" s="95" t="s">
        <v>2069</v>
      </c>
      <c r="L904" s="126">
        <v>5</v>
      </c>
      <c r="M904" s="95" t="s">
        <v>2070</v>
      </c>
      <c r="N904" s="126">
        <v>4</v>
      </c>
    </row>
    <row r="905" spans="1:14">
      <c r="A905" s="98" t="s">
        <v>2071</v>
      </c>
      <c r="B905" s="114" t="s">
        <v>2072</v>
      </c>
      <c r="C905" s="118">
        <v>0.3</v>
      </c>
      <c r="D905" s="114" t="s">
        <v>2073</v>
      </c>
      <c r="E905" s="98" t="s">
        <v>2074</v>
      </c>
      <c r="F905" s="128">
        <v>113</v>
      </c>
      <c r="G905" s="98" t="s">
        <v>2074</v>
      </c>
      <c r="H905" s="128">
        <v>31</v>
      </c>
      <c r="I905" s="98" t="s">
        <v>2075</v>
      </c>
      <c r="J905" s="128">
        <v>34</v>
      </c>
      <c r="K905" s="98" t="s">
        <v>2076</v>
      </c>
      <c r="L905" s="128">
        <v>5</v>
      </c>
      <c r="M905" s="98" t="s">
        <v>2077</v>
      </c>
      <c r="N905" s="128">
        <v>4</v>
      </c>
    </row>
    <row r="906" spans="1:14">
      <c r="A906" s="95" t="s">
        <v>2078</v>
      </c>
      <c r="B906" s="112" t="s">
        <v>2079</v>
      </c>
      <c r="C906" s="95" t="s">
        <v>2033</v>
      </c>
      <c r="D906" s="112" t="s">
        <v>2080</v>
      </c>
      <c r="E906" s="95" t="s">
        <v>2081</v>
      </c>
      <c r="F906" s="126">
        <v>5</v>
      </c>
      <c r="G906" s="95" t="s">
        <v>2081</v>
      </c>
      <c r="H906" s="126">
        <v>1</v>
      </c>
      <c r="I906" s="95" t="s">
        <v>2082</v>
      </c>
      <c r="J906" s="126">
        <v>1</v>
      </c>
      <c r="K906" s="95" t="s">
        <v>2083</v>
      </c>
      <c r="L906" s="131" t="s">
        <v>1097</v>
      </c>
      <c r="M906" s="95" t="s">
        <v>2084</v>
      </c>
      <c r="N906" s="131" t="s">
        <v>1097</v>
      </c>
    </row>
    <row r="907" spans="1:14">
      <c r="A907" s="98" t="s">
        <v>2085</v>
      </c>
      <c r="B907" s="114" t="s">
        <v>2086</v>
      </c>
      <c r="C907" s="98" t="s">
        <v>2087</v>
      </c>
      <c r="D907" s="114" t="s">
        <v>2088</v>
      </c>
      <c r="E907" s="98" t="s">
        <v>2089</v>
      </c>
      <c r="F907" s="128">
        <v>25</v>
      </c>
      <c r="G907" s="98" t="s">
        <v>2089</v>
      </c>
      <c r="H907" s="128">
        <v>7</v>
      </c>
      <c r="I907" s="98" t="s">
        <v>2090</v>
      </c>
      <c r="J907" s="128">
        <v>7</v>
      </c>
      <c r="K907" s="98" t="s">
        <v>2091</v>
      </c>
      <c r="L907" s="128">
        <v>1</v>
      </c>
      <c r="M907" s="98" t="s">
        <v>2092</v>
      </c>
      <c r="N907" s="130" t="s">
        <v>1097</v>
      </c>
    </row>
    <row r="908" spans="1:14">
      <c r="A908" s="95" t="s">
        <v>2093</v>
      </c>
      <c r="B908" s="112" t="s">
        <v>2094</v>
      </c>
      <c r="C908" s="113">
        <v>0.6</v>
      </c>
      <c r="D908" s="112" t="s">
        <v>2095</v>
      </c>
      <c r="E908" s="95" t="s">
        <v>2096</v>
      </c>
      <c r="F908" s="126">
        <v>192</v>
      </c>
      <c r="G908" s="95" t="s">
        <v>2096</v>
      </c>
      <c r="H908" s="126">
        <v>52</v>
      </c>
      <c r="I908" s="95" t="s">
        <v>2097</v>
      </c>
      <c r="J908" s="126">
        <v>60</v>
      </c>
      <c r="K908" s="95" t="s">
        <v>2098</v>
      </c>
      <c r="L908" s="126">
        <v>9</v>
      </c>
      <c r="M908" s="95" t="s">
        <v>2099</v>
      </c>
      <c r="N908" s="126">
        <v>7</v>
      </c>
    </row>
    <row r="909" spans="1:14">
      <c r="A909" s="98" t="s">
        <v>2100</v>
      </c>
      <c r="B909" s="114" t="s">
        <v>2101</v>
      </c>
      <c r="C909" s="98" t="s">
        <v>2102</v>
      </c>
      <c r="D909" s="114" t="s">
        <v>2080</v>
      </c>
      <c r="E909" s="98" t="s">
        <v>2103</v>
      </c>
      <c r="F909" s="128">
        <v>12</v>
      </c>
      <c r="G909" s="98" t="s">
        <v>2103</v>
      </c>
      <c r="H909" s="128">
        <v>3</v>
      </c>
      <c r="I909" s="98" t="s">
        <v>2104</v>
      </c>
      <c r="J909" s="128">
        <v>4</v>
      </c>
      <c r="K909" s="98" t="s">
        <v>2105</v>
      </c>
      <c r="L909" s="130" t="s">
        <v>1097</v>
      </c>
      <c r="M909" s="98" t="s">
        <v>1336</v>
      </c>
      <c r="N909" s="130" t="s">
        <v>1097</v>
      </c>
    </row>
    <row r="910" spans="1:14">
      <c r="A910" s="95" t="s">
        <v>2106</v>
      </c>
      <c r="B910" s="112" t="s">
        <v>2107</v>
      </c>
      <c r="C910" s="113">
        <v>0.3</v>
      </c>
      <c r="D910" s="112" t="s">
        <v>2108</v>
      </c>
      <c r="E910" s="95" t="s">
        <v>2109</v>
      </c>
      <c r="F910" s="126">
        <v>99</v>
      </c>
      <c r="G910" s="95" t="s">
        <v>2109</v>
      </c>
      <c r="H910" s="126">
        <v>27</v>
      </c>
      <c r="I910" s="95" t="s">
        <v>2110</v>
      </c>
      <c r="J910" s="126">
        <v>30</v>
      </c>
      <c r="K910" s="95" t="s">
        <v>2111</v>
      </c>
      <c r="L910" s="126">
        <v>5</v>
      </c>
      <c r="M910" s="95" t="s">
        <v>2112</v>
      </c>
      <c r="N910" s="126">
        <v>4</v>
      </c>
    </row>
    <row r="911" spans="1:14">
      <c r="A911" s="98" t="s">
        <v>2113</v>
      </c>
      <c r="B911" s="114" t="s">
        <v>2114</v>
      </c>
      <c r="C911" s="118">
        <v>0.6</v>
      </c>
      <c r="D911" s="139">
        <v>0.2</v>
      </c>
      <c r="E911" s="98" t="s">
        <v>2115</v>
      </c>
      <c r="F911" s="128">
        <v>124</v>
      </c>
      <c r="G911" s="98" t="s">
        <v>2115</v>
      </c>
      <c r="H911" s="128">
        <v>34</v>
      </c>
      <c r="I911" s="98" t="s">
        <v>1237</v>
      </c>
      <c r="J911" s="128">
        <v>38</v>
      </c>
      <c r="K911" s="98" t="s">
        <v>2116</v>
      </c>
      <c r="L911" s="128">
        <v>6</v>
      </c>
      <c r="M911" s="98" t="s">
        <v>2117</v>
      </c>
      <c r="N911" s="128">
        <v>5</v>
      </c>
    </row>
    <row r="912" spans="1:14">
      <c r="A912" s="95" t="s">
        <v>2118</v>
      </c>
      <c r="B912" s="112" t="s">
        <v>2119</v>
      </c>
      <c r="C912" s="113">
        <v>9.8000000000000007</v>
      </c>
      <c r="D912" s="138">
        <v>0.35</v>
      </c>
      <c r="E912" s="95" t="s">
        <v>2120</v>
      </c>
      <c r="F912" s="127">
        <v>3970</v>
      </c>
      <c r="G912" s="95" t="s">
        <v>2121</v>
      </c>
      <c r="H912" s="127">
        <v>1240</v>
      </c>
      <c r="I912" s="95" t="s">
        <v>2122</v>
      </c>
      <c r="J912" s="127">
        <v>2960</v>
      </c>
      <c r="K912" s="95" t="s">
        <v>2123</v>
      </c>
      <c r="L912" s="126">
        <v>467</v>
      </c>
      <c r="M912" s="95" t="s">
        <v>2124</v>
      </c>
      <c r="N912" s="126">
        <v>178</v>
      </c>
    </row>
    <row r="913" spans="1:14" ht="19.5">
      <c r="A913" s="98" t="s">
        <v>2125</v>
      </c>
      <c r="B913" s="114" t="s">
        <v>2126</v>
      </c>
      <c r="C913" s="118">
        <v>0.4</v>
      </c>
      <c r="D913" s="139">
        <v>0.19</v>
      </c>
      <c r="E913" s="98" t="s">
        <v>2127</v>
      </c>
      <c r="F913" s="128">
        <v>86</v>
      </c>
      <c r="G913" s="98" t="s">
        <v>2127</v>
      </c>
      <c r="H913" s="128">
        <v>23</v>
      </c>
      <c r="I913" s="98" t="s">
        <v>2128</v>
      </c>
      <c r="J913" s="128">
        <v>26</v>
      </c>
      <c r="K913" s="98" t="s">
        <v>2129</v>
      </c>
      <c r="L913" s="128">
        <v>4</v>
      </c>
      <c r="M913" s="98" t="s">
        <v>2130</v>
      </c>
      <c r="N913" s="128">
        <v>3</v>
      </c>
    </row>
    <row r="914" spans="1:14" ht="19.5">
      <c r="A914" s="112" t="s">
        <v>2131</v>
      </c>
      <c r="B914" s="112" t="s">
        <v>2132</v>
      </c>
      <c r="C914" s="106">
        <v>67</v>
      </c>
      <c r="D914" s="138">
        <v>0.57999999999999996</v>
      </c>
      <c r="E914" s="95" t="s">
        <v>2133</v>
      </c>
      <c r="F914" s="127">
        <v>7940</v>
      </c>
      <c r="G914" s="95" t="s">
        <v>2134</v>
      </c>
      <c r="H914" s="127">
        <v>6490</v>
      </c>
      <c r="I914" s="95" t="s">
        <v>2135</v>
      </c>
      <c r="J914" s="127">
        <v>8140</v>
      </c>
      <c r="K914" s="95" t="s">
        <v>2136</v>
      </c>
      <c r="L914" s="127">
        <v>6960</v>
      </c>
      <c r="M914" s="95" t="s">
        <v>2137</v>
      </c>
      <c r="N914" s="126">
        <v>4380</v>
      </c>
    </row>
    <row r="915" spans="1:14">
      <c r="A915" s="98" t="s">
        <v>2138</v>
      </c>
      <c r="B915" s="114" t="s">
        <v>2139</v>
      </c>
      <c r="C915" s="98" t="s">
        <v>2140</v>
      </c>
      <c r="D915" s="139">
        <v>0.11</v>
      </c>
      <c r="E915" s="98" t="s">
        <v>2141</v>
      </c>
      <c r="F915" s="128">
        <v>48</v>
      </c>
      <c r="G915" s="98" t="s">
        <v>2141</v>
      </c>
      <c r="H915" s="128">
        <v>13</v>
      </c>
      <c r="I915" s="98" t="s">
        <v>2142</v>
      </c>
      <c r="J915" s="128">
        <v>14</v>
      </c>
      <c r="K915" s="98" t="s">
        <v>2143</v>
      </c>
      <c r="L915" s="128">
        <v>2</v>
      </c>
      <c r="M915" s="98" t="s">
        <v>2144</v>
      </c>
      <c r="N915" s="128">
        <v>2</v>
      </c>
    </row>
    <row r="916" spans="1:14">
      <c r="A916" s="95" t="s">
        <v>2145</v>
      </c>
      <c r="B916" s="112" t="s">
        <v>2146</v>
      </c>
      <c r="C916" s="95" t="s">
        <v>2147</v>
      </c>
      <c r="D916" s="138">
        <v>0.19</v>
      </c>
      <c r="E916" s="95" t="s">
        <v>2148</v>
      </c>
      <c r="F916" s="126">
        <v>63</v>
      </c>
      <c r="G916" s="95" t="s">
        <v>2148</v>
      </c>
      <c r="H916" s="126">
        <v>17</v>
      </c>
      <c r="I916" s="95" t="s">
        <v>2149</v>
      </c>
      <c r="J916" s="126">
        <v>19</v>
      </c>
      <c r="K916" s="95" t="s">
        <v>2130</v>
      </c>
      <c r="L916" s="126">
        <v>3</v>
      </c>
      <c r="M916" s="95" t="s">
        <v>2150</v>
      </c>
      <c r="N916" s="126">
        <v>2</v>
      </c>
    </row>
    <row r="917" spans="1:14">
      <c r="A917" s="98" t="s">
        <v>2151</v>
      </c>
      <c r="B917" s="114" t="s">
        <v>2152</v>
      </c>
      <c r="C917" s="118">
        <v>0.3</v>
      </c>
      <c r="D917" s="139">
        <v>0.16</v>
      </c>
      <c r="E917" s="98" t="s">
        <v>2153</v>
      </c>
      <c r="F917" s="128">
        <v>60</v>
      </c>
      <c r="G917" s="98" t="s">
        <v>2153</v>
      </c>
      <c r="H917" s="128">
        <v>16</v>
      </c>
      <c r="I917" s="98" t="s">
        <v>2154</v>
      </c>
      <c r="J917" s="128">
        <v>18</v>
      </c>
      <c r="K917" s="98" t="s">
        <v>2155</v>
      </c>
      <c r="L917" s="128">
        <v>3</v>
      </c>
      <c r="M917" s="98" t="s">
        <v>1259</v>
      </c>
      <c r="N917" s="128">
        <v>2</v>
      </c>
    </row>
    <row r="918" spans="1:14">
      <c r="A918" s="95" t="s">
        <v>2156</v>
      </c>
      <c r="B918" s="112" t="s">
        <v>2157</v>
      </c>
      <c r="C918" s="95" t="s">
        <v>2158</v>
      </c>
      <c r="D918" s="138">
        <v>0.03</v>
      </c>
      <c r="E918" s="95" t="s">
        <v>2159</v>
      </c>
      <c r="F918" s="126">
        <v>2</v>
      </c>
      <c r="G918" s="95" t="s">
        <v>2159</v>
      </c>
      <c r="H918" s="131" t="s">
        <v>1097</v>
      </c>
      <c r="I918" s="95" t="s">
        <v>2160</v>
      </c>
      <c r="J918" s="131" t="s">
        <v>1097</v>
      </c>
      <c r="K918" s="95" t="s">
        <v>2161</v>
      </c>
      <c r="L918" s="131" t="s">
        <v>1097</v>
      </c>
      <c r="M918" s="95" t="s">
        <v>2162</v>
      </c>
      <c r="N918" s="131" t="s">
        <v>1097</v>
      </c>
    </row>
    <row r="919" spans="1:14" ht="19.5">
      <c r="A919" s="98" t="s">
        <v>2163</v>
      </c>
      <c r="B919" s="114" t="s">
        <v>2164</v>
      </c>
      <c r="C919" s="98" t="s">
        <v>1264</v>
      </c>
      <c r="D919" s="139">
        <v>0.03</v>
      </c>
      <c r="E919" s="98" t="s">
        <v>2165</v>
      </c>
      <c r="F919" s="130" t="s">
        <v>1097</v>
      </c>
      <c r="G919" s="98" t="s">
        <v>2165</v>
      </c>
      <c r="H919" s="130" t="s">
        <v>1097</v>
      </c>
      <c r="I919" s="98" t="s">
        <v>2166</v>
      </c>
      <c r="J919" s="130" t="s">
        <v>1097</v>
      </c>
      <c r="K919" s="98" t="s">
        <v>2167</v>
      </c>
      <c r="L919" s="130" t="s">
        <v>1097</v>
      </c>
      <c r="M919" s="98" t="s">
        <v>2168</v>
      </c>
      <c r="N919" s="130" t="s">
        <v>1097</v>
      </c>
    </row>
    <row r="920" spans="1:14">
      <c r="A920" s="95" t="s">
        <v>2169</v>
      </c>
      <c r="B920" s="112" t="s">
        <v>2170</v>
      </c>
      <c r="C920" s="95" t="s">
        <v>2171</v>
      </c>
      <c r="D920" s="156">
        <v>4.0000000000000001E-3</v>
      </c>
      <c r="E920" s="95" t="s">
        <v>2172</v>
      </c>
      <c r="F920" s="131" t="s">
        <v>1097</v>
      </c>
      <c r="G920" s="95" t="s">
        <v>2172</v>
      </c>
      <c r="H920" s="131" t="s">
        <v>1097</v>
      </c>
      <c r="I920" s="95" t="s">
        <v>2173</v>
      </c>
      <c r="J920" s="131" t="s">
        <v>1097</v>
      </c>
      <c r="K920" s="95" t="s">
        <v>2174</v>
      </c>
      <c r="L920" s="131" t="s">
        <v>1097</v>
      </c>
      <c r="M920" s="95" t="s">
        <v>2175</v>
      </c>
      <c r="N920" s="131" t="s">
        <v>1097</v>
      </c>
    </row>
    <row r="921" spans="1:14">
      <c r="A921" s="98" t="s">
        <v>2176</v>
      </c>
      <c r="B921" s="114" t="s">
        <v>2177</v>
      </c>
      <c r="C921" s="98" t="s">
        <v>2178</v>
      </c>
      <c r="D921" s="139">
        <v>0.02</v>
      </c>
      <c r="E921" s="98" t="s">
        <v>2179</v>
      </c>
      <c r="F921" s="128">
        <v>3</v>
      </c>
      <c r="G921" s="98" t="s">
        <v>2179</v>
      </c>
      <c r="H921" s="130" t="s">
        <v>1097</v>
      </c>
      <c r="I921" s="98" t="s">
        <v>2180</v>
      </c>
      <c r="J921" s="130" t="s">
        <v>1097</v>
      </c>
      <c r="K921" s="98" t="s">
        <v>2181</v>
      </c>
      <c r="L921" s="130" t="s">
        <v>1097</v>
      </c>
      <c r="M921" s="98" t="s">
        <v>2182</v>
      </c>
      <c r="N921" s="130" t="s">
        <v>1097</v>
      </c>
    </row>
    <row r="922" spans="1:14">
      <c r="A922" s="95" t="s">
        <v>2183</v>
      </c>
      <c r="B922" s="112" t="s">
        <v>2184</v>
      </c>
      <c r="C922" s="95" t="s">
        <v>2185</v>
      </c>
      <c r="D922" s="138">
        <v>0.04</v>
      </c>
      <c r="E922" s="95" t="s">
        <v>2186</v>
      </c>
      <c r="F922" s="126">
        <v>11</v>
      </c>
      <c r="G922" s="95" t="s">
        <v>2186</v>
      </c>
      <c r="H922" s="126">
        <v>3</v>
      </c>
      <c r="I922" s="95" t="s">
        <v>2187</v>
      </c>
      <c r="J922" s="126">
        <v>3</v>
      </c>
      <c r="K922" s="95" t="s">
        <v>1947</v>
      </c>
      <c r="L922" s="131" t="s">
        <v>1097</v>
      </c>
      <c r="M922" s="95" t="s">
        <v>2188</v>
      </c>
      <c r="N922" s="131" t="s">
        <v>1097</v>
      </c>
    </row>
    <row r="923" spans="1:14">
      <c r="A923" s="98" t="s">
        <v>2189</v>
      </c>
      <c r="B923" s="114" t="s">
        <v>2190</v>
      </c>
      <c r="C923" s="118">
        <v>0.3</v>
      </c>
      <c r="D923" s="139">
        <v>0.1</v>
      </c>
      <c r="E923" s="98" t="s">
        <v>2191</v>
      </c>
      <c r="F923" s="128">
        <v>73</v>
      </c>
      <c r="G923" s="98" t="s">
        <v>2191</v>
      </c>
      <c r="H923" s="128">
        <v>20</v>
      </c>
      <c r="I923" s="98" t="s">
        <v>2192</v>
      </c>
      <c r="J923" s="128">
        <v>22</v>
      </c>
      <c r="K923" s="98" t="s">
        <v>2193</v>
      </c>
      <c r="L923" s="128">
        <v>3</v>
      </c>
      <c r="M923" s="98" t="s">
        <v>2194</v>
      </c>
      <c r="N923" s="128">
        <v>3</v>
      </c>
    </row>
    <row r="924" spans="1:14" ht="19.5">
      <c r="A924" s="95" t="s">
        <v>2195</v>
      </c>
      <c r="B924" s="112" t="s">
        <v>2196</v>
      </c>
      <c r="C924" s="106">
        <v>26</v>
      </c>
      <c r="D924" s="112" t="s">
        <v>2197</v>
      </c>
      <c r="E924" s="95" t="s">
        <v>2198</v>
      </c>
      <c r="F924" s="127">
        <v>9910</v>
      </c>
      <c r="G924" s="95" t="s">
        <v>2199</v>
      </c>
      <c r="H924" s="127">
        <v>4920</v>
      </c>
      <c r="I924" s="95" t="s">
        <v>2200</v>
      </c>
      <c r="J924" s="127">
        <v>9320</v>
      </c>
      <c r="K924" s="95" t="s">
        <v>2201</v>
      </c>
      <c r="L924" s="127">
        <v>4460</v>
      </c>
      <c r="M924" s="95" t="s">
        <v>2202</v>
      </c>
      <c r="N924" s="126">
        <v>1360</v>
      </c>
    </row>
    <row r="925" spans="1:14" ht="19.5">
      <c r="A925" s="114" t="s">
        <v>2203</v>
      </c>
      <c r="B925" s="114" t="s">
        <v>2204</v>
      </c>
      <c r="C925" s="109">
        <v>26</v>
      </c>
      <c r="D925" s="114" t="s">
        <v>2205</v>
      </c>
      <c r="E925" s="98" t="s">
        <v>2206</v>
      </c>
      <c r="F925" s="129">
        <v>9050</v>
      </c>
      <c r="G925" s="98" t="s">
        <v>2207</v>
      </c>
      <c r="H925" s="129">
        <v>4490</v>
      </c>
      <c r="I925" s="98" t="s">
        <v>1438</v>
      </c>
      <c r="J925" s="129">
        <v>8520</v>
      </c>
      <c r="K925" s="98" t="s">
        <v>2208</v>
      </c>
      <c r="L925" s="129">
        <v>4080</v>
      </c>
      <c r="M925" s="98" t="s">
        <v>2209</v>
      </c>
      <c r="N925" s="128">
        <v>1250</v>
      </c>
    </row>
    <row r="926" spans="1:14" ht="19.5">
      <c r="A926" s="115" t="s">
        <v>2210</v>
      </c>
      <c r="B926" s="115" t="s">
        <v>2211</v>
      </c>
      <c r="C926" s="144">
        <v>26</v>
      </c>
      <c r="D926" s="115" t="s">
        <v>2212</v>
      </c>
      <c r="E926" s="101" t="s">
        <v>2213</v>
      </c>
      <c r="F926" s="145">
        <v>7320</v>
      </c>
      <c r="G926" s="101" t="s">
        <v>2214</v>
      </c>
      <c r="H926" s="145">
        <v>3630</v>
      </c>
      <c r="I926" s="101" t="s">
        <v>903</v>
      </c>
      <c r="J926" s="145">
        <v>6880</v>
      </c>
      <c r="K926" s="101" t="s">
        <v>2122</v>
      </c>
      <c r="L926" s="145">
        <v>3300</v>
      </c>
      <c r="M926" s="101" t="s">
        <v>2215</v>
      </c>
      <c r="N926" s="132">
        <v>1010</v>
      </c>
    </row>
    <row r="927" spans="1:14">
      <c r="A927"/>
      <c r="B927"/>
      <c r="C927"/>
      <c r="D927"/>
      <c r="E927"/>
    </row>
    <row r="928" spans="1:14">
      <c r="A928" s="159"/>
      <c r="B928" s="160" t="s">
        <v>2216</v>
      </c>
      <c r="C928" s="160" t="s">
        <v>2217</v>
      </c>
      <c r="D928" s="42" t="s">
        <v>2218</v>
      </c>
      <c r="E928"/>
    </row>
    <row r="929" spans="1:5">
      <c r="A929" t="s">
        <v>2219</v>
      </c>
      <c r="B929" s="161">
        <v>1</v>
      </c>
      <c r="C929" s="161">
        <v>1</v>
      </c>
      <c r="D929" t="s">
        <v>2220</v>
      </c>
      <c r="E929"/>
    </row>
    <row r="930" spans="1:5">
      <c r="A930" t="s">
        <v>2221</v>
      </c>
      <c r="B930" s="161">
        <v>16.2</v>
      </c>
      <c r="C930" s="161">
        <v>5</v>
      </c>
      <c r="D930" t="s">
        <v>2222</v>
      </c>
      <c r="E930"/>
    </row>
    <row r="931" spans="1:5">
      <c r="A931" t="s">
        <v>484</v>
      </c>
      <c r="B931" s="161">
        <v>5.6</v>
      </c>
      <c r="C931" s="161">
        <v>1.8</v>
      </c>
      <c r="D931" t="s">
        <v>2223</v>
      </c>
      <c r="E931"/>
    </row>
    <row r="932" spans="1:5">
      <c r="A932" t="s">
        <v>2224</v>
      </c>
      <c r="B932" s="161">
        <v>-2.4</v>
      </c>
      <c r="C932" s="161">
        <v>-8.1999999999999993</v>
      </c>
      <c r="D932" t="s">
        <v>2225</v>
      </c>
      <c r="E932"/>
    </row>
    <row r="933" spans="1:5">
      <c r="A933" t="s">
        <v>2226</v>
      </c>
      <c r="B933" s="161">
        <v>0</v>
      </c>
      <c r="C933" s="161">
        <v>0</v>
      </c>
      <c r="D933" t="s">
        <v>2227</v>
      </c>
      <c r="E933"/>
    </row>
    <row r="934" spans="1:5">
      <c r="A934" t="s">
        <v>2228</v>
      </c>
      <c r="B934" s="161">
        <v>0</v>
      </c>
      <c r="C934" s="161">
        <v>0</v>
      </c>
      <c r="D934" t="s">
        <v>2227</v>
      </c>
      <c r="E934"/>
    </row>
    <row r="935" spans="1:5">
      <c r="A935" t="s">
        <v>2229</v>
      </c>
      <c r="B935" s="161">
        <v>0</v>
      </c>
      <c r="C935" s="161">
        <v>0</v>
      </c>
      <c r="D935" t="s">
        <v>2230</v>
      </c>
      <c r="E935"/>
    </row>
    <row r="936" spans="1:5">
      <c r="A936" t="s">
        <v>2231</v>
      </c>
      <c r="B936" s="161">
        <v>1200</v>
      </c>
      <c r="C936" s="161">
        <v>345</v>
      </c>
      <c r="D936" t="s">
        <v>2232</v>
      </c>
      <c r="E936"/>
    </row>
    <row r="937" spans="1:5">
      <c r="A937" t="s">
        <v>2233</v>
      </c>
      <c r="B937" s="161">
        <v>-160</v>
      </c>
      <c r="C937" s="161">
        <v>-46</v>
      </c>
      <c r="D937" t="s">
        <v>2234</v>
      </c>
      <c r="E937"/>
    </row>
    <row r="938" spans="1:5">
      <c r="A938" t="s">
        <v>2235</v>
      </c>
      <c r="B938" s="161">
        <v>84</v>
      </c>
      <c r="C938" s="161">
        <v>28</v>
      </c>
      <c r="D938" t="s">
        <v>2236</v>
      </c>
      <c r="E938"/>
    </row>
    <row r="939" spans="1:5">
      <c r="A939" t="s">
        <v>2237</v>
      </c>
      <c r="B939" s="161">
        <v>264</v>
      </c>
      <c r="C939" s="161">
        <v>265</v>
      </c>
      <c r="D939" t="s">
        <v>2238</v>
      </c>
      <c r="E939"/>
    </row>
    <row r="940" spans="1:5">
      <c r="A940" t="s">
        <v>2239</v>
      </c>
      <c r="B940" s="161">
        <v>1</v>
      </c>
      <c r="C940" s="161">
        <v>1</v>
      </c>
      <c r="D940" t="s">
        <v>2240</v>
      </c>
      <c r="E940"/>
    </row>
    <row r="941" spans="1:5">
      <c r="A941"/>
      <c r="B941"/>
      <c r="C941"/>
      <c r="D941" t="s">
        <v>2241</v>
      </c>
      <c r="E941"/>
    </row>
    <row r="942" spans="1:5">
      <c r="A942"/>
      <c r="B942"/>
      <c r="C942"/>
      <c r="D942" t="s">
        <v>2242</v>
      </c>
      <c r="E942"/>
    </row>
  </sheetData>
  <mergeCells count="34">
    <mergeCell ref="A2:B2"/>
    <mergeCell ref="A6:A7"/>
    <mergeCell ref="B7:H7"/>
    <mergeCell ref="A69:B69"/>
    <mergeCell ref="A72:A75"/>
    <mergeCell ref="B72:C72"/>
    <mergeCell ref="D72:F72"/>
    <mergeCell ref="G72:J72"/>
    <mergeCell ref="B73:C74"/>
    <mergeCell ref="D73:D74"/>
    <mergeCell ref="E73:E74"/>
    <mergeCell ref="F73:F74"/>
    <mergeCell ref="G73:G74"/>
    <mergeCell ref="H73:H74"/>
    <mergeCell ref="I73:I74"/>
    <mergeCell ref="A410:G410"/>
    <mergeCell ref="B415:D415"/>
    <mergeCell ref="E415:G415"/>
    <mergeCell ref="H415:M415"/>
    <mergeCell ref="E75:F75"/>
    <mergeCell ref="G75:J75"/>
    <mergeCell ref="A467:Q467"/>
    <mergeCell ref="W472:AC472"/>
    <mergeCell ref="AF472:AG472"/>
    <mergeCell ref="B502:AJ502"/>
    <mergeCell ref="B519:G519"/>
    <mergeCell ref="A637:A638"/>
    <mergeCell ref="B638:H638"/>
    <mergeCell ref="U472:V472"/>
    <mergeCell ref="A605:A606"/>
    <mergeCell ref="B606:G606"/>
    <mergeCell ref="A471:A472"/>
    <mergeCell ref="B472:R472"/>
    <mergeCell ref="A633:B633"/>
  </mergeCells>
  <dataValidations count="1">
    <dataValidation allowBlank="1" showInputMessage="1" showErrorMessage="1" sqref="H589:IV596 A561:G588" xr:uid="{00000000-0002-0000-0600-000000000000}"/>
  </dataValidations>
  <pageMargins left="0.7" right="0.7" top="0.75" bottom="0.75" header="0.3" footer="0.3"/>
  <pageSetup orientation="portrait" r:id="rId1"/>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182" workbookViewId="0">
      <selection activeCell="B207" sqref="B207"/>
    </sheetView>
  </sheetViews>
  <sheetFormatPr defaultColWidth="9.140625" defaultRowHeight="15"/>
  <cols>
    <col min="1" max="1" width="79.42578125" customWidth="1"/>
    <col min="2" max="2" width="12.42578125" customWidth="1"/>
    <col min="3" max="3" width="17.42578125" customWidth="1"/>
    <col min="4" max="4" width="22" customWidth="1"/>
    <col min="5" max="5" width="19.42578125" customWidth="1"/>
    <col min="6" max="6" width="14.42578125" customWidth="1"/>
    <col min="7" max="7" width="26.140625" customWidth="1"/>
    <col min="8" max="8" width="26.42578125" customWidth="1"/>
    <col min="9" max="9" width="17.85546875" customWidth="1"/>
    <col min="15" max="15" width="25.85546875" customWidth="1"/>
    <col min="16" max="16" width="12.42578125" customWidth="1"/>
    <col min="17" max="17" width="19.85546875" customWidth="1"/>
    <col min="18" max="19" width="12.42578125" customWidth="1"/>
    <col min="20" max="21" width="16.42578125" customWidth="1"/>
    <col min="22" max="22" width="10.85546875" customWidth="1"/>
  </cols>
  <sheetData>
    <row r="1" spans="1:5">
      <c r="A1" s="465" t="s">
        <v>11</v>
      </c>
      <c r="B1" s="465"/>
      <c r="C1" s="465"/>
      <c r="D1" s="465"/>
      <c r="E1" s="465"/>
    </row>
    <row r="2" spans="1:5">
      <c r="A2" s="466" t="s">
        <v>153</v>
      </c>
      <c r="B2" s="466"/>
      <c r="C2" s="466"/>
      <c r="D2" s="466"/>
      <c r="E2" s="466"/>
    </row>
    <row r="19" spans="1:5">
      <c r="A19" t="s">
        <v>154</v>
      </c>
    </row>
    <row r="20" spans="1:5">
      <c r="A20">
        <v>155400</v>
      </c>
      <c r="B20" t="s">
        <v>155</v>
      </c>
    </row>
    <row r="21" spans="1:5">
      <c r="A21" s="466" t="s">
        <v>156</v>
      </c>
      <c r="B21" s="466"/>
      <c r="C21" s="466"/>
      <c r="D21" s="466"/>
      <c r="E21" s="466"/>
    </row>
    <row r="38" spans="1:5">
      <c r="A38" t="s">
        <v>154</v>
      </c>
    </row>
    <row r="39" spans="1:5">
      <c r="A39">
        <v>100800</v>
      </c>
      <c r="B39" t="s">
        <v>155</v>
      </c>
    </row>
    <row r="40" spans="1:5">
      <c r="A40" s="466" t="s">
        <v>157</v>
      </c>
      <c r="B40" s="466"/>
      <c r="C40" s="466"/>
      <c r="D40" s="466"/>
      <c r="E40" s="466"/>
    </row>
    <row r="57" spans="1:5" ht="15.75" thickBot="1">
      <c r="A57" t="s">
        <v>154</v>
      </c>
    </row>
    <row r="58" spans="1:5" ht="15.75" thickBot="1">
      <c r="A58" s="7">
        <v>194000</v>
      </c>
      <c r="B58" t="s">
        <v>158</v>
      </c>
    </row>
    <row r="60" spans="1:5">
      <c r="A60" s="465" t="s">
        <v>159</v>
      </c>
      <c r="B60" s="465"/>
      <c r="C60" s="465"/>
      <c r="D60" s="465"/>
      <c r="E60" s="465"/>
    </row>
    <row r="85" spans="1:37" s="8" customFormat="1">
      <c r="A85" t="s">
        <v>359</v>
      </c>
      <c r="B85">
        <v>55.1</v>
      </c>
      <c r="C85" t="s">
        <v>360</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c r="A86" t="s">
        <v>361</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75" thickBot="1"/>
    <row r="88" spans="1:37" ht="15.75" thickBot="1">
      <c r="A88" s="9" t="s">
        <v>362</v>
      </c>
      <c r="B88" s="10">
        <f>(B86-B85)/B85</f>
        <v>1.0254083484573502</v>
      </c>
    </row>
    <row r="89" spans="1:37">
      <c r="A89" s="465" t="s">
        <v>160</v>
      </c>
      <c r="B89" s="465"/>
      <c r="C89" s="465"/>
      <c r="D89" s="465"/>
      <c r="E89" s="465"/>
    </row>
    <row r="90" spans="1:37">
      <c r="A90">
        <v>6.6290250000000004</v>
      </c>
      <c r="B90" t="s">
        <v>365</v>
      </c>
      <c r="E90" t="s">
        <v>370</v>
      </c>
    </row>
    <row r="91" spans="1:37">
      <c r="A91">
        <f>1/A90</f>
        <v>0.15085174667466181</v>
      </c>
      <c r="B91" t="s">
        <v>366</v>
      </c>
      <c r="E91" t="s">
        <v>165</v>
      </c>
    </row>
    <row r="92" spans="1:37">
      <c r="A92" s="11">
        <v>0.5</v>
      </c>
      <c r="B92" t="s">
        <v>367</v>
      </c>
      <c r="E92" t="s">
        <v>371</v>
      </c>
    </row>
    <row r="93" spans="1:37">
      <c r="A93">
        <f>A92*A91</f>
        <v>7.5425873337330904E-2</v>
      </c>
      <c r="B93" t="s">
        <v>368</v>
      </c>
      <c r="E93" t="s">
        <v>165</v>
      </c>
    </row>
    <row r="94" spans="1:37">
      <c r="A94">
        <f>1/A93</f>
        <v>13.258050000000001</v>
      </c>
      <c r="B94" t="s">
        <v>369</v>
      </c>
      <c r="E94" t="s">
        <v>165</v>
      </c>
      <c r="J94" s="11"/>
    </row>
    <row r="95" spans="1:37" ht="15.75" thickBot="1">
      <c r="A95">
        <v>8.0274920000000005</v>
      </c>
      <c r="B95" t="s">
        <v>363</v>
      </c>
      <c r="E95" t="s">
        <v>372</v>
      </c>
      <c r="J95" s="11"/>
    </row>
    <row r="96" spans="1:37" ht="15.75" thickBot="1">
      <c r="A96" s="12">
        <f>(A94-A95)/A95</f>
        <v>0.65158059329115492</v>
      </c>
      <c r="B96" t="s">
        <v>364</v>
      </c>
      <c r="C96" s="13"/>
      <c r="E96" t="s">
        <v>165</v>
      </c>
    </row>
    <row r="98" spans="1:5">
      <c r="A98" s="465" t="s">
        <v>161</v>
      </c>
      <c r="B98" s="465"/>
      <c r="C98" s="465"/>
      <c r="D98" s="465"/>
      <c r="E98" s="465"/>
    </row>
    <row r="99" spans="1:5">
      <c r="A99" s="13">
        <v>0.3</v>
      </c>
      <c r="B99" s="11" t="s">
        <v>374</v>
      </c>
    </row>
    <row r="100" spans="1:5">
      <c r="A100">
        <v>63.5</v>
      </c>
      <c r="B100" t="s">
        <v>375</v>
      </c>
    </row>
    <row r="101" spans="1:5">
      <c r="A101">
        <f>1/A100</f>
        <v>1.5748031496062992E-2</v>
      </c>
      <c r="B101" t="s">
        <v>373</v>
      </c>
    </row>
    <row r="102" spans="1:5">
      <c r="A102" s="14">
        <f>A101*(1-A99)</f>
        <v>1.1023622047244094E-2</v>
      </c>
      <c r="B102" t="s">
        <v>376</v>
      </c>
    </row>
    <row r="103" spans="1:5">
      <c r="A103" s="14">
        <f>1/A102</f>
        <v>90.714285714285722</v>
      </c>
      <c r="B103" t="s">
        <v>380</v>
      </c>
    </row>
    <row r="104" spans="1:5">
      <c r="A104" s="13">
        <v>0.35</v>
      </c>
      <c r="B104" t="s">
        <v>377</v>
      </c>
    </row>
    <row r="105" spans="1:5">
      <c r="A105">
        <f>A102*(1-A104)</f>
        <v>7.1653543307086615E-3</v>
      </c>
      <c r="B105" t="s">
        <v>378</v>
      </c>
    </row>
    <row r="106" spans="1:5" ht="15.75" thickBot="1">
      <c r="A106">
        <f>1/A105</f>
        <v>139.56043956043956</v>
      </c>
      <c r="B106" t="s">
        <v>379</v>
      </c>
    </row>
    <row r="107" spans="1:5" ht="15.75" thickBot="1">
      <c r="A107" s="12">
        <f>(A106-A103)/A103</f>
        <v>0.53846153846153832</v>
      </c>
      <c r="B107" t="s">
        <v>381</v>
      </c>
    </row>
    <row r="108" spans="1:5">
      <c r="A108" s="15"/>
    </row>
    <row r="109" spans="1:5">
      <c r="A109" s="465" t="s">
        <v>163</v>
      </c>
      <c r="B109" s="465"/>
      <c r="C109" s="465"/>
      <c r="D109" s="465"/>
      <c r="E109" s="465"/>
    </row>
    <row r="110" spans="1:5" ht="15.75" thickBot="1"/>
    <row r="111" spans="1:5" ht="15.75" thickBot="1">
      <c r="A111" s="12">
        <f>A122</f>
        <v>0.20481927710843381</v>
      </c>
      <c r="B111" t="s">
        <v>383</v>
      </c>
    </row>
    <row r="113" spans="1:12">
      <c r="A113" s="465" t="s">
        <v>162</v>
      </c>
      <c r="B113" s="465"/>
      <c r="C113" s="465"/>
      <c r="D113" s="465"/>
      <c r="E113" s="465"/>
    </row>
    <row r="114" spans="1:12">
      <c r="A114" s="13">
        <v>0.2</v>
      </c>
      <c r="B114" s="11" t="s">
        <v>374</v>
      </c>
    </row>
    <row r="115" spans="1:12">
      <c r="A115">
        <v>1.95</v>
      </c>
      <c r="B115" t="s">
        <v>382</v>
      </c>
    </row>
    <row r="116" spans="1:12">
      <c r="A116">
        <f>1/A115</f>
        <v>0.51282051282051289</v>
      </c>
      <c r="B116" t="s">
        <v>373</v>
      </c>
    </row>
    <row r="117" spans="1:12">
      <c r="A117" s="14">
        <f>A116*(1-A114)</f>
        <v>0.41025641025641035</v>
      </c>
      <c r="B117" t="s">
        <v>376</v>
      </c>
    </row>
    <row r="118" spans="1:12">
      <c r="A118" s="14">
        <f>1/A117</f>
        <v>2.4374999999999996</v>
      </c>
      <c r="B118" t="s">
        <v>380</v>
      </c>
    </row>
    <row r="119" spans="1:12">
      <c r="A119" s="13">
        <v>0.17</v>
      </c>
      <c r="B119" t="s">
        <v>377</v>
      </c>
    </row>
    <row r="120" spans="1:12">
      <c r="A120">
        <f>A117*(1-A119)</f>
        <v>0.34051282051282056</v>
      </c>
      <c r="B120" t="s">
        <v>378</v>
      </c>
    </row>
    <row r="121" spans="1:12" ht="15.75" thickBot="1">
      <c r="A121">
        <f>1/A120</f>
        <v>2.9367469879518069</v>
      </c>
      <c r="B121" t="s">
        <v>379</v>
      </c>
    </row>
    <row r="122" spans="1:12" ht="15.75" thickBot="1">
      <c r="A122" s="12">
        <f>(A121-A118)/A118</f>
        <v>0.20481927710843381</v>
      </c>
      <c r="B122" t="s">
        <v>381</v>
      </c>
    </row>
    <row r="124" spans="1:12">
      <c r="A124" s="465" t="s">
        <v>384</v>
      </c>
      <c r="B124" s="465"/>
      <c r="C124" s="465"/>
      <c r="D124" s="465"/>
      <c r="E124" s="465"/>
      <c r="J124" s="16"/>
    </row>
    <row r="125" spans="1:12">
      <c r="A125" s="17">
        <v>4.4824543659231753E-4</v>
      </c>
      <c r="B125" t="s">
        <v>386</v>
      </c>
      <c r="K125" s="11"/>
      <c r="L125" s="11"/>
    </row>
    <row r="126" spans="1:12">
      <c r="A126">
        <v>1.27</v>
      </c>
      <c r="B126" t="s">
        <v>390</v>
      </c>
      <c r="F126" s="18"/>
      <c r="J126" s="1"/>
      <c r="K126" s="17"/>
      <c r="L126" s="17"/>
    </row>
    <row r="127" spans="1:12">
      <c r="A127">
        <f>(1/CONVERT(A125/A126,"mi","km")*0.00105505585)</f>
        <v>1.857438352962903</v>
      </c>
      <c r="B127" t="s">
        <v>387</v>
      </c>
      <c r="K127" s="17"/>
      <c r="L127" s="17"/>
    </row>
    <row r="128" spans="1:12">
      <c r="A128">
        <f>1/A127</f>
        <v>0.53837587578874124</v>
      </c>
      <c r="B128" t="s">
        <v>388</v>
      </c>
      <c r="F128" s="18"/>
      <c r="K128" s="13"/>
      <c r="L128" s="11"/>
    </row>
    <row r="129" spans="1:12">
      <c r="A129">
        <v>1.07</v>
      </c>
      <c r="B129" t="s">
        <v>385</v>
      </c>
      <c r="F129" s="18"/>
      <c r="K129" s="13"/>
      <c r="L129" s="11"/>
    </row>
    <row r="130" spans="1:12" ht="15.75" thickBot="1">
      <c r="A130">
        <f>1/A129</f>
        <v>0.93457943925233644</v>
      </c>
      <c r="B130" t="s">
        <v>389</v>
      </c>
      <c r="F130" s="18"/>
      <c r="K130" s="11"/>
      <c r="L130" s="11"/>
    </row>
    <row r="131" spans="1:12" ht="15.75" thickBot="1">
      <c r="A131" s="12">
        <f>(A130-A128)/A128</f>
        <v>0.73592369435785332</v>
      </c>
      <c r="B131" t="s">
        <v>381</v>
      </c>
      <c r="F131" s="18"/>
    </row>
    <row r="133" spans="1:12">
      <c r="A133" s="16"/>
      <c r="B133" s="11"/>
      <c r="C133" s="11"/>
    </row>
    <row r="134" spans="1:12">
      <c r="A134" s="465" t="s">
        <v>100</v>
      </c>
      <c r="B134" s="465"/>
      <c r="C134" s="465"/>
      <c r="D134" s="465"/>
      <c r="E134" s="465"/>
    </row>
    <row r="135" spans="1:12">
      <c r="A135" s="19" t="s">
        <v>401</v>
      </c>
      <c r="B135" s="20"/>
      <c r="C135" s="20"/>
      <c r="D135" s="20"/>
      <c r="E135" s="20"/>
      <c r="F135" s="20"/>
      <c r="G135" s="20"/>
    </row>
    <row r="136" spans="1:12" ht="15.75">
      <c r="A136" s="21"/>
      <c r="B136" s="462" t="s">
        <v>402</v>
      </c>
      <c r="C136" s="463"/>
      <c r="D136" s="463"/>
      <c r="E136" s="464"/>
      <c r="F136" s="20"/>
      <c r="G136" s="20"/>
    </row>
    <row r="137" spans="1:12" ht="15.75">
      <c r="A137" s="22"/>
      <c r="B137" s="462" t="s">
        <v>403</v>
      </c>
      <c r="C137" s="464"/>
      <c r="D137" s="462" t="s">
        <v>404</v>
      </c>
      <c r="E137" s="464"/>
      <c r="F137" s="20"/>
      <c r="G137" s="20"/>
    </row>
    <row r="138" spans="1:12" ht="15.75">
      <c r="A138" s="23" t="s">
        <v>405</v>
      </c>
      <c r="B138" s="24" t="s">
        <v>406</v>
      </c>
      <c r="C138" s="24" t="s">
        <v>407</v>
      </c>
      <c r="D138" s="24" t="s">
        <v>406</v>
      </c>
      <c r="E138" s="24" t="s">
        <v>407</v>
      </c>
      <c r="F138" s="20"/>
      <c r="G138" s="25" t="s">
        <v>408</v>
      </c>
    </row>
    <row r="139" spans="1:12">
      <c r="A139" s="26" t="s">
        <v>409</v>
      </c>
      <c r="B139" s="27">
        <v>95</v>
      </c>
      <c r="C139" s="28">
        <v>95</v>
      </c>
      <c r="D139" s="27">
        <v>50</v>
      </c>
      <c r="E139" s="28">
        <v>50</v>
      </c>
      <c r="F139" s="25" t="s">
        <v>125</v>
      </c>
      <c r="G139" s="20">
        <f>(C139-E139)/C139</f>
        <v>0.47368421052631576</v>
      </c>
    </row>
    <row r="140" spans="1:12">
      <c r="A140" s="29" t="s">
        <v>410</v>
      </c>
      <c r="B140" s="30">
        <v>100</v>
      </c>
      <c r="C140" s="31">
        <v>100</v>
      </c>
      <c r="D140" s="30">
        <v>70</v>
      </c>
      <c r="E140" s="31">
        <v>70</v>
      </c>
      <c r="F140" s="25" t="s">
        <v>125</v>
      </c>
      <c r="G140" s="20">
        <f t="shared" ref="G140:G156" si="0">(C140-E140)/C140</f>
        <v>0.3</v>
      </c>
    </row>
    <row r="141" spans="1:12">
      <c r="A141" s="29" t="s">
        <v>411</v>
      </c>
      <c r="B141" s="30">
        <v>95</v>
      </c>
      <c r="C141" s="31">
        <v>95</v>
      </c>
      <c r="D141" s="30">
        <v>50</v>
      </c>
      <c r="E141" s="31">
        <v>50</v>
      </c>
      <c r="F141" s="25" t="s">
        <v>125</v>
      </c>
      <c r="G141" s="20">
        <f t="shared" si="0"/>
        <v>0.47368421052631576</v>
      </c>
    </row>
    <row r="142" spans="1:12">
      <c r="A142" s="29" t="s">
        <v>412</v>
      </c>
      <c r="B142" s="30">
        <v>105</v>
      </c>
      <c r="C142" s="31">
        <v>105</v>
      </c>
      <c r="D142" s="30">
        <v>110</v>
      </c>
      <c r="E142" s="31">
        <v>110</v>
      </c>
      <c r="F142" s="32" t="s">
        <v>428</v>
      </c>
      <c r="G142" s="20">
        <f t="shared" si="0"/>
        <v>-4.7619047619047616E-2</v>
      </c>
    </row>
    <row r="143" spans="1:12">
      <c r="A143" s="29" t="s">
        <v>413</v>
      </c>
      <c r="B143" s="30">
        <v>80</v>
      </c>
      <c r="C143" s="31">
        <v>80</v>
      </c>
      <c r="D143" s="30">
        <v>35</v>
      </c>
      <c r="E143" s="31">
        <v>35</v>
      </c>
      <c r="F143" s="25" t="s">
        <v>125</v>
      </c>
      <c r="G143" s="20">
        <f t="shared" si="0"/>
        <v>0.5625</v>
      </c>
    </row>
    <row r="144" spans="1:12">
      <c r="A144" s="29" t="s">
        <v>414</v>
      </c>
      <c r="B144" s="30">
        <v>70</v>
      </c>
      <c r="C144" s="31">
        <v>70</v>
      </c>
      <c r="D144" s="30">
        <v>50</v>
      </c>
      <c r="E144" s="31">
        <v>50</v>
      </c>
      <c r="F144" s="25" t="s">
        <v>125</v>
      </c>
      <c r="G144" s="20">
        <f t="shared" si="0"/>
        <v>0.2857142857142857</v>
      </c>
    </row>
    <row r="145" spans="1:9">
      <c r="A145" s="29" t="s">
        <v>415</v>
      </c>
      <c r="B145" s="30">
        <v>90</v>
      </c>
      <c r="C145" s="31">
        <v>90</v>
      </c>
      <c r="D145" s="30">
        <v>80</v>
      </c>
      <c r="E145" s="31">
        <v>80</v>
      </c>
      <c r="F145" s="25" t="s">
        <v>416</v>
      </c>
      <c r="G145" s="20">
        <f t="shared" si="0"/>
        <v>0.1111111111111111</v>
      </c>
    </row>
    <row r="146" spans="1:9">
      <c r="A146" s="29" t="s">
        <v>417</v>
      </c>
      <c r="B146" s="30">
        <v>100</v>
      </c>
      <c r="C146" s="31">
        <v>100</v>
      </c>
      <c r="D146" s="30">
        <v>90</v>
      </c>
      <c r="E146" s="31">
        <v>90</v>
      </c>
      <c r="F146" s="25" t="s">
        <v>125</v>
      </c>
      <c r="G146" s="20">
        <f t="shared" si="0"/>
        <v>0.1</v>
      </c>
    </row>
    <row r="147" spans="1:9">
      <c r="A147" s="29" t="s">
        <v>418</v>
      </c>
      <c r="B147" s="30">
        <v>80</v>
      </c>
      <c r="C147" s="31">
        <v>80</v>
      </c>
      <c r="D147" s="30">
        <v>40</v>
      </c>
      <c r="E147" s="31">
        <v>40</v>
      </c>
      <c r="F147" s="25" t="s">
        <v>125</v>
      </c>
      <c r="G147" s="20">
        <f t="shared" si="0"/>
        <v>0.5</v>
      </c>
    </row>
    <row r="148" spans="1:9">
      <c r="A148" s="29" t="s">
        <v>419</v>
      </c>
      <c r="B148" s="30">
        <v>80</v>
      </c>
      <c r="C148" s="31">
        <v>80</v>
      </c>
      <c r="D148" s="30">
        <v>50</v>
      </c>
      <c r="E148" s="31">
        <v>50</v>
      </c>
      <c r="F148" s="25" t="s">
        <v>125</v>
      </c>
      <c r="G148" s="20">
        <f t="shared" si="0"/>
        <v>0.375</v>
      </c>
    </row>
    <row r="149" spans="1:9">
      <c r="A149" s="29" t="s">
        <v>420</v>
      </c>
      <c r="B149" s="30">
        <v>90</v>
      </c>
      <c r="C149" s="31">
        <v>90</v>
      </c>
      <c r="D149" s="30">
        <v>80</v>
      </c>
      <c r="E149" s="31">
        <v>80</v>
      </c>
      <c r="F149" s="25" t="s">
        <v>416</v>
      </c>
      <c r="G149" s="20">
        <f t="shared" si="0"/>
        <v>0.1111111111111111</v>
      </c>
    </row>
    <row r="150" spans="1:9">
      <c r="A150" s="29" t="s">
        <v>421</v>
      </c>
      <c r="B150" s="30">
        <v>95</v>
      </c>
      <c r="C150" s="31">
        <v>95</v>
      </c>
      <c r="D150" s="30">
        <v>90</v>
      </c>
      <c r="E150" s="31">
        <v>90</v>
      </c>
      <c r="F150" s="32" t="s">
        <v>428</v>
      </c>
      <c r="G150" s="20">
        <f t="shared" si="0"/>
        <v>5.2631578947368418E-2</v>
      </c>
    </row>
    <row r="151" spans="1:9">
      <c r="A151" s="29" t="s">
        <v>422</v>
      </c>
      <c r="B151" s="30">
        <v>95</v>
      </c>
      <c r="C151" s="31">
        <v>95</v>
      </c>
      <c r="D151" s="30">
        <v>90</v>
      </c>
      <c r="E151" s="31">
        <v>90</v>
      </c>
      <c r="F151" s="32" t="s">
        <v>428</v>
      </c>
      <c r="G151" s="20">
        <f t="shared" si="0"/>
        <v>5.2631578947368418E-2</v>
      </c>
    </row>
    <row r="152" spans="1:9">
      <c r="A152" s="29" t="s">
        <v>423</v>
      </c>
      <c r="B152" s="30">
        <v>80</v>
      </c>
      <c r="C152" s="31">
        <v>50</v>
      </c>
      <c r="D152" s="30">
        <v>30</v>
      </c>
      <c r="E152" s="31">
        <v>30</v>
      </c>
      <c r="F152" s="25" t="s">
        <v>124</v>
      </c>
      <c r="G152" s="20">
        <f>(C152-E152)/C152</f>
        <v>0.4</v>
      </c>
    </row>
    <row r="153" spans="1:9">
      <c r="A153" s="29" t="s">
        <v>424</v>
      </c>
      <c r="B153" s="30">
        <v>90</v>
      </c>
      <c r="C153" s="31">
        <v>90</v>
      </c>
      <c r="D153" s="30">
        <v>70</v>
      </c>
      <c r="E153" s="31">
        <v>70</v>
      </c>
      <c r="F153" s="25" t="s">
        <v>121</v>
      </c>
      <c r="G153" s="20">
        <f t="shared" si="0"/>
        <v>0.22222222222222221</v>
      </c>
    </row>
    <row r="154" spans="1:9">
      <c r="A154" s="29" t="s">
        <v>425</v>
      </c>
      <c r="B154" s="30">
        <v>95</v>
      </c>
      <c r="C154" s="31">
        <v>90</v>
      </c>
      <c r="D154" s="30">
        <v>80</v>
      </c>
      <c r="E154" s="31">
        <v>80</v>
      </c>
      <c r="F154" s="32" t="s">
        <v>428</v>
      </c>
      <c r="G154" s="20">
        <f t="shared" si="0"/>
        <v>0.1111111111111111</v>
      </c>
      <c r="I154" s="33"/>
    </row>
    <row r="155" spans="1:9">
      <c r="A155" s="29" t="s">
        <v>426</v>
      </c>
      <c r="B155" s="30">
        <v>80</v>
      </c>
      <c r="C155" s="31">
        <v>65</v>
      </c>
      <c r="D155" s="30">
        <v>60</v>
      </c>
      <c r="E155" s="31">
        <v>30</v>
      </c>
      <c r="F155" s="25" t="s">
        <v>122</v>
      </c>
      <c r="G155" s="20">
        <f t="shared" si="0"/>
        <v>0.53846153846153844</v>
      </c>
    </row>
    <row r="156" spans="1:9">
      <c r="A156" s="34" t="s">
        <v>427</v>
      </c>
      <c r="B156" s="35">
        <v>90</v>
      </c>
      <c r="C156" s="36">
        <v>90</v>
      </c>
      <c r="D156" s="35">
        <v>70</v>
      </c>
      <c r="E156" s="36">
        <v>70</v>
      </c>
      <c r="F156" s="25" t="s">
        <v>122</v>
      </c>
      <c r="G156" s="20">
        <f t="shared" si="0"/>
        <v>0.22222222222222221</v>
      </c>
    </row>
    <row r="157" spans="1:9">
      <c r="A157" s="20"/>
      <c r="B157" s="20"/>
      <c r="C157" s="20"/>
      <c r="D157" s="20"/>
      <c r="E157" s="20"/>
      <c r="F157" s="20"/>
      <c r="G157" s="20"/>
    </row>
    <row r="158" spans="1:9">
      <c r="A158" s="20"/>
      <c r="B158" s="20"/>
      <c r="C158" s="20"/>
      <c r="D158" s="20"/>
      <c r="E158" s="20"/>
      <c r="F158" s="20"/>
      <c r="G158" s="20"/>
    </row>
    <row r="159" spans="1:9">
      <c r="A159" s="20" t="s">
        <v>125</v>
      </c>
      <c r="B159" s="20">
        <f>AVERAGEIF(F139:F156,A159,G139:G156)</f>
        <v>0.38382283834586467</v>
      </c>
      <c r="C159" s="20"/>
      <c r="D159" s="20"/>
      <c r="E159" s="20"/>
      <c r="F159" s="20"/>
      <c r="G159" s="20"/>
    </row>
    <row r="160" spans="1:9">
      <c r="A160" s="20" t="s">
        <v>416</v>
      </c>
      <c r="B160" s="20">
        <f>AVERAGEIF(F139:F156,A160,G139:G156)</f>
        <v>0.1111111111111111</v>
      </c>
      <c r="C160" s="20"/>
      <c r="D160" s="20"/>
      <c r="E160" s="20"/>
      <c r="F160" s="20"/>
      <c r="G160" s="20"/>
    </row>
    <row r="161" spans="1:7">
      <c r="A161" s="20" t="s">
        <v>124</v>
      </c>
      <c r="B161" s="20">
        <f>AVERAGEIF(F139:F156,A161,G139:G156)</f>
        <v>0.4</v>
      </c>
      <c r="C161" s="20"/>
      <c r="D161" s="20"/>
      <c r="E161" s="20"/>
      <c r="F161" s="20"/>
      <c r="G161" s="20"/>
    </row>
    <row r="162" spans="1:7">
      <c r="A162" s="20" t="s">
        <v>121</v>
      </c>
      <c r="B162" s="20">
        <f>AVERAGEIF(F139:F156,A162,G139:G156)</f>
        <v>0.22222222222222221</v>
      </c>
      <c r="C162" s="20"/>
      <c r="D162" s="20"/>
      <c r="E162" s="20"/>
      <c r="F162" s="20"/>
      <c r="G162" s="20"/>
    </row>
    <row r="163" spans="1:7">
      <c r="A163" s="20" t="s">
        <v>122</v>
      </c>
      <c r="B163" s="20">
        <f>AVERAGEIF(F139:F156,A163,G139:G156)</f>
        <v>0.38034188034188032</v>
      </c>
      <c r="C163" s="20"/>
      <c r="D163" s="20"/>
      <c r="E163" s="20"/>
      <c r="F163" s="20"/>
      <c r="G163" s="20"/>
    </row>
    <row r="165" spans="1:7">
      <c r="A165" s="465" t="s">
        <v>166</v>
      </c>
      <c r="B165" s="465"/>
      <c r="C165" s="465"/>
      <c r="D165" s="465"/>
      <c r="E165" s="465"/>
    </row>
    <row r="166" spans="1:7" ht="15.75" thickBot="1">
      <c r="A166" t="s">
        <v>167</v>
      </c>
      <c r="B166" s="13">
        <v>0.4</v>
      </c>
    </row>
    <row r="167" spans="1:7" ht="15.75" thickBot="1">
      <c r="A167" t="s">
        <v>168</v>
      </c>
      <c r="B167" s="37">
        <f>(1+B166)^(1/(2020-2010))-1</f>
        <v>3.4219694129380196E-2</v>
      </c>
    </row>
    <row r="168" spans="1:7">
      <c r="B168" s="38"/>
    </row>
    <row r="169" spans="1:7">
      <c r="A169" s="465" t="s">
        <v>391</v>
      </c>
      <c r="B169" s="465"/>
    </row>
    <row r="170" spans="1:7">
      <c r="A170" t="s">
        <v>392</v>
      </c>
      <c r="B170" s="39">
        <v>972.7</v>
      </c>
    </row>
    <row r="171" spans="1:7" ht="15.75" thickBot="1">
      <c r="A171" t="s">
        <v>393</v>
      </c>
      <c r="B171" s="40">
        <f>400.9+53.5+276.5+255.7+63.5+462.5+B170+975.4+227.6+436.5</f>
        <v>4124.8</v>
      </c>
    </row>
    <row r="172" spans="1:7" ht="15.75" thickBot="1">
      <c r="A172" t="s">
        <v>394</v>
      </c>
      <c r="B172" s="37">
        <f>B170/B171</f>
        <v>0.23581749418153608</v>
      </c>
    </row>
    <row r="173" spans="1:7">
      <c r="B173" s="38"/>
    </row>
    <row r="174" spans="1:7">
      <c r="A174" s="465" t="s">
        <v>173</v>
      </c>
      <c r="B174" s="465"/>
      <c r="C174" s="465"/>
      <c r="D174" s="465"/>
      <c r="E174" s="465"/>
    </row>
    <row r="175" spans="1:7" ht="15.75" thickBot="1">
      <c r="A175" t="s">
        <v>400</v>
      </c>
      <c r="B175" s="38">
        <v>0.1246</v>
      </c>
    </row>
    <row r="176" spans="1:7" ht="15.75" thickBot="1">
      <c r="A176" t="s">
        <v>396</v>
      </c>
      <c r="B176" s="37">
        <f>1-B175</f>
        <v>0.87539999999999996</v>
      </c>
    </row>
    <row r="178" spans="1:5">
      <c r="A178" s="465" t="s">
        <v>169</v>
      </c>
      <c r="B178" s="465"/>
      <c r="C178" s="465"/>
      <c r="D178" s="465"/>
      <c r="E178" s="465"/>
    </row>
    <row r="179" spans="1:5">
      <c r="A179" t="s">
        <v>398</v>
      </c>
      <c r="B179">
        <v>197000</v>
      </c>
    </row>
    <row r="180" spans="1:5" ht="15.75" thickBot="1">
      <c r="A180" t="s">
        <v>399</v>
      </c>
      <c r="B180">
        <v>175000</v>
      </c>
    </row>
    <row r="181" spans="1:5" ht="15.75" thickBot="1">
      <c r="A181" t="s">
        <v>170</v>
      </c>
      <c r="B181" s="12">
        <f>B179/B180</f>
        <v>1.1257142857142857</v>
      </c>
    </row>
    <row r="183" spans="1:5">
      <c r="A183" s="465" t="s">
        <v>171</v>
      </c>
      <c r="B183" s="465"/>
      <c r="C183" s="465"/>
      <c r="D183" s="465"/>
      <c r="E183" s="465"/>
    </row>
    <row r="184" spans="1:5">
      <c r="A184" t="s">
        <v>2250</v>
      </c>
      <c r="B184" s="162">
        <v>1.2E-2</v>
      </c>
    </row>
    <row r="185" spans="1:5">
      <c r="A185" t="s">
        <v>2251</v>
      </c>
      <c r="B185" s="162">
        <v>2.4E-2</v>
      </c>
    </row>
    <row r="186" spans="1:5">
      <c r="A186" t="s">
        <v>2252</v>
      </c>
      <c r="B186">
        <f>2050-2018+1</f>
        <v>33</v>
      </c>
    </row>
    <row r="187" spans="1:5">
      <c r="A187" t="s">
        <v>2253</v>
      </c>
      <c r="B187" s="11">
        <f>(1-B184)^B186</f>
        <v>0.67139665221009714</v>
      </c>
    </row>
    <row r="188" spans="1:5" ht="15.75" thickBot="1">
      <c r="A188" t="s">
        <v>2254</v>
      </c>
      <c r="B188" s="11">
        <f>(1-B185)^B186</f>
        <v>0.44858421050781644</v>
      </c>
    </row>
    <row r="189" spans="1:5" ht="15.75" thickBot="1">
      <c r="A189" t="s">
        <v>2255</v>
      </c>
      <c r="B189" s="12">
        <f>(B187-B188)/B187</f>
        <v>0.33186409400289502</v>
      </c>
    </row>
    <row r="191" spans="1:5">
      <c r="A191" s="465" t="s">
        <v>183</v>
      </c>
      <c r="B191" s="465"/>
      <c r="C191" s="465"/>
      <c r="D191" s="465"/>
      <c r="E191" s="465"/>
    </row>
    <row r="192" spans="1:5">
      <c r="A192" s="16" t="s">
        <v>175</v>
      </c>
      <c r="B192" s="16" t="s">
        <v>176</v>
      </c>
      <c r="C192" s="16"/>
    </row>
    <row r="193" spans="1:9">
      <c r="A193" t="s">
        <v>177</v>
      </c>
      <c r="B193" s="17">
        <v>15277777.777777778</v>
      </c>
      <c r="C193" t="s">
        <v>178</v>
      </c>
    </row>
    <row r="194" spans="1:9">
      <c r="A194" t="s">
        <v>179</v>
      </c>
      <c r="B194" s="17">
        <f>3.4*10^6</f>
        <v>3400000</v>
      </c>
      <c r="C194" s="41"/>
    </row>
    <row r="195" spans="1:9">
      <c r="A195" t="s">
        <v>180</v>
      </c>
      <c r="B195">
        <v>2</v>
      </c>
    </row>
    <row r="196" spans="1:9" ht="15.75" thickBot="1">
      <c r="A196" t="s">
        <v>181</v>
      </c>
      <c r="B196" s="17">
        <f>B195*B194</f>
        <v>6800000</v>
      </c>
    </row>
    <row r="197" spans="1:9" ht="15.75" thickBot="1">
      <c r="A197" t="s">
        <v>182</v>
      </c>
      <c r="B197" s="12">
        <f>B196/B193</f>
        <v>0.44509090909090909</v>
      </c>
    </row>
    <row r="199" spans="1:9">
      <c r="A199" s="201" t="s">
        <v>2985</v>
      </c>
    </row>
    <row r="201" spans="1:9">
      <c r="A201" s="202" t="s">
        <v>3006</v>
      </c>
      <c r="B201" s="461" t="s">
        <v>2989</v>
      </c>
      <c r="C201" s="461"/>
      <c r="D201" s="461"/>
      <c r="E201" s="461"/>
      <c r="F201" s="461"/>
      <c r="G201" s="461"/>
      <c r="H201" s="461"/>
      <c r="I201" s="461"/>
    </row>
    <row r="202" spans="1:9">
      <c r="A202" s="42" t="s">
        <v>2990</v>
      </c>
      <c r="B202" s="42" t="s">
        <v>2991</v>
      </c>
      <c r="C202" s="42" t="s">
        <v>2992</v>
      </c>
      <c r="D202" s="42" t="s">
        <v>2993</v>
      </c>
      <c r="E202" s="42" t="s">
        <v>2344</v>
      </c>
      <c r="F202" s="42" t="s">
        <v>86</v>
      </c>
      <c r="G202" s="42" t="s">
        <v>2994</v>
      </c>
      <c r="H202" s="42" t="s">
        <v>2995</v>
      </c>
      <c r="I202" s="42" t="s">
        <v>2996</v>
      </c>
    </row>
    <row r="203" spans="1:9">
      <c r="A203" s="42" t="s">
        <v>2997</v>
      </c>
      <c r="B203">
        <v>0</v>
      </c>
      <c r="C203">
        <v>6</v>
      </c>
      <c r="D203">
        <v>9</v>
      </c>
      <c r="E203">
        <v>25</v>
      </c>
      <c r="F203">
        <v>21</v>
      </c>
      <c r="G203">
        <v>215</v>
      </c>
      <c r="H203">
        <v>81</v>
      </c>
      <c r="I203">
        <v>134</v>
      </c>
    </row>
    <row r="204" spans="1:9">
      <c r="A204" s="42" t="s">
        <v>2998</v>
      </c>
      <c r="B204">
        <v>4</v>
      </c>
      <c r="C204">
        <v>3</v>
      </c>
      <c r="D204">
        <v>15</v>
      </c>
      <c r="E204">
        <v>40</v>
      </c>
      <c r="F204">
        <v>43</v>
      </c>
      <c r="G204">
        <v>163</v>
      </c>
      <c r="H204">
        <v>56</v>
      </c>
      <c r="I204">
        <v>94</v>
      </c>
    </row>
    <row r="205" spans="1:9" ht="15.75" thickBot="1">
      <c r="A205" s="42" t="s">
        <v>2999</v>
      </c>
      <c r="B205">
        <f>B204-B203</f>
        <v>4</v>
      </c>
      <c r="C205">
        <f t="shared" ref="C205:I205" si="1">C204-C203</f>
        <v>-3</v>
      </c>
      <c r="D205">
        <f t="shared" si="1"/>
        <v>6</v>
      </c>
      <c r="E205">
        <f t="shared" si="1"/>
        <v>15</v>
      </c>
      <c r="F205">
        <f t="shared" si="1"/>
        <v>22</v>
      </c>
      <c r="G205">
        <f t="shared" si="1"/>
        <v>-52</v>
      </c>
      <c r="H205">
        <f t="shared" si="1"/>
        <v>-25</v>
      </c>
      <c r="I205">
        <f t="shared" si="1"/>
        <v>-40</v>
      </c>
    </row>
    <row r="206" spans="1:9" ht="15.75" thickBot="1">
      <c r="A206" t="s">
        <v>3000</v>
      </c>
      <c r="B206" s="12">
        <v>-0.33</v>
      </c>
    </row>
    <row r="207" spans="1:9" ht="15.75" thickBot="1">
      <c r="A207" t="s">
        <v>3001</v>
      </c>
      <c r="B207" s="12">
        <f>I205/I203</f>
        <v>-0.29850746268656714</v>
      </c>
    </row>
    <row r="209" spans="1:9">
      <c r="A209" s="202" t="s">
        <v>3007</v>
      </c>
      <c r="B209" s="461" t="s">
        <v>2989</v>
      </c>
      <c r="C209" s="461"/>
      <c r="D209" s="461"/>
      <c r="E209" s="461"/>
      <c r="F209" s="461"/>
      <c r="G209" s="461"/>
      <c r="H209" s="461"/>
      <c r="I209" s="461"/>
    </row>
    <row r="210" spans="1:9">
      <c r="A210" s="42" t="s">
        <v>2990</v>
      </c>
      <c r="B210" s="42" t="s">
        <v>2991</v>
      </c>
      <c r="C210" s="42" t="s">
        <v>2992</v>
      </c>
      <c r="D210" s="42" t="s">
        <v>2993</v>
      </c>
      <c r="E210" s="42" t="s">
        <v>2344</v>
      </c>
      <c r="F210" s="42" t="s">
        <v>86</v>
      </c>
      <c r="G210" s="42" t="s">
        <v>2994</v>
      </c>
      <c r="H210" s="42" t="s">
        <v>2995</v>
      </c>
      <c r="I210" s="42" t="s">
        <v>2996</v>
      </c>
    </row>
    <row r="211" spans="1:9">
      <c r="A211" s="42" t="s">
        <v>2997</v>
      </c>
      <c r="B211">
        <v>0</v>
      </c>
      <c r="C211">
        <v>17</v>
      </c>
      <c r="D211">
        <v>18</v>
      </c>
      <c r="E211">
        <v>22</v>
      </c>
      <c r="F211">
        <v>12</v>
      </c>
      <c r="G211">
        <v>73</v>
      </c>
      <c r="H211">
        <v>21</v>
      </c>
      <c r="I211">
        <v>21</v>
      </c>
    </row>
    <row r="212" spans="1:9">
      <c r="A212" s="42" t="s">
        <v>2998</v>
      </c>
      <c r="B212">
        <v>0</v>
      </c>
      <c r="C212">
        <v>15</v>
      </c>
      <c r="D212">
        <v>22</v>
      </c>
      <c r="E212">
        <v>39</v>
      </c>
      <c r="F212">
        <v>23</v>
      </c>
      <c r="G212">
        <v>51</v>
      </c>
      <c r="H212">
        <v>17</v>
      </c>
      <c r="I212">
        <v>19</v>
      </c>
    </row>
    <row r="213" spans="1:9" ht="15.75" thickBot="1">
      <c r="A213" s="42" t="s">
        <v>2999</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75" thickBot="1">
      <c r="A214" t="s">
        <v>3000</v>
      </c>
      <c r="B214" s="12">
        <f>SUM(G213:H213)/SUM(G211:H211)</f>
        <v>-0.27659574468085107</v>
      </c>
    </row>
    <row r="215" spans="1:9" ht="15.75" thickBot="1">
      <c r="A215" t="s">
        <v>3001</v>
      </c>
      <c r="B215" s="12">
        <f>I213/I211</f>
        <v>-9.5238095238095233E-2</v>
      </c>
    </row>
    <row r="217" spans="1:9">
      <c r="A217" s="202" t="s">
        <v>3008</v>
      </c>
      <c r="B217" s="461" t="s">
        <v>2989</v>
      </c>
      <c r="C217" s="461"/>
      <c r="D217" s="461"/>
      <c r="E217" s="461"/>
    </row>
    <row r="218" spans="1:9">
      <c r="A218" s="42" t="s">
        <v>2990</v>
      </c>
      <c r="B218" s="42" t="s">
        <v>3002</v>
      </c>
      <c r="C218" s="42" t="s">
        <v>3003</v>
      </c>
      <c r="D218" s="42" t="s">
        <v>3004</v>
      </c>
      <c r="E218" s="42" t="s">
        <v>86</v>
      </c>
    </row>
    <row r="219" spans="1:9">
      <c r="A219" s="42" t="s">
        <v>2997</v>
      </c>
      <c r="B219">
        <v>112</v>
      </c>
      <c r="C219">
        <v>16</v>
      </c>
      <c r="D219">
        <v>9</v>
      </c>
      <c r="E219">
        <v>134</v>
      </c>
    </row>
    <row r="220" spans="1:9">
      <c r="A220" s="42" t="s">
        <v>2998</v>
      </c>
      <c r="B220">
        <v>87</v>
      </c>
      <c r="C220">
        <v>17</v>
      </c>
      <c r="D220">
        <v>9</v>
      </c>
      <c r="E220">
        <v>151</v>
      </c>
    </row>
    <row r="221" spans="1:9" ht="15.75" thickBot="1">
      <c r="A221" s="42" t="s">
        <v>2999</v>
      </c>
      <c r="B221">
        <f>B220-B219</f>
        <v>-25</v>
      </c>
      <c r="C221">
        <f t="shared" ref="C221:E221" si="9">C220-C219</f>
        <v>1</v>
      </c>
      <c r="D221">
        <f t="shared" si="9"/>
        <v>0</v>
      </c>
      <c r="E221">
        <f t="shared" si="9"/>
        <v>17</v>
      </c>
    </row>
    <row r="222" spans="1:9" ht="15.75" thickBot="1">
      <c r="A222" t="s">
        <v>3005</v>
      </c>
      <c r="B222" s="12">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EPA GHG Inventory</vt:lpstr>
      <vt:lpstr>Old 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2024-10-29T19:05:52Z</dcterms:modified>
</cp:coreProperties>
</file>